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30D53D03-1644-4602-BD22-CF80368A7990}" xr6:coauthVersionLast="47" xr6:coauthVersionMax="47" xr10:uidLastSave="{00000000-0000-0000-0000-000000000000}"/>
  <bookViews>
    <workbookView xWindow="-120" yWindow="-120" windowWidth="20730" windowHeight="11040" firstSheet="5" activeTab="7"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 name="Insights &amp; Recommendation" sheetId="22" r:id="rId11"/>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n.WorksheetConnection_Cleaned_FreshMart_Sales_Transactions.xlsxSales_Trans_21"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#N/A</definedName>
    <definedName name="Slicer_Sales_Channel1">#N/A</definedName>
    <definedName name="Slicer_Store.Region">#N/A</definedName>
    <definedName name="Slicer_Year">#N/A</definedName>
  </definedNames>
  <calcPr calcId="191029"/>
  <pivotCaches>
    <pivotCache cacheId="0" r:id="rId12"/>
    <pivotCache cacheId="62"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7" i="18" l="1"/>
  <c r="L48" i="18"/>
  <c r="L47" i="18"/>
  <c r="L38" i="18"/>
  <c r="L35" i="18"/>
  <c r="L36" i="18"/>
  <c r="L37" i="18"/>
  <c r="L39" i="18"/>
  <c r="T2502" i="8"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AF2" i="8"/>
  <c r="AF3" i="8"/>
  <c r="AF4" i="8"/>
  <c r="AF5" i="8"/>
  <c r="AF6" i="8"/>
  <c r="AF7" i="8"/>
  <c r="AF8" i="8"/>
  <c r="AF9" i="8"/>
  <c r="AF10" i="8"/>
  <c r="AF11" i="8"/>
  <c r="AF12" i="8"/>
  <c r="AF13" i="8"/>
  <c r="AF14" i="8"/>
  <c r="AF15" i="8"/>
  <c r="AF16" i="8"/>
  <c r="AF17" i="8"/>
  <c r="AF18" i="8"/>
  <c r="AF19" i="8"/>
  <c r="AF20" i="8"/>
  <c r="AF21" i="8"/>
  <c r="AF22" i="8"/>
  <c r="AF23" i="8"/>
  <c r="AF24" i="8"/>
  <c r="AF25" i="8"/>
  <c r="AF26" i="8"/>
  <c r="AF27" i="8"/>
  <c r="AF28" i="8"/>
  <c r="AF29" i="8"/>
  <c r="AF30" i="8"/>
  <c r="AF31" i="8"/>
  <c r="AF32" i="8"/>
  <c r="AF33" i="8"/>
  <c r="AF34" i="8"/>
  <c r="AF35" i="8"/>
  <c r="AF36" i="8"/>
  <c r="AF37" i="8"/>
  <c r="AF38" i="8"/>
  <c r="AF39" i="8"/>
  <c r="AF40" i="8"/>
  <c r="AF41" i="8"/>
  <c r="AF42" i="8"/>
  <c r="AF43" i="8"/>
  <c r="AF44" i="8"/>
  <c r="AF45" i="8"/>
  <c r="AF46" i="8"/>
  <c r="AF47" i="8"/>
  <c r="AF48" i="8"/>
  <c r="AF49" i="8"/>
  <c r="AF50" i="8"/>
  <c r="AF51" i="8"/>
  <c r="AF52" i="8"/>
  <c r="AF53" i="8"/>
  <c r="AF54" i="8"/>
  <c r="AF55" i="8"/>
  <c r="AF56" i="8"/>
  <c r="AF57" i="8"/>
  <c r="AF58" i="8"/>
  <c r="AF59" i="8"/>
  <c r="AF60" i="8"/>
  <c r="AF61" i="8"/>
  <c r="AF62" i="8"/>
  <c r="AF63" i="8"/>
  <c r="AF64" i="8"/>
  <c r="AF65" i="8"/>
  <c r="AF66" i="8"/>
  <c r="AF67" i="8"/>
  <c r="AF68" i="8"/>
  <c r="AF69" i="8"/>
  <c r="AF70" i="8"/>
  <c r="AF71" i="8"/>
  <c r="AF72" i="8"/>
  <c r="AF73" i="8"/>
  <c r="AF74" i="8"/>
  <c r="AF75" i="8"/>
  <c r="AF76" i="8"/>
  <c r="AF77" i="8"/>
  <c r="AF78" i="8"/>
  <c r="AF79" i="8"/>
  <c r="AF80" i="8"/>
  <c r="AF81" i="8"/>
  <c r="AF82" i="8"/>
  <c r="AF83" i="8"/>
  <c r="AF84" i="8"/>
  <c r="AF85" i="8"/>
  <c r="AF86" i="8"/>
  <c r="AF87" i="8"/>
  <c r="AF88" i="8"/>
  <c r="AF89" i="8"/>
  <c r="AF90" i="8"/>
  <c r="AF91" i="8"/>
  <c r="AF92" i="8"/>
  <c r="AF93" i="8"/>
  <c r="AF94" i="8"/>
  <c r="AF95" i="8"/>
  <c r="AF96" i="8"/>
  <c r="AF97" i="8"/>
  <c r="AF98" i="8"/>
  <c r="AF99" i="8"/>
  <c r="AF100" i="8"/>
  <c r="AF101" i="8"/>
  <c r="AF102" i="8"/>
  <c r="AF103" i="8"/>
  <c r="AF104" i="8"/>
  <c r="AF105" i="8"/>
  <c r="AF106" i="8"/>
  <c r="AF107" i="8"/>
  <c r="AF108" i="8"/>
  <c r="AF109" i="8"/>
  <c r="AF110" i="8"/>
  <c r="AF111" i="8"/>
  <c r="AF112" i="8"/>
  <c r="AF113" i="8"/>
  <c r="AF114" i="8"/>
  <c r="AF115" i="8"/>
  <c r="AF116" i="8"/>
  <c r="AF117" i="8"/>
  <c r="AF118" i="8"/>
  <c r="AF119" i="8"/>
  <c r="AF120" i="8"/>
  <c r="AF121" i="8"/>
  <c r="AF122" i="8"/>
  <c r="AF123" i="8"/>
  <c r="AF124" i="8"/>
  <c r="AF125" i="8"/>
  <c r="AF126" i="8"/>
  <c r="AF127" i="8"/>
  <c r="AF128" i="8"/>
  <c r="AF129" i="8"/>
  <c r="AF130" i="8"/>
  <c r="AF131" i="8"/>
  <c r="AF132" i="8"/>
  <c r="AF133" i="8"/>
  <c r="AF134" i="8"/>
  <c r="AF135" i="8"/>
  <c r="AF136" i="8"/>
  <c r="AF137" i="8"/>
  <c r="AF138" i="8"/>
  <c r="AF139" i="8"/>
  <c r="AF140" i="8"/>
  <c r="AF141" i="8"/>
  <c r="AF142" i="8"/>
  <c r="AF143" i="8"/>
  <c r="AF144" i="8"/>
  <c r="AF145" i="8"/>
  <c r="AF146" i="8"/>
  <c r="AF147" i="8"/>
  <c r="AF148" i="8"/>
  <c r="AF149" i="8"/>
  <c r="AF150" i="8"/>
  <c r="AF151" i="8"/>
  <c r="AF152" i="8"/>
  <c r="AF153" i="8"/>
  <c r="AF154" i="8"/>
  <c r="AF155" i="8"/>
  <c r="AF156" i="8"/>
  <c r="AF157" i="8"/>
  <c r="AF158" i="8"/>
  <c r="AF159" i="8"/>
  <c r="AF160" i="8"/>
  <c r="AF161" i="8"/>
  <c r="AF162" i="8"/>
  <c r="AF163" i="8"/>
  <c r="AF164" i="8"/>
  <c r="AF165" i="8"/>
  <c r="AF166" i="8"/>
  <c r="AF167" i="8"/>
  <c r="AF168" i="8"/>
  <c r="AF169" i="8"/>
  <c r="AF170" i="8"/>
  <c r="AF171" i="8"/>
  <c r="AF172" i="8"/>
  <c r="AF173" i="8"/>
  <c r="AF174" i="8"/>
  <c r="AF175" i="8"/>
  <c r="AF176" i="8"/>
  <c r="AF177" i="8"/>
  <c r="AF178" i="8"/>
  <c r="AF179" i="8"/>
  <c r="AF180" i="8"/>
  <c r="AF181" i="8"/>
  <c r="AF182" i="8"/>
  <c r="AF183" i="8"/>
  <c r="AF184" i="8"/>
  <c r="AF185" i="8"/>
  <c r="AF186" i="8"/>
  <c r="AF187" i="8"/>
  <c r="AF188" i="8"/>
  <c r="AF189" i="8"/>
  <c r="AF190" i="8"/>
  <c r="AF191" i="8"/>
  <c r="AF192" i="8"/>
  <c r="AF193" i="8"/>
  <c r="AF194" i="8"/>
  <c r="AF195" i="8"/>
  <c r="AF196" i="8"/>
  <c r="AF197" i="8"/>
  <c r="AF198" i="8"/>
  <c r="AF199" i="8"/>
  <c r="AF200" i="8"/>
  <c r="AF201" i="8"/>
  <c r="AF202" i="8"/>
  <c r="AF203" i="8"/>
  <c r="AF204" i="8"/>
  <c r="AF205" i="8"/>
  <c r="AF206" i="8"/>
  <c r="AF207" i="8"/>
  <c r="AF208" i="8"/>
  <c r="AF209" i="8"/>
  <c r="AF210" i="8"/>
  <c r="AF211" i="8"/>
  <c r="AF212" i="8"/>
  <c r="AF213" i="8"/>
  <c r="AF214" i="8"/>
  <c r="AF215" i="8"/>
  <c r="AF216" i="8"/>
  <c r="AF217" i="8"/>
  <c r="AF218" i="8"/>
  <c r="AF219" i="8"/>
  <c r="AF220" i="8"/>
  <c r="AF221" i="8"/>
  <c r="AF222" i="8"/>
  <c r="AF223" i="8"/>
  <c r="AF224" i="8"/>
  <c r="AF225" i="8"/>
  <c r="AF226" i="8"/>
  <c r="AF227" i="8"/>
  <c r="AF228" i="8"/>
  <c r="AF229" i="8"/>
  <c r="AF230" i="8"/>
  <c r="AF231" i="8"/>
  <c r="AF232" i="8"/>
  <c r="AF233" i="8"/>
  <c r="AF234" i="8"/>
  <c r="AF235" i="8"/>
  <c r="AF236" i="8"/>
  <c r="AF237" i="8"/>
  <c r="AF238" i="8"/>
  <c r="AF239" i="8"/>
  <c r="AF240" i="8"/>
  <c r="AF241" i="8"/>
  <c r="AF242" i="8"/>
  <c r="AF243" i="8"/>
  <c r="AF244" i="8"/>
  <c r="AF245" i="8"/>
  <c r="AF246" i="8"/>
  <c r="AF247" i="8"/>
  <c r="AF248" i="8"/>
  <c r="AF249" i="8"/>
  <c r="AF250" i="8"/>
  <c r="AF251" i="8"/>
  <c r="AF252" i="8"/>
  <c r="AF253" i="8"/>
  <c r="AF254" i="8"/>
  <c r="AF255" i="8"/>
  <c r="AF256" i="8"/>
  <c r="AF257" i="8"/>
  <c r="AF258" i="8"/>
  <c r="AF259" i="8"/>
  <c r="AF260" i="8"/>
  <c r="AF261" i="8"/>
  <c r="AF262" i="8"/>
  <c r="AF263" i="8"/>
  <c r="AF264" i="8"/>
  <c r="AF265" i="8"/>
  <c r="AF266" i="8"/>
  <c r="AF267" i="8"/>
  <c r="AF268" i="8"/>
  <c r="AF269" i="8"/>
  <c r="AF270" i="8"/>
  <c r="AF271" i="8"/>
  <c r="AF272" i="8"/>
  <c r="AF273" i="8"/>
  <c r="AF274" i="8"/>
  <c r="AF275" i="8"/>
  <c r="AF276" i="8"/>
  <c r="AF277" i="8"/>
  <c r="AF278" i="8"/>
  <c r="AF279" i="8"/>
  <c r="AF280" i="8"/>
  <c r="AF281" i="8"/>
  <c r="AF282" i="8"/>
  <c r="AF283" i="8"/>
  <c r="AF284" i="8"/>
  <c r="AF285" i="8"/>
  <c r="AF286" i="8"/>
  <c r="AF287" i="8"/>
  <c r="AF288" i="8"/>
  <c r="AF289" i="8"/>
  <c r="AF290" i="8"/>
  <c r="AF291" i="8"/>
  <c r="AF292" i="8"/>
  <c r="AF293" i="8"/>
  <c r="AF294" i="8"/>
  <c r="AF295" i="8"/>
  <c r="AF296" i="8"/>
  <c r="AF297" i="8"/>
  <c r="AF298" i="8"/>
  <c r="AF299" i="8"/>
  <c r="AF300" i="8"/>
  <c r="AF301" i="8"/>
  <c r="AF302" i="8"/>
  <c r="AF303" i="8"/>
  <c r="AF304" i="8"/>
  <c r="AF305" i="8"/>
  <c r="AF306" i="8"/>
  <c r="AF307" i="8"/>
  <c r="AF308" i="8"/>
  <c r="AF309" i="8"/>
  <c r="AF310" i="8"/>
  <c r="AF311" i="8"/>
  <c r="AF312" i="8"/>
  <c r="AF313" i="8"/>
  <c r="AF314" i="8"/>
  <c r="AF315" i="8"/>
  <c r="AF316" i="8"/>
  <c r="AF317" i="8"/>
  <c r="AF318" i="8"/>
  <c r="AF319" i="8"/>
  <c r="AF320" i="8"/>
  <c r="AF321" i="8"/>
  <c r="AF322" i="8"/>
  <c r="AF323" i="8"/>
  <c r="AF324" i="8"/>
  <c r="AF325" i="8"/>
  <c r="AF326" i="8"/>
  <c r="AF327" i="8"/>
  <c r="AF328" i="8"/>
  <c r="AF329" i="8"/>
  <c r="AF330" i="8"/>
  <c r="AF331" i="8"/>
  <c r="AF332" i="8"/>
  <c r="AF333" i="8"/>
  <c r="AF334" i="8"/>
  <c r="AF335" i="8"/>
  <c r="AF336" i="8"/>
  <c r="AF337" i="8"/>
  <c r="AF338" i="8"/>
  <c r="AF339" i="8"/>
  <c r="AF340" i="8"/>
  <c r="AF341" i="8"/>
  <c r="AF342" i="8"/>
  <c r="AF343" i="8"/>
  <c r="AF344" i="8"/>
  <c r="AF345" i="8"/>
  <c r="AF346" i="8"/>
  <c r="AF347" i="8"/>
  <c r="AF348" i="8"/>
  <c r="AF349" i="8"/>
  <c r="AF350" i="8"/>
  <c r="AF351" i="8"/>
  <c r="AF352" i="8"/>
  <c r="AF353" i="8"/>
  <c r="AF354" i="8"/>
  <c r="AF355" i="8"/>
  <c r="AF356" i="8"/>
  <c r="AF357" i="8"/>
  <c r="AF358" i="8"/>
  <c r="AF359" i="8"/>
  <c r="AF360" i="8"/>
  <c r="AF361" i="8"/>
  <c r="AF362" i="8"/>
  <c r="AF363" i="8"/>
  <c r="AF364" i="8"/>
  <c r="AF365" i="8"/>
  <c r="AF366" i="8"/>
  <c r="AF367" i="8"/>
  <c r="AF368" i="8"/>
  <c r="AF369" i="8"/>
  <c r="AF370" i="8"/>
  <c r="AF371" i="8"/>
  <c r="AF372" i="8"/>
  <c r="AF373" i="8"/>
  <c r="AF374" i="8"/>
  <c r="AF375" i="8"/>
  <c r="AF376" i="8"/>
  <c r="AF377" i="8"/>
  <c r="AF378" i="8"/>
  <c r="AF379" i="8"/>
  <c r="AF380" i="8"/>
  <c r="AF381" i="8"/>
  <c r="AF382" i="8"/>
  <c r="AF383" i="8"/>
  <c r="AF384" i="8"/>
  <c r="AF385" i="8"/>
  <c r="AF386" i="8"/>
  <c r="AF387" i="8"/>
  <c r="AF388" i="8"/>
  <c r="AF389" i="8"/>
  <c r="AF390" i="8"/>
  <c r="AF391" i="8"/>
  <c r="AF392" i="8"/>
  <c r="AF393" i="8"/>
  <c r="AF394" i="8"/>
  <c r="AF395" i="8"/>
  <c r="AF396" i="8"/>
  <c r="AF397" i="8"/>
  <c r="AF398" i="8"/>
  <c r="AF399" i="8"/>
  <c r="AF400" i="8"/>
  <c r="AF401" i="8"/>
  <c r="AF402" i="8"/>
  <c r="AF403" i="8"/>
  <c r="AF404" i="8"/>
  <c r="AF405" i="8"/>
  <c r="AF406" i="8"/>
  <c r="AF407" i="8"/>
  <c r="AF408" i="8"/>
  <c r="AF409" i="8"/>
  <c r="AF410" i="8"/>
  <c r="AF411" i="8"/>
  <c r="AF412" i="8"/>
  <c r="AF413" i="8"/>
  <c r="AF414" i="8"/>
  <c r="AF415" i="8"/>
  <c r="AF416" i="8"/>
  <c r="AF417" i="8"/>
  <c r="AF418" i="8"/>
  <c r="AF419" i="8"/>
  <c r="AF420" i="8"/>
  <c r="AF421" i="8"/>
  <c r="AF422" i="8"/>
  <c r="AF423" i="8"/>
  <c r="AF424" i="8"/>
  <c r="AF425" i="8"/>
  <c r="AF426" i="8"/>
  <c r="AF427" i="8"/>
  <c r="AF428" i="8"/>
  <c r="AF429" i="8"/>
  <c r="AF430" i="8"/>
  <c r="AF431" i="8"/>
  <c r="AF432" i="8"/>
  <c r="AF433" i="8"/>
  <c r="AF434" i="8"/>
  <c r="AF435" i="8"/>
  <c r="AF436" i="8"/>
  <c r="AF437" i="8"/>
  <c r="AF438" i="8"/>
  <c r="AF439" i="8"/>
  <c r="AF440" i="8"/>
  <c r="AF441" i="8"/>
  <c r="AF442" i="8"/>
  <c r="AF443" i="8"/>
  <c r="AF444" i="8"/>
  <c r="AF445" i="8"/>
  <c r="AF446" i="8"/>
  <c r="AF447" i="8"/>
  <c r="AF448" i="8"/>
  <c r="AF449" i="8"/>
  <c r="AF450" i="8"/>
  <c r="AF451" i="8"/>
  <c r="AF452" i="8"/>
  <c r="AF453" i="8"/>
  <c r="AF454" i="8"/>
  <c r="AF455" i="8"/>
  <c r="AF456" i="8"/>
  <c r="AF457" i="8"/>
  <c r="AF458" i="8"/>
  <c r="AF459" i="8"/>
  <c r="AF460" i="8"/>
  <c r="AF461" i="8"/>
  <c r="AF462" i="8"/>
  <c r="AF463" i="8"/>
  <c r="AF464" i="8"/>
  <c r="AF465" i="8"/>
  <c r="AF466" i="8"/>
  <c r="AF467" i="8"/>
  <c r="AF468" i="8"/>
  <c r="AF469" i="8"/>
  <c r="AF470" i="8"/>
  <c r="AF471" i="8"/>
  <c r="AF472" i="8"/>
  <c r="AF473" i="8"/>
  <c r="AF474" i="8"/>
  <c r="AF475" i="8"/>
  <c r="AF476" i="8"/>
  <c r="AF477" i="8"/>
  <c r="AF478" i="8"/>
  <c r="AF479" i="8"/>
  <c r="AF480" i="8"/>
  <c r="AF481" i="8"/>
  <c r="AF482" i="8"/>
  <c r="AF483" i="8"/>
  <c r="AF484" i="8"/>
  <c r="AF485" i="8"/>
  <c r="AF486" i="8"/>
  <c r="AF487" i="8"/>
  <c r="AF488" i="8"/>
  <c r="AF489" i="8"/>
  <c r="AF490" i="8"/>
  <c r="AF491" i="8"/>
  <c r="AF492" i="8"/>
  <c r="AF493" i="8"/>
  <c r="AF494" i="8"/>
  <c r="AF495" i="8"/>
  <c r="AF496" i="8"/>
  <c r="AF497" i="8"/>
  <c r="AF498" i="8"/>
  <c r="AF499" i="8"/>
  <c r="AF500" i="8"/>
  <c r="AF501" i="8"/>
  <c r="AF502" i="8"/>
  <c r="AF503" i="8"/>
  <c r="AF504" i="8"/>
  <c r="AF505" i="8"/>
  <c r="AF506" i="8"/>
  <c r="AF507" i="8"/>
  <c r="AF508" i="8"/>
  <c r="AF509" i="8"/>
  <c r="AF510" i="8"/>
  <c r="AF511" i="8"/>
  <c r="AF512" i="8"/>
  <c r="AF513" i="8"/>
  <c r="AF514" i="8"/>
  <c r="AF515" i="8"/>
  <c r="AF516" i="8"/>
  <c r="AF517" i="8"/>
  <c r="AF518" i="8"/>
  <c r="AF519" i="8"/>
  <c r="AF520" i="8"/>
  <c r="AF521" i="8"/>
  <c r="AF522" i="8"/>
  <c r="AF523" i="8"/>
  <c r="AF524" i="8"/>
  <c r="AF525" i="8"/>
  <c r="AF526" i="8"/>
  <c r="AF527" i="8"/>
  <c r="AF528" i="8"/>
  <c r="AF529" i="8"/>
  <c r="AF530" i="8"/>
  <c r="AF531" i="8"/>
  <c r="AF532" i="8"/>
  <c r="AF533" i="8"/>
  <c r="AF534" i="8"/>
  <c r="AF535" i="8"/>
  <c r="AF536" i="8"/>
  <c r="AF537" i="8"/>
  <c r="AF538" i="8"/>
  <c r="AF539" i="8"/>
  <c r="AF540" i="8"/>
  <c r="AF541" i="8"/>
  <c r="AF542" i="8"/>
  <c r="AF543" i="8"/>
  <c r="AF544" i="8"/>
  <c r="AF545" i="8"/>
  <c r="AF546" i="8"/>
  <c r="AF547" i="8"/>
  <c r="AF548" i="8"/>
  <c r="AF549" i="8"/>
  <c r="AF550" i="8"/>
  <c r="AF551" i="8"/>
  <c r="AF552" i="8"/>
  <c r="AF553" i="8"/>
  <c r="AF554" i="8"/>
  <c r="AF555" i="8"/>
  <c r="AF556" i="8"/>
  <c r="AF557" i="8"/>
  <c r="AF558" i="8"/>
  <c r="AF559" i="8"/>
  <c r="AF560" i="8"/>
  <c r="AF561" i="8"/>
  <c r="AF562" i="8"/>
  <c r="AF563" i="8"/>
  <c r="AF564" i="8"/>
  <c r="AF565" i="8"/>
  <c r="AF566" i="8"/>
  <c r="AF567" i="8"/>
  <c r="AF568" i="8"/>
  <c r="AF569" i="8"/>
  <c r="AF570" i="8"/>
  <c r="AF571" i="8"/>
  <c r="AF572" i="8"/>
  <c r="AF573" i="8"/>
  <c r="AF574" i="8"/>
  <c r="AF575" i="8"/>
  <c r="AF576" i="8"/>
  <c r="AF577" i="8"/>
  <c r="AF578" i="8"/>
  <c r="AF579" i="8"/>
  <c r="AF580" i="8"/>
  <c r="AF581" i="8"/>
  <c r="AF582" i="8"/>
  <c r="AF583" i="8"/>
  <c r="AF584" i="8"/>
  <c r="AF585" i="8"/>
  <c r="AF586" i="8"/>
  <c r="AF587" i="8"/>
  <c r="AF588" i="8"/>
  <c r="AF589" i="8"/>
  <c r="AF590" i="8"/>
  <c r="AF591" i="8"/>
  <c r="AF592" i="8"/>
  <c r="AF593" i="8"/>
  <c r="AF594" i="8"/>
  <c r="AF595" i="8"/>
  <c r="AF596" i="8"/>
  <c r="AF597" i="8"/>
  <c r="AF598" i="8"/>
  <c r="AF599" i="8"/>
  <c r="AF600" i="8"/>
  <c r="AF601" i="8"/>
  <c r="AF602" i="8"/>
  <c r="AF603" i="8"/>
  <c r="AF604" i="8"/>
  <c r="AF605" i="8"/>
  <c r="AF606" i="8"/>
  <c r="AF607" i="8"/>
  <c r="AF608" i="8"/>
  <c r="AF609" i="8"/>
  <c r="AF610" i="8"/>
  <c r="AF611" i="8"/>
  <c r="AF612" i="8"/>
  <c r="AF613" i="8"/>
  <c r="AF614" i="8"/>
  <c r="AF615" i="8"/>
  <c r="AF616" i="8"/>
  <c r="AF617" i="8"/>
  <c r="AF618" i="8"/>
  <c r="AF619" i="8"/>
  <c r="AF620" i="8"/>
  <c r="AF621" i="8"/>
  <c r="AF622" i="8"/>
  <c r="AF623" i="8"/>
  <c r="AF624" i="8"/>
  <c r="AF625" i="8"/>
  <c r="AF626" i="8"/>
  <c r="AF627" i="8"/>
  <c r="AF628" i="8"/>
  <c r="AF629" i="8"/>
  <c r="AF630" i="8"/>
  <c r="AF631" i="8"/>
  <c r="AF632" i="8"/>
  <c r="AF633" i="8"/>
  <c r="AF634" i="8"/>
  <c r="AF635" i="8"/>
  <c r="AF636" i="8"/>
  <c r="AF637" i="8"/>
  <c r="AF638" i="8"/>
  <c r="AF639" i="8"/>
  <c r="AF640" i="8"/>
  <c r="AF641" i="8"/>
  <c r="AF642" i="8"/>
  <c r="AF643" i="8"/>
  <c r="AF644" i="8"/>
  <c r="AF645" i="8"/>
  <c r="AF646" i="8"/>
  <c r="AF647" i="8"/>
  <c r="AF648" i="8"/>
  <c r="AF649" i="8"/>
  <c r="AF650" i="8"/>
  <c r="AF651" i="8"/>
  <c r="AF652" i="8"/>
  <c r="AF653" i="8"/>
  <c r="AF654" i="8"/>
  <c r="AF655" i="8"/>
  <c r="AF656" i="8"/>
  <c r="AF657" i="8"/>
  <c r="AF658" i="8"/>
  <c r="AF659" i="8"/>
  <c r="AF660" i="8"/>
  <c r="AF661" i="8"/>
  <c r="AF662" i="8"/>
  <c r="AF663" i="8"/>
  <c r="AF664" i="8"/>
  <c r="AF665" i="8"/>
  <c r="AF666" i="8"/>
  <c r="AF667" i="8"/>
  <c r="AF668" i="8"/>
  <c r="AF669" i="8"/>
  <c r="AF670" i="8"/>
  <c r="AF671" i="8"/>
  <c r="AF672" i="8"/>
  <c r="AF673" i="8"/>
  <c r="AF674" i="8"/>
  <c r="AF675" i="8"/>
  <c r="AF676" i="8"/>
  <c r="AF677" i="8"/>
  <c r="AF678" i="8"/>
  <c r="AF679" i="8"/>
  <c r="AF680" i="8"/>
  <c r="AF681" i="8"/>
  <c r="AF682" i="8"/>
  <c r="AF683" i="8"/>
  <c r="AF684" i="8"/>
  <c r="AF685" i="8"/>
  <c r="AF686" i="8"/>
  <c r="AF687" i="8"/>
  <c r="AF688" i="8"/>
  <c r="AF689" i="8"/>
  <c r="AF690" i="8"/>
  <c r="AF691" i="8"/>
  <c r="AF692" i="8"/>
  <c r="AF693" i="8"/>
  <c r="AF694" i="8"/>
  <c r="AF695" i="8"/>
  <c r="AF696" i="8"/>
  <c r="AF697" i="8"/>
  <c r="AF698" i="8"/>
  <c r="AF699" i="8"/>
  <c r="AF700" i="8"/>
  <c r="AF701" i="8"/>
  <c r="AF702" i="8"/>
  <c r="AF703" i="8"/>
  <c r="AF704" i="8"/>
  <c r="AF705" i="8"/>
  <c r="AF706" i="8"/>
  <c r="AF707" i="8"/>
  <c r="AF708" i="8"/>
  <c r="AF709" i="8"/>
  <c r="AF710" i="8"/>
  <c r="AF711" i="8"/>
  <c r="AF712" i="8"/>
  <c r="AF713" i="8"/>
  <c r="AF714" i="8"/>
  <c r="AF715" i="8"/>
  <c r="AF716" i="8"/>
  <c r="AF717" i="8"/>
  <c r="AF718" i="8"/>
  <c r="AF719" i="8"/>
  <c r="AF720" i="8"/>
  <c r="AF721" i="8"/>
  <c r="AF722" i="8"/>
  <c r="AF723" i="8"/>
  <c r="AF724" i="8"/>
  <c r="AF725" i="8"/>
  <c r="AF726" i="8"/>
  <c r="AF727" i="8"/>
  <c r="AF728" i="8"/>
  <c r="AF729" i="8"/>
  <c r="AF730" i="8"/>
  <c r="AF731" i="8"/>
  <c r="AF732" i="8"/>
  <c r="AF733" i="8"/>
  <c r="AF734" i="8"/>
  <c r="AF735" i="8"/>
  <c r="AF736" i="8"/>
  <c r="AF737" i="8"/>
  <c r="AF738" i="8"/>
  <c r="AF739" i="8"/>
  <c r="AF740" i="8"/>
  <c r="AF741" i="8"/>
  <c r="AF742" i="8"/>
  <c r="AF743" i="8"/>
  <c r="AF744" i="8"/>
  <c r="AF745" i="8"/>
  <c r="AF746" i="8"/>
  <c r="AF747" i="8"/>
  <c r="AF748" i="8"/>
  <c r="AF749" i="8"/>
  <c r="AF750" i="8"/>
  <c r="AF751" i="8"/>
  <c r="AF752" i="8"/>
  <c r="AF753" i="8"/>
  <c r="AF754" i="8"/>
  <c r="AF755" i="8"/>
  <c r="AF756" i="8"/>
  <c r="AF757" i="8"/>
  <c r="AF758" i="8"/>
  <c r="AF759" i="8"/>
  <c r="AF760" i="8"/>
  <c r="AF761" i="8"/>
  <c r="AF762" i="8"/>
  <c r="AF763" i="8"/>
  <c r="AF764" i="8"/>
  <c r="AF765" i="8"/>
  <c r="AF766" i="8"/>
  <c r="AF767" i="8"/>
  <c r="AF768" i="8"/>
  <c r="AF769" i="8"/>
  <c r="AF770" i="8"/>
  <c r="AF771" i="8"/>
  <c r="AF772" i="8"/>
  <c r="AF773" i="8"/>
  <c r="AF774" i="8"/>
  <c r="AF775" i="8"/>
  <c r="AF776" i="8"/>
  <c r="AF777" i="8"/>
  <c r="AF778" i="8"/>
  <c r="AF779" i="8"/>
  <c r="AF780" i="8"/>
  <c r="AF781" i="8"/>
  <c r="AF782" i="8"/>
  <c r="AF783" i="8"/>
  <c r="AF784" i="8"/>
  <c r="AF785" i="8"/>
  <c r="AF786" i="8"/>
  <c r="AF787" i="8"/>
  <c r="AF788" i="8"/>
  <c r="AF789" i="8"/>
  <c r="AF790" i="8"/>
  <c r="AF791" i="8"/>
  <c r="AF792" i="8"/>
  <c r="AF793" i="8"/>
  <c r="AF794" i="8"/>
  <c r="AF795" i="8"/>
  <c r="AF796" i="8"/>
  <c r="AF797" i="8"/>
  <c r="AF798" i="8"/>
  <c r="AF799" i="8"/>
  <c r="AF800" i="8"/>
  <c r="AF801" i="8"/>
  <c r="AF802" i="8"/>
  <c r="AF803" i="8"/>
  <c r="AF804" i="8"/>
  <c r="AF805" i="8"/>
  <c r="AF806" i="8"/>
  <c r="AF807" i="8"/>
  <c r="AF808" i="8"/>
  <c r="AF809" i="8"/>
  <c r="AF810" i="8"/>
  <c r="AF811" i="8"/>
  <c r="AF812" i="8"/>
  <c r="AF813" i="8"/>
  <c r="AF814" i="8"/>
  <c r="AF815" i="8"/>
  <c r="AF816" i="8"/>
  <c r="AF817" i="8"/>
  <c r="AF818" i="8"/>
  <c r="AF819" i="8"/>
  <c r="AF820" i="8"/>
  <c r="AF821" i="8"/>
  <c r="AF822" i="8"/>
  <c r="AF823" i="8"/>
  <c r="AF824" i="8"/>
  <c r="AF825" i="8"/>
  <c r="AF826" i="8"/>
  <c r="AF827" i="8"/>
  <c r="AF828" i="8"/>
  <c r="AF829" i="8"/>
  <c r="AF830" i="8"/>
  <c r="AF831" i="8"/>
  <c r="AF832" i="8"/>
  <c r="AF833" i="8"/>
  <c r="AF834" i="8"/>
  <c r="AF835" i="8"/>
  <c r="AF836" i="8"/>
  <c r="AF837" i="8"/>
  <c r="AF838" i="8"/>
  <c r="AF839" i="8"/>
  <c r="AF840" i="8"/>
  <c r="AF841" i="8"/>
  <c r="AF842" i="8"/>
  <c r="AF843" i="8"/>
  <c r="AF844" i="8"/>
  <c r="AF845" i="8"/>
  <c r="AF846" i="8"/>
  <c r="AF847" i="8"/>
  <c r="AF848" i="8"/>
  <c r="AF849" i="8"/>
  <c r="AF850" i="8"/>
  <c r="AF851" i="8"/>
  <c r="AF852" i="8"/>
  <c r="AF853" i="8"/>
  <c r="AF854" i="8"/>
  <c r="AF855" i="8"/>
  <c r="AF856" i="8"/>
  <c r="AF857" i="8"/>
  <c r="AF858" i="8"/>
  <c r="AF859" i="8"/>
  <c r="AF860" i="8"/>
  <c r="AF861" i="8"/>
  <c r="AF862" i="8"/>
  <c r="AF863" i="8"/>
  <c r="AF864" i="8"/>
  <c r="AF865" i="8"/>
  <c r="AF866" i="8"/>
  <c r="AF867" i="8"/>
  <c r="AF868" i="8"/>
  <c r="AF869" i="8"/>
  <c r="AF870" i="8"/>
  <c r="AF871" i="8"/>
  <c r="AF872" i="8"/>
  <c r="AF873" i="8"/>
  <c r="AF874" i="8"/>
  <c r="AF875" i="8"/>
  <c r="AF876" i="8"/>
  <c r="AF877" i="8"/>
  <c r="AF878" i="8"/>
  <c r="AF879" i="8"/>
  <c r="AF880" i="8"/>
  <c r="AF881" i="8"/>
  <c r="AF882" i="8"/>
  <c r="AF883" i="8"/>
  <c r="AF884" i="8"/>
  <c r="AF885" i="8"/>
  <c r="AF886" i="8"/>
  <c r="AF887" i="8"/>
  <c r="AF888" i="8"/>
  <c r="AF889" i="8"/>
  <c r="AF890" i="8"/>
  <c r="AF891" i="8"/>
  <c r="AF892" i="8"/>
  <c r="AF893" i="8"/>
  <c r="AF894" i="8"/>
  <c r="AF895" i="8"/>
  <c r="AF896" i="8"/>
  <c r="AF897" i="8"/>
  <c r="AF898" i="8"/>
  <c r="AF899" i="8"/>
  <c r="AF900" i="8"/>
  <c r="AF901" i="8"/>
  <c r="AF902" i="8"/>
  <c r="AF903" i="8"/>
  <c r="AF904" i="8"/>
  <c r="AF905" i="8"/>
  <c r="AF906" i="8"/>
  <c r="AF907" i="8"/>
  <c r="AF908" i="8"/>
  <c r="AF909" i="8"/>
  <c r="AF910" i="8"/>
  <c r="AF911" i="8"/>
  <c r="AF912" i="8"/>
  <c r="AF913" i="8"/>
  <c r="AF914" i="8"/>
  <c r="AF915" i="8"/>
  <c r="AF916" i="8"/>
  <c r="AF917" i="8"/>
  <c r="AF918" i="8"/>
  <c r="AF919" i="8"/>
  <c r="AF920" i="8"/>
  <c r="AF921" i="8"/>
  <c r="AF922" i="8"/>
  <c r="AF923" i="8"/>
  <c r="AF924" i="8"/>
  <c r="AF925" i="8"/>
  <c r="AF926" i="8"/>
  <c r="AF927" i="8"/>
  <c r="AF928" i="8"/>
  <c r="AF929" i="8"/>
  <c r="AF930" i="8"/>
  <c r="AF931" i="8"/>
  <c r="AF932" i="8"/>
  <c r="AF933" i="8"/>
  <c r="AF934" i="8"/>
  <c r="AF935" i="8"/>
  <c r="AF936" i="8"/>
  <c r="AF937" i="8"/>
  <c r="AF938" i="8"/>
  <c r="AF939" i="8"/>
  <c r="AF940" i="8"/>
  <c r="AF941" i="8"/>
  <c r="AF942" i="8"/>
  <c r="AF943" i="8"/>
  <c r="AF944" i="8"/>
  <c r="AF945" i="8"/>
  <c r="AF946" i="8"/>
  <c r="AF947" i="8"/>
  <c r="AF948" i="8"/>
  <c r="AF949" i="8"/>
  <c r="AF950" i="8"/>
  <c r="AF951" i="8"/>
  <c r="AF952" i="8"/>
  <c r="AF953" i="8"/>
  <c r="AF954" i="8"/>
  <c r="AF955" i="8"/>
  <c r="AF956" i="8"/>
  <c r="AF957" i="8"/>
  <c r="AF958" i="8"/>
  <c r="AF959" i="8"/>
  <c r="AF960" i="8"/>
  <c r="AF961" i="8"/>
  <c r="AF962" i="8"/>
  <c r="AF963" i="8"/>
  <c r="AF964" i="8"/>
  <c r="AF965" i="8"/>
  <c r="AF966" i="8"/>
  <c r="AF967" i="8"/>
  <c r="AF968" i="8"/>
  <c r="AF969" i="8"/>
  <c r="AF970" i="8"/>
  <c r="AF971" i="8"/>
  <c r="AF972" i="8"/>
  <c r="AF973" i="8"/>
  <c r="AF974" i="8"/>
  <c r="AF975" i="8"/>
  <c r="AF976" i="8"/>
  <c r="AF977" i="8"/>
  <c r="AF978" i="8"/>
  <c r="AF979" i="8"/>
  <c r="AF980" i="8"/>
  <c r="AF981" i="8"/>
  <c r="AF982" i="8"/>
  <c r="AF983" i="8"/>
  <c r="AF984" i="8"/>
  <c r="AF985" i="8"/>
  <c r="AF986" i="8"/>
  <c r="AF987" i="8"/>
  <c r="AF988" i="8"/>
  <c r="AF989" i="8"/>
  <c r="AF990" i="8"/>
  <c r="AF991" i="8"/>
  <c r="AF992" i="8"/>
  <c r="AF993" i="8"/>
  <c r="AF994" i="8"/>
  <c r="AF995" i="8"/>
  <c r="AF996" i="8"/>
  <c r="AF997" i="8"/>
  <c r="AF998" i="8"/>
  <c r="AF999" i="8"/>
  <c r="AF1000" i="8"/>
  <c r="AF1001" i="8"/>
  <c r="AF1002" i="8"/>
  <c r="AF1003" i="8"/>
  <c r="AF1004" i="8"/>
  <c r="AF1005" i="8"/>
  <c r="AF1006" i="8"/>
  <c r="AF1007" i="8"/>
  <c r="AF1008" i="8"/>
  <c r="AF1009" i="8"/>
  <c r="AF1010" i="8"/>
  <c r="AF1011" i="8"/>
  <c r="AF1012" i="8"/>
  <c r="AF1013" i="8"/>
  <c r="AF1014" i="8"/>
  <c r="AF1015" i="8"/>
  <c r="AF1016" i="8"/>
  <c r="AF1017" i="8"/>
  <c r="AF1018" i="8"/>
  <c r="AF1019" i="8"/>
  <c r="AF1020" i="8"/>
  <c r="AF1021" i="8"/>
  <c r="AF1022" i="8"/>
  <c r="AF1023" i="8"/>
  <c r="AF1024" i="8"/>
  <c r="AF1025" i="8"/>
  <c r="AF1026" i="8"/>
  <c r="AF1027" i="8"/>
  <c r="AF1028" i="8"/>
  <c r="AF1029" i="8"/>
  <c r="AF1030" i="8"/>
  <c r="AF1031" i="8"/>
  <c r="AF1032" i="8"/>
  <c r="AF1033" i="8"/>
  <c r="AF1034" i="8"/>
  <c r="AF1035" i="8"/>
  <c r="AF1036" i="8"/>
  <c r="AF1037" i="8"/>
  <c r="AF1038" i="8"/>
  <c r="AF1039" i="8"/>
  <c r="AF1040" i="8"/>
  <c r="AF1041" i="8"/>
  <c r="AF1042" i="8"/>
  <c r="AF1043" i="8"/>
  <c r="AF1044" i="8"/>
  <c r="AF1045" i="8"/>
  <c r="AF1046" i="8"/>
  <c r="AF1047" i="8"/>
  <c r="AF1048" i="8"/>
  <c r="AF1049" i="8"/>
  <c r="AF1050" i="8"/>
  <c r="AF1051" i="8"/>
  <c r="AF1052" i="8"/>
  <c r="AF1053" i="8"/>
  <c r="AF1054" i="8"/>
  <c r="AF1055" i="8"/>
  <c r="AF1056" i="8"/>
  <c r="AF1057" i="8"/>
  <c r="AF1058" i="8"/>
  <c r="AF1059" i="8"/>
  <c r="AF1060" i="8"/>
  <c r="AF1061" i="8"/>
  <c r="AF1062" i="8"/>
  <c r="AF1063" i="8"/>
  <c r="AF1064" i="8"/>
  <c r="AF1065" i="8"/>
  <c r="AF1066" i="8"/>
  <c r="AF1067" i="8"/>
  <c r="AF1068" i="8"/>
  <c r="AF1069" i="8"/>
  <c r="AF1070" i="8"/>
  <c r="AF1071" i="8"/>
  <c r="AF1072" i="8"/>
  <c r="AF1073" i="8"/>
  <c r="AF1074" i="8"/>
  <c r="AF1075" i="8"/>
  <c r="AF1076" i="8"/>
  <c r="AF1077" i="8"/>
  <c r="AF1078" i="8"/>
  <c r="AF1079" i="8"/>
  <c r="AF1080" i="8"/>
  <c r="AF1081" i="8"/>
  <c r="AF1082" i="8"/>
  <c r="AF1083" i="8"/>
  <c r="AF1084" i="8"/>
  <c r="AF1085" i="8"/>
  <c r="AF1086" i="8"/>
  <c r="AF1087" i="8"/>
  <c r="AF1088" i="8"/>
  <c r="AF1089" i="8"/>
  <c r="AF1090" i="8"/>
  <c r="AF1091" i="8"/>
  <c r="AF1092" i="8"/>
  <c r="AF1093" i="8"/>
  <c r="AF1094" i="8"/>
  <c r="AF1095" i="8"/>
  <c r="AF1096" i="8"/>
  <c r="AF1097" i="8"/>
  <c r="AF1098" i="8"/>
  <c r="AF1099" i="8"/>
  <c r="AF1100" i="8"/>
  <c r="AF1101" i="8"/>
  <c r="AF1102" i="8"/>
  <c r="AF1103" i="8"/>
  <c r="AF1104" i="8"/>
  <c r="AF1105" i="8"/>
  <c r="AF1106" i="8"/>
  <c r="AF1107" i="8"/>
  <c r="AF1108" i="8"/>
  <c r="AF1109" i="8"/>
  <c r="AF1110" i="8"/>
  <c r="AF1111" i="8"/>
  <c r="AF1112" i="8"/>
  <c r="AF1113" i="8"/>
  <c r="AF1114" i="8"/>
  <c r="AF1115" i="8"/>
  <c r="AF1116" i="8"/>
  <c r="AF1117" i="8"/>
  <c r="AF1118" i="8"/>
  <c r="AF1119" i="8"/>
  <c r="AF1120" i="8"/>
  <c r="AF1121" i="8"/>
  <c r="AF1122" i="8"/>
  <c r="AF1123" i="8"/>
  <c r="AF1124" i="8"/>
  <c r="AF1125" i="8"/>
  <c r="AF1126" i="8"/>
  <c r="AF1127" i="8"/>
  <c r="AF1128" i="8"/>
  <c r="AF1129" i="8"/>
  <c r="AF1130" i="8"/>
  <c r="AF1131" i="8"/>
  <c r="AF1132" i="8"/>
  <c r="AF1133" i="8"/>
  <c r="AF1134" i="8"/>
  <c r="AF1135" i="8"/>
  <c r="AF1136" i="8"/>
  <c r="AF1137" i="8"/>
  <c r="AF1138" i="8"/>
  <c r="AF1139" i="8"/>
  <c r="AF1140" i="8"/>
  <c r="AF1141" i="8"/>
  <c r="AF1142" i="8"/>
  <c r="AF1143" i="8"/>
  <c r="AF1144" i="8"/>
  <c r="AF1145" i="8"/>
  <c r="AF1146" i="8"/>
  <c r="AF1147" i="8"/>
  <c r="AF1148" i="8"/>
  <c r="AF1149" i="8"/>
  <c r="AF1150" i="8"/>
  <c r="AF1151" i="8"/>
  <c r="AF1152" i="8"/>
  <c r="AF1153" i="8"/>
  <c r="AF1154" i="8"/>
  <c r="AF1155" i="8"/>
  <c r="AF1156" i="8"/>
  <c r="AF1157" i="8"/>
  <c r="AF1158" i="8"/>
  <c r="AF1159" i="8"/>
  <c r="AF1160" i="8"/>
  <c r="AF1161" i="8"/>
  <c r="AF1162" i="8"/>
  <c r="AF1163" i="8"/>
  <c r="AF1164" i="8"/>
  <c r="AF1165" i="8"/>
  <c r="AF1166" i="8"/>
  <c r="AF1167" i="8"/>
  <c r="AF1168" i="8"/>
  <c r="AF1169" i="8"/>
  <c r="AF1170" i="8"/>
  <c r="AF1171" i="8"/>
  <c r="AF1172" i="8"/>
  <c r="AF1173" i="8"/>
  <c r="AF1174" i="8"/>
  <c r="AF1175" i="8"/>
  <c r="AF1176" i="8"/>
  <c r="AF1177" i="8"/>
  <c r="AF1178" i="8"/>
  <c r="AF1179" i="8"/>
  <c r="AF1180" i="8"/>
  <c r="AF1181" i="8"/>
  <c r="AF1182" i="8"/>
  <c r="AF1183" i="8"/>
  <c r="AF1184" i="8"/>
  <c r="AF1185" i="8"/>
  <c r="AF1186" i="8"/>
  <c r="AF1187" i="8"/>
  <c r="AF1188" i="8"/>
  <c r="AF1189" i="8"/>
  <c r="AF1190" i="8"/>
  <c r="AF1191" i="8"/>
  <c r="AF1192" i="8"/>
  <c r="AF1193" i="8"/>
  <c r="AF1194" i="8"/>
  <c r="AF1195" i="8"/>
  <c r="AF1196" i="8"/>
  <c r="AF1197" i="8"/>
  <c r="AF1198" i="8"/>
  <c r="AF1199" i="8"/>
  <c r="AF1200" i="8"/>
  <c r="AF1201" i="8"/>
  <c r="AF1202" i="8"/>
  <c r="AF1203" i="8"/>
  <c r="AF1204" i="8"/>
  <c r="AF1205" i="8"/>
  <c r="AF1206" i="8"/>
  <c r="AF1207" i="8"/>
  <c r="AF1208" i="8"/>
  <c r="AF1209" i="8"/>
  <c r="AF1210" i="8"/>
  <c r="AF1211" i="8"/>
  <c r="AF1212" i="8"/>
  <c r="AF1213" i="8"/>
  <c r="AF1214" i="8"/>
  <c r="AF1215" i="8"/>
  <c r="AF1216" i="8"/>
  <c r="AF1217" i="8"/>
  <c r="AF1218" i="8"/>
  <c r="AF1219" i="8"/>
  <c r="AF1220" i="8"/>
  <c r="AF1221" i="8"/>
  <c r="AF1222" i="8"/>
  <c r="AF1223" i="8"/>
  <c r="AF1224" i="8"/>
  <c r="AF1225" i="8"/>
  <c r="AF1226" i="8"/>
  <c r="AF1227" i="8"/>
  <c r="AF1228" i="8"/>
  <c r="AF1229" i="8"/>
  <c r="AF1230" i="8"/>
  <c r="AF1231" i="8"/>
  <c r="AF1232" i="8"/>
  <c r="AF1233" i="8"/>
  <c r="AF1234" i="8"/>
  <c r="AF1235" i="8"/>
  <c r="AF1236" i="8"/>
  <c r="AF1237" i="8"/>
  <c r="AF1238" i="8"/>
  <c r="AF1239" i="8"/>
  <c r="AF1240" i="8"/>
  <c r="AF1241" i="8"/>
  <c r="AF1242" i="8"/>
  <c r="AF1243" i="8"/>
  <c r="AF1244" i="8"/>
  <c r="AF1245" i="8"/>
  <c r="AF1246" i="8"/>
  <c r="AF1247" i="8"/>
  <c r="AF1248" i="8"/>
  <c r="AF1249" i="8"/>
  <c r="AF1250" i="8"/>
  <c r="AF1251" i="8"/>
  <c r="AF1252" i="8"/>
  <c r="AF1253" i="8"/>
  <c r="AF1254" i="8"/>
  <c r="AF1255" i="8"/>
  <c r="AF1256" i="8"/>
  <c r="AF1257" i="8"/>
  <c r="AF1258" i="8"/>
  <c r="AF1259" i="8"/>
  <c r="AF1260" i="8"/>
  <c r="AF1261" i="8"/>
  <c r="AF1262" i="8"/>
  <c r="AF1263" i="8"/>
  <c r="AF1264" i="8"/>
  <c r="AF1265" i="8"/>
  <c r="AF1266" i="8"/>
  <c r="AF1267" i="8"/>
  <c r="AF1268" i="8"/>
  <c r="AF1269" i="8"/>
  <c r="AF1270" i="8"/>
  <c r="AF1271" i="8"/>
  <c r="AF1272" i="8"/>
  <c r="AF1273" i="8"/>
  <c r="AF1274" i="8"/>
  <c r="AF1275" i="8"/>
  <c r="AF1276" i="8"/>
  <c r="AF1277" i="8"/>
  <c r="AF1278" i="8"/>
  <c r="AF1279" i="8"/>
  <c r="AF1280" i="8"/>
  <c r="AF1281" i="8"/>
  <c r="AF1282" i="8"/>
  <c r="AF1283" i="8"/>
  <c r="AF1284" i="8"/>
  <c r="AF1285" i="8"/>
  <c r="AF1286" i="8"/>
  <c r="AF1287" i="8"/>
  <c r="AF1288" i="8"/>
  <c r="AF1289" i="8"/>
  <c r="AF1290" i="8"/>
  <c r="AF1291" i="8"/>
  <c r="AF1292" i="8"/>
  <c r="AF1293" i="8"/>
  <c r="AF1294" i="8"/>
  <c r="AF1295" i="8"/>
  <c r="AF1296" i="8"/>
  <c r="AF1297" i="8"/>
  <c r="AF1298" i="8"/>
  <c r="AF1299" i="8"/>
  <c r="AF1300" i="8"/>
  <c r="AF1301" i="8"/>
  <c r="AF1302" i="8"/>
  <c r="AF1303" i="8"/>
  <c r="AF1304" i="8"/>
  <c r="AF1305" i="8"/>
  <c r="AF1306" i="8"/>
  <c r="AF1307" i="8"/>
  <c r="AF1308" i="8"/>
  <c r="AF1309" i="8"/>
  <c r="AF1310" i="8"/>
  <c r="AF1311" i="8"/>
  <c r="AF1312" i="8"/>
  <c r="AF1313" i="8"/>
  <c r="AF1314" i="8"/>
  <c r="AF1315" i="8"/>
  <c r="AF1316" i="8"/>
  <c r="AF1317" i="8"/>
  <c r="AF1318" i="8"/>
  <c r="AF1319" i="8"/>
  <c r="AF1320" i="8"/>
  <c r="AF1321" i="8"/>
  <c r="AF1322" i="8"/>
  <c r="AF1323" i="8"/>
  <c r="AF1324" i="8"/>
  <c r="AF1325" i="8"/>
  <c r="AF1326" i="8"/>
  <c r="AF1327" i="8"/>
  <c r="AF1328" i="8"/>
  <c r="AF1329" i="8"/>
  <c r="AF1330" i="8"/>
  <c r="AF1331" i="8"/>
  <c r="AF1332" i="8"/>
  <c r="AF1333" i="8"/>
  <c r="AF1334" i="8"/>
  <c r="AF1335" i="8"/>
  <c r="AF1336" i="8"/>
  <c r="AF1337" i="8"/>
  <c r="AF1338" i="8"/>
  <c r="AF1339" i="8"/>
  <c r="AF1340" i="8"/>
  <c r="AF1341" i="8"/>
  <c r="AF1342" i="8"/>
  <c r="AF1343" i="8"/>
  <c r="AF1344" i="8"/>
  <c r="AF1345" i="8"/>
  <c r="AF1346" i="8"/>
  <c r="AF1347" i="8"/>
  <c r="AF1348" i="8"/>
  <c r="AF1349" i="8"/>
  <c r="AF1350" i="8"/>
  <c r="AF1351" i="8"/>
  <c r="AF1352" i="8"/>
  <c r="AF1353" i="8"/>
  <c r="AF1354" i="8"/>
  <c r="AF1355" i="8"/>
  <c r="AF1356" i="8"/>
  <c r="AF1357" i="8"/>
  <c r="AF1358" i="8"/>
  <c r="AF1359" i="8"/>
  <c r="AF1360" i="8"/>
  <c r="AF1361" i="8"/>
  <c r="AF1362" i="8"/>
  <c r="AF1363" i="8"/>
  <c r="AF1364" i="8"/>
  <c r="AF1365" i="8"/>
  <c r="AF1366" i="8"/>
  <c r="AF1367" i="8"/>
  <c r="AF1368" i="8"/>
  <c r="AF1369" i="8"/>
  <c r="AF1370" i="8"/>
  <c r="AF1371" i="8"/>
  <c r="AF1372" i="8"/>
  <c r="AF1373" i="8"/>
  <c r="AF1374" i="8"/>
  <c r="AF1375" i="8"/>
  <c r="AF1376" i="8"/>
  <c r="AF1377" i="8"/>
  <c r="AF1378" i="8"/>
  <c r="AF1379" i="8"/>
  <c r="AF1380" i="8"/>
  <c r="AF1381" i="8"/>
  <c r="AF1382" i="8"/>
  <c r="AF1383" i="8"/>
  <c r="AF1384" i="8"/>
  <c r="AF1385" i="8"/>
  <c r="AF1386" i="8"/>
  <c r="AF1387" i="8"/>
  <c r="AF1388" i="8"/>
  <c r="AF1389" i="8"/>
  <c r="AF1390" i="8"/>
  <c r="AF1391" i="8"/>
  <c r="AF1392" i="8"/>
  <c r="AF1393" i="8"/>
  <c r="AF1394" i="8"/>
  <c r="AF1395" i="8"/>
  <c r="AF1396" i="8"/>
  <c r="AF1397" i="8"/>
  <c r="AF1398" i="8"/>
  <c r="AF1399" i="8"/>
  <c r="AF1400" i="8"/>
  <c r="AF1401" i="8"/>
  <c r="AF1402" i="8"/>
  <c r="AF1403" i="8"/>
  <c r="AF1404" i="8"/>
  <c r="AF1405" i="8"/>
  <c r="AF1406" i="8"/>
  <c r="AF1407" i="8"/>
  <c r="AF1408" i="8"/>
  <c r="AF1409" i="8"/>
  <c r="AF1410" i="8"/>
  <c r="AF1411" i="8"/>
  <c r="AF1412" i="8"/>
  <c r="AF1413" i="8"/>
  <c r="AF1414" i="8"/>
  <c r="AF1415" i="8"/>
  <c r="AF1416" i="8"/>
  <c r="AF1417" i="8"/>
  <c r="AF1418" i="8"/>
  <c r="AF1419" i="8"/>
  <c r="AF1420" i="8"/>
  <c r="AF1421" i="8"/>
  <c r="AF1422" i="8"/>
  <c r="AF1423" i="8"/>
  <c r="AF1424" i="8"/>
  <c r="AF1425" i="8"/>
  <c r="AF1426" i="8"/>
  <c r="AF1427" i="8"/>
  <c r="AF1428" i="8"/>
  <c r="AF1429" i="8"/>
  <c r="AF1430" i="8"/>
  <c r="AF1431" i="8"/>
  <c r="AF1432" i="8"/>
  <c r="AF1433" i="8"/>
  <c r="AF1434" i="8"/>
  <c r="AF1435" i="8"/>
  <c r="AF1436" i="8"/>
  <c r="AF1437" i="8"/>
  <c r="AF1438" i="8"/>
  <c r="AF1439" i="8"/>
  <c r="AF1440" i="8"/>
  <c r="AF1441" i="8"/>
  <c r="AF1442" i="8"/>
  <c r="AF1443" i="8"/>
  <c r="AF1444" i="8"/>
  <c r="AF1445" i="8"/>
  <c r="AF1446" i="8"/>
  <c r="AF1447" i="8"/>
  <c r="AF1448" i="8"/>
  <c r="AF1449" i="8"/>
  <c r="AF1450" i="8"/>
  <c r="AF1451" i="8"/>
  <c r="AF1452" i="8"/>
  <c r="AF1453" i="8"/>
  <c r="AF1454" i="8"/>
  <c r="AF1455" i="8"/>
  <c r="AF1456" i="8"/>
  <c r="AF1457" i="8"/>
  <c r="AF1458" i="8"/>
  <c r="AF1459" i="8"/>
  <c r="AF1460" i="8"/>
  <c r="AF1461" i="8"/>
  <c r="AF1462" i="8"/>
  <c r="AF1463" i="8"/>
  <c r="AF1464" i="8"/>
  <c r="AF1465" i="8"/>
  <c r="AF1466" i="8"/>
  <c r="AF1467" i="8"/>
  <c r="AF1468" i="8"/>
  <c r="AF1469" i="8"/>
  <c r="AF1470" i="8"/>
  <c r="AF1471" i="8"/>
  <c r="AF1472" i="8"/>
  <c r="AF1473" i="8"/>
  <c r="AF1474" i="8"/>
  <c r="AF1475" i="8"/>
  <c r="AF1476" i="8"/>
  <c r="AF1477" i="8"/>
  <c r="AF1478" i="8"/>
  <c r="AF1479" i="8"/>
  <c r="AF1480" i="8"/>
  <c r="AF1481" i="8"/>
  <c r="AF1482" i="8"/>
  <c r="AF1483" i="8"/>
  <c r="AF1484" i="8"/>
  <c r="AF1485" i="8"/>
  <c r="AF1486" i="8"/>
  <c r="AF1487" i="8"/>
  <c r="AF1488" i="8"/>
  <c r="AF1489" i="8"/>
  <c r="AF1490" i="8"/>
  <c r="AF1491" i="8"/>
  <c r="AF1492" i="8"/>
  <c r="AF1493" i="8"/>
  <c r="AF1494" i="8"/>
  <c r="AF1495" i="8"/>
  <c r="AF1496" i="8"/>
  <c r="AF1497" i="8"/>
  <c r="AF1498" i="8"/>
  <c r="AF1499" i="8"/>
  <c r="AF1500" i="8"/>
  <c r="AF1501" i="8"/>
  <c r="AF1502" i="8"/>
  <c r="AF1503" i="8"/>
  <c r="AF1504" i="8"/>
  <c r="AF1505" i="8"/>
  <c r="AF1506" i="8"/>
  <c r="AF1507" i="8"/>
  <c r="AF1508" i="8"/>
  <c r="AF1509" i="8"/>
  <c r="AF1510" i="8"/>
  <c r="AF1511" i="8"/>
  <c r="AF1512" i="8"/>
  <c r="AF1513" i="8"/>
  <c r="AF1514" i="8"/>
  <c r="AF1515" i="8"/>
  <c r="AF1516" i="8"/>
  <c r="AF1517" i="8"/>
  <c r="AF1518" i="8"/>
  <c r="AF1519" i="8"/>
  <c r="AF1520" i="8"/>
  <c r="AF1521" i="8"/>
  <c r="AF1522" i="8"/>
  <c r="AF1523" i="8"/>
  <c r="AF1524" i="8"/>
  <c r="AF1525" i="8"/>
  <c r="AF1526" i="8"/>
  <c r="AF1527" i="8"/>
  <c r="AF1528" i="8"/>
  <c r="AF1529" i="8"/>
  <c r="AF1530" i="8"/>
  <c r="AF1531" i="8"/>
  <c r="AF1532" i="8"/>
  <c r="AF1533" i="8"/>
  <c r="AF1534" i="8"/>
  <c r="AF1535" i="8"/>
  <c r="AF1536" i="8"/>
  <c r="AF1537" i="8"/>
  <c r="AF1538" i="8"/>
  <c r="AF1539" i="8"/>
  <c r="AF1540" i="8"/>
  <c r="AF1541" i="8"/>
  <c r="AF1542" i="8"/>
  <c r="AF1543" i="8"/>
  <c r="AF1544" i="8"/>
  <c r="AF1545" i="8"/>
  <c r="AF1546" i="8"/>
  <c r="AF1547" i="8"/>
  <c r="AF1548" i="8"/>
  <c r="AF1549" i="8"/>
  <c r="AF1550" i="8"/>
  <c r="AF1551" i="8"/>
  <c r="AF1552" i="8"/>
  <c r="AF1553" i="8"/>
  <c r="AF1554" i="8"/>
  <c r="AF1555" i="8"/>
  <c r="AF1556" i="8"/>
  <c r="AF1557" i="8"/>
  <c r="AF1558" i="8"/>
  <c r="AF1559" i="8"/>
  <c r="AF1560" i="8"/>
  <c r="AF1561" i="8"/>
  <c r="AF1562" i="8"/>
  <c r="AF1563" i="8"/>
  <c r="AF1564" i="8"/>
  <c r="AF1565" i="8"/>
  <c r="AF1566" i="8"/>
  <c r="AF1567" i="8"/>
  <c r="AF1568" i="8"/>
  <c r="AF1569" i="8"/>
  <c r="AF1570" i="8"/>
  <c r="AF1571" i="8"/>
  <c r="AF1572" i="8"/>
  <c r="AF1573" i="8"/>
  <c r="AF1574" i="8"/>
  <c r="AF1575" i="8"/>
  <c r="AF1576" i="8"/>
  <c r="AF1577" i="8"/>
  <c r="AF1578" i="8"/>
  <c r="AF1579" i="8"/>
  <c r="AF1580" i="8"/>
  <c r="AF1581" i="8"/>
  <c r="AF1582" i="8"/>
  <c r="AF1583" i="8"/>
  <c r="AF1584" i="8"/>
  <c r="AF1585" i="8"/>
  <c r="AF1586" i="8"/>
  <c r="AF1587" i="8"/>
  <c r="AF1588" i="8"/>
  <c r="AF1589" i="8"/>
  <c r="AF1590" i="8"/>
  <c r="AF1591" i="8"/>
  <c r="AF1592" i="8"/>
  <c r="AF1593" i="8"/>
  <c r="AF1594" i="8"/>
  <c r="AF1595" i="8"/>
  <c r="AF1596" i="8"/>
  <c r="AF1597" i="8"/>
  <c r="AF1598" i="8"/>
  <c r="AF1599" i="8"/>
  <c r="AF1600" i="8"/>
  <c r="AF1601" i="8"/>
  <c r="AF1602" i="8"/>
  <c r="AF1603" i="8"/>
  <c r="AF1604" i="8"/>
  <c r="AF1605" i="8"/>
  <c r="AF1606" i="8"/>
  <c r="AF1607" i="8"/>
  <c r="AF1608" i="8"/>
  <c r="AF1609" i="8"/>
  <c r="AF1610" i="8"/>
  <c r="AF1611" i="8"/>
  <c r="AF1612" i="8"/>
  <c r="AF1613" i="8"/>
  <c r="AF1614" i="8"/>
  <c r="AF1615" i="8"/>
  <c r="AF1616" i="8"/>
  <c r="AF1617" i="8"/>
  <c r="AF1618" i="8"/>
  <c r="AF1619" i="8"/>
  <c r="AF1620" i="8"/>
  <c r="AF1621" i="8"/>
  <c r="AF1622" i="8"/>
  <c r="AF1623" i="8"/>
  <c r="AF1624" i="8"/>
  <c r="AF1625" i="8"/>
  <c r="AF1626" i="8"/>
  <c r="AF1627" i="8"/>
  <c r="AF1628" i="8"/>
  <c r="AF1629" i="8"/>
  <c r="AF1630" i="8"/>
  <c r="AF1631" i="8"/>
  <c r="AF1632" i="8"/>
  <c r="AF1633" i="8"/>
  <c r="AF1634" i="8"/>
  <c r="AF1635" i="8"/>
  <c r="AF1636" i="8"/>
  <c r="AF1637" i="8"/>
  <c r="AF1638" i="8"/>
  <c r="AF1639" i="8"/>
  <c r="AF1640" i="8"/>
  <c r="AF1641" i="8"/>
  <c r="AF1642" i="8"/>
  <c r="AF1643" i="8"/>
  <c r="AF1644" i="8"/>
  <c r="AF1645" i="8"/>
  <c r="AF1646" i="8"/>
  <c r="AF1647" i="8"/>
  <c r="AF1648" i="8"/>
  <c r="AF1649" i="8"/>
  <c r="AF1650" i="8"/>
  <c r="AF1651" i="8"/>
  <c r="AF1652" i="8"/>
  <c r="AF1653" i="8"/>
  <c r="AF1654" i="8"/>
  <c r="AF1655" i="8"/>
  <c r="AF1656" i="8"/>
  <c r="AF1657" i="8"/>
  <c r="AF1658" i="8"/>
  <c r="AF1659" i="8"/>
  <c r="AF1660" i="8"/>
  <c r="AF1661" i="8"/>
  <c r="AF1662" i="8"/>
  <c r="AF1663" i="8"/>
  <c r="AF1664" i="8"/>
  <c r="AF1665" i="8"/>
  <c r="AF1666" i="8"/>
  <c r="AF1667" i="8"/>
  <c r="AF1668" i="8"/>
  <c r="AF1669" i="8"/>
  <c r="AF1670" i="8"/>
  <c r="AF1671" i="8"/>
  <c r="AF1672" i="8"/>
  <c r="AF1673" i="8"/>
  <c r="AF1674" i="8"/>
  <c r="AF1675" i="8"/>
  <c r="AF1676" i="8"/>
  <c r="AF1677" i="8"/>
  <c r="AF1678" i="8"/>
  <c r="AF1679" i="8"/>
  <c r="AF1680" i="8"/>
  <c r="AF1681" i="8"/>
  <c r="AF1682" i="8"/>
  <c r="AF1683" i="8"/>
  <c r="AF1684" i="8"/>
  <c r="AF1685" i="8"/>
  <c r="AF1686" i="8"/>
  <c r="AF1687" i="8"/>
  <c r="AF1688" i="8"/>
  <c r="AF1689" i="8"/>
  <c r="AF1690" i="8"/>
  <c r="AF1691" i="8"/>
  <c r="AF1692" i="8"/>
  <c r="AF1693" i="8"/>
  <c r="AF1694" i="8"/>
  <c r="AF1695" i="8"/>
  <c r="AF1696" i="8"/>
  <c r="AF1697" i="8"/>
  <c r="AF1698" i="8"/>
  <c r="AF1699" i="8"/>
  <c r="AF1700" i="8"/>
  <c r="AF1701" i="8"/>
  <c r="AF1702" i="8"/>
  <c r="AF1703" i="8"/>
  <c r="AF1704" i="8"/>
  <c r="AF1705" i="8"/>
  <c r="AF1706" i="8"/>
  <c r="AF1707" i="8"/>
  <c r="AF1708" i="8"/>
  <c r="AF1709" i="8"/>
  <c r="AF1710" i="8"/>
  <c r="AF1711" i="8"/>
  <c r="AF1712" i="8"/>
  <c r="AF1713" i="8"/>
  <c r="AF1714" i="8"/>
  <c r="AF1715" i="8"/>
  <c r="AF1716" i="8"/>
  <c r="AF1717" i="8"/>
  <c r="AF1718" i="8"/>
  <c r="AF1719" i="8"/>
  <c r="AF1720" i="8"/>
  <c r="AF1721" i="8"/>
  <c r="AF1722" i="8"/>
  <c r="AF1723" i="8"/>
  <c r="AF1724" i="8"/>
  <c r="AF1725" i="8"/>
  <c r="AF1726" i="8"/>
  <c r="AF1727" i="8"/>
  <c r="AF1728" i="8"/>
  <c r="AF1729" i="8"/>
  <c r="AF1730" i="8"/>
  <c r="AF1731" i="8"/>
  <c r="AF1732" i="8"/>
  <c r="AF1733" i="8"/>
  <c r="AF1734" i="8"/>
  <c r="AF1735" i="8"/>
  <c r="AF1736" i="8"/>
  <c r="AF1737" i="8"/>
  <c r="AF1738" i="8"/>
  <c r="AF1739" i="8"/>
  <c r="AF1740" i="8"/>
  <c r="AF1741" i="8"/>
  <c r="AF1742" i="8"/>
  <c r="AF1743" i="8"/>
  <c r="AF1744" i="8"/>
  <c r="AF1745" i="8"/>
  <c r="AF1746" i="8"/>
  <c r="AF1747" i="8"/>
  <c r="AF1748" i="8"/>
  <c r="AF1749" i="8"/>
  <c r="AF1750" i="8"/>
  <c r="AF1751" i="8"/>
  <c r="AF1752" i="8"/>
  <c r="AF1753" i="8"/>
  <c r="AF1754" i="8"/>
  <c r="AF1755" i="8"/>
  <c r="AF1756" i="8"/>
  <c r="AF1757" i="8"/>
  <c r="AF1758" i="8"/>
  <c r="AF1759" i="8"/>
  <c r="AF1760" i="8"/>
  <c r="AF1761" i="8"/>
  <c r="AF1762" i="8"/>
  <c r="AF1763" i="8"/>
  <c r="AF1764" i="8"/>
  <c r="AF1765" i="8"/>
  <c r="AF1766" i="8"/>
  <c r="AF1767" i="8"/>
  <c r="AF1768" i="8"/>
  <c r="AF1769" i="8"/>
  <c r="AF1770" i="8"/>
  <c r="AF1771" i="8"/>
  <c r="AF1772" i="8"/>
  <c r="AF1773" i="8"/>
  <c r="AF1774" i="8"/>
  <c r="AF1775" i="8"/>
  <c r="AF1776" i="8"/>
  <c r="AF1777" i="8"/>
  <c r="AF1778" i="8"/>
  <c r="AF1779" i="8"/>
  <c r="AF1780" i="8"/>
  <c r="AF1781" i="8"/>
  <c r="AF1782" i="8"/>
  <c r="AF1783" i="8"/>
  <c r="AF1784" i="8"/>
  <c r="AF1785" i="8"/>
  <c r="AF1786" i="8"/>
  <c r="AF1787" i="8"/>
  <c r="AF1788" i="8"/>
  <c r="AF1789" i="8"/>
  <c r="AF1790" i="8"/>
  <c r="AF1791" i="8"/>
  <c r="AF1792" i="8"/>
  <c r="AF1793" i="8"/>
  <c r="AF1794" i="8"/>
  <c r="AF1795" i="8"/>
  <c r="AF1796" i="8"/>
  <c r="AF1797" i="8"/>
  <c r="AF1798" i="8"/>
  <c r="AF1799" i="8"/>
  <c r="AF1800" i="8"/>
  <c r="AF1801" i="8"/>
  <c r="AF1802" i="8"/>
  <c r="AF1803" i="8"/>
  <c r="AF1804" i="8"/>
  <c r="AF1805" i="8"/>
  <c r="AF1806" i="8"/>
  <c r="AF1807" i="8"/>
  <c r="AF1808" i="8"/>
  <c r="AF1809" i="8"/>
  <c r="AF1810" i="8"/>
  <c r="AF1811" i="8"/>
  <c r="AF1812" i="8"/>
  <c r="AF1813" i="8"/>
  <c r="AF1814" i="8"/>
  <c r="AF1815" i="8"/>
  <c r="AF1816" i="8"/>
  <c r="AF1817" i="8"/>
  <c r="AF1818" i="8"/>
  <c r="AF1819" i="8"/>
  <c r="AF1820" i="8"/>
  <c r="AF1821" i="8"/>
  <c r="AF1822" i="8"/>
  <c r="AF1823" i="8"/>
  <c r="AF1824" i="8"/>
  <c r="AF1825" i="8"/>
  <c r="AF1826" i="8"/>
  <c r="AF1827" i="8"/>
  <c r="AF1828" i="8"/>
  <c r="AF1829" i="8"/>
  <c r="AF1830" i="8"/>
  <c r="AF1831" i="8"/>
  <c r="AF1832" i="8"/>
  <c r="AF1833" i="8"/>
  <c r="AF1834" i="8"/>
  <c r="AF1835" i="8"/>
  <c r="AF1836" i="8"/>
  <c r="AF1837" i="8"/>
  <c r="AF1838" i="8"/>
  <c r="AF1839" i="8"/>
  <c r="AF1840" i="8"/>
  <c r="AF1841" i="8"/>
  <c r="AF1842" i="8"/>
  <c r="AF1843" i="8"/>
  <c r="AF1844" i="8"/>
  <c r="AF1845" i="8"/>
  <c r="AF1846" i="8"/>
  <c r="AF1847" i="8"/>
  <c r="AF1848" i="8"/>
  <c r="AF1849" i="8"/>
  <c r="AF1850" i="8"/>
  <c r="AF1851" i="8"/>
  <c r="AF1852" i="8"/>
  <c r="AF1853" i="8"/>
  <c r="AF1854" i="8"/>
  <c r="AF1855" i="8"/>
  <c r="AF1856" i="8"/>
  <c r="AF1857" i="8"/>
  <c r="AF1858" i="8"/>
  <c r="AF1859" i="8"/>
  <c r="AF1860" i="8"/>
  <c r="AF1861" i="8"/>
  <c r="AF1862" i="8"/>
  <c r="AF1863" i="8"/>
  <c r="AF1864" i="8"/>
  <c r="AF1865" i="8"/>
  <c r="AF1866" i="8"/>
  <c r="AF1867" i="8"/>
  <c r="AF1868" i="8"/>
  <c r="AF1869" i="8"/>
  <c r="AF1870" i="8"/>
  <c r="AF1871" i="8"/>
  <c r="AF1872" i="8"/>
  <c r="AF1873" i="8"/>
  <c r="AF1874" i="8"/>
  <c r="AF1875" i="8"/>
  <c r="AF1876" i="8"/>
  <c r="AF1877" i="8"/>
  <c r="AF1878" i="8"/>
  <c r="AF1879" i="8"/>
  <c r="AF1880" i="8"/>
  <c r="AF1881" i="8"/>
  <c r="AF1882" i="8"/>
  <c r="AF1883" i="8"/>
  <c r="AF1884" i="8"/>
  <c r="AF1885" i="8"/>
  <c r="AF1886" i="8"/>
  <c r="AF1887" i="8"/>
  <c r="AF1888" i="8"/>
  <c r="AF1889" i="8"/>
  <c r="AF1890" i="8"/>
  <c r="AF1891" i="8"/>
  <c r="AF1892" i="8"/>
  <c r="AF1893" i="8"/>
  <c r="AF1894" i="8"/>
  <c r="AF1895" i="8"/>
  <c r="AF1896" i="8"/>
  <c r="AF1897" i="8"/>
  <c r="AF1898" i="8"/>
  <c r="AF1899" i="8"/>
  <c r="AF1900" i="8"/>
  <c r="AF1901" i="8"/>
  <c r="AF1902" i="8"/>
  <c r="AF1903" i="8"/>
  <c r="AF1904" i="8"/>
  <c r="AF1905" i="8"/>
  <c r="AF1906" i="8"/>
  <c r="AF1907" i="8"/>
  <c r="AF1908" i="8"/>
  <c r="AF1909" i="8"/>
  <c r="AF1910" i="8"/>
  <c r="AF1911" i="8"/>
  <c r="AF1912" i="8"/>
  <c r="AF1913" i="8"/>
  <c r="AF1914" i="8"/>
  <c r="AF1915" i="8"/>
  <c r="AF1916" i="8"/>
  <c r="AF1917" i="8"/>
  <c r="AF1918" i="8"/>
  <c r="AF1919" i="8"/>
  <c r="AF1920" i="8"/>
  <c r="AF1921" i="8"/>
  <c r="AF1922" i="8"/>
  <c r="AF1923" i="8"/>
  <c r="AF1924" i="8"/>
  <c r="AF1925" i="8"/>
  <c r="AF1926" i="8"/>
  <c r="AF1927" i="8"/>
  <c r="AF1928" i="8"/>
  <c r="AF1929" i="8"/>
  <c r="AF1930" i="8"/>
  <c r="AF1931" i="8"/>
  <c r="AF1932" i="8"/>
  <c r="AF1933" i="8"/>
  <c r="AF1934" i="8"/>
  <c r="AF1935" i="8"/>
  <c r="AF1936" i="8"/>
  <c r="AF1937" i="8"/>
  <c r="AF1938" i="8"/>
  <c r="AF1939" i="8"/>
  <c r="AF1940" i="8"/>
  <c r="AF1941" i="8"/>
  <c r="AF1942" i="8"/>
  <c r="AF1943" i="8"/>
  <c r="AF1944" i="8"/>
  <c r="AF1945" i="8"/>
  <c r="AF1946" i="8"/>
  <c r="AF1947" i="8"/>
  <c r="AF1948" i="8"/>
  <c r="AF1949" i="8"/>
  <c r="AF1950" i="8"/>
  <c r="AF1951" i="8"/>
  <c r="AF1952" i="8"/>
  <c r="AF1953" i="8"/>
  <c r="AF1954" i="8"/>
  <c r="AF1955" i="8"/>
  <c r="AF1956" i="8"/>
  <c r="AF1957" i="8"/>
  <c r="AF1958" i="8"/>
  <c r="AF1959" i="8"/>
  <c r="AF1960" i="8"/>
  <c r="AF1961" i="8"/>
  <c r="AF1962" i="8"/>
  <c r="AF1963" i="8"/>
  <c r="AF1964" i="8"/>
  <c r="AF1965" i="8"/>
  <c r="AF1966" i="8"/>
  <c r="AF1967" i="8"/>
  <c r="AF1968" i="8"/>
  <c r="AF1969" i="8"/>
  <c r="AF1970" i="8"/>
  <c r="AF1971" i="8"/>
  <c r="AF1972" i="8"/>
  <c r="AF1973" i="8"/>
  <c r="AF1974" i="8"/>
  <c r="AF1975" i="8"/>
  <c r="AF1976" i="8"/>
  <c r="AF1977" i="8"/>
  <c r="AF1978" i="8"/>
  <c r="AF1979" i="8"/>
  <c r="AF1980" i="8"/>
  <c r="AF1981" i="8"/>
  <c r="AF1982" i="8"/>
  <c r="AF1983" i="8"/>
  <c r="AF1984" i="8"/>
  <c r="AF1985" i="8"/>
  <c r="AF1986" i="8"/>
  <c r="AF1987" i="8"/>
  <c r="AF1988" i="8"/>
  <c r="AF1989" i="8"/>
  <c r="AF1990" i="8"/>
  <c r="AF1991" i="8"/>
  <c r="AF1992" i="8"/>
  <c r="AF1993" i="8"/>
  <c r="AF1994" i="8"/>
  <c r="AF1995" i="8"/>
  <c r="AF1996" i="8"/>
  <c r="AF1997" i="8"/>
  <c r="AF1998" i="8"/>
  <c r="AF1999" i="8"/>
  <c r="AF2000" i="8"/>
  <c r="AF2001" i="8"/>
  <c r="AF2002" i="8"/>
  <c r="AF2003" i="8"/>
  <c r="AF2004" i="8"/>
  <c r="AF2005" i="8"/>
  <c r="AF2006" i="8"/>
  <c r="AF2007" i="8"/>
  <c r="AF2008" i="8"/>
  <c r="AF2009" i="8"/>
  <c r="AF2010" i="8"/>
  <c r="AF2011" i="8"/>
  <c r="AF2012" i="8"/>
  <c r="AF2013" i="8"/>
  <c r="AF2014" i="8"/>
  <c r="AF2015" i="8"/>
  <c r="AF2016" i="8"/>
  <c r="AF2017" i="8"/>
  <c r="AF2018" i="8"/>
  <c r="AF2019" i="8"/>
  <c r="AF2020" i="8"/>
  <c r="AF2021" i="8"/>
  <c r="AF2022" i="8"/>
  <c r="AF2023" i="8"/>
  <c r="AF2024" i="8"/>
  <c r="AF2025" i="8"/>
  <c r="AF2026" i="8"/>
  <c r="AF2027" i="8"/>
  <c r="AF2028" i="8"/>
  <c r="AF2029" i="8"/>
  <c r="AF2030" i="8"/>
  <c r="AF2031" i="8"/>
  <c r="AF2032" i="8"/>
  <c r="AF2033" i="8"/>
  <c r="AF2034" i="8"/>
  <c r="AF2035" i="8"/>
  <c r="AF2036" i="8"/>
  <c r="AF2037" i="8"/>
  <c r="AF2038" i="8"/>
  <c r="AF2039" i="8"/>
  <c r="AF2040" i="8"/>
  <c r="AF2041" i="8"/>
  <c r="AF2042" i="8"/>
  <c r="AF2043" i="8"/>
  <c r="AF2044" i="8"/>
  <c r="AF2045" i="8"/>
  <c r="AF2046" i="8"/>
  <c r="AF2047" i="8"/>
  <c r="AF2048" i="8"/>
  <c r="AF2049" i="8"/>
  <c r="AF2050" i="8"/>
  <c r="AF2051" i="8"/>
  <c r="AF2052" i="8"/>
  <c r="AF2053" i="8"/>
  <c r="AF2054" i="8"/>
  <c r="AF2055" i="8"/>
  <c r="AF2056" i="8"/>
  <c r="AF2057" i="8"/>
  <c r="AF2058" i="8"/>
  <c r="AF2059" i="8"/>
  <c r="AF2060" i="8"/>
  <c r="AF2061" i="8"/>
  <c r="AF2062" i="8"/>
  <c r="AF2063" i="8"/>
  <c r="AF2064" i="8"/>
  <c r="AF2065" i="8"/>
  <c r="AF2066" i="8"/>
  <c r="AF2067" i="8"/>
  <c r="AF2068" i="8"/>
  <c r="AF2069" i="8"/>
  <c r="AF2070" i="8"/>
  <c r="AF2071" i="8"/>
  <c r="AF2072" i="8"/>
  <c r="AF2073" i="8"/>
  <c r="AF2074" i="8"/>
  <c r="AF2075" i="8"/>
  <c r="AF2076" i="8"/>
  <c r="AF2077" i="8"/>
  <c r="AF2078" i="8"/>
  <c r="AF2079" i="8"/>
  <c r="AF2080" i="8"/>
  <c r="AF2081" i="8"/>
  <c r="AF2082" i="8"/>
  <c r="AF2083" i="8"/>
  <c r="AF2084" i="8"/>
  <c r="AF2085" i="8"/>
  <c r="AF2086" i="8"/>
  <c r="AF2087" i="8"/>
  <c r="AF2088" i="8"/>
  <c r="AF2089" i="8"/>
  <c r="AF2090" i="8"/>
  <c r="AF2091" i="8"/>
  <c r="AF2092" i="8"/>
  <c r="AF2093" i="8"/>
  <c r="AF2094" i="8"/>
  <c r="AF2095" i="8"/>
  <c r="AF2096" i="8"/>
  <c r="AF2097" i="8"/>
  <c r="AF2098" i="8"/>
  <c r="AF2099" i="8"/>
  <c r="AF2100" i="8"/>
  <c r="AF2101" i="8"/>
  <c r="AF2102" i="8"/>
  <c r="AF2103" i="8"/>
  <c r="AF2104" i="8"/>
  <c r="AF2105" i="8"/>
  <c r="AF2106" i="8"/>
  <c r="AF2107" i="8"/>
  <c r="AF2108" i="8"/>
  <c r="AF2109" i="8"/>
  <c r="AF2110" i="8"/>
  <c r="AF2111" i="8"/>
  <c r="AF2112" i="8"/>
  <c r="AF2113" i="8"/>
  <c r="AF2114" i="8"/>
  <c r="AF2115" i="8"/>
  <c r="AF2116" i="8"/>
  <c r="AF2117" i="8"/>
  <c r="AF2118" i="8"/>
  <c r="AF2119" i="8"/>
  <c r="AF2120" i="8"/>
  <c r="AF2121" i="8"/>
  <c r="AF2122" i="8"/>
  <c r="AF2123" i="8"/>
  <c r="AF2124" i="8"/>
  <c r="AF2125" i="8"/>
  <c r="AF2126" i="8"/>
  <c r="AF2127" i="8"/>
  <c r="AF2128" i="8"/>
  <c r="AF2129" i="8"/>
  <c r="AF2130" i="8"/>
  <c r="AF2131" i="8"/>
  <c r="AF2132" i="8"/>
  <c r="AF2133" i="8"/>
  <c r="AF2134" i="8"/>
  <c r="AF2135" i="8"/>
  <c r="AF2136" i="8"/>
  <c r="AF2137" i="8"/>
  <c r="AF2138" i="8"/>
  <c r="AF2139" i="8"/>
  <c r="AF2140" i="8"/>
  <c r="AF2141" i="8"/>
  <c r="AF2142" i="8"/>
  <c r="AF2143" i="8"/>
  <c r="AF2144" i="8"/>
  <c r="AF2145" i="8"/>
  <c r="AF2146" i="8"/>
  <c r="AF2147" i="8"/>
  <c r="AF2148" i="8"/>
  <c r="AF2149" i="8"/>
  <c r="AF2150" i="8"/>
  <c r="AF2151" i="8"/>
  <c r="AF2152" i="8"/>
  <c r="AF2153" i="8"/>
  <c r="AF2154" i="8"/>
  <c r="AF2155" i="8"/>
  <c r="AF2156" i="8"/>
  <c r="AF2157" i="8"/>
  <c r="AF2158" i="8"/>
  <c r="AF2159" i="8"/>
  <c r="AF2160" i="8"/>
  <c r="AF2161" i="8"/>
  <c r="AF2162" i="8"/>
  <c r="AF2163" i="8"/>
  <c r="AF2164" i="8"/>
  <c r="AF2165" i="8"/>
  <c r="AF2166" i="8"/>
  <c r="AF2167" i="8"/>
  <c r="AF2168" i="8"/>
  <c r="AF2169" i="8"/>
  <c r="AF2170" i="8"/>
  <c r="AF2171" i="8"/>
  <c r="AF2172" i="8"/>
  <c r="AF2173" i="8"/>
  <c r="AF2174" i="8"/>
  <c r="AF2175" i="8"/>
  <c r="AF2176" i="8"/>
  <c r="AF2177" i="8"/>
  <c r="AF2178" i="8"/>
  <c r="AF2179" i="8"/>
  <c r="AF2180" i="8"/>
  <c r="AF2181" i="8"/>
  <c r="AF2182" i="8"/>
  <c r="AF2183" i="8"/>
  <c r="AF2184" i="8"/>
  <c r="AF2185" i="8"/>
  <c r="AF2186" i="8"/>
  <c r="AF2187" i="8"/>
  <c r="AF2188" i="8"/>
  <c r="AF2189" i="8"/>
  <c r="AF2190" i="8"/>
  <c r="AF2191" i="8"/>
  <c r="AF2192" i="8"/>
  <c r="AF2193" i="8"/>
  <c r="AF2194" i="8"/>
  <c r="AF2195" i="8"/>
  <c r="AF2196" i="8"/>
  <c r="AF2197" i="8"/>
  <c r="AF2198" i="8"/>
  <c r="AF2199" i="8"/>
  <c r="AF2200" i="8"/>
  <c r="AF2201" i="8"/>
  <c r="AF2202" i="8"/>
  <c r="AF2203" i="8"/>
  <c r="AF2204" i="8"/>
  <c r="AF2205" i="8"/>
  <c r="AF2206" i="8"/>
  <c r="AF2207" i="8"/>
  <c r="AF2208" i="8"/>
  <c r="AF2209" i="8"/>
  <c r="AF2210" i="8"/>
  <c r="AF2211" i="8"/>
  <c r="AF2212" i="8"/>
  <c r="AF2213" i="8"/>
  <c r="AF2214" i="8"/>
  <c r="AF2215" i="8"/>
  <c r="AF2216" i="8"/>
  <c r="AF2217" i="8"/>
  <c r="AF2218" i="8"/>
  <c r="AF2219" i="8"/>
  <c r="AF2220" i="8"/>
  <c r="AF2221" i="8"/>
  <c r="AF2222" i="8"/>
  <c r="AF2223" i="8"/>
  <c r="AF2224" i="8"/>
  <c r="AF2225" i="8"/>
  <c r="AF2226" i="8"/>
  <c r="AF2227" i="8"/>
  <c r="AF2228" i="8"/>
  <c r="AF2229" i="8"/>
  <c r="AF2230" i="8"/>
  <c r="AF2231" i="8"/>
  <c r="AF2232" i="8"/>
  <c r="AF2233" i="8"/>
  <c r="AF2234" i="8"/>
  <c r="AF2235" i="8"/>
  <c r="AF2236" i="8"/>
  <c r="AF2237" i="8"/>
  <c r="AF2238" i="8"/>
  <c r="AF2239" i="8"/>
  <c r="AF2240" i="8"/>
  <c r="AF2241" i="8"/>
  <c r="AF2242" i="8"/>
  <c r="AF2243" i="8"/>
  <c r="AF2244" i="8"/>
  <c r="AF2245" i="8"/>
  <c r="AF2246" i="8"/>
  <c r="AF2247" i="8"/>
  <c r="AF2248" i="8"/>
  <c r="AF2249" i="8"/>
  <c r="AF2250" i="8"/>
  <c r="AF2251" i="8"/>
  <c r="AF2252" i="8"/>
  <c r="AF2253" i="8"/>
  <c r="AF2254" i="8"/>
  <c r="AF2255" i="8"/>
  <c r="AF2256" i="8"/>
  <c r="AF2257" i="8"/>
  <c r="AF2258" i="8"/>
  <c r="AF2259" i="8"/>
  <c r="AF2260" i="8"/>
  <c r="AF2261" i="8"/>
  <c r="AF2262" i="8"/>
  <c r="AF2263" i="8"/>
  <c r="AF2264" i="8"/>
  <c r="AF2265" i="8"/>
  <c r="AF2266" i="8"/>
  <c r="AF2267" i="8"/>
  <c r="AF2268" i="8"/>
  <c r="AF2269" i="8"/>
  <c r="AF2270" i="8"/>
  <c r="AF2271" i="8"/>
  <c r="AF2272" i="8"/>
  <c r="AF2273" i="8"/>
  <c r="AF2274" i="8"/>
  <c r="AF2275" i="8"/>
  <c r="AF2276" i="8"/>
  <c r="AF2277" i="8"/>
  <c r="AF2278" i="8"/>
  <c r="AF2279" i="8"/>
  <c r="AF2280" i="8"/>
  <c r="AF2281" i="8"/>
  <c r="AF2282" i="8"/>
  <c r="AF2283" i="8"/>
  <c r="AF2284" i="8"/>
  <c r="AF2285" i="8"/>
  <c r="AF2286" i="8"/>
  <c r="AF2287" i="8"/>
  <c r="AF2288" i="8"/>
  <c r="AF2289" i="8"/>
  <c r="AF2290" i="8"/>
  <c r="AF2291" i="8"/>
  <c r="AF2292" i="8"/>
  <c r="AF2293" i="8"/>
  <c r="AF2294" i="8"/>
  <c r="AF2295" i="8"/>
  <c r="AF2296" i="8"/>
  <c r="AF2297" i="8"/>
  <c r="AF2298" i="8"/>
  <c r="AF2299" i="8"/>
  <c r="AF2300" i="8"/>
  <c r="AF2301" i="8"/>
  <c r="AF2302" i="8"/>
  <c r="AF2303" i="8"/>
  <c r="AF2304" i="8"/>
  <c r="AF2305" i="8"/>
  <c r="AF2306" i="8"/>
  <c r="AF2307" i="8"/>
  <c r="AF2308" i="8"/>
  <c r="AF2309" i="8"/>
  <c r="AF2310" i="8"/>
  <c r="AF2311" i="8"/>
  <c r="AF2312" i="8"/>
  <c r="AF2313" i="8"/>
  <c r="AF2314" i="8"/>
  <c r="AF2315" i="8"/>
  <c r="AF2316" i="8"/>
  <c r="AF2317" i="8"/>
  <c r="AF2318" i="8"/>
  <c r="AF2319" i="8"/>
  <c r="AF2320" i="8"/>
  <c r="AF2321" i="8"/>
  <c r="AF2322" i="8"/>
  <c r="AF2323" i="8"/>
  <c r="AF2324" i="8"/>
  <c r="AF2325" i="8"/>
  <c r="AF2326" i="8"/>
  <c r="AF2327" i="8"/>
  <c r="AF2328" i="8"/>
  <c r="AF2329" i="8"/>
  <c r="AF2330" i="8"/>
  <c r="AF2331" i="8"/>
  <c r="AF2332" i="8"/>
  <c r="AF2333" i="8"/>
  <c r="AF2334" i="8"/>
  <c r="AF2335" i="8"/>
  <c r="AF2336" i="8"/>
  <c r="AF2337" i="8"/>
  <c r="AF2338" i="8"/>
  <c r="AF2339" i="8"/>
  <c r="AF2340" i="8"/>
  <c r="AF2341" i="8"/>
  <c r="AF2342" i="8"/>
  <c r="AF2343" i="8"/>
  <c r="AF2344" i="8"/>
  <c r="AF2345" i="8"/>
  <c r="AF2346" i="8"/>
  <c r="AF2347" i="8"/>
  <c r="AF2348" i="8"/>
  <c r="AF2349" i="8"/>
  <c r="AF2350" i="8"/>
  <c r="AF2351" i="8"/>
  <c r="AF2352" i="8"/>
  <c r="AF2353" i="8"/>
  <c r="AF2354" i="8"/>
  <c r="AF2355" i="8"/>
  <c r="AF2356" i="8"/>
  <c r="AF2357" i="8"/>
  <c r="AF2358" i="8"/>
  <c r="AF2359" i="8"/>
  <c r="AF2360" i="8"/>
  <c r="AF2361" i="8"/>
  <c r="AF2362" i="8"/>
  <c r="AF2363" i="8"/>
  <c r="AF2364" i="8"/>
  <c r="AF2365" i="8"/>
  <c r="AF2366" i="8"/>
  <c r="AF2367" i="8"/>
  <c r="AF2368" i="8"/>
  <c r="AF2369" i="8"/>
  <c r="AF2370" i="8"/>
  <c r="AF2371" i="8"/>
  <c r="AF2372" i="8"/>
  <c r="AF2373" i="8"/>
  <c r="AF2374" i="8"/>
  <c r="AF2375" i="8"/>
  <c r="AF2376" i="8"/>
  <c r="AF2377" i="8"/>
  <c r="AF2378" i="8"/>
  <c r="AF2379" i="8"/>
  <c r="AF2380" i="8"/>
  <c r="AF2381" i="8"/>
  <c r="AF2382" i="8"/>
  <c r="AF2383" i="8"/>
  <c r="AF2384" i="8"/>
  <c r="AF2385" i="8"/>
  <c r="AF2386" i="8"/>
  <c r="AF2387" i="8"/>
  <c r="AF2388" i="8"/>
  <c r="AF2389" i="8"/>
  <c r="AF2390" i="8"/>
  <c r="AF2391" i="8"/>
  <c r="AF2392" i="8"/>
  <c r="AF2393" i="8"/>
  <c r="AF2394" i="8"/>
  <c r="AF2395" i="8"/>
  <c r="AF2396" i="8"/>
  <c r="AF2397" i="8"/>
  <c r="AF2398" i="8"/>
  <c r="AF2399" i="8"/>
  <c r="AF2400" i="8"/>
  <c r="AF2401" i="8"/>
  <c r="AF2402" i="8"/>
  <c r="AF2403" i="8"/>
  <c r="AF2404" i="8"/>
  <c r="AF2405" i="8"/>
  <c r="AF2406" i="8"/>
  <c r="AF2407" i="8"/>
  <c r="AF2408" i="8"/>
  <c r="AF2409" i="8"/>
  <c r="AF2410" i="8"/>
  <c r="AF2411" i="8"/>
  <c r="AF2412" i="8"/>
  <c r="AF2413" i="8"/>
  <c r="AF2414" i="8"/>
  <c r="AF2415" i="8"/>
  <c r="AF2416" i="8"/>
  <c r="AF2417" i="8"/>
  <c r="AF2418" i="8"/>
  <c r="AF2419" i="8"/>
  <c r="AF2420" i="8"/>
  <c r="AF2421" i="8"/>
  <c r="AF2422" i="8"/>
  <c r="AF2423" i="8"/>
  <c r="AF2424" i="8"/>
  <c r="AF2425" i="8"/>
  <c r="AF2426" i="8"/>
  <c r="AF2427" i="8"/>
  <c r="AF2428" i="8"/>
  <c r="AF2429" i="8"/>
  <c r="AF2430" i="8"/>
  <c r="AF2431" i="8"/>
  <c r="AF2432" i="8"/>
  <c r="AF2433" i="8"/>
  <c r="AF2434" i="8"/>
  <c r="AF2435" i="8"/>
  <c r="AF2436" i="8"/>
  <c r="AF2437" i="8"/>
  <c r="AF2438" i="8"/>
  <c r="AF2439" i="8"/>
  <c r="AF2440" i="8"/>
  <c r="AF2441" i="8"/>
  <c r="AF2442" i="8"/>
  <c r="AF2443" i="8"/>
  <c r="AF2444" i="8"/>
  <c r="AF2445" i="8"/>
  <c r="AF2446" i="8"/>
  <c r="AF2447" i="8"/>
  <c r="AF2448" i="8"/>
  <c r="AF2449" i="8"/>
  <c r="AF2450" i="8"/>
  <c r="AF2451" i="8"/>
  <c r="AF2452" i="8"/>
  <c r="AF2453" i="8"/>
  <c r="AF2454" i="8"/>
  <c r="AF2455" i="8"/>
  <c r="AF2456" i="8"/>
  <c r="AF2457" i="8"/>
  <c r="AF2458" i="8"/>
  <c r="AF2459" i="8"/>
  <c r="AF2460" i="8"/>
  <c r="AF2461" i="8"/>
  <c r="AF2462" i="8"/>
  <c r="AF2463" i="8"/>
  <c r="AF2464" i="8"/>
  <c r="AF2465" i="8"/>
  <c r="AF2466" i="8"/>
  <c r="AF2467" i="8"/>
  <c r="AF2468" i="8"/>
  <c r="AF2469" i="8"/>
  <c r="AF2470" i="8"/>
  <c r="AF2471" i="8"/>
  <c r="AF2472" i="8"/>
  <c r="AF2473" i="8"/>
  <c r="AF2474" i="8"/>
  <c r="AF2475" i="8"/>
  <c r="AF2476" i="8"/>
  <c r="AF2477" i="8"/>
  <c r="AF2478" i="8"/>
  <c r="AF2479" i="8"/>
  <c r="AF2480" i="8"/>
  <c r="AF2481" i="8"/>
  <c r="AF2482" i="8"/>
  <c r="AF2483" i="8"/>
  <c r="AF2484" i="8"/>
  <c r="AF2485" i="8"/>
  <c r="AF2486" i="8"/>
  <c r="AF2487" i="8"/>
  <c r="AF2488" i="8"/>
  <c r="AF2489" i="8"/>
  <c r="AF2490" i="8"/>
  <c r="AF2491" i="8"/>
  <c r="AF2492" i="8"/>
  <c r="AF2493" i="8"/>
  <c r="AF2494" i="8"/>
  <c r="AF2495" i="8"/>
  <c r="AF2496" i="8"/>
  <c r="AF2497" i="8"/>
  <c r="AF2498" i="8"/>
  <c r="AF2499" i="8"/>
  <c r="AF2500" i="8"/>
  <c r="AF2501" i="8"/>
  <c r="F36" i="18"/>
  <c r="E89" i="18"/>
  <c r="F90" i="18"/>
  <c r="F91" i="18"/>
  <c r="F92" i="18"/>
  <c r="F93" i="18"/>
  <c r="F94" i="18"/>
  <c r="F95" i="18"/>
  <c r="F96" i="18"/>
  <c r="F97" i="18"/>
  <c r="F98" i="18"/>
  <c r="F99" i="18"/>
  <c r="F89" i="18"/>
  <c r="E90" i="18"/>
  <c r="E91" i="18"/>
  <c r="E92" i="18"/>
  <c r="E93" i="18"/>
  <c r="E94" i="18"/>
  <c r="E95" i="18"/>
  <c r="E96" i="18"/>
  <c r="E97" i="18"/>
  <c r="E98" i="18"/>
  <c r="E99" i="18"/>
  <c r="C2" i="18"/>
  <c r="C12" i="18"/>
  <c r="C9" i="18"/>
  <c r="C15" i="18"/>
  <c r="M48" i="18"/>
  <c r="M37" i="18"/>
  <c r="M36" i="18"/>
  <c r="M38" i="18"/>
  <c r="M35" i="18"/>
  <c r="M39"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93F4DDFC-FA11-445D-8823-DE21D958C03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C9E497D-056E-4D96-9C99-1EA1052AD3BB}"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<sst xmlns="http://schemas.openxmlformats.org/spreadsheetml/2006/main" count="120440" uniqueCount="7075">
  <si>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</si>
  <si>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</si>
  <si>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</si>
  <si>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</si>
  <si>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</si>
  <si>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</si>
  <si>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</si>
  <si>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</si>
  <si>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</si>
  <si>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</si>
  <si>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</si>
  <si>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</si>
  <si>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</si>
  <si>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</si>
  <si>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</si>
  <si>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</si>
  <si>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</si>
  <si>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</si>
  <si>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</si>
  <si>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</si>
  <si>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</si>
  <si>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</si>
  <si>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</si>
  <si>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</si>
  <si>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</si>
  <si>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</si>
  <si>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</si>
  <si>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</si>
  <si>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</si>
  <si>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</si>
  <si>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</si>
  <si>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</si>
  <si>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</si>
  <si>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</si>
  <si>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</si>
  <si>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</si>
  <si>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</si>
  <si>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</si>
  <si>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</si>
  <si>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</si>
  <si>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</si>
  <si>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</si>
  <si>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</si>
  <si>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</si>
  <si>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</si>
  <si>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</si>
  <si>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</si>
  <si>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</si>
  <si>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</si>
  <si>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</si>
  <si>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</si>
  <si>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</si>
  <si>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</si>
  <si>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</si>
  <si>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</si>
  <si>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</si>
  <si>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</si>
  <si>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</si>
  <si>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</si>
  <si>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</si>
  <si>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</si>
  <si>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</si>
  <si>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</si>
  <si>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</si>
  <si>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</si>
  <si>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</si>
  <si>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</si>
  <si>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</si>
  <si>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</si>
  <si>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</si>
  <si>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</si>
  <si>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</si>
  <si>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</si>
  <si>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</si>
  <si>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</si>
  <si>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</si>
  <si>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</si>
  <si>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</si>
  <si>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</si>
  <si>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</si>
  <si>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</si>
  <si>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</si>
  <si>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</si>
  <si>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</si>
  <si>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</si>
  <si>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</si>
  <si>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</si>
  <si>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</si>
  <si>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</si>
  <si>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</si>
  <si>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</si>
  <si>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</si>
  <si>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</si>
  <si>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</si>
  <si>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</si>
  <si>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</si>
  <si>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</si>
  <si>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</si>
  <si>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</si>
  <si>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</si>
  <si>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</si>
  <si>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</si>
  <si>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</si>
  <si>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</si>
  <si>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</si>
  <si>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</si>
  <si>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</si>
  <si>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</si>
  <si>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</si>
  <si>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</si>
  <si>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</si>
  <si>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</si>
  <si>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</si>
  <si>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</si>
  <si>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</si>
  <si>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</si>
  <si>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</si>
  <si>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</si>
  <si>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</si>
  <si>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</si>
  <si>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</si>
  <si>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</si>
  <si>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</si>
  <si>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</si>
  <si>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</si>
  <si>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</si>
  <si>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</si>
  <si>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</si>
  <si>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</si>
  <si>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</si>
  <si>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</si>
  <si>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</si>
  <si>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</si>
  <si>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</si>
  <si>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</si>
  <si>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</si>
  <si>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</si>
  <si>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</si>
  <si>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</si>
  <si>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</si>
  <si>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</si>
  <si>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</si>
  <si>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</si>
  <si>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</si>
  <si>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</si>
  <si>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</si>
  <si>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</si>
  <si>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</si>
  <si>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</si>
  <si>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</si>
  <si>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</si>
  <si>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</si>
  <si>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</si>
  <si>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</si>
  <si>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</si>
  <si>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</si>
  <si>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</si>
  <si>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</si>
  <si>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</si>
  <si>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</si>
  <si>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</si>
  <si>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</si>
  <si>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</si>
  <si>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</si>
  <si>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</si>
  <si>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</si>
  <si>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</si>
  <si>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</si>
  <si>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</si>
  <si>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</si>
  <si>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</si>
  <si>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</si>
  <si>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</si>
  <si>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</si>
  <si>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</si>
  <si>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</si>
  <si>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</si>
  <si>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</si>
  <si>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</si>
  <si>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</si>
  <si>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</si>
  <si>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</si>
  <si>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</si>
  <si>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</si>
  <si>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</si>
  <si>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</si>
  <si>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</si>
  <si>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</si>
  <si>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</si>
  <si>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</si>
  <si>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</si>
  <si>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</si>
  <si>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</si>
  <si>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</si>
  <si>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</si>
  <si>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</si>
  <si>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</si>
  <si>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</si>
  <si>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</si>
  <si>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</si>
  <si>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</si>
  <si>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</si>
  <si>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</si>
  <si>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</si>
  <si>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</si>
  <si>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</si>
  <si>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</si>
  <si>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</si>
  <si>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</si>
  <si>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</si>
  <si>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</si>
  <si>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</si>
  <si>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</si>
  <si>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</si>
  <si>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</si>
  <si>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</si>
  <si>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</si>
  <si>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</si>
  <si>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</si>
  <si>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</si>
  <si>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</si>
  <si>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</si>
  <si>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</si>
  <si>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</si>
  <si>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</si>
  <si>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</si>
  <si>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</si>
  <si>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</si>
  <si>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</si>
  <si>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</si>
  <si>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</si>
  <si>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</si>
  <si>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</si>
  <si>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</si>
  <si>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</si>
  <si>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</si>
  <si>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</si>
  <si>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</si>
  <si>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</si>
  <si>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</si>
  <si>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</si>
  <si>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</si>
  <si>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</si>
  <si>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</si>
  <si>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</si>
  <si>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</si>
  <si>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</si>
  <si>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</si>
  <si>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</si>
  <si>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</si>
  <si>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</si>
  <si>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</si>
  <si>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</si>
  <si>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</si>
  <si>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</si>
  <si>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</si>
  <si>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</si>
  <si>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</si>
  <si>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</si>
  <si>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</si>
  <si>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</si>
  <si>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</si>
  <si>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</si>
  <si>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</si>
  <si>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</si>
  <si>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</si>
  <si>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</si>
  <si>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</si>
  <si>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</si>
  <si>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</si>
  <si>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</si>
  <si>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</si>
  <si>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</si>
  <si>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</si>
  <si>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</si>
  <si>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</si>
  <si>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</si>
  <si>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</si>
  <si>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</si>
  <si>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</si>
  <si>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</si>
  <si>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</si>
  <si>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</si>
  <si>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</si>
  <si>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</si>
  <si>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</si>
  <si>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</si>
  <si>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</si>
  <si>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</si>
  <si>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</si>
  <si>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</si>
  <si>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</si>
  <si>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</si>
  <si>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</si>
  <si>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</si>
  <si>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</si>
  <si>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</si>
  <si>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</si>
  <si>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</si>
  <si>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</si>
  <si>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</si>
  <si>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</si>
  <si>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</si>
  <si>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</si>
  <si>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</si>
  <si>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</si>
  <si>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</si>
  <si>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</si>
  <si>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</si>
  <si>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</si>
  <si>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</si>
  <si>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</si>
  <si>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</si>
  <si>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</si>
  <si>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</si>
  <si>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</si>
  <si>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</si>
  <si>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</si>
  <si>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</si>
  <si>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</si>
  <si>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</si>
  <si>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</si>
  <si>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</si>
  <si>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</si>
  <si>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</si>
  <si>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</si>
  <si>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</si>
  <si>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</si>
  <si>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</si>
  <si>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</si>
  <si>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</si>
  <si>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</si>
  <si>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</si>
  <si>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</si>
  <si>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</si>
  <si>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</si>
  <si>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</si>
  <si>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</si>
  <si>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</si>
  <si>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</si>
  <si>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</si>
  <si>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</si>
  <si>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</si>
  <si>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</si>
  <si>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</si>
  <si>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</si>
  <si>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</si>
  <si>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</si>
  <si>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</si>
  <si>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</si>
  <si>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</si>
  <si>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</si>
  <si>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</si>
  <si>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</si>
  <si>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</si>
  <si>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</si>
  <si>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</si>
  <si>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</si>
  <si>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</si>
  <si>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</si>
  <si>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</si>
  <si>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</si>
  <si>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</si>
  <si>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</si>
  <si>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</si>
  <si>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</si>
  <si>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</si>
  <si>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</si>
  <si>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</si>
  <si>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</si>
  <si>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</si>
  <si>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</si>
  <si>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</si>
  <si>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</si>
  <si>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</si>
  <si>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</si>
  <si>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</si>
  <si>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</si>
  <si>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</si>
  <si>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</si>
  <si>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</si>
  <si>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</si>
  <si>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</si>
  <si>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</si>
  <si>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</si>
  <si>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</si>
  <si>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</si>
  <si>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</si>
  <si>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</si>
  <si>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</si>
  <si>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</si>
  <si>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</si>
  <si>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</si>
  <si>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</si>
  <si>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</si>
  <si>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</si>
  <si>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</si>
  <si>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</si>
  <si>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</si>
  <si>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</si>
  <si>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</si>
  <si>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</si>
  <si>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</si>
  <si>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</si>
  <si>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</si>
  <si>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</si>
  <si>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</si>
  <si>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</si>
  <si>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</si>
  <si>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</si>
  <si>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</si>
  <si>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</si>
  <si>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</si>
  <si>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</si>
  <si>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</si>
  <si>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</si>
  <si>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</si>
  <si>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</si>
  <si>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</si>
  <si>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</si>
  <si>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</si>
  <si>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</si>
  <si>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</si>
  <si>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</si>
  <si>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</si>
  <si>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</si>
  <si>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</si>
  <si>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</si>
  <si>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</si>
  <si>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</si>
  <si>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</si>
  <si>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</si>
  <si>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</si>
  <si>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</si>
  <si>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</si>
  <si>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</si>
  <si>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</si>
  <si>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</si>
  <si>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</si>
  <si>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</si>
  <si>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</si>
  <si>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</si>
  <si>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</si>
  <si>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</si>
  <si>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</si>
  <si>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</si>
  <si>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</si>
  <si>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</si>
  <si>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</si>
  <si>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</si>
  <si>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</si>
  <si>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</si>
  <si>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</si>
  <si>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</si>
  <si>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</si>
  <si>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</si>
  <si>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</si>
  <si>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</si>
  <si>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</si>
  <si>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</si>
  <si>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</si>
  <si>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</si>
  <si>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</si>
  <si>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</si>
  <si>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</si>
  <si>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</si>
  <si>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</si>
  <si>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</si>
  <si>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</si>
  <si>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</si>
  <si>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</si>
  <si>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</si>
  <si>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</si>
  <si>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</si>
  <si>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</si>
  <si>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</si>
  <si>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</si>
  <si>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</si>
  <si>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</si>
  <si>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</si>
  <si>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</si>
  <si>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</si>
  <si>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</si>
  <si>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</si>
  <si>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</si>
  <si>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</si>
  <si>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</si>
  <si>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</si>
  <si>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</si>
  <si>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</si>
  <si>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</si>
  <si>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</si>
  <si>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</si>
  <si>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</si>
  <si>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</si>
  <si>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</si>
  <si>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</si>
  <si>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</si>
  <si>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</si>
  <si>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</si>
  <si>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</si>
  <si>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</si>
  <si>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</si>
  <si>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</si>
  <si>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</si>
  <si>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</si>
  <si>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</si>
  <si>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</si>
  <si>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</si>
  <si>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</si>
  <si>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</si>
  <si>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</si>
  <si>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</si>
  <si>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</si>
  <si>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</si>
  <si>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</si>
  <si>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</si>
  <si>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</si>
  <si>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</si>
  <si>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</si>
  <si>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</si>
  <si>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</si>
  <si>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</si>
  <si>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</si>
  <si>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</si>
  <si>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</si>
  <si>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</si>
  <si>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</si>
  <si>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</si>
  <si>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</si>
  <si>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</si>
  <si>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</si>
  <si>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</si>
  <si>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</si>
  <si>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</si>
  <si>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</si>
  <si>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</si>
  <si>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</si>
  <si>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</si>
  <si>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</si>
  <si>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</si>
  <si>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</si>
  <si>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</si>
  <si>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</si>
  <si>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</si>
  <si>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</si>
  <si>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</si>
  <si>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</si>
  <si>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</si>
  <si>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</si>
  <si>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</si>
  <si>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</si>
  <si>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</si>
  <si>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</si>
  <si>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</si>
  <si>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</si>
  <si>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</si>
  <si>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</si>
  <si>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</si>
  <si>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</si>
  <si>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</si>
  <si>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</si>
  <si>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</si>
  <si>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</si>
  <si>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</si>
  <si>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</si>
  <si>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</si>
  <si>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</si>
  <si>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</si>
  <si>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</si>
  <si>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</si>
  <si>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</si>
  <si>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</si>
  <si>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</si>
  <si>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</si>
  <si>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</si>
  <si>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</si>
  <si>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</si>
  <si>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</si>
  <si>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</si>
  <si>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</si>
  <si>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</si>
  <si>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</si>
  <si>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</si>
  <si>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</si>
  <si>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</si>
  <si>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</si>
  <si>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</si>
  <si>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</si>
  <si>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</si>
  <si>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</si>
  <si>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</si>
  <si>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</si>
  <si>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</si>
  <si>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</si>
  <si>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</si>
  <si>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</si>
  <si>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</si>
  <si>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</si>
  <si>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</si>
  <si>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</si>
  <si>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</si>
  <si>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</si>
  <si>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</si>
  <si>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</si>
  <si>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</si>
  <si>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</si>
  <si>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</si>
  <si>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</si>
  <si>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</si>
  <si>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</si>
  <si>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</si>
  <si>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</si>
  <si>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</si>
  <si>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</si>
  <si>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</si>
  <si>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</si>
  <si>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</si>
  <si>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</si>
  <si>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</si>
  <si>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</si>
  <si>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</si>
  <si>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</si>
  <si>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</si>
  <si>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</si>
  <si>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</si>
  <si>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</si>
  <si>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</si>
  <si>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</si>
  <si>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</si>
  <si>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</si>
  <si>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</si>
  <si>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</si>
  <si>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</si>
  <si>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</si>
  <si>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</si>
  <si>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</si>
  <si>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</si>
  <si>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</si>
  <si>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</si>
  <si>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</si>
  <si>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</si>
  <si>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</si>
  <si>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</si>
  <si>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</si>
  <si>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</si>
  <si>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</si>
  <si>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</si>
  <si>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</si>
  <si>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</si>
  <si>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</si>
  <si>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</si>
  <si>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</si>
  <si>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</si>
  <si>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</si>
  <si>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</si>
  <si>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</si>
  <si>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</si>
  <si>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</si>
  <si>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</si>
  <si>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</si>
  <si>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</si>
  <si>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</si>
  <si>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</si>
  <si>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</si>
  <si>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</si>
  <si>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</si>
  <si>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</si>
  <si>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</si>
  <si>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</si>
  <si>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</si>
  <si>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</si>
  <si>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</si>
  <si>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</si>
  <si>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</si>
  <si>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</si>
  <si>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</si>
  <si>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</si>
  <si>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</si>
  <si>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</si>
  <si>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</si>
  <si>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</si>
  <si>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</si>
  <si>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</si>
  <si>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</si>
  <si>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</si>
  <si>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</si>
  <si>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</si>
  <si>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</si>
  <si>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</si>
  <si>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</si>
  <si>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</si>
  <si>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</si>
  <si>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</si>
  <si>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</si>
  <si>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</si>
  <si>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</si>
  <si>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</si>
  <si>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</si>
  <si>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</si>
  <si>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</si>
  <si>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</si>
  <si>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</si>
  <si>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</si>
  <si>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</si>
  <si>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</si>
  <si>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</si>
  <si>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</si>
  <si>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</si>
  <si>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</si>
  <si>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</si>
  <si>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</si>
  <si>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</si>
  <si>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</si>
  <si>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</si>
  <si>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</si>
  <si>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</si>
  <si>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</si>
  <si>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</si>
  <si>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</si>
  <si>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</si>
  <si>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</si>
  <si>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</si>
  <si>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</si>
  <si>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</si>
  <si>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</si>
  <si>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</si>
  <si>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</si>
  <si>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</si>
  <si>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</si>
  <si>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</si>
  <si>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</si>
  <si>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</si>
  <si>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</si>
  <si>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</si>
  <si>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</si>
  <si>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</si>
  <si>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</si>
  <si>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</si>
  <si>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</si>
  <si>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</si>
  <si>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</si>
  <si>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</si>
  <si>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</si>
  <si>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</si>
  <si>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</si>
  <si>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</si>
  <si>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</si>
  <si>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</si>
  <si>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</si>
  <si>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</si>
  <si>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</si>
  <si>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</si>
  <si>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</si>
  <si>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</si>
  <si>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</si>
  <si>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</si>
  <si>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</si>
  <si>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</si>
  <si>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</si>
  <si>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</si>
  <si>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</si>
  <si>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</si>
  <si>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</si>
  <si>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</si>
  <si>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</si>
  <si>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</si>
  <si>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</si>
  <si>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</si>
  <si>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</si>
  <si>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</si>
  <si>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</si>
  <si>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</si>
  <si>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</si>
  <si>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</si>
  <si>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</si>
  <si>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</si>
  <si>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</si>
  <si>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</si>
  <si>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</si>
  <si>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</si>
  <si>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</si>
  <si>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</si>
  <si>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</si>
  <si>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</si>
  <si>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</si>
  <si>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</si>
  <si>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</si>
  <si>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</si>
  <si>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</si>
  <si>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</si>
  <si>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</si>
  <si>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</si>
  <si>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</si>
  <si>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</si>
  <si>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</si>
  <si>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</si>
  <si>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</si>
  <si>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</si>
  <si>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</si>
  <si>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</si>
  <si>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</si>
  <si>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</si>
  <si>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</si>
  <si>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</si>
  <si>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</si>
  <si>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</si>
  <si>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</si>
  <si>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</si>
  <si>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</si>
  <si>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</si>
  <si>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</si>
  <si>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</si>
  <si>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</si>
  <si>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</si>
  <si>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</si>
  <si>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</si>
  <si>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</si>
  <si>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</si>
  <si>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</si>
  <si>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</si>
  <si>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</si>
  <si>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</si>
  <si>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</si>
  <si>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</si>
  <si>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</si>
  <si>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</si>
  <si>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</si>
  <si>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</si>
  <si>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</si>
  <si>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</si>
  <si>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</si>
  <si>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</si>
  <si>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</si>
  <si>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</si>
  <si>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</si>
  <si>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</si>
  <si>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</si>
  <si>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</si>
  <si>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</si>
  <si>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</si>
  <si>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</si>
  <si>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</si>
  <si>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</si>
  <si>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</si>
  <si>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</si>
  <si>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</si>
  <si>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</si>
  <si>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</si>
  <si>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</si>
  <si>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</si>
  <si>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</si>
  <si>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</si>
  <si>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</si>
  <si>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</si>
  <si>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</si>
  <si>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</si>
  <si>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</si>
  <si>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</si>
  <si>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</si>
  <si>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</si>
  <si>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</si>
  <si>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</si>
  <si>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</si>
  <si>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</si>
  <si>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</si>
  <si>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</si>
  <si>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</si>
  <si>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</si>
  <si>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</si>
  <si>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</si>
  <si>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</si>
  <si>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</si>
  <si>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</si>
  <si>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</si>
  <si>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</si>
  <si>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</si>
  <si>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</si>
  <si>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</si>
  <si>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</si>
  <si>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</si>
  <si>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</si>
  <si>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</si>
  <si>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</si>
  <si>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</si>
  <si>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</si>
  <si>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</si>
  <si>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</si>
  <si>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</si>
  <si>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</si>
  <si>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</si>
  <si>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</si>
  <si>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</si>
  <si>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</si>
  <si>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</si>
  <si>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</si>
  <si>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</si>
  <si>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</si>
  <si>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</si>
  <si>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</si>
  <si>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</si>
  <si>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</si>
  <si>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</si>
  <si>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</si>
  <si>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</si>
  <si>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</si>
  <si>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</si>
  <si>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</si>
  <si>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</si>
  <si>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</si>
  <si>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</si>
  <si>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</si>
  <si>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</si>
  <si>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</si>
  <si>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</si>
  <si>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</si>
  <si>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</si>
  <si>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</si>
  <si>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</si>
  <si>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</si>
  <si>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</si>
  <si>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</si>
  <si>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</si>
  <si>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</si>
  <si>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</si>
  <si>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</si>
  <si>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</si>
  <si>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</si>
  <si>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</si>
  <si>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</si>
  <si>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</si>
  <si>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</si>
  <si>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</si>
  <si>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</si>
  <si>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</si>
  <si>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</si>
  <si>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</si>
  <si>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</si>
  <si>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</si>
  <si>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</si>
  <si>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</si>
  <si>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</si>
  <si>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</si>
  <si>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</si>
  <si>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</si>
  <si>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</si>
  <si>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</si>
  <si>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</si>
  <si>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</si>
  <si>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</si>
  <si>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</si>
  <si>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</si>
  <si>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</si>
  <si>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</si>
  <si>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</si>
  <si>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</si>
  <si>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</si>
  <si>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</si>
  <si>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</si>
  <si>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</si>
  <si>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</si>
  <si>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</si>
  <si>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</si>
  <si>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</si>
  <si>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</si>
  <si>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</si>
  <si>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</si>
  <si>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</si>
  <si>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</si>
  <si>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</si>
  <si>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</si>
  <si>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</si>
  <si>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</si>
  <si>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</si>
  <si>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</si>
  <si>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</si>
  <si>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</si>
  <si>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</si>
  <si>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</si>
  <si>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</si>
  <si>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</si>
  <si>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</si>
  <si>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</si>
  <si>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</si>
  <si>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</si>
  <si>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</si>
  <si>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</si>
  <si>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</si>
  <si>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</si>
  <si>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</si>
  <si>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</si>
  <si>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</si>
  <si>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</si>
  <si>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</si>
  <si>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</si>
  <si>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</si>
  <si>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</si>
  <si>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</si>
  <si>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</si>
  <si>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</si>
  <si>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</si>
  <si>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</si>
  <si>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</si>
  <si>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</si>
  <si>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</si>
  <si>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</si>
  <si>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</si>
  <si>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</si>
  <si>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</si>
  <si>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</si>
  <si>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</si>
  <si>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</si>
  <si>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</si>
  <si>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</si>
  <si>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</si>
  <si>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</si>
  <si>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</si>
  <si>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</si>
  <si>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</si>
  <si>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</si>
  <si>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</si>
  <si>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</si>
  <si>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</si>
  <si>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</si>
  <si>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</si>
  <si>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</si>
  <si>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</si>
  <si>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</si>
  <si>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</si>
  <si>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</si>
  <si>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</si>
  <si>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</si>
  <si>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</si>
  <si>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</si>
  <si>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</si>
  <si>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</si>
  <si>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</si>
  <si>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</si>
  <si>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</si>
  <si>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</si>
  <si>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</si>
  <si>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</si>
  <si>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</si>
  <si>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</si>
  <si>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</si>
  <si>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</si>
  <si>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</si>
  <si>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</si>
  <si>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</si>
  <si>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</si>
  <si>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</si>
  <si>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</si>
  <si>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</si>
  <si>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</si>
  <si>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</si>
  <si>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</si>
  <si>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</si>
  <si>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</si>
  <si>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</si>
  <si>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</si>
  <si>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</si>
  <si>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</si>
  <si>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</si>
  <si>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</si>
  <si>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</si>
  <si>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</si>
  <si>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</si>
  <si>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</si>
  <si>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</si>
  <si>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</si>
  <si>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</si>
  <si>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</si>
  <si>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</si>
  <si>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</si>
  <si>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</si>
  <si>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</si>
  <si>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</si>
  <si>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</si>
  <si>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</si>
  <si>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</si>
  <si>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</si>
  <si>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</si>
  <si>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</si>
  <si>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</si>
  <si>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</si>
  <si>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</si>
  <si>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</si>
  <si>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</si>
  <si>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</si>
  <si>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</si>
  <si>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</si>
  <si>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</si>
  <si>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</si>
  <si>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</si>
  <si>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</si>
  <si>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</si>
  <si>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</si>
  <si>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</si>
  <si>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</si>
  <si>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</si>
  <si>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</si>
  <si>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</si>
  <si>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</si>
  <si>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</si>
  <si>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</si>
  <si>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</si>
  <si>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</si>
  <si>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</si>
  <si>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</si>
  <si>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</si>
  <si>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</si>
  <si>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</si>
  <si>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</si>
  <si>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</si>
  <si>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</si>
  <si>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</si>
  <si>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</si>
  <si>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</si>
  <si>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</si>
  <si>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</si>
  <si>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</si>
  <si>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</si>
  <si>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</si>
  <si>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</si>
  <si>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</si>
  <si>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</si>
  <si>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</si>
  <si>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</si>
  <si>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</si>
  <si>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</si>
  <si>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</si>
  <si>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</si>
  <si>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</si>
  <si>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</si>
  <si>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</si>
  <si>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</si>
  <si>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</si>
  <si>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</si>
  <si>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</si>
  <si>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</si>
  <si>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</si>
  <si>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</si>
  <si>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</si>
  <si>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</si>
  <si>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</si>
  <si>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</si>
  <si>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</si>
  <si>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</si>
  <si>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</si>
  <si>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</si>
  <si>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</si>
  <si>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</si>
  <si>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</si>
  <si>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</si>
  <si>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</si>
  <si>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</si>
  <si>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</si>
  <si>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</si>
  <si>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</si>
  <si>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</si>
  <si>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</si>
  <si>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</si>
  <si>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</si>
  <si>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</si>
  <si>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</si>
  <si>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</si>
  <si>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</si>
  <si>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</si>
  <si>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</si>
  <si>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</si>
  <si>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</si>
  <si>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</si>
  <si>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</si>
  <si>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</si>
  <si>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</si>
  <si>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</si>
  <si>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</si>
  <si>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</si>
  <si>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</si>
  <si>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</si>
  <si>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</si>
  <si>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</si>
  <si>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</si>
  <si>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</si>
  <si>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</si>
  <si>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</si>
  <si>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</si>
  <si>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</si>
  <si>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</si>
  <si>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</si>
  <si>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</si>
  <si>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</si>
  <si>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</si>
  <si>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</si>
  <si>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</si>
  <si>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</si>
  <si>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</si>
  <si>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</si>
  <si>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</si>
  <si>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</si>
  <si>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</si>
  <si>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</si>
  <si>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</si>
  <si>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</si>
  <si>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</si>
  <si>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</si>
  <si>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</si>
  <si>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</si>
  <si>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</si>
  <si>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</si>
  <si>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</si>
  <si>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</si>
  <si>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</si>
  <si>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</si>
  <si>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</si>
  <si>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</si>
  <si>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</si>
  <si>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</si>
  <si>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</si>
  <si>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</si>
  <si>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</si>
  <si>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</si>
  <si>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</si>
  <si>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</si>
  <si>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</si>
  <si>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</si>
  <si>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</si>
  <si>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</si>
  <si>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</si>
  <si>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</si>
  <si>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</si>
  <si>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</si>
  <si>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</si>
  <si>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</si>
  <si>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</si>
  <si>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</si>
  <si>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</si>
  <si>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</si>
  <si>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</si>
  <si>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</si>
  <si>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</si>
  <si>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</si>
  <si>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</si>
  <si>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</si>
  <si>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</si>
  <si>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</si>
  <si>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</si>
  <si>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</si>
  <si>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</si>
  <si>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</si>
  <si>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</si>
  <si>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</si>
  <si>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</si>
  <si>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</si>
  <si>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</si>
  <si>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</si>
  <si>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</si>
  <si>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</si>
  <si>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</si>
  <si>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</si>
  <si>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</si>
  <si>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</si>
  <si>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</si>
  <si>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</si>
  <si>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</si>
  <si>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</si>
  <si>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</si>
  <si>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</si>
  <si>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</si>
  <si>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</si>
  <si>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</si>
  <si>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</si>
  <si>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</si>
  <si>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</si>
  <si>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</si>
  <si>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</si>
  <si>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</si>
  <si>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</si>
  <si>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</si>
  <si>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</si>
  <si>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</si>
  <si>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</si>
  <si>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</si>
  <si>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</si>
  <si>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</si>
  <si>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</si>
  <si>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</si>
  <si>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</si>
  <si>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</si>
  <si>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</si>
  <si>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</si>
  <si>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</si>
  <si>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</si>
  <si>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</si>
  <si>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</si>
  <si>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</si>
  <si>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</si>
  <si>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</si>
  <si>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</si>
  <si>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</si>
  <si>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</si>
  <si>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</si>
  <si>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</si>
  <si>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</si>
  <si>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</si>
  <si>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</si>
  <si>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</si>
  <si>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</si>
  <si>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</si>
  <si>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</si>
  <si>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</si>
  <si>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</si>
  <si>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</si>
  <si>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</si>
  <si>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</si>
  <si>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</si>
  <si>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</si>
  <si>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</si>
  <si>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</si>
  <si>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</si>
  <si>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</si>
  <si>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</si>
  <si>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</si>
  <si>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</si>
  <si>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</si>
  <si>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</si>
  <si>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</si>
  <si>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</si>
  <si>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</si>
  <si>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</si>
  <si>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</si>
  <si>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</si>
  <si>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</si>
  <si>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</si>
  <si>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</si>
  <si>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</si>
  <si>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</si>
  <si>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</si>
  <si>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</si>
  <si>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</si>
  <si>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</si>
  <si>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</si>
  <si>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</si>
  <si>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</si>
  <si>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</si>
  <si>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</si>
  <si>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</si>
  <si>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</si>
  <si>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</si>
  <si>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</si>
  <si>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</si>
  <si>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</si>
  <si>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</si>
  <si>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</si>
  <si>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</si>
  <si>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</si>
  <si>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</si>
  <si>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</si>
  <si>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</si>
  <si>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</si>
  <si>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</si>
  <si>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</si>
  <si>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</si>
  <si>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</si>
  <si>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</si>
  <si>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</si>
  <si>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</si>
  <si>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</si>
  <si>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</si>
  <si>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</si>
  <si>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</si>
  <si>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</si>
  <si>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</si>
  <si>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</si>
  <si>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</si>
  <si>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</si>
  <si>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</si>
  <si>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</si>
  <si>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</si>
  <si>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</si>
  <si>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</si>
  <si>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</si>
  <si>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</si>
  <si>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</si>
  <si>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</si>
  <si>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</si>
  <si>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</si>
  <si>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</si>
  <si>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</si>
  <si>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</si>
  <si>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</si>
  <si>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</si>
  <si>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</si>
  <si>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</si>
  <si>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</si>
  <si>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</si>
  <si>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</si>
  <si>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</si>
  <si>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</si>
  <si>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</si>
  <si>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</si>
  <si>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</si>
  <si>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</si>
  <si>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</si>
  <si>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</si>
  <si>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</si>
  <si>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</si>
  <si>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</si>
  <si>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</si>
  <si>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</si>
  <si>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</si>
  <si>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</si>
  <si>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</si>
  <si>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</si>
  <si>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</si>
  <si>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</si>
  <si>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</si>
  <si>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</si>
  <si>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</si>
  <si>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</si>
  <si>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</si>
  <si>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</si>
  <si>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</si>
  <si>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</si>
  <si>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</si>
  <si>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</si>
  <si>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</si>
  <si>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</si>
  <si>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</si>
  <si>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</si>
  <si>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</si>
  <si>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</si>
  <si>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</si>
  <si>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</si>
  <si>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</si>
  <si>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</si>
  <si>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</si>
  <si>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</si>
  <si>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</si>
  <si>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</si>
  <si>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</si>
  <si>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</si>
  <si>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</si>
  <si>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</si>
  <si>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</si>
  <si>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</si>
  <si>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</si>
  <si>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</si>
  <si>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</si>
  <si>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</si>
  <si>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</si>
  <si>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</si>
  <si>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</si>
  <si>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</si>
  <si>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</si>
  <si>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</si>
  <si>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</si>
  <si>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</si>
  <si>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</si>
  <si>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</si>
  <si>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</si>
  <si>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</si>
  <si>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</si>
  <si>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</si>
  <si>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</si>
  <si>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</si>
  <si>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</si>
  <si>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</si>
  <si>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</si>
  <si>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</si>
  <si>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</si>
  <si>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</si>
  <si>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</si>
  <si>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</si>
  <si>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</si>
  <si>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</si>
  <si>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</si>
  <si>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</si>
  <si>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</si>
  <si>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</si>
  <si>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</si>
  <si>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</si>
  <si>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</si>
  <si>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</si>
  <si>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</si>
  <si>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</si>
  <si>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</si>
  <si>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</si>
  <si>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</si>
  <si>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</si>
  <si>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</si>
  <si>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</si>
  <si>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</si>
  <si>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</si>
  <si>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</si>
  <si>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</si>
  <si>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</si>
  <si>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</si>
  <si>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</si>
  <si>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</si>
  <si>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</si>
  <si>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</si>
  <si>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</si>
  <si>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</si>
  <si>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</si>
  <si>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</si>
  <si>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</si>
  <si>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</si>
  <si>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</si>
  <si>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</si>
  <si>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</si>
  <si>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</si>
  <si>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</si>
  <si>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</si>
  <si>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</si>
  <si>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</si>
  <si>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</si>
  <si>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</si>
  <si>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</si>
  <si>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</si>
  <si>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</si>
  <si>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</si>
  <si>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</si>
  <si>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</si>
  <si>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</si>
  <si>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</si>
  <si>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</si>
  <si>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</si>
  <si>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</si>
  <si>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</si>
  <si>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</si>
  <si>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</si>
  <si>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</si>
  <si>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</si>
  <si>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</si>
  <si>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</si>
  <si>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</si>
  <si>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</si>
  <si>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</si>
  <si>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</si>
  <si>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</si>
  <si>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</si>
  <si>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</si>
  <si>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</si>
  <si>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</si>
  <si>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</si>
  <si>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</si>
  <si>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</si>
  <si>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</si>
  <si>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</si>
  <si>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</si>
  <si>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</si>
  <si>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</si>
  <si>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</si>
  <si>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</si>
  <si>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</si>
  <si>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</si>
  <si>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</si>
  <si>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</si>
  <si>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</si>
  <si>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</si>
  <si>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</si>
  <si>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</si>
  <si>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</si>
  <si>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</si>
  <si>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</si>
  <si>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</si>
  <si>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</si>
  <si>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</si>
  <si>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</si>
  <si>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</si>
  <si>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</si>
  <si>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</si>
  <si>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</si>
  <si>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</si>
  <si>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</si>
  <si>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</si>
  <si>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</si>
  <si>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</si>
  <si>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</si>
  <si>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</si>
  <si>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</si>
  <si>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</si>
  <si>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</si>
  <si>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</si>
  <si>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</si>
  <si>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</si>
  <si>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</si>
  <si>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</si>
  <si>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</si>
  <si>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</si>
  <si>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</si>
  <si>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</si>
  <si>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</si>
  <si>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</si>
  <si>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</si>
  <si>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</si>
  <si>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</si>
  <si>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</si>
  <si>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</si>
  <si>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</si>
  <si>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</si>
  <si>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</si>
  <si>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</si>
  <si>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</si>
  <si>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</si>
  <si>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</si>
  <si>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</si>
  <si>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</si>
  <si>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</si>
  <si>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</si>
  <si>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</si>
  <si>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</si>
  <si>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</si>
  <si>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</si>
  <si>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</si>
  <si>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</si>
  <si>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</si>
  <si>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</si>
  <si>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</si>
  <si>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</si>
  <si>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</si>
  <si>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</si>
  <si>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</si>
  <si>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</si>
  <si>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</si>
  <si>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</si>
  <si>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</si>
  <si>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</si>
  <si>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</si>
  <si>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</si>
  <si>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</si>
  <si>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</si>
  <si>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</si>
  <si>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</si>
  <si>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</si>
  <si>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</si>
  <si>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</si>
  <si>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</si>
  <si>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</si>
  <si>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</si>
  <si>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</si>
  <si>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</si>
  <si>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</si>
  <si>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</si>
  <si>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</si>
  <si>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</si>
  <si>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</si>
  <si>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</si>
  <si>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</si>
  <si>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</si>
  <si>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</si>
  <si>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</si>
  <si>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</si>
  <si>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</si>
  <si>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</si>
  <si>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</si>
  <si>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</si>
  <si>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</si>
  <si>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</si>
  <si>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</si>
  <si>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</si>
  <si>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</si>
  <si>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</si>
  <si>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</si>
  <si>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</si>
  <si>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</si>
  <si>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</si>
  <si>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</si>
  <si>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</si>
  <si>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</si>
  <si>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</si>
  <si>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</si>
  <si>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</si>
  <si>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</si>
  <si>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</si>
  <si>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</si>
  <si>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</si>
  <si>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</si>
  <si>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</si>
  <si>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</si>
  <si>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</si>
  <si>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</si>
  <si>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</si>
  <si>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</si>
  <si>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</si>
  <si>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</si>
  <si>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</si>
  <si>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</si>
  <si>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</si>
  <si>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</si>
  <si>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</si>
  <si>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</si>
  <si>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</si>
  <si>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</si>
  <si>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</si>
  <si>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</si>
  <si>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</si>
  <si>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</si>
  <si>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</si>
  <si>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</si>
  <si>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</si>
  <si>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</si>
  <si>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</si>
  <si>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</si>
  <si>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</si>
  <si>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</si>
  <si>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</si>
  <si>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</si>
  <si>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</si>
  <si>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</si>
  <si>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</si>
  <si>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</si>
  <si>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</si>
  <si>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</si>
  <si>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</si>
  <si>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</si>
  <si>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</si>
  <si>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</si>
  <si>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</si>
  <si>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</si>
  <si>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</si>
  <si>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</si>
  <si>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</si>
  <si>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</si>
  <si>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</si>
  <si>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</si>
  <si>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</si>
  <si>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</si>
  <si>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</si>
  <si>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</si>
  <si>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</si>
  <si>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</si>
  <si>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</si>
  <si>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</si>
  <si>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</si>
  <si>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</si>
  <si>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</si>
  <si>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</si>
  <si>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</si>
  <si>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</si>
  <si>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</si>
  <si>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</si>
  <si>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</si>
  <si>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</si>
  <si>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</si>
  <si>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</si>
  <si>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</si>
  <si>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</si>
  <si>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</si>
  <si>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</si>
  <si>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</si>
  <si>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</si>
  <si>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</si>
  <si>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</si>
  <si>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</si>
  <si>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</si>
  <si>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</si>
  <si>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</si>
  <si>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</si>
  <si>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</si>
  <si>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</si>
  <si>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</si>
  <si>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</si>
  <si>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</si>
  <si>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</si>
  <si>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</si>
  <si>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</si>
  <si>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</si>
  <si>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</si>
  <si>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</si>
  <si>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</si>
  <si>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</si>
  <si>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</si>
  <si>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</si>
  <si>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</si>
  <si>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</si>
  <si>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</si>
  <si>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</si>
  <si>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</si>
  <si>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</si>
  <si>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</si>
  <si>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</si>
  <si>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</si>
  <si>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</si>
  <si>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</si>
  <si>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</si>
  <si>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</si>
  <si>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</si>
  <si>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</si>
  <si>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</si>
  <si>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</si>
  <si>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</si>
  <si>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</si>
  <si>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</si>
  <si>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</si>
  <si>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</si>
  <si>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</si>
  <si>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</si>
  <si>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</si>
  <si>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</si>
  <si>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</si>
  <si>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</si>
  <si>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</si>
  <si>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</si>
  <si>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</si>
  <si>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</si>
  <si>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</si>
  <si>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</si>
  <si>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</si>
  <si>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</si>
  <si>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</si>
  <si>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</si>
  <si>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</si>
  <si>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</si>
  <si>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</si>
  <si>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</si>
  <si>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</si>
  <si>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</si>
  <si>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</si>
  <si>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</si>
  <si>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</si>
  <si>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</si>
  <si>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</si>
  <si>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</si>
  <si>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</si>
  <si>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</si>
  <si>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</si>
  <si>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</si>
  <si>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</si>
  <si>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</si>
  <si>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</si>
  <si>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</si>
  <si>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</si>
  <si>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</si>
  <si>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</si>
  <si>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</si>
  <si>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</si>
  <si>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</si>
  <si>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</si>
  <si>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</si>
  <si>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</si>
  <si>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</si>
  <si>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</si>
  <si>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</si>
  <si>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</si>
  <si>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</si>
  <si>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</si>
  <si>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</si>
  <si>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</si>
  <si>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</si>
  <si>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</si>
  <si>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</si>
  <si>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</si>
  <si>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</si>
  <si>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</si>
  <si>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</si>
  <si>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</si>
  <si>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</si>
  <si>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</si>
  <si>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</si>
  <si>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</si>
  <si>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</si>
  <si>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</si>
  <si>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</si>
  <si>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</si>
  <si>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</si>
  <si>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</si>
  <si>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</si>
  <si>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</si>
  <si>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</si>
  <si>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</si>
  <si>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</si>
  <si>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</si>
  <si>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</si>
  <si>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</si>
  <si>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</si>
  <si>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</si>
  <si>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</si>
  <si>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</si>
  <si>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</si>
  <si>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</si>
  <si>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</si>
  <si>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</si>
  <si>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</si>
  <si>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</si>
  <si>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</si>
  <si>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</si>
  <si>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</si>
  <si>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</si>
  <si>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</si>
  <si>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</si>
  <si>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</si>
  <si>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</si>
  <si>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</si>
  <si>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</si>
  <si>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</si>
  <si>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</si>
  <si>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</si>
  <si>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</si>
  <si>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</si>
  <si>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</si>
  <si>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</si>
  <si>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</si>
  <si>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</si>
  <si>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</si>
  <si>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</si>
  <si>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</si>
  <si>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</si>
  <si>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</si>
  <si>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</si>
  <si>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</si>
  <si>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</si>
  <si>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</si>
  <si>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</si>
  <si>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</si>
  <si>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</si>
  <si>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</si>
  <si>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</si>
  <si>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</si>
  <si>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</si>
  <si>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</si>
  <si>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</si>
  <si>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</si>
  <si>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</si>
  <si>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</si>
  <si>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</si>
  <si>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</si>
  <si>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</si>
  <si>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</si>
  <si>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</si>
  <si>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</si>
  <si>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</si>
  <si>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</si>
  <si>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</si>
  <si>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</si>
  <si>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</si>
  <si>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</si>
  <si>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</si>
  <si>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</si>
  <si>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</si>
  <si>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</si>
  <si>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</si>
  <si>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</si>
  <si>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</si>
  <si>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</si>
  <si>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</si>
  <si>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</si>
  <si>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</si>
  <si>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</si>
  <si>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</si>
  <si>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</si>
  <si>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</si>
  <si>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</si>
  <si>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</si>
  <si>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</si>
  <si>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</si>
  <si>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</si>
  <si>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</si>
  <si>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</si>
  <si>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</si>
  <si>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</si>
  <si>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</si>
  <si>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</si>
  <si>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</si>
  <si>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</si>
  <si>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</si>
  <si>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</si>
  <si>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</si>
  <si>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</si>
  <si>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</si>
  <si>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</si>
  <si>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</si>
  <si>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</si>
  <si>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</si>
  <si>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</si>
  <si>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</si>
  <si>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</si>
  <si>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</si>
  <si>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</si>
  <si>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</si>
  <si>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</si>
  <si>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</si>
  <si>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</si>
  <si>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</si>
  <si>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</si>
  <si>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</si>
  <si>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</si>
  <si>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</si>
  <si>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</si>
  <si>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</si>
  <si>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</si>
  <si>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</si>
  <si>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</si>
  <si>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</si>
  <si>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</si>
  <si>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</si>
  <si>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</si>
  <si>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</si>
  <si>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</si>
  <si>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</si>
  <si>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</si>
  <si>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</si>
  <si>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</si>
  <si>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</si>
  <si>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</si>
  <si>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</si>
  <si>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</si>
  <si>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</si>
  <si>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</si>
  <si>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</si>
  <si>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</si>
  <si>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</si>
  <si>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</si>
  <si>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</si>
  <si>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</si>
  <si>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</si>
  <si>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</si>
  <si>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</si>
  <si>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</si>
  <si>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</si>
  <si>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</si>
  <si>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</si>
  <si>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</si>
  <si>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</si>
  <si>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</si>
  <si>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</si>
  <si>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</si>
  <si>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</si>
  <si>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</si>
  <si>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</si>
  <si>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</si>
  <si>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</si>
  <si>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</si>
  <si>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</si>
  <si>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</si>
  <si>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</si>
  <si>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</si>
  <si>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</si>
  <si>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</si>
  <si>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</si>
  <si>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</si>
  <si>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</si>
  <si>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</si>
  <si>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</si>
  <si>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</si>
  <si>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</si>
  <si>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</si>
  <si>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</si>
  <si>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</si>
  <si>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</si>
  <si>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</si>
  <si>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</si>
  <si>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</si>
  <si>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</si>
  <si>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</si>
  <si>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</si>
  <si>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</si>
  <si>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</si>
  <si>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</si>
  <si>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</si>
  <si>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</si>
  <si>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</si>
  <si>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</si>
  <si>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</si>
  <si>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</si>
  <si>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</si>
  <si>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</si>
  <si>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</si>
  <si>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</si>
  <si>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</si>
  <si>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</si>
  <si>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</si>
  <si>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</si>
  <si>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</si>
  <si>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</si>
  <si>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</si>
  <si>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</si>
  <si>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</si>
  <si>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</si>
  <si>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</si>
  <si>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</si>
  <si>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</si>
  <si>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</si>
  <si>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</si>
  <si>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</si>
  <si>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</si>
  <si>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</si>
  <si>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</si>
  <si>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</si>
  <si>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</si>
  <si>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</si>
  <si>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</si>
  <si>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</si>
  <si>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</si>
  <si>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</si>
  <si>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</si>
  <si>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</si>
  <si>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</si>
  <si>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</si>
  <si>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</si>
  <si>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</si>
  <si>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</si>
  <si>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</si>
  <si>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</si>
  <si>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</si>
  <si>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</si>
  <si>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</si>
  <si>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</si>
  <si>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</si>
  <si>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</si>
  <si>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</si>
  <si>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</si>
  <si>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</si>
  <si>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</si>
  <si>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</si>
  <si>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</si>
  <si>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</si>
  <si>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</si>
  <si>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</si>
  <si>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</si>
  <si>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</si>
  <si>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</si>
  <si>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</si>
  <si>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</si>
  <si>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</si>
  <si>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</si>
  <si>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</si>
  <si>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</si>
  <si>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</si>
  <si>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</si>
  <si>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</si>
  <si>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</si>
  <si>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</si>
  <si>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</si>
  <si>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</si>
  <si>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</si>
  <si>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</si>
  <si>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</si>
  <si>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</si>
  <si>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</si>
  <si>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</si>
  <si>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</si>
  <si>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</si>
  <si>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</si>
  <si>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</si>
  <si>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</si>
  <si>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</si>
  <si>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</si>
  <si>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</si>
  <si>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</si>
  <si>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</si>
  <si>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</si>
  <si>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</si>
  <si>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</si>
  <si>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</si>
  <si>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</si>
  <si>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</si>
  <si>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</si>
  <si>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</si>
  <si>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</si>
  <si>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</si>
  <si>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</si>
  <si>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</si>
  <si>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</si>
  <si>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</si>
  <si>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</si>
  <si>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</si>
  <si>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</si>
  <si>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</si>
  <si>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</si>
  <si>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</si>
  <si>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</si>
  <si>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</si>
  <si>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</si>
  <si>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</si>
  <si>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</si>
  <si>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</si>
  <si>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</si>
  <si>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</si>
  <si>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</si>
  <si>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</si>
  <si>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</si>
  <si>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</si>
  <si>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</si>
  <si>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</si>
  <si>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</si>
  <si>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</si>
  <si>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</si>
  <si>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</si>
  <si>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</si>
  <si>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</si>
  <si>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</si>
  <si>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</si>
  <si>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</si>
  <si>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</si>
  <si>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</si>
  <si>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</si>
  <si>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</si>
  <si>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</si>
  <si>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</si>
  <si>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</si>
  <si>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</si>
  <si>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</si>
  <si>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</si>
  <si>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</si>
  <si>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</si>
  <si>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</si>
  <si>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</si>
  <si>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</si>
  <si>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</si>
  <si>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</si>
  <si>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</si>
  <si>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</si>
  <si>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</si>
  <si>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</si>
  <si>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</si>
  <si>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</si>
  <si>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</si>
  <si>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</si>
  <si>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</si>
  <si>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</si>
  <si>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</si>
  <si>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</si>
  <si>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</si>
  <si>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</si>
  <si>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</si>
  <si>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</si>
  <si>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</si>
  <si>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</si>
  <si>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</si>
  <si>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</si>
  <si>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</si>
  <si>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</si>
  <si>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</si>
  <si>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</si>
  <si>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</si>
  <si>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</si>
  <si>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</si>
  <si>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</si>
  <si>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</si>
  <si>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</si>
  <si>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</si>
  <si>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</si>
  <si>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</si>
  <si>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</si>
  <si>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</si>
  <si>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</si>
  <si>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</si>
  <si>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</si>
  <si>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</si>
  <si>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</si>
  <si>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</si>
  <si>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</si>
  <si>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</si>
  <si>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</si>
  <si>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</si>
  <si>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</si>
  <si>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</si>
  <si>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</si>
  <si>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</si>
  <si>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</si>
  <si>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</si>
  <si>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</si>
  <si>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</si>
  <si>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</si>
  <si>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</si>
  <si>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</si>
  <si>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</si>
  <si>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</si>
  <si>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</si>
  <si>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</si>
  <si>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</si>
  <si>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</si>
  <si>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</si>
  <si>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</si>
  <si>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</si>
  <si>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</si>
  <si>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</si>
  <si>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</si>
  <si>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</si>
  <si>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</si>
  <si>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</si>
  <si>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</si>
  <si>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</si>
  <si>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</si>
  <si>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</si>
  <si>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</si>
  <si>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</si>
  <si>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</si>
  <si>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</si>
  <si>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</si>
  <si>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</si>
  <si>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</si>
  <si>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</si>
  <si>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</si>
  <si>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</si>
  <si>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</si>
  <si>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</si>
  <si>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</si>
  <si>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</si>
  <si>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</si>
  <si>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</si>
  <si>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</si>
  <si>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</si>
  <si>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</si>
  <si>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</si>
  <si>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</si>
  <si>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</si>
  <si>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</si>
  <si>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</si>
  <si>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</si>
  <si>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</si>
  <si>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</si>
  <si>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</si>
  <si>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</si>
  <si>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</si>
  <si>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</si>
  <si>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</si>
  <si>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</si>
  <si>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</si>
  <si>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</si>
  <si>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</si>
  <si>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</si>
  <si>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</si>
  <si>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</si>
  <si>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</si>
  <si>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</si>
  <si>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</si>
  <si>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</si>
  <si>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</si>
  <si>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</si>
  <si>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</si>
  <si>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</si>
  <si>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</si>
  <si>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</si>
  <si>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</si>
  <si>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</si>
  <si>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</si>
  <si>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</si>
  <si>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</si>
  <si>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</si>
  <si>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</si>
  <si>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</si>
  <si>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</si>
  <si>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</si>
  <si>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</si>
  <si>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</si>
  <si>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</si>
  <si>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</si>
  <si>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</si>
  <si>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</si>
  <si>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</si>
  <si>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</si>
  <si>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</si>
  <si>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</si>
  <si>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</si>
  <si>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</si>
  <si>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</si>
  <si>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</si>
  <si>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</si>
  <si>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</si>
  <si>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</si>
  <si>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</si>
  <si>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</si>
  <si>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</si>
  <si>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</si>
  <si>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</si>
  <si>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</si>
  <si>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</si>
  <si>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</si>
  <si>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</si>
  <si>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</si>
  <si>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</si>
  <si>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</si>
  <si>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</si>
  <si>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</si>
  <si>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</si>
  <si>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</si>
  <si>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</si>
  <si>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</si>
  <si>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</si>
  <si>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</si>
  <si>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</si>
  <si>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</si>
  <si>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</si>
  <si>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</si>
  <si>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</si>
  <si>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</si>
  <si>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</si>
  <si>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</si>
  <si>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</si>
  <si>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</si>
  <si>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</si>
  <si>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</si>
  <si>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</si>
  <si>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</si>
  <si>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</si>
  <si>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</si>
  <si>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</si>
  <si>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</si>
  <si>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</si>
  <si>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</si>
  <si>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</si>
  <si>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</si>
  <si>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</si>
  <si>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</si>
  <si>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</si>
  <si>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</si>
  <si>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</si>
  <si>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</si>
  <si>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</si>
  <si>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</si>
  <si>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</si>
  <si>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</si>
  <si>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</si>
  <si>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</si>
  <si>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</si>
  <si>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</si>
  <si>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</si>
  <si>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</si>
  <si>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</si>
  <si>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</si>
  <si>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</si>
  <si>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</si>
  <si>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</si>
  <si>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</si>
  <si>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</si>
  <si>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</si>
  <si>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</si>
  <si>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</si>
  <si>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</si>
  <si>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</si>
  <si>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</si>
  <si>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</si>
  <si>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</si>
  <si>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</si>
  <si>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</si>
  <si>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</si>
  <si>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</si>
  <si>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</si>
  <si>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</si>
  <si>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</si>
  <si>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</si>
  <si>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</si>
  <si>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</si>
  <si>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</si>
  <si>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</si>
  <si>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</si>
  <si>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</si>
  <si>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</si>
  <si>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</si>
  <si>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</si>
  <si>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</si>
  <si>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</si>
  <si>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</si>
  <si>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</si>
  <si>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</si>
  <si>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</si>
  <si>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</si>
  <si>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</si>
  <si>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</si>
  <si>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</si>
  <si>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</si>
  <si>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</si>
  <si>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</si>
  <si>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</si>
  <si>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</si>
  <si>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</si>
  <si>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</si>
  <si>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</si>
  <si>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</si>
  <si>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</si>
  <si>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</si>
  <si>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</si>
  <si>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</si>
  <si>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</si>
  <si>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</si>
  <si>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</si>
  <si>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</si>
  <si>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</si>
  <si>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</si>
  <si>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</si>
  <si>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</si>
  <si>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</si>
  <si>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</si>
  <si>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</si>
  <si>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</si>
  <si>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</si>
  <si>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</si>
  <si>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</si>
  <si>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</si>
  <si>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</si>
  <si>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</si>
  <si>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</si>
  <si>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</si>
  <si>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</si>
  <si>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</si>
  <si>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</si>
  <si>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</si>
  <si>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</si>
  <si>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</si>
  <si>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</si>
  <si>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</si>
  <si>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</si>
  <si>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</si>
  <si>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</si>
  <si>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</si>
  <si>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</si>
  <si>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</si>
  <si>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</si>
  <si>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</si>
  <si>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</si>
  <si>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</si>
  <si>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</si>
  <si>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</si>
  <si>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</si>
  <si>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</si>
  <si>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</si>
  <si>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</si>
  <si>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</si>
  <si>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</si>
  <si>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</si>
  <si>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</si>
  <si>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</si>
  <si>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</si>
  <si>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</si>
  <si>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</si>
  <si>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</si>
  <si>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</si>
  <si>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</si>
  <si>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</si>
  <si>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</si>
  <si>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</si>
  <si>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</si>
  <si>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</si>
  <si>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</si>
  <si>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</si>
  <si>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</si>
  <si>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</si>
  <si>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</si>
  <si>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</si>
  <si>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</si>
  <si>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</si>
  <si>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</si>
  <si>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</si>
  <si>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</si>
  <si>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</si>
  <si>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</si>
  <si>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</si>
  <si>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</si>
  <si>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</si>
  <si>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</si>
  <si>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</si>
  <si>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</si>
  <si>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</si>
  <si>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</si>
  <si>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</si>
  <si>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</si>
  <si>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</si>
  <si>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</si>
  <si>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</si>
  <si>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</si>
  <si>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</si>
  <si>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</si>
  <si>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</si>
  <si>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</si>
  <si>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</si>
  <si>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</si>
  <si>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</si>
  <si>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</si>
  <si>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</si>
  <si>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</si>
  <si>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</si>
  <si>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</si>
  <si>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</si>
  <si>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</si>
  <si>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</si>
  <si>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</si>
  <si>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</si>
  <si>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</si>
  <si>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</si>
  <si>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</si>
  <si>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</si>
  <si>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</si>
  <si>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</si>
  <si>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</si>
  <si>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</si>
  <si>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</si>
  <si>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</si>
  <si>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</si>
  <si>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</si>
  <si>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</si>
  <si>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</si>
  <si>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</si>
  <si>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</si>
  <si>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</si>
  <si>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</si>
  <si>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</si>
  <si>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</si>
  <si>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</si>
  <si>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</si>
  <si>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</si>
  <si>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</si>
  <si>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</si>
  <si>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</si>
  <si>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</si>
  <si>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</si>
  <si>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</si>
  <si>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</si>
  <si>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</si>
  <si>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</si>
  <si>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</si>
  <si>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</si>
  <si>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</si>
  <si>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</si>
  <si>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</si>
  <si>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</si>
  <si>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</si>
  <si>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</si>
  <si>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</si>
  <si>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</si>
  <si>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</si>
  <si>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</si>
  <si>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</si>
  <si>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</si>
  <si>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</si>
  <si>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</si>
  <si>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</si>
  <si>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</si>
  <si>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</si>
  <si>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</si>
  <si>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</si>
  <si>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</si>
  <si>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</si>
  <si>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</si>
  <si>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</si>
  <si>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</si>
  <si>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</si>
  <si>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</si>
  <si>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</si>
  <si>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</si>
  <si>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</si>
  <si>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</si>
  <si>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</si>
  <si>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</si>
  <si>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</si>
  <si>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</si>
  <si>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</si>
  <si>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</si>
  <si>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</si>
  <si>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</si>
  <si>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</si>
  <si>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</si>
  <si>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</si>
  <si>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</si>
  <si>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</si>
  <si>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</si>
  <si>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</si>
  <si>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</si>
  <si>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</si>
  <si>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</si>
  <si>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</si>
  <si>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</si>
  <si>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</si>
  <si>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</si>
  <si>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</si>
  <si>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</si>
  <si>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</si>
  <si>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</si>
  <si>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</si>
  <si>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</si>
  <si>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</si>
  <si>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</si>
  <si>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</si>
  <si>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</si>
  <si>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</si>
  <si>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</si>
  <si>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</si>
  <si>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</si>
  <si>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</si>
  <si>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</si>
  <si>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</si>
  <si>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</si>
  <si>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</si>
  <si>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</si>
  <si>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</si>
  <si>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</si>
  <si>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</si>
  <si>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</si>
  <si>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</si>
  <si>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</si>
  <si>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</si>
  <si>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</si>
  <si>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</si>
  <si>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</si>
  <si>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</si>
  <si>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</si>
  <si>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</si>
  <si>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</si>
  <si>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</si>
  <si>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</si>
  <si>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</si>
  <si>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</si>
  <si>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</si>
  <si>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</si>
  <si>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</si>
  <si>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</si>
  <si>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</si>
  <si>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</si>
  <si>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</si>
  <si>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</si>
  <si>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</si>
  <si>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</si>
  <si>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</si>
  <si>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</si>
  <si>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</si>
  <si>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</si>
  <si>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</si>
  <si>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</si>
  <si>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</si>
  <si>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</si>
  <si>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</si>
  <si>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</si>
  <si>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</si>
  <si>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</si>
  <si>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</si>
  <si>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</si>
  <si>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</si>
  <si>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</si>
  <si>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</si>
  <si>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</si>
  <si>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</si>
  <si>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</si>
  <si>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</si>
  <si>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</si>
  <si>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</si>
  <si>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</si>
  <si>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</si>
  <si>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</si>
  <si>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</si>
  <si>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</si>
  <si>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</si>
  <si>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</si>
  <si>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</si>
  <si>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</si>
  <si>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</si>
  <si>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</si>
  <si>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</si>
  <si>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</si>
  <si>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</si>
  <si>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</si>
  <si>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</si>
  <si>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</si>
  <si>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</si>
  <si>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</si>
  <si>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</si>
  <si>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</si>
  <si>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</si>
  <si>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</si>
  <si>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</si>
  <si>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</si>
  <si>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</si>
  <si>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</si>
  <si>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</si>
  <si>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</si>
  <si>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</si>
  <si>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</si>
  <si>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</si>
  <si>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</si>
  <si>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</si>
  <si>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</si>
  <si>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</si>
  <si>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</si>
  <si>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</si>
  <si>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</si>
  <si>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</si>
  <si>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</si>
  <si>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</si>
  <si>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</si>
  <si>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</si>
  <si>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</si>
  <si>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</si>
  <si>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</si>
  <si>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</si>
  <si>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</si>
  <si>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</si>
  <si>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</si>
  <si>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</si>
  <si>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</si>
  <si>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</si>
  <si>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</si>
  <si>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</si>
  <si>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</si>
  <si>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</si>
  <si>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</si>
  <si>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</si>
  <si>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</si>
  <si>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</si>
  <si>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</si>
  <si>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</si>
  <si>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</si>
  <si>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</si>
  <si>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</si>
  <si>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</si>
  <si>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</si>
  <si>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</si>
  <si>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</si>
  <si>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</si>
  <si>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</si>
  <si>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</si>
  <si>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</si>
  <si>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</si>
  <si>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</si>
  <si>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</si>
  <si>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</si>
  <si>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</si>
  <si>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</si>
  <si>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</si>
  <si>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</si>
  <si>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</si>
  <si>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</si>
  <si>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</si>
  <si>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</si>
  <si>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</si>
  <si>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</si>
  <si>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</si>
  <si>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</si>
  <si>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</si>
  <si>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</si>
  <si>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</si>
  <si>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</si>
  <si>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</si>
  <si>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</si>
  <si>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</si>
  <si>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</si>
  <si>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</si>
  <si>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</si>
  <si>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</si>
  <si>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</si>
  <si>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</si>
  <si>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</si>
  <si>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</si>
  <si>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</si>
  <si>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</si>
  <si>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</si>
  <si>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</si>
  <si>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</si>
  <si>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</si>
  <si>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</si>
  <si>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</si>
  <si>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</si>
  <si>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</si>
  <si>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</si>
  <si>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</si>
  <si>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</si>
  <si>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</si>
  <si>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</si>
  <si>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</si>
  <si>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</si>
  <si>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</si>
  <si>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</si>
  <si>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</si>
  <si>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</si>
  <si>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</si>
  <si>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</si>
  <si>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</si>
  <si>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</si>
  <si>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</si>
  <si>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</si>
  <si>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</si>
  <si>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</si>
  <si>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</si>
  <si>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</si>
  <si>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</si>
  <si>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</si>
  <si>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</si>
  <si>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</si>
  <si>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</si>
  <si>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</si>
  <si>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</si>
  <si>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</si>
  <si>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</si>
  <si>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</si>
  <si>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</si>
  <si>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</si>
  <si>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</si>
  <si>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</si>
  <si>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</si>
  <si>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</si>
  <si>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</si>
  <si>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</si>
  <si>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</si>
  <si>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</si>
  <si>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</si>
  <si>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</si>
  <si>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</si>
  <si>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</si>
  <si>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</si>
  <si>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</si>
  <si>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</si>
  <si>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</si>
  <si>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</si>
  <si>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</si>
  <si>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</si>
  <si>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</si>
  <si>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</si>
  <si>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</si>
  <si>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</si>
  <si>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</si>
  <si>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</si>
  <si>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</si>
  <si>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</si>
  <si>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</si>
  <si>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</si>
  <si>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</si>
  <si>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</si>
  <si>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</si>
  <si>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</si>
  <si>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</si>
  <si>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</si>
  <si>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</si>
  <si>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</si>
  <si>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</si>
  <si>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</si>
  <si>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</si>
  <si>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</si>
  <si>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</si>
  <si>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</si>
  <si>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</si>
  <si>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</si>
  <si>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</si>
  <si>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</si>
  <si>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</si>
  <si>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</si>
  <si>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</si>
  <si>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</si>
  <si>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</si>
  <si>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</si>
  <si>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</si>
  <si>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</si>
  <si>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</si>
  <si>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</si>
  <si>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</si>
  <si>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</si>
  <si>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</si>
  <si>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</si>
  <si>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</si>
  <si>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</si>
  <si>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</si>
  <si>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</si>
  <si>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</si>
  <si>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</si>
  <si>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</si>
  <si>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</si>
  <si>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</si>
  <si>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</si>
  <si>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</si>
  <si>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</si>
  <si>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</si>
  <si>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</si>
  <si>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</si>
  <si>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</si>
  <si>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</si>
  <si>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</si>
  <si>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</si>
  <si>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</si>
  <si>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</si>
  <si>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</si>
  <si>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</si>
  <si>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</si>
  <si>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</si>
  <si>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</si>
  <si>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</si>
  <si>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</si>
  <si>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</si>
  <si>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</si>
  <si>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</si>
  <si>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</si>
  <si>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</si>
  <si>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</si>
  <si>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</si>
  <si>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</si>
  <si>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</si>
  <si>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</si>
  <si>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</si>
  <si>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</si>
  <si>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</si>
  <si>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</si>
  <si>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</si>
  <si>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</si>
  <si>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</si>
  <si>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</si>
  <si>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</si>
  <si>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</si>
  <si>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</si>
  <si>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</si>
  <si>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</si>
  <si>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</si>
  <si>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</si>
  <si>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</si>
  <si>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</si>
  <si>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</si>
  <si>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</si>
  <si>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</si>
  <si>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</si>
  <si>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</si>
  <si>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</si>
  <si>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</si>
  <si>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</si>
  <si>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</si>
  <si>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</si>
  <si>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</si>
  <si>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</si>
  <si>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</si>
  <si>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</si>
  <si>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</si>
  <si>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</si>
  <si>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</si>
  <si>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</si>
  <si>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</si>
  <si>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</si>
  <si>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</si>
  <si>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</si>
  <si>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</si>
  <si>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</si>
  <si>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</si>
  <si>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</si>
  <si>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</si>
  <si>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</si>
  <si>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</si>
  <si>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</si>
  <si>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</si>
  <si>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</si>
  <si>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</si>
  <si>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</si>
  <si>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</si>
  <si>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</si>
  <si>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</si>
  <si>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</si>
  <si>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</si>
  <si>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</si>
  <si>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</si>
  <si>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</si>
  <si>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</si>
  <si>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</si>
  <si>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</si>
  <si>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</si>
  <si>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</si>
  <si>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</si>
  <si>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</si>
  <si>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</si>
  <si>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</si>
  <si>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</si>
  <si>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</si>
  <si>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</si>
  <si>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</si>
  <si>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</si>
  <si>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</si>
  <si>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</si>
  <si>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</si>
  <si>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</si>
  <si>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</si>
  <si>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</si>
  <si>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</si>
  <si>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</si>
  <si>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</si>
  <si>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</si>
  <si>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</si>
  <si>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</si>
  <si>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</si>
  <si>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</si>
  <si>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</si>
  <si>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</si>
  <si>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</si>
  <si>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</si>
  <si>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</si>
  <si>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</si>
  <si>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</si>
  <si>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</si>
  <si>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</si>
  <si>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</si>
  <si>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</si>
  <si>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</si>
  <si>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</si>
  <si>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</si>
  <si>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</si>
  <si>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</si>
  <si>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</si>
  <si>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</si>
  <si>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</si>
  <si>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</si>
  <si>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</si>
  <si>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</si>
  <si>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</si>
  <si>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</si>
  <si>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</si>
  <si>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</si>
  <si>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</si>
  <si>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</si>
  <si>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</si>
  <si>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</si>
  <si>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</si>
  <si>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</si>
  <si>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</si>
  <si>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</si>
  <si>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</si>
  <si>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</si>
  <si>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</si>
  <si>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</si>
  <si>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</si>
  <si>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</si>
  <si>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</si>
  <si>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</si>
  <si>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</si>
  <si>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</si>
  <si>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</si>
  <si>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</si>
  <si>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</si>
  <si>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</si>
  <si>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</si>
  <si>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</si>
  <si>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</si>
  <si>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</si>
  <si>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</si>
  <si>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</si>
  <si>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</si>
  <si>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</si>
  <si>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</si>
  <si>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</si>
  <si>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</si>
  <si>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</si>
  <si>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</si>
  <si>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</si>
  <si>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</si>
  <si>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</si>
  <si>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</si>
  <si>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</si>
  <si>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</si>
  <si>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</si>
  <si>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</si>
  <si>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</si>
  <si>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</si>
  <si>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</si>
  <si>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</si>
  <si>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</si>
  <si>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</si>
  <si>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</si>
  <si>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</si>
  <si>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</si>
  <si>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</si>
  <si>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</si>
  <si>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</si>
  <si>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</si>
  <si>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</si>
  <si>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</si>
  <si>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</si>
  <si>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</si>
  <si>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</si>
  <si>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</si>
  <si>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</si>
  <si>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</si>
  <si>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</si>
  <si>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</si>
  <si>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</si>
  <si>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</si>
  <si>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</si>
  <si>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</si>
  <si>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</si>
  <si>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</si>
  <si>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</si>
  <si>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</si>
  <si>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</si>
  <si>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</si>
  <si>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</si>
  <si>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</si>
  <si>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</si>
  <si>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</si>
  <si>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</si>
  <si>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</si>
  <si>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</si>
  <si>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</si>
  <si>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</si>
  <si>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</si>
  <si>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</si>
  <si>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</si>
  <si>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</si>
  <si>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</si>
  <si>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</si>
  <si>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</si>
  <si>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</si>
  <si>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</si>
  <si>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</si>
  <si>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</si>
  <si>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</si>
  <si>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</si>
  <si>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</si>
  <si>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</si>
  <si>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</si>
  <si>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</si>
  <si>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</si>
  <si>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</si>
  <si>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</si>
  <si>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</si>
  <si>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</si>
  <si>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</si>
  <si>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</si>
  <si>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</si>
  <si>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</si>
  <si>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</si>
  <si>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</si>
  <si>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</si>
  <si>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</si>
  <si>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</si>
  <si>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</si>
  <si>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</si>
  <si>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</si>
  <si>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</si>
  <si>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</si>
  <si>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</si>
  <si>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</si>
  <si>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</si>
  <si>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</si>
  <si>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</si>
  <si>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</si>
  <si>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</si>
  <si>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</si>
  <si>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</si>
  <si>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</si>
  <si>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</si>
  <si>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</si>
  <si>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</si>
  <si>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</si>
  <si>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</si>
  <si>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</si>
  <si>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</si>
  <si>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</si>
  <si>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</si>
  <si>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</si>
  <si>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</si>
  <si>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</si>
  <si>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</si>
  <si>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</si>
  <si>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</si>
  <si>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</si>
  <si>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</si>
  <si>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</si>
  <si>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</si>
  <si>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</si>
  <si>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</si>
  <si>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</si>
  <si>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</si>
  <si>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</si>
  <si>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</si>
  <si>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</si>
  <si>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</si>
  <si>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</si>
  <si>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</si>
  <si>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</si>
  <si>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</si>
  <si>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</si>
  <si>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</si>
  <si>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</si>
  <si>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</si>
  <si>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</si>
  <si>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</si>
  <si>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</si>
  <si>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</si>
  <si>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</si>
  <si>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</si>
  <si>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</si>
  <si>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</si>
  <si>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</si>
  <si>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</si>
  <si>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</si>
  <si>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</si>
  <si>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</si>
  <si>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</si>
  <si>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</si>
  <si>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</si>
  <si>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</si>
  <si>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</si>
  <si>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</si>
  <si>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</si>
  <si>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</si>
  <si>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</si>
  <si>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</si>
  <si>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</si>
  <si>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</si>
  <si>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</si>
  <si>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</si>
  <si>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</si>
  <si>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</si>
  <si>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</si>
  <si>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</si>
  <si>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</si>
  <si>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</si>
  <si>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</si>
  <si>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</si>
  <si>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</si>
  <si>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</si>
  <si>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</si>
  <si>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</si>
  <si>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</si>
  <si>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</si>
  <si>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</si>
  <si>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</si>
  <si>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</si>
  <si>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</si>
  <si>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</si>
  <si>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</si>
  <si>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</si>
  <si>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</si>
  <si>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</si>
  <si>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</si>
  <si>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</si>
  <si>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</si>
  <si>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</si>
  <si>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</si>
  <si>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</si>
  <si>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</si>
  <si>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</si>
  <si>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</si>
  <si>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</si>
  <si>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</si>
  <si>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</si>
  <si>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</si>
  <si>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</si>
  <si>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</si>
  <si>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</si>
  <si>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</si>
  <si>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</si>
  <si>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</si>
  <si>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</si>
  <si>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</si>
  <si>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</si>
  <si>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</si>
  <si>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</si>
  <si>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</si>
  <si>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</si>
  <si>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</si>
  <si>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</si>
  <si>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</si>
  <si>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</si>
  <si>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</si>
  <si>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</si>
  <si>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</si>
  <si>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</si>
  <si>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</si>
  <si>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</si>
  <si>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</si>
  <si>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</si>
  <si>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</si>
  <si>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</si>
  <si>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</si>
  <si>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</si>
  <si>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</si>
  <si>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</si>
  <si>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</si>
  <si>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</si>
  <si>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</si>
  <si>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</si>
  <si>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</si>
  <si>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</si>
  <si>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</si>
  <si>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</si>
  <si>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</si>
  <si>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</si>
  <si>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</si>
  <si>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</si>
  <si>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</si>
  <si>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</si>
  <si>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</si>
  <si>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</si>
  <si>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</si>
  <si>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</si>
  <si>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</si>
  <si>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</si>
  <si>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</si>
  <si>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</si>
  <si>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</si>
  <si>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</si>
  <si>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</si>
  <si>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</si>
  <si>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</si>
  <si>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</si>
  <si>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</si>
  <si>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</si>
  <si>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</si>
  <si>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</si>
  <si>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</si>
  <si>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</si>
  <si>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</si>
  <si>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</si>
  <si>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</si>
  <si>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</si>
  <si>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</si>
  <si>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</si>
  <si>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</si>
  <si>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</si>
  <si>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</si>
  <si>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</si>
  <si>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</si>
  <si>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</si>
  <si>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</si>
  <si>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</si>
  <si>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</si>
  <si>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</si>
  <si>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</si>
  <si>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</si>
  <si>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</si>
  <si>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</si>
  <si>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</si>
  <si>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</si>
  <si>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</si>
  <si>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</si>
  <si>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</si>
  <si>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</si>
  <si>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</si>
  <si>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</si>
  <si>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</si>
  <si>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</si>
  <si>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</si>
  <si>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</si>
  <si>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</si>
  <si>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</si>
  <si>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</si>
  <si>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</si>
  <si>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</si>
  <si>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</si>
  <si>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</si>
  <si>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</si>
  <si>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</si>
  <si>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</si>
  <si>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</si>
  <si>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</si>
  <si>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</si>
  <si>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</si>
  <si>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</si>
  <si>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</si>
  <si>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</si>
  <si>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</si>
  <si>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</si>
  <si>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</si>
  <si>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</si>
  <si>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</si>
  <si>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</si>
  <si>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</si>
  <si>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</si>
  <si>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</si>
  <si>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</si>
  <si>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</si>
  <si>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</si>
  <si>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</si>
  <si>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</si>
  <si>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</si>
  <si>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</si>
  <si>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</si>
  <si>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</si>
  <si>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</si>
  <si>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</si>
  <si>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</si>
  <si>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</si>
  <si>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</si>
  <si>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</si>
  <si>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</si>
  <si>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</si>
  <si>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</si>
  <si>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</si>
  <si>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</si>
  <si>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</si>
  <si>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</si>
  <si>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</si>
  <si>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</si>
  <si>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</si>
  <si>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</si>
  <si>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</si>
  <si>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</si>
  <si>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</si>
  <si>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</si>
  <si>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</si>
  <si>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</si>
  <si>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</si>
  <si>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</si>
  <si>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</si>
  <si>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</si>
  <si>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</si>
  <si>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</si>
  <si>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</si>
  <si>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</si>
  <si>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</si>
  <si>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</si>
  <si>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</si>
  <si>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</si>
  <si>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</si>
  <si>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</si>
  <si>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</si>
  <si>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</si>
  <si>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</si>
  <si>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</si>
  <si>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</si>
  <si>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</si>
  <si>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</si>
  <si>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</si>
  <si>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</si>
  <si>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</si>
  <si>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</si>
  <si>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</si>
  <si>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</si>
  <si>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</si>
  <si>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</si>
  <si>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</si>
  <si>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</si>
  <si>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</si>
  <si>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</si>
  <si>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</si>
  <si>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</si>
  <si>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</si>
  <si>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</si>
  <si>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</si>
  <si>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</si>
  <si>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</si>
  <si>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</si>
  <si>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</si>
  <si>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</si>
  <si>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</si>
  <si>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</si>
  <si>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</si>
  <si>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</si>
  <si>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</si>
  <si>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</si>
  <si>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</si>
  <si>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</si>
  <si>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</si>
  <si>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</si>
  <si>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</si>
  <si>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</si>
  <si>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</si>
  <si>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</si>
  <si>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</si>
  <si>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</si>
  <si>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</si>
  <si>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</si>
  <si>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</si>
  <si>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</si>
  <si>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</si>
  <si>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</si>
  <si>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</si>
  <si>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</si>
  <si>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</si>
  <si>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</si>
  <si>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</si>
  <si>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</si>
  <si>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</si>
  <si>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</si>
  <si>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</si>
  <si>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</si>
  <si>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</si>
  <si>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</si>
  <si>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</si>
  <si>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</si>
  <si>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</si>
  <si>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</si>
  <si>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</si>
  <si>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</si>
  <si>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</si>
  <si>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</si>
  <si>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</si>
  <si>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</si>
  <si>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</si>
  <si>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</si>
  <si>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</si>
  <si>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</si>
  <si>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</si>
  <si>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</si>
  <si>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</si>
  <si>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</si>
  <si>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</si>
  <si>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</si>
  <si>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</si>
  <si>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</si>
  <si>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</si>
  <si>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</si>
  <si>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</si>
  <si>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</si>
  <si>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</si>
  <si>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</si>
  <si>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</si>
  <si>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</si>
  <si>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</si>
  <si>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</si>
  <si>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</si>
  <si>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</si>
  <si>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</si>
  <si>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</si>
  <si>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</si>
  <si>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</si>
  <si>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</si>
  <si>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</si>
  <si>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</si>
  <si>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</si>
  <si>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</si>
  <si>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</si>
  <si>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</si>
  <si>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</si>
  <si>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</si>
  <si>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</si>
  <si>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</si>
  <si>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</si>
  <si>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</si>
  <si>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</si>
  <si>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</si>
  <si>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</si>
  <si>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</si>
  <si>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</si>
  <si>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</si>
  <si>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</si>
  <si>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</si>
  <si>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</si>
  <si>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</si>
  <si>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</si>
  <si>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</si>
  <si>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</si>
  <si>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</si>
  <si>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</si>
  <si>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</si>
  <si>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</si>
  <si>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</si>
  <si>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</si>
  <si>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</si>
  <si>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</si>
  <si>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</si>
  <si>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</si>
  <si>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</si>
  <si>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</si>
  <si>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</si>
  <si>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</si>
  <si>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</si>
  <si>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</si>
  <si>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</si>
  <si>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</si>
  <si>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</si>
  <si>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</si>
  <si>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</si>
  <si>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</si>
  <si>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</si>
  <si>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</si>
  <si>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</si>
  <si>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</si>
  <si>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</si>
  <si>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</si>
  <si>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</si>
  <si>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</si>
  <si>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</si>
  <si>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</si>
  <si>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</si>
  <si>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</si>
  <si>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</si>
  <si>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</si>
  <si>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</si>
  <si>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</si>
  <si>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</si>
  <si>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</si>
  <si>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</si>
  <si>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</si>
  <si>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</si>
  <si>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</si>
  <si>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</si>
  <si>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</si>
  <si>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</si>
  <si>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</si>
  <si>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</si>
  <si>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</si>
  <si>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</si>
  <si>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</si>
  <si>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</si>
  <si>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</si>
  <si>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</si>
  <si>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</si>
  <si>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</si>
  <si>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</si>
  <si>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</si>
  <si>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</si>
  <si>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</si>
  <si>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</si>
  <si>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</si>
  <si>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</si>
  <si>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</si>
  <si>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</si>
  <si>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</si>
  <si>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</si>
  <si>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</si>
  <si>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</si>
  <si>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</si>
  <si>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</si>
  <si>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</si>
  <si>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</si>
  <si>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</si>
  <si>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</si>
  <si>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</si>
  <si>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</si>
  <si>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</si>
  <si>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</si>
  <si>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</si>
  <si>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</si>
  <si>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</si>
  <si>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</si>
  <si>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</si>
  <si>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</si>
  <si>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</si>
  <si>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</si>
  <si>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</si>
  <si>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</si>
  <si>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</si>
  <si>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</si>
  <si>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</si>
  <si>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</si>
  <si>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</si>
  <si>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</si>
  <si>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</si>
  <si>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</si>
  <si>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</si>
  <si>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</si>
  <si>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</si>
  <si>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</si>
  <si>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</si>
  <si>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</si>
  <si>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</si>
  <si>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</si>
  <si>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</si>
  <si>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</si>
  <si>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</si>
  <si>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</si>
  <si>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</si>
  <si>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</si>
  <si>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</si>
  <si>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</si>
  <si>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</si>
  <si>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</si>
  <si>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</si>
  <si>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</si>
  <si>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</si>
  <si>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</si>
  <si>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</si>
  <si>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</si>
  <si>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</si>
  <si>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</si>
  <si>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</si>
  <si>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</si>
  <si>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</si>
  <si>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</si>
  <si>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</si>
  <si>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</si>
  <si>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</si>
  <si>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</si>
  <si>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</si>
  <si>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</si>
  <si>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</si>
  <si>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</si>
  <si>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</si>
  <si>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</si>
  <si>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</si>
  <si>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</si>
  <si>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</si>
  <si>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</si>
  <si>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</si>
  <si>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</si>
  <si>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</si>
  <si>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</si>
  <si>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</si>
  <si>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</si>
  <si>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</si>
  <si>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</si>
  <si>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</si>
  <si>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</si>
  <si>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</si>
  <si>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</si>
  <si>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</si>
  <si>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</si>
  <si>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</si>
  <si>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</si>
  <si>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</si>
  <si>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</si>
  <si>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</si>
  <si>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</si>
  <si>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</si>
  <si>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</si>
  <si>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</si>
  <si>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</si>
  <si>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</si>
  <si>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</si>
  <si>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</si>
  <si>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</si>
  <si>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</si>
  <si>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</si>
  <si>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</si>
  <si>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</si>
  <si>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</si>
  <si>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</si>
  <si>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</si>
  <si>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</si>
  <si>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</si>
  <si>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</si>
  <si>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</si>
  <si>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</si>
  <si>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</si>
  <si>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</si>
  <si>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</si>
  <si>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</si>
  <si>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</si>
  <si>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</si>
  <si>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</si>
  <si>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</si>
  <si>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</si>
  <si>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</si>
  <si>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</si>
  <si>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</si>
  <si>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</si>
  <si>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</si>
  <si>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</si>
  <si>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</si>
  <si>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</si>
  <si>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</si>
  <si>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</si>
  <si>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</si>
  <si>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</si>
  <si>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</si>
  <si>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</si>
  <si>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</si>
  <si>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</si>
  <si>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</si>
  <si>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</si>
  <si>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</si>
  <si>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</si>
  <si>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</si>
  <si>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</si>
  <si>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</si>
  <si>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</si>
  <si>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</si>
  <si>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</si>
  <si>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</si>
  <si>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</si>
  <si>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</si>
  <si>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</si>
  <si>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</si>
  <si>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</si>
  <si>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</si>
  <si>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</si>
  <si>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</si>
  <si>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</si>
  <si>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</si>
  <si>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</si>
  <si>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</si>
  <si>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</si>
  <si>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</si>
  <si>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</si>
  <si>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</si>
  <si>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</si>
  <si>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</si>
  <si>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</si>
  <si>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</si>
  <si>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</si>
  <si>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</si>
  <si>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</si>
  <si>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</si>
  <si>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</si>
  <si>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</si>
  <si>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</si>
  <si>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</si>
  <si>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</si>
  <si>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</si>
  <si>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</si>
  <si>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</si>
  <si>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</si>
  <si>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</si>
  <si>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</si>
  <si>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</si>
  <si>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</si>
  <si>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</si>
  <si>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</si>
  <si>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</si>
  <si>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</si>
  <si>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</si>
  <si>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</si>
  <si>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</si>
  <si>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</si>
  <si>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</si>
  <si>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</si>
  <si>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</si>
  <si>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</si>
  <si>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</si>
  <si>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</si>
  <si>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</si>
  <si>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</si>
  <si>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</si>
  <si>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</si>
  <si>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</si>
  <si>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</si>
  <si>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</si>
  <si>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</si>
  <si>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</si>
  <si>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</si>
  <si>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</si>
  <si>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</si>
  <si>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</si>
  <si>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</si>
  <si>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</si>
  <si>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</si>
  <si>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</si>
  <si>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</si>
  <si>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</si>
  <si>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</si>
  <si>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</si>
  <si>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</si>
  <si>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</si>
  <si>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</si>
  <si>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</si>
  <si>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</si>
  <si>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</si>
  <si>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</si>
  <si>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</si>
  <si>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</si>
  <si>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</si>
  <si>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</si>
  <si>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</si>
  <si>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</si>
  <si>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</si>
  <si>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</si>
  <si>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</si>
  <si>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</si>
  <si>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</si>
  <si>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</si>
  <si>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</si>
  <si>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</si>
  <si>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</si>
  <si>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</si>
  <si>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</si>
  <si>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</si>
  <si>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</si>
  <si>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</si>
  <si>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</si>
  <si>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</si>
  <si>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</si>
  <si>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</si>
  <si>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</si>
  <si>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</si>
  <si>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</si>
  <si>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</si>
  <si>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</si>
  <si>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</si>
  <si>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</si>
  <si>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</si>
  <si>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</si>
  <si>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</si>
  <si>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</si>
  <si>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</si>
  <si>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</si>
  <si>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</si>
  <si>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</si>
  <si>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</si>
  <si>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</si>
  <si>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</si>
  <si>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</si>
  <si>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</si>
  <si>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</si>
  <si>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</si>
  <si>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</si>
  <si>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</si>
  <si>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</si>
  <si>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</si>
  <si>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</si>
  <si>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</si>
  <si>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</si>
  <si>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</si>
  <si>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</si>
  <si>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</si>
  <si>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</si>
  <si>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</si>
  <si>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</si>
  <si>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</si>
  <si>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</si>
  <si>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</si>
  <si>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</si>
  <si>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</si>
  <si>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</si>
  <si>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</si>
  <si>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</si>
  <si>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</si>
  <si>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</si>
  <si>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</si>
  <si>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</si>
  <si>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</si>
  <si>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</si>
  <si>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</si>
  <si>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</si>
  <si>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</si>
  <si>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</si>
  <si>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</si>
  <si>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</si>
  <si>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</si>
  <si>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</si>
  <si>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</si>
  <si>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</si>
  <si>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</si>
  <si>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</si>
  <si>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</si>
  <si>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</si>
  <si>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</si>
  <si>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</si>
  <si>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</si>
  <si>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</si>
  <si>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</si>
  <si>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</si>
  <si>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</si>
  <si>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</si>
  <si>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</si>
  <si>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</si>
  <si>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</si>
  <si>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</si>
  <si>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</si>
  <si>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</si>
  <si>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</si>
  <si>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</si>
  <si>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</si>
  <si>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</si>
  <si>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</si>
  <si>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</si>
  <si>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</si>
  <si>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</si>
  <si>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</si>
  <si>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</si>
  <si>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</si>
  <si>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</si>
  <si>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</si>
  <si>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</si>
  <si>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</si>
  <si>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</si>
  <si>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</si>
  <si>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</si>
  <si>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</si>
  <si>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</si>
  <si>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</si>
  <si>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</si>
  <si>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</si>
  <si>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</si>
  <si>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</si>
  <si>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</si>
  <si>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</si>
  <si>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</si>
  <si>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</si>
  <si>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</si>
  <si>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</si>
  <si>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</si>
  <si>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</si>
  <si>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</si>
  <si>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</si>
  <si>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</si>
  <si>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</si>
  <si>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</si>
  <si>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</si>
  <si>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</si>
  <si>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</si>
  <si>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</si>
  <si>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</si>
  <si>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</si>
  <si>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</si>
  <si>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</si>
  <si>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</si>
  <si>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</si>
  <si>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</si>
  <si>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</si>
  <si>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</si>
  <si>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</si>
  <si>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</si>
  <si>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</si>
  <si>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</si>
  <si>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</si>
  <si>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</si>
  <si>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</si>
  <si>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</si>
  <si>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</si>
  <si>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</si>
  <si>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</si>
  <si>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</si>
  <si>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</si>
  <si>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</si>
  <si>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</si>
  <si>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</si>
  <si>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</si>
  <si>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</si>
  <si>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</si>
  <si>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</si>
  <si>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</si>
  <si>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</si>
  <si>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</si>
  <si>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</si>
  <si>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</si>
  <si>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</si>
  <si>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</si>
  <si>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</si>
  <si>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</si>
  <si>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</si>
  <si>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</si>
  <si>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</si>
  <si>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</si>
  <si>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</si>
  <si>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</si>
  <si>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</si>
  <si>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</si>
  <si>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</si>
  <si>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</si>
  <si>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</si>
  <si>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</si>
  <si>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</si>
  <si>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</si>
  <si>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</si>
  <si>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</si>
  <si>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</si>
  <si>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</si>
  <si>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</si>
  <si>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</si>
  <si>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</si>
  <si>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</si>
  <si>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</si>
  <si>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</si>
  <si>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</si>
  <si>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</si>
  <si>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</si>
  <si>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</si>
  <si>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</si>
  <si>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</si>
  <si>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</si>
  <si>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</si>
  <si>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</si>
  <si>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</si>
  <si>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</si>
  <si>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</si>
  <si>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</si>
  <si>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</si>
  <si>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</si>
  <si>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</si>
  <si>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</si>
  <si>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</si>
  <si>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</si>
  <si>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</si>
  <si>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</si>
  <si>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</si>
  <si>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</si>
  <si>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</si>
  <si>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</si>
  <si>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</si>
  <si>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</si>
  <si>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</si>
  <si>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</si>
  <si>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</si>
  <si>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</si>
  <si>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</si>
  <si>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</si>
  <si>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</si>
  <si>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</si>
  <si>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</si>
  <si>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</si>
  <si>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</si>
  <si>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</si>
  <si>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</si>
  <si>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</si>
  <si>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</si>
  <si>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</si>
  <si>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</si>
  <si>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</si>
  <si>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</si>
  <si>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</si>
  <si>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</si>
  <si>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</si>
  <si>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</si>
  <si>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</si>
  <si>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</si>
  <si>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</si>
  <si>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</si>
  <si>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</si>
  <si>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</si>
  <si>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</si>
  <si>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</si>
  <si>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</si>
  <si>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</si>
  <si>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</si>
  <si>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</si>
  <si>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</si>
  <si>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</si>
  <si>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</si>
  <si>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</si>
  <si>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</si>
  <si>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</si>
  <si>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</si>
  <si>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</si>
  <si>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</si>
  <si>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</si>
  <si>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</si>
  <si>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</si>
  <si>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</si>
  <si>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</si>
  <si>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</si>
  <si>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</si>
  <si>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</si>
  <si>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</si>
  <si>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</si>
  <si>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</si>
  <si>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</si>
  <si>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</si>
  <si>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</si>
  <si>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</si>
  <si>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</si>
  <si>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</si>
  <si>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</si>
  <si>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</si>
  <si>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</si>
  <si>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</si>
  <si>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</si>
  <si>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</si>
  <si>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</si>
  <si>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</si>
  <si>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</si>
  <si>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</si>
  <si>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</si>
  <si>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</si>
  <si>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</si>
  <si>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</si>
  <si>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</si>
  <si>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</si>
  <si>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</si>
  <si>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</si>
  <si>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</si>
  <si>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</si>
  <si>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</si>
  <si>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</si>
  <si>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</si>
  <si>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</si>
  <si>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</si>
  <si>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</si>
  <si>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</si>
  <si>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</si>
  <si>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</si>
  <si>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</si>
  <si>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</si>
  <si>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</si>
  <si>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</si>
  <si>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</si>
  <si>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</si>
  <si>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</si>
  <si>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</si>
  <si>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</si>
  <si>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</si>
  <si>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</si>
  <si>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</si>
  <si>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</si>
  <si>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</si>
  <si>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</si>
  <si>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</si>
  <si>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</si>
  <si>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</si>
  <si>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</si>
  <si>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</si>
  <si>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</si>
  <si>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</si>
  <si>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</si>
  <si>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</si>
  <si>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</si>
  <si>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</si>
  <si>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</si>
  <si>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</si>
  <si>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</si>
  <si>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</si>
  <si>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</si>
  <si>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</si>
  <si>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</si>
  <si>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</si>
  <si>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</si>
  <si>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</si>
  <si>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</si>
  <si>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</si>
  <si>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</si>
  <si>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</si>
  <si>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</si>
  <si>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</si>
  <si>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</si>
  <si>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</si>
  <si>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</si>
  <si>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</si>
  <si>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</si>
  <si>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</si>
  <si>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</si>
  <si>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</si>
  <si>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</si>
  <si>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</si>
  <si>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</si>
  <si>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</si>
  <si>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</si>
  <si>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</si>
  <si>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</si>
  <si>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</si>
  <si>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</si>
  <si>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</si>
  <si>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</si>
  <si>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</si>
  <si>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</si>
  <si>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</si>
  <si>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</si>
  <si>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</si>
  <si>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</si>
  <si>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</si>
  <si>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</si>
  <si>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</si>
  <si>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</si>
  <si>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</si>
  <si>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</si>
  <si>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</si>
  <si>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</si>
  <si>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</si>
  <si>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</si>
  <si>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</si>
  <si>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</si>
  <si>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</si>
  <si>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</si>
  <si>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</si>
  <si>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</si>
  <si>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</si>
  <si>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</si>
  <si>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</si>
  <si>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</si>
  <si>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</si>
  <si>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</si>
  <si>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</si>
  <si>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</si>
  <si>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</si>
  <si>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</si>
  <si>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</si>
  <si>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</si>
  <si>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</si>
  <si>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</si>
  <si>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</si>
  <si>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</si>
  <si>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</si>
  <si>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</si>
  <si>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</si>
  <si>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</si>
  <si>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</si>
  <si>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</si>
  <si>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</si>
  <si>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</si>
  <si>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</si>
  <si>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</si>
  <si>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</si>
  <si>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</si>
  <si>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</si>
  <si>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</si>
  <si>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</si>
  <si>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</si>
  <si>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</si>
  <si>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</si>
  <si>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</si>
  <si>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</si>
  <si>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</si>
  <si>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</si>
  <si>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</si>
  <si>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</si>
  <si>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</si>
  <si>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</si>
  <si>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</si>
  <si>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</si>
  <si>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</si>
  <si>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</si>
  <si>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</si>
  <si>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</si>
  <si>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</si>
  <si>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</si>
  <si>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</si>
  <si>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</si>
  <si>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</si>
  <si>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</si>
  <si>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</si>
  <si>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</si>
  <si>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</si>
  <si>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</si>
  <si>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</si>
  <si>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</si>
  <si>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</si>
  <si>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</si>
  <si>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</si>
  <si>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</si>
  <si>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</si>
  <si>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</si>
  <si>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</si>
  <si>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</si>
  <si>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</si>
  <si>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</si>
  <si>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</si>
  <si>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</si>
  <si>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</si>
  <si>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</si>
  <si>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</si>
  <si>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</si>
  <si>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</si>
  <si>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</si>
  <si>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</si>
  <si>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</si>
  <si>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</si>
  <si>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</si>
  <si>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</si>
  <si>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</si>
  <si>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</si>
  <si>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</si>
  <si>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</si>
  <si>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</si>
  <si>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</si>
  <si>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</si>
  <si>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</si>
  <si>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</si>
  <si>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</si>
  <si>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</si>
  <si>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</si>
  <si>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</si>
  <si>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</si>
  <si>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</si>
  <si>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</si>
  <si>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</si>
  <si>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</si>
  <si>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</si>
  <si>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</si>
  <si>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</si>
  <si>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</si>
  <si>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</si>
  <si>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</si>
  <si>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</si>
  <si>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</si>
  <si>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</si>
  <si>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</si>
  <si>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</si>
  <si>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</si>
  <si>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</si>
  <si>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</si>
  <si>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</si>
  <si>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</si>
  <si>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</si>
  <si>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</si>
  <si>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</si>
  <si>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</si>
  <si>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</si>
  <si>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</si>
  <si>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</si>
  <si>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</si>
  <si>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</si>
  <si>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</si>
  <si>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</si>
  <si>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</si>
  <si>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</si>
  <si>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</si>
  <si>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</si>
  <si>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</si>
  <si>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</si>
  <si>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</si>
  <si>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</si>
  <si>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</si>
  <si>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</si>
  <si>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</si>
  <si>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</si>
  <si>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</si>
  <si>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</si>
  <si>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</si>
  <si>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</si>
  <si>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</si>
  <si>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</si>
  <si>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</si>
  <si>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</si>
  <si>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</si>
  <si>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</si>
  <si>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</si>
  <si>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</si>
  <si>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</si>
  <si>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</si>
  <si>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</si>
  <si>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</si>
  <si>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</si>
  <si>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</si>
  <si>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</si>
  <si>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</si>
  <si>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</si>
  <si>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</si>
  <si>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</si>
  <si>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</si>
  <si>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</si>
  <si>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</si>
  <si>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</si>
  <si>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</si>
  <si>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</si>
  <si>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</si>
  <si>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</si>
  <si>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</si>
  <si>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</si>
  <si>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</si>
  <si>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</si>
  <si>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</si>
  <si>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</si>
  <si>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</si>
  <si>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</si>
  <si>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</si>
  <si>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</si>
  <si>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</si>
  <si>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</si>
  <si>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</si>
  <si>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</si>
  <si>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</si>
  <si>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</si>
  <si>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</si>
  <si>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</si>
  <si>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</si>
  <si>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</si>
  <si>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</si>
  <si>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</si>
  <si>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</si>
  <si>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</si>
  <si>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</si>
  <si>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</si>
  <si>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</si>
  <si>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</si>
  <si>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</si>
  <si>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</si>
  <si>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</si>
  <si>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</si>
  <si>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</si>
  <si>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</si>
  <si>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</si>
  <si>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</si>
  <si>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</si>
  <si>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</si>
  <si>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</si>
  <si>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</si>
  <si>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</si>
  <si>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</si>
  <si>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</si>
  <si>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</si>
  <si>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</si>
  <si>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</si>
  <si>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</si>
  <si>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</si>
  <si>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</si>
  <si>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</si>
  <si>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</si>
  <si>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</si>
  <si>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</si>
  <si>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</si>
  <si>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</si>
  <si>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</si>
  <si>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</si>
  <si>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</si>
  <si>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</si>
  <si>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</si>
  <si>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</si>
  <si>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</si>
  <si>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</si>
  <si>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</si>
  <si>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</si>
  <si>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</si>
  <si>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</si>
  <si>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</si>
  <si>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</si>
  <si>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</si>
  <si>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</si>
  <si>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</si>
  <si>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</si>
  <si>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</si>
  <si>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</si>
  <si>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</si>
  <si>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</si>
  <si>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</si>
  <si>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</si>
  <si>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</si>
  <si>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</si>
  <si>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</si>
  <si>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</si>
  <si>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</si>
  <si>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</si>
  <si>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</si>
  <si>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</si>
  <si>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</si>
  <si>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</si>
  <si>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</si>
  <si>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</si>
  <si>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</si>
  <si>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</si>
  <si>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</si>
  <si>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</si>
  <si>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</si>
  <si>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</si>
  <si>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</si>
  <si>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</si>
  <si>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</si>
  <si>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</si>
  <si>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</si>
  <si>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</si>
  <si>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</si>
  <si>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</si>
  <si>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</si>
  <si>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</si>
  <si>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</si>
  <si>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</si>
  <si>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</si>
  <si>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</si>
  <si>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</si>
  <si>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</si>
  <si>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</si>
  <si>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</si>
  <si>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</si>
  <si>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</si>
  <si>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</si>
  <si>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</si>
  <si>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</si>
  <si>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</si>
  <si>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</si>
  <si>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</si>
  <si>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</si>
  <si>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</si>
  <si>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</si>
  <si>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</si>
  <si>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</si>
  <si>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</si>
  <si>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</si>
  <si>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</si>
  <si>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</si>
  <si>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</si>
  <si>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</si>
  <si>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</si>
  <si>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</si>
  <si>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</si>
  <si>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</si>
  <si>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</si>
  <si>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</si>
  <si>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</si>
  <si>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</si>
  <si>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</si>
  <si>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</si>
  <si>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</si>
  <si>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</si>
  <si>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</si>
  <si>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</si>
  <si>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</si>
  <si>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</si>
  <si>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</si>
  <si>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</si>
  <si>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</si>
  <si>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</si>
  <si>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</si>
  <si>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</si>
  <si>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</si>
  <si>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</si>
  <si>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</si>
  <si>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</si>
  <si>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</si>
  <si>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</si>
  <si>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</si>
  <si>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</si>
  <si>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</si>
  <si>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</si>
  <si>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</si>
  <si>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</si>
  <si>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</si>
  <si>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</si>
  <si>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</si>
  <si>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</si>
  <si>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</si>
  <si>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</si>
  <si>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</si>
  <si>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</si>
  <si>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</si>
  <si>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</si>
  <si>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</si>
  <si>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</si>
  <si>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</si>
  <si>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</si>
  <si>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</si>
  <si>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</si>
  <si>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</si>
  <si>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</si>
  <si>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</si>
  <si>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</si>
  <si>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</si>
  <si>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</si>
  <si>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</si>
  <si>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</si>
  <si>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</si>
  <si>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</si>
  <si>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</si>
  <si>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</si>
  <si>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</si>
  <si>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</si>
  <si>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</si>
  <si>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</si>
  <si>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</si>
  <si>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</si>
  <si>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</si>
  <si>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</si>
  <si>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</si>
  <si>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</si>
  <si>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</si>
  <si>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</si>
  <si>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</si>
  <si>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</si>
  <si>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</si>
  <si>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</si>
  <si>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</si>
  <si>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</si>
  <si>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</si>
  <si>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</si>
  <si>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</si>
  <si>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</si>
  <si>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</si>
  <si>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</si>
  <si>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</si>
  <si>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</si>
  <si>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</si>
  <si>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</si>
  <si>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</si>
  <si>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</si>
  <si>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</si>
  <si>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</si>
  <si>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</si>
  <si>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</si>
  <si>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</si>
  <si>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</si>
  <si>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</si>
  <si>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</si>
  <si>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</si>
  <si>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</si>
  <si>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</si>
  <si>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</si>
  <si>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</si>
  <si>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</si>
  <si>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</si>
  <si>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</si>
  <si>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</si>
  <si>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</si>
  <si>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</si>
  <si>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</si>
  <si>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</si>
  <si>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</si>
  <si>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</si>
  <si>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</si>
  <si>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</si>
  <si>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</si>
  <si>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</si>
  <si>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</si>
  <si>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</si>
  <si>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</si>
  <si>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</si>
  <si>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</si>
  <si>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</si>
  <si>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</si>
  <si>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</si>
  <si>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</si>
  <si>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</si>
  <si>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</si>
  <si>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</si>
  <si>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</si>
  <si>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</si>
  <si>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</si>
  <si>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</si>
  <si>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</si>
  <si>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</si>
  <si>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</si>
  <si>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</si>
  <si>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</si>
  <si>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</si>
  <si>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</si>
  <si>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</si>
  <si>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</si>
  <si>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</si>
  <si>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</si>
  <si>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</si>
  <si>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</si>
  <si>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</si>
  <si>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</si>
  <si>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</si>
  <si>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</si>
  <si>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</si>
  <si>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</si>
  <si>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</si>
  <si>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</si>
  <si>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</si>
  <si>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</si>
  <si>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</si>
  <si>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</si>
  <si>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</si>
  <si>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</si>
  <si>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</si>
  <si>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</si>
  <si>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</si>
  <si>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</si>
  <si>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</si>
  <si>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</si>
  <si>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</si>
  <si>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</si>
  <si>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</si>
  <si>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</si>
  <si>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</si>
  <si>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</si>
  <si>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</si>
  <si>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</si>
  <si>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</si>
  <si>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</si>
  <si>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</si>
  <si>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</si>
  <si>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</si>
  <si>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</si>
  <si>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</si>
  <si>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</si>
  <si>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</si>
  <si>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</si>
  <si>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</si>
  <si>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</si>
  <si>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</si>
  <si>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</si>
  <si>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</si>
  <si>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</si>
  <si>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</si>
  <si>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</si>
  <si>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</si>
  <si>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</si>
  <si>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</si>
  <si>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</si>
  <si>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</si>
  <si>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</si>
  <si>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</si>
  <si>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</si>
  <si>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</si>
  <si>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</si>
  <si>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</si>
  <si>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</si>
  <si>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</si>
  <si>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</si>
  <si>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</si>
  <si>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</si>
  <si>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</si>
  <si>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</si>
  <si>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</si>
  <si>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</si>
  <si>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</si>
  <si>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</si>
  <si>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</si>
  <si>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</si>
  <si>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</si>
  <si>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</si>
  <si>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</si>
  <si>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</si>
  <si>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</si>
  <si>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</si>
  <si>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</si>
  <si>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</si>
  <si>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</si>
  <si>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</si>
  <si>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</si>
  <si>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</si>
  <si>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</si>
  <si>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</si>
  <si>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</si>
  <si>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</si>
  <si>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</si>
  <si>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</si>
  <si>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</si>
  <si>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</si>
  <si>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</si>
  <si>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</si>
  <si>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</si>
  <si>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</si>
  <si>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</si>
  <si>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</si>
  <si>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</si>
  <si>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</si>
  <si>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</si>
  <si>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</si>
  <si>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</si>
  <si>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</si>
  <si>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</si>
  <si>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</si>
  <si>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</si>
  <si>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</si>
  <si>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</si>
  <si>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</si>
  <si>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</si>
  <si>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</si>
  <si>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</si>
  <si>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</si>
  <si>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</si>
  <si>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</si>
  <si>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</si>
  <si>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</si>
  <si>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</si>
  <si>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</si>
  <si>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</si>
  <si>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</si>
  <si>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</si>
  <si>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</si>
  <si>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</si>
  <si>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</si>
  <si>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</si>
  <si>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</si>
  <si>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</si>
  <si>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</si>
  <si>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</si>
  <si>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</si>
  <si>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</si>
  <si>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</si>
  <si>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</si>
  <si>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</si>
  <si>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</si>
  <si>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</si>
  <si>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</si>
  <si>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</si>
  <si>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</si>
  <si>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</si>
  <si>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</si>
  <si>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</si>
  <si>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</si>
  <si>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</si>
  <si>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</si>
  <si>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</si>
  <si>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</si>
  <si>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</si>
  <si>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</si>
  <si>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</si>
  <si>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</si>
  <si>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</si>
  <si>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</si>
  <si>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</si>
  <si>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</si>
  <si>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</si>
  <si>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</si>
  <si>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</si>
  <si>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</si>
  <si>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</si>
  <si>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</si>
  <si>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</si>
  <si>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</si>
  <si>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</si>
  <si>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</si>
  <si>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</si>
  <si>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</si>
  <si>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</si>
  <si>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</si>
  <si>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</si>
  <si>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</si>
  <si>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</si>
  <si>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</si>
  <si>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</si>
  <si>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</si>
  <si>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</si>
  <si>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</si>
  <si>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</si>
  <si>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</si>
  <si>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</si>
  <si>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</si>
  <si>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</si>
  <si>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</si>
  <si>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</si>
  <si>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</si>
  <si>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</si>
  <si>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</si>
  <si>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</si>
  <si>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</si>
  <si>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</si>
  <si>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</si>
  <si>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</si>
  <si>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</si>
  <si>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</si>
  <si>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</si>
  <si>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</si>
  <si>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</si>
  <si>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</si>
  <si>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</si>
  <si>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</si>
  <si>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</si>
  <si>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</si>
  <si>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</si>
  <si>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</si>
  <si>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</si>
  <si>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</si>
  <si>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</si>
  <si>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</si>
  <si>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</si>
  <si>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</si>
  <si>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</si>
  <si>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</si>
  <si>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</si>
  <si>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</si>
  <si>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</si>
  <si>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</si>
  <si>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</si>
  <si>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</si>
  <si>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</si>
  <si>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</si>
  <si>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</si>
  <si>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</si>
  <si>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</si>
  <si>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</si>
  <si>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</si>
  <si>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</si>
  <si>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</si>
  <si>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</si>
  <si>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</si>
  <si>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</si>
  <si>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</si>
  <si>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</si>
  <si>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</si>
  <si>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</si>
  <si>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</si>
  <si>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</si>
  <si>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</si>
  <si>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</si>
  <si>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</si>
  <si>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</si>
  <si>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</si>
  <si>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</si>
  <si>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</si>
  <si>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</si>
  <si>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</si>
  <si>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</si>
  <si>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</si>
  <si>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</si>
  <si>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</si>
  <si>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</si>
  <si>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</si>
  <si>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</si>
  <si>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</si>
  <si>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</si>
  <si>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</si>
  <si>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</si>
  <si>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</si>
  <si>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</si>
  <si>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</si>
  <si>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</si>
  <si>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</si>
  <si>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</si>
  <si>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</si>
  <si>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</si>
  <si>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</si>
  <si>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</si>
  <si>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</si>
  <si>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</si>
  <si>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</si>
  <si>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</si>
  <si>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</si>
  <si>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</si>
  <si>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</si>
  <si>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</si>
  <si>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</si>
  <si>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</si>
  <si>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</si>
  <si>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</si>
  <si>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</si>
  <si>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</si>
  <si>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</si>
  <si>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</si>
  <si>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</si>
  <si>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</si>
  <si>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</si>
  <si>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</si>
  <si>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</si>
  <si>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</si>
  <si>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</si>
  <si>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</si>
  <si>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</si>
  <si>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</si>
  <si>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</si>
  <si>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</si>
  <si>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</si>
  <si>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</si>
  <si>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</si>
  <si>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</si>
  <si>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</si>
  <si>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</si>
  <si>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</si>
  <si>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</si>
  <si>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</si>
  <si>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</si>
  <si>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</si>
  <si>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</si>
  <si>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</si>
  <si>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</si>
  <si>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</si>
  <si>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</si>
  <si>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</si>
  <si>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</si>
  <si>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</si>
  <si>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</si>
  <si>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</si>
  <si>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</si>
  <si>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</si>
  <si>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</si>
  <si>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</si>
  <si>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</si>
  <si>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</si>
  <si>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</si>
  <si>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</si>
  <si>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</si>
  <si>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</si>
  <si>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</si>
  <si>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</si>
  <si>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</si>
  <si>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</si>
  <si>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</si>
  <si>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</si>
  <si>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</si>
  <si>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</si>
  <si>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</si>
  <si>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</si>
  <si>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</si>
  <si>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</si>
  <si>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</si>
  <si>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</si>
  <si>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</si>
  <si>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</si>
  <si>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</si>
  <si>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</si>
  <si>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</si>
  <si>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</si>
  <si>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</si>
  <si>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</si>
  <si>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</si>
  <si>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</si>
  <si>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</si>
  <si>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</si>
  <si>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</si>
  <si>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</si>
  <si>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</si>
  <si>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</si>
  <si>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</si>
  <si>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</si>
  <si>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</si>
  <si>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</si>
  <si>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</si>
  <si>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</si>
  <si>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</si>
  <si>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</si>
  <si>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</si>
  <si>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</si>
  <si>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</si>
  <si>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</si>
  <si>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</si>
  <si>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</si>
  <si>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</si>
  <si>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</si>
  <si>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</si>
  <si>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</si>
  <si>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</si>
  <si>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</si>
  <si>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</si>
  <si>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</si>
  <si>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</si>
  <si>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</si>
  <si>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</si>
  <si>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</si>
  <si>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</si>
  <si>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</si>
  <si>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</si>
  <si>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</si>
  <si>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</si>
  <si>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</si>
  <si>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</si>
  <si>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</si>
  <si>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</si>
  <si>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</si>
  <si>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</si>
  <si>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</si>
  <si>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</si>
  <si>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</si>
  <si>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</si>
  <si>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</si>
  <si>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</si>
  <si>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</si>
  <si>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</si>
  <si>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</si>
  <si>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</si>
  <si>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</si>
  <si>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</si>
  <si>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</si>
  <si>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</si>
  <si>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</si>
  <si>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</si>
  <si>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</si>
  <si>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</si>
  <si>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</si>
  <si>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</si>
  <si>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</si>
  <si>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</si>
  <si>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</si>
  <si>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</si>
  <si>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</si>
  <si>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</si>
  <si>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</si>
  <si>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</si>
  <si>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</si>
  <si>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</si>
  <si>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</si>
  <si>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</si>
  <si>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</si>
  <si>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</si>
  <si>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</si>
  <si>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</si>
  <si>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</si>
  <si>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</si>
  <si>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</si>
  <si>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</si>
  <si>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</si>
  <si>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</si>
  <si>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</si>
  <si>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</si>
  <si>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</si>
  <si>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</si>
  <si>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</si>
  <si>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</si>
  <si>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</si>
  <si>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</si>
  <si>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</si>
  <si>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</si>
  <si>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</si>
  <si>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</si>
  <si>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</si>
  <si>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</si>
  <si>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</si>
  <si>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</si>
  <si>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</si>
  <si>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</si>
  <si>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</si>
  <si>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</si>
  <si>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</si>
  <si>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</si>
  <si>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</si>
  <si>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</si>
  <si>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</si>
  <si>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</si>
  <si>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</si>
  <si>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</si>
  <si>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</si>
  <si>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</si>
  <si>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</si>
  <si>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</si>
  <si>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</si>
  <si>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</si>
  <si>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</si>
  <si>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</si>
  <si>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</si>
  <si>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</si>
  <si>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</si>
  <si>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</si>
  <si>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</si>
  <si>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</si>
  <si>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</si>
  <si>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</si>
  <si>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</si>
  <si>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</si>
  <si>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</si>
  <si>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</si>
  <si>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</si>
  <si>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</si>
  <si>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</si>
  <si>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</si>
  <si>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</si>
  <si>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</si>
  <si>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</si>
  <si>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</si>
  <si>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</si>
  <si>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</si>
  <si>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</si>
  <si>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</si>
  <si>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</si>
  <si>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</si>
  <si>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</si>
  <si>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</si>
  <si>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</si>
  <si>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</si>
  <si>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</si>
  <si>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</si>
  <si>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</si>
  <si>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</si>
  <si>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</si>
  <si>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</si>
  <si>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</si>
  <si>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</si>
  <si>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</si>
  <si>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</si>
  <si>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</si>
  <si>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</si>
  <si>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</si>
  <si>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</si>
  <si>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</si>
  <si>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</si>
  <si>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</si>
  <si>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</si>
  <si>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</si>
  <si>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</si>
  <si>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</si>
  <si>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</si>
  <si>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</si>
  <si>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</si>
  <si>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</si>
  <si>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</si>
  <si>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</si>
  <si>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</si>
  <si>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</si>
  <si>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</si>
  <si>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</si>
  <si>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</si>
  <si>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</si>
  <si>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</si>
  <si>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</si>
  <si>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</si>
  <si>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</si>
  <si>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</si>
  <si>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</si>
  <si>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</si>
  <si>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</si>
  <si>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</si>
  <si>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</si>
  <si>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</si>
  <si>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</si>
  <si>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</si>
  <si>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</si>
  <si>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</si>
  <si>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</si>
  <si>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</si>
  <si>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</si>
  <si>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</si>
  <si>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</si>
  <si>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</si>
  <si>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</si>
  <si>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</si>
  <si>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</si>
  <si>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</si>
  <si>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</si>
  <si>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</si>
  <si>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</si>
  <si>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</si>
  <si>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</si>
  <si>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</si>
  <si>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</si>
  <si>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</si>
  <si>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</si>
  <si>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</si>
  <si>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</si>
  <si>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</si>
  <si>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</si>
  <si>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</si>
  <si>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</si>
  <si>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</si>
  <si>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</si>
  <si>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</si>
  <si>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</si>
  <si>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</si>
  <si>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</si>
  <si>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</si>
  <si>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</si>
  <si>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</si>
  <si>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</si>
  <si>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</si>
  <si>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</si>
  <si>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</si>
  <si>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</si>
  <si>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</si>
  <si>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</si>
  <si>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</si>
  <si>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</si>
  <si>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</si>
  <si>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</si>
  <si>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</si>
  <si>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</si>
  <si>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</si>
  <si>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</si>
  <si>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</si>
  <si>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</si>
  <si>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</si>
  <si>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</si>
  <si>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</si>
  <si>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</si>
  <si>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</si>
  <si>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</si>
  <si>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</si>
  <si>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</si>
  <si>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</si>
  <si>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</si>
  <si>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</si>
  <si>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</si>
  <si>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</si>
  <si>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</si>
  <si>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</si>
  <si>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</si>
  <si>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</si>
  <si>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</si>
  <si>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</si>
  <si>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</si>
  <si>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</si>
  <si>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</si>
  <si>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</si>
  <si>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</si>
  <si>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</si>
  <si>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</si>
  <si>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</si>
  <si>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</si>
  <si>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</si>
  <si>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</si>
  <si>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</si>
  <si>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</si>
  <si>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</si>
  <si>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</si>
  <si>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</si>
  <si>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</si>
  <si>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</si>
  <si>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</si>
  <si>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</si>
  <si>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</si>
  <si>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</si>
  <si>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</si>
  <si>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</si>
  <si>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</si>
  <si>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</si>
  <si>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</si>
  <si>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</si>
  <si>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</si>
  <si>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</si>
  <si>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</si>
  <si>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</si>
  <si>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</si>
  <si>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</si>
  <si>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</si>
  <si>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</si>
  <si>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</si>
  <si>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</si>
  <si>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</si>
  <si>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</si>
  <si>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</si>
  <si>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</si>
  <si>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</si>
  <si>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</si>
  <si>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</si>
  <si>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</si>
  <si>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</si>
  <si>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</si>
  <si>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</si>
  <si>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</si>
  <si>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</si>
  <si>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</si>
  <si>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</si>
  <si>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</si>
  <si>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</si>
  <si>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</si>
  <si>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</si>
  <si>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</si>
  <si>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</si>
  <si>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</si>
  <si>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</si>
  <si>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</si>
  <si>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</si>
  <si>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</si>
  <si>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</si>
  <si>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</si>
  <si>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</si>
  <si>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</si>
  <si>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</si>
  <si>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</si>
  <si>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</si>
  <si>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</si>
  <si>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</si>
  <si>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</si>
  <si>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</si>
  <si>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</si>
  <si>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</si>
  <si>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</si>
  <si>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</si>
  <si>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</si>
  <si>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</si>
  <si>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</si>
  <si>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</si>
  <si>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</si>
  <si>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</si>
  <si>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</si>
  <si>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</si>
  <si>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</si>
  <si>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</si>
  <si>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</si>
  <si>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</si>
  <si>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</si>
  <si>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</si>
  <si>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</si>
  <si>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</si>
  <si>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</si>
  <si>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</si>
  <si>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</si>
  <si>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</si>
  <si>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</si>
  <si>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</si>
  <si>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</si>
  <si>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</si>
  <si>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</si>
  <si>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</si>
  <si>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</si>
  <si>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</si>
  <si>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</si>
  <si>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</si>
  <si>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</si>
  <si>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</si>
  <si>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</si>
  <si>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</si>
  <si>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</si>
  <si>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</si>
  <si>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</si>
  <si>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</si>
  <si>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</si>
  <si>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</si>
  <si>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</si>
  <si>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</si>
  <si>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</si>
  <si>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</si>
  <si>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</si>
  <si>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</si>
  <si>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</si>
  <si>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</si>
  <si>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</si>
  <si>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</si>
  <si>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</si>
  <si>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</si>
  <si>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</si>
  <si>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</si>
  <si>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</si>
  <si>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</si>
  <si>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</si>
  <si>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</si>
  <si>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</si>
  <si>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</si>
  <si>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</si>
  <si>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</si>
  <si>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</si>
  <si>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</si>
  <si>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</si>
  <si>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</si>
  <si>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</si>
  <si>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</si>
  <si>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</si>
  <si>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</si>
  <si>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</si>
  <si>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</si>
  <si>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</si>
  <si>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</si>
  <si>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</si>
  <si>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</si>
  <si>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</si>
  <si>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</si>
  <si>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</si>
  <si>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</si>
  <si>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</si>
  <si>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</si>
  <si>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</si>
  <si>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</si>
  <si>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</si>
  <si>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</si>
  <si>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</si>
  <si>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</si>
  <si>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</si>
  <si>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</si>
  <si>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</si>
  <si>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</si>
  <si>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</si>
  <si>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</si>
  <si>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</si>
  <si>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</si>
  <si>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</si>
  <si>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</si>
  <si>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</si>
  <si>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</si>
  <si>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</si>
  <si>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</si>
  <si>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</si>
  <si>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</si>
  <si>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</si>
  <si>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</si>
  <si>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</si>
  <si>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</si>
  <si>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</si>
  <si>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</si>
  <si>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</si>
  <si>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</si>
  <si>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</si>
  <si>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</si>
  <si>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</si>
  <si>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</si>
  <si>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</si>
  <si>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</si>
  <si>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</si>
  <si>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</si>
  <si>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</si>
  <si>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</si>
  <si>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</si>
  <si>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</si>
  <si>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</si>
  <si>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</si>
  <si>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</si>
  <si>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</si>
  <si>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</si>
  <si>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</si>
  <si>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</si>
  <si>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</si>
  <si>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</si>
  <si>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</si>
  <si>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</si>
  <si>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</si>
  <si>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</si>
  <si>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</si>
  <si>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</si>
  <si>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</si>
  <si>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</si>
  <si>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</si>
  <si>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</si>
  <si>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</si>
  <si>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</si>
  <si>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</si>
  <si>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</si>
  <si>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</si>
  <si>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</si>
  <si>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</si>
  <si>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</si>
  <si>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</si>
  <si>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</si>
  <si>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</si>
  <si>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</si>
  <si>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</si>
  <si>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</si>
  <si>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</si>
  <si>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</si>
  <si>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</si>
  <si>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</si>
  <si>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</si>
  <si>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</si>
  <si>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</si>
  <si>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</si>
  <si>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</si>
  <si>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</si>
  <si>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</si>
  <si>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</si>
  <si>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</si>
  <si>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</si>
  <si>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</si>
  <si>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</si>
  <si>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</si>
  <si>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</si>
  <si>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</si>
  <si>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</si>
  <si>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</si>
  <si>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</si>
  <si>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</si>
  <si>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</si>
  <si>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</si>
  <si>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</si>
  <si>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</si>
  <si>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</si>
  <si>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</si>
  <si>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</si>
  <si>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</si>
  <si>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</si>
  <si>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</si>
  <si>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</si>
  <si>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</si>
  <si>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</si>
  <si>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</si>
  <si>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</si>
  <si>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</si>
  <si>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</si>
  <si>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</si>
  <si>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</si>
  <si>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</si>
  <si>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</si>
  <si>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</si>
  <si>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</si>
  <si>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</si>
  <si>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</si>
  <si>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</si>
  <si>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</si>
  <si>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</si>
  <si>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</si>
  <si>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</si>
  <si>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</si>
  <si>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</si>
  <si>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</si>
  <si>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</si>
  <si>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</si>
  <si>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</si>
  <si>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</si>
  <si>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</si>
  <si>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</si>
  <si>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</si>
  <si>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</si>
  <si>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</si>
  <si>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</si>
  <si>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</si>
  <si>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</si>
  <si>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</si>
  <si>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</si>
  <si>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</si>
  <si>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</si>
  <si>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</si>
  <si>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</si>
  <si>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</si>
  <si>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</si>
  <si>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</si>
  <si>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</si>
  <si>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</si>
  <si>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</si>
  <si>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</si>
  <si>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</si>
  <si>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</si>
  <si>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</si>
  <si>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</si>
  <si>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</si>
  <si>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</si>
  <si>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</si>
  <si>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</si>
  <si>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</si>
  <si>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</si>
  <si>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</si>
  <si>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</si>
  <si>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</si>
  <si>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</si>
  <si>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</si>
  <si>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</si>
  <si>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</si>
  <si>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</si>
  <si>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</si>
  <si>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</si>
  <si>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</si>
  <si>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</si>
  <si>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</si>
  <si>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</si>
  <si>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</si>
  <si>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</si>
  <si>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</si>
  <si>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</si>
  <si>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</si>
  <si>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</si>
  <si>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</si>
  <si>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</si>
  <si>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</si>
  <si>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</si>
  <si>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</si>
  <si>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</si>
  <si>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</si>
  <si>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</si>
  <si>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</si>
  <si>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</si>
  <si>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</si>
  <si>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</si>
  <si>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</si>
  <si>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</si>
  <si>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</si>
  <si>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</si>
  <si>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</si>
  <si>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</si>
  <si>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</si>
  <si>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</si>
  <si>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</si>
  <si>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</si>
  <si>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</si>
  <si>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</si>
  <si>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</si>
  <si>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</si>
  <si>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</si>
  <si>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</si>
  <si>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</si>
  <si>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</si>
  <si>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</si>
  <si>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</si>
  <si>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</si>
  <si>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</si>
  <si>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</si>
  <si>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</si>
  <si>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</si>
  <si>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</si>
  <si>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</si>
  <si>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</si>
  <si>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</si>
  <si>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</si>
  <si>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</si>
  <si>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</si>
  <si>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</si>
  <si>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</si>
  <si>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</si>
  <si>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</si>
  <si>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</si>
  <si>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</si>
  <si>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</si>
  <si>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</si>
  <si>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</si>
  <si>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</si>
  <si>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</si>
  <si>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</si>
  <si>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</si>
  <si>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</si>
  <si>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</si>
  <si>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</si>
  <si>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</si>
  <si>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</si>
  <si>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</si>
  <si>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</si>
  <si>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</si>
  <si>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</si>
  <si>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</si>
  <si>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</si>
  <si>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</si>
  <si>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</si>
  <si>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</si>
  <si>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</si>
  <si>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</si>
  <si>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</si>
  <si>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</si>
  <si>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</si>
  <si>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</si>
  <si>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</si>
  <si>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</si>
  <si>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</si>
  <si>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</si>
  <si>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</si>
  <si>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</si>
  <si>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</si>
  <si>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</si>
  <si>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</si>
  <si>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</si>
  <si>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</si>
  <si>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</si>
  <si>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</si>
  <si>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</si>
  <si>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</si>
  <si>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</si>
  <si>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</si>
  <si>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</si>
  <si>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</si>
  <si>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</si>
  <si>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</si>
  <si>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</si>
  <si>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</si>
  <si>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</si>
  <si>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</si>
  <si>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</si>
  <si>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</si>
  <si>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</si>
  <si>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</si>
  <si>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</si>
  <si>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</si>
  <si>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</si>
  <si>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</si>
  <si>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</si>
  <si>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</si>
  <si>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</si>
  <si>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</si>
  <si>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</si>
  <si>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</si>
  <si>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</si>
  <si>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</si>
  <si>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</si>
  <si>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</si>
  <si>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</si>
  <si>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</si>
  <si>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</si>
  <si>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</si>
  <si>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</si>
  <si>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</si>
  <si>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</si>
  <si>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</si>
  <si>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</si>
  <si>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</si>
  <si>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</si>
  <si>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</si>
  <si>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</si>
  <si>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</si>
  <si>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</si>
  <si>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</si>
  <si>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</si>
  <si>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</si>
  <si>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</si>
  <si>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</si>
  <si>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</si>
  <si>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</si>
  <si>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</si>
  <si>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</si>
  <si>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</si>
  <si>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</si>
  <si>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</si>
  <si>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</si>
  <si>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</si>
  <si>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</si>
  <si>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</si>
  <si>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</si>
  <si>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</si>
  <si>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</si>
  <si>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</si>
  <si>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</si>
  <si>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</si>
  <si>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</si>
  <si>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</si>
  <si>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</si>
  <si>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</si>
  <si>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</si>
  <si>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</si>
  <si>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</si>
  <si>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</si>
  <si>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</si>
  <si>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</si>
  <si>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</si>
  <si>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</si>
  <si>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</si>
  <si>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</si>
  <si>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</si>
  <si>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</si>
  <si>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</si>
  <si>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</si>
  <si>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</si>
  <si>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</si>
  <si>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</si>
  <si>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</si>
  <si>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</si>
  <si>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</si>
  <si>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</si>
  <si>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</si>
  <si>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</si>
  <si>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</si>
  <si>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</si>
  <si>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</si>
  <si>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</si>
  <si>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</si>
  <si>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</si>
  <si>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</si>
  <si>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</si>
  <si>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</si>
  <si>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</si>
  <si>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</si>
  <si>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</si>
  <si>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</si>
  <si>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</si>
  <si>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</si>
  <si>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</si>
  <si>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</si>
  <si>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</si>
  <si>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</si>
  <si>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</si>
  <si>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</si>
  <si>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</si>
  <si>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</si>
  <si>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</si>
  <si>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</si>
  <si>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</si>
  <si>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</si>
  <si>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</si>
  <si>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</si>
  <si>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</si>
  <si>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</si>
  <si>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</si>
  <si>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</si>
  <si>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</si>
  <si>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</si>
  <si>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</si>
  <si>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</si>
  <si>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</si>
  <si>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</si>
  <si>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</si>
  <si>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</si>
  <si>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</si>
  <si>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</si>
  <si>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</si>
  <si>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</si>
  <si>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</si>
  <si>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</si>
  <si>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</si>
  <si>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</si>
  <si>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</si>
  <si>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</si>
  <si>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</si>
  <si>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</si>
  <si>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</si>
  <si>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</si>
  <si>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</si>
  <si>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</si>
  <si>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</si>
  <si>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</si>
  <si>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</si>
  <si>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</si>
  <si>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</si>
  <si>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</si>
  <si>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</si>
  <si>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</si>
  <si>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</si>
  <si>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</si>
  <si>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</si>
  <si>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</si>
  <si>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</si>
  <si>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</si>
  <si>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</si>
  <si>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</si>
  <si>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</si>
  <si>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</si>
  <si>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</si>
  <si>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</si>
  <si>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</si>
  <si>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</si>
  <si>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</si>
  <si>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</si>
  <si>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</si>
  <si>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</si>
  <si>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</si>
  <si>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</si>
  <si>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</si>
  <si>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</si>
  <si>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</si>
  <si>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</si>
  <si>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</si>
  <si>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</si>
  <si>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</si>
  <si>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</si>
  <si>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</si>
  <si>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</si>
  <si>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</si>
  <si>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</si>
  <si>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</si>
  <si>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</si>
  <si>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</si>
  <si>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</si>
  <si>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</si>
  <si>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</si>
  <si>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</si>
  <si>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</si>
  <si>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</si>
  <si>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</si>
  <si>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</si>
  <si>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</si>
  <si>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</si>
  <si>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</si>
  <si>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</si>
  <si>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</si>
  <si>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</si>
  <si>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</si>
  <si>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</si>
  <si>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</si>
  <si>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</si>
  <si>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</si>
  <si>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</si>
  <si>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</si>
  <si>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</si>
  <si>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</si>
  <si>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</si>
  <si>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</si>
  <si>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</si>
  <si>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</si>
  <si>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</si>
  <si>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</si>
  <si>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</si>
  <si>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</si>
  <si>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</si>
  <si>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</si>
  <si>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</si>
  <si>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</si>
  <si>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</si>
  <si>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</si>
  <si>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</si>
  <si>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</si>
  <si>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</si>
  <si>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</si>
  <si>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</si>
  <si>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</si>
  <si>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</si>
  <si>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</si>
  <si>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</si>
  <si>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</si>
  <si>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</si>
  <si>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</si>
  <si>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</si>
  <si>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</si>
  <si>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</si>
  <si>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</si>
  <si>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</si>
  <si>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</si>
  <si>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</si>
  <si>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</si>
  <si>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</si>
  <si>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</si>
  <si>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</si>
  <si>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</si>
  <si>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</si>
  <si>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</si>
  <si>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</si>
  <si>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</si>
  <si>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</si>
  <si>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</si>
  <si>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</si>
  <si>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</si>
  <si>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</si>
  <si>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</si>
  <si>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</si>
  <si>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</si>
  <si>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</si>
  <si>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</si>
  <si>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</si>
  <si>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</si>
  <si>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</si>
  <si>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</si>
  <si>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</si>
  <si>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</si>
  <si>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</si>
  <si>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</si>
  <si>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</si>
  <si>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</si>
  <si>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</si>
  <si>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</si>
  <si>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</si>
  <si>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</si>
  <si>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</si>
  <si>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</si>
  <si>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</si>
  <si>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</si>
  <si>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</si>
  <si>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</si>
  <si>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</si>
  <si>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</si>
  <si>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</si>
  <si>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</si>
  <si>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</si>
  <si>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</si>
  <si>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</si>
  <si>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</si>
  <si>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</si>
  <si>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</si>
  <si>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</si>
  <si>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</si>
  <si>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</si>
  <si>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</si>
  <si>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</si>
  <si>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</si>
  <si>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</si>
  <si>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</si>
  <si>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</si>
  <si>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</si>
  <si>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</si>
  <si>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</si>
  <si>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</si>
  <si>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</si>
  <si>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</si>
  <si>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</si>
  <si>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</si>
  <si>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</si>
  <si>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</si>
  <si>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</si>
  <si>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</si>
  <si>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</si>
  <si>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</si>
  <si>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</si>
  <si>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</si>
  <si>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</si>
  <si>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</si>
  <si>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</si>
  <si>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</si>
  <si>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</si>
  <si>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</si>
  <si>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</si>
  <si>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</si>
  <si>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</si>
  <si>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</si>
  <si>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</si>
  <si>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</si>
  <si>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</si>
  <si>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</si>
  <si>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</si>
  <si>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</si>
  <si>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</si>
  <si>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</si>
  <si>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</si>
  <si>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</si>
  <si>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</si>
  <si>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</si>
  <si>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</si>
  <si>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</si>
  <si>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</si>
  <si>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</si>
  <si>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</si>
  <si>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</si>
  <si>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</si>
  <si>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</si>
  <si>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</si>
  <si>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</si>
  <si>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</si>
  <si>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</si>
  <si>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</si>
  <si>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</si>
  <si>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</si>
  <si>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</si>
  <si>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</si>
  <si>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</si>
  <si>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</si>
  <si>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</si>
  <si>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</si>
  <si>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</si>
  <si>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</si>
  <si>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</si>
  <si>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</si>
  <si>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</si>
  <si>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</si>
  <si>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</si>
  <si>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</si>
  <si>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</si>
  <si>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</si>
  <si>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</si>
  <si>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</si>
  <si>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</si>
  <si>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</si>
  <si>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</si>
  <si>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</si>
  <si>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</si>
  <si>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</si>
  <si>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</si>
  <si>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</si>
  <si>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</si>
  <si>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</si>
  <si>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</si>
  <si>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</si>
  <si>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</si>
  <si>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</si>
  <si>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</si>
  <si>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</si>
  <si>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</si>
  <si>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</si>
  <si>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</si>
  <si>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</si>
  <si>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</si>
  <si>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</si>
  <si>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</si>
  <si>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</si>
  <si>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</si>
  <si>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</si>
  <si>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</si>
  <si>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</si>
  <si>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</si>
  <si>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</si>
  <si>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</si>
  <si>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</si>
  <si>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</si>
  <si>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</si>
  <si>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</si>
  <si>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</si>
  <si>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</si>
  <si>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</si>
  <si>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</si>
  <si>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</si>
  <si>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</si>
  <si>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</si>
  <si>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</si>
  <si>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</si>
  <si>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</si>
  <si>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</si>
  <si>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</si>
  <si>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</si>
  <si>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</si>
  <si>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</si>
  <si>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</si>
  <si>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</si>
  <si>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</si>
  <si>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</si>
  <si>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</si>
  <si>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</si>
  <si>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</si>
  <si>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</si>
  <si>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</si>
  <si>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</si>
  <si>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</si>
  <si>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</si>
  <si>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</si>
  <si>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</si>
  <si>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</si>
  <si>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</si>
  <si>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</si>
  <si>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</si>
  <si>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</si>
  <si>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</si>
  <si>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</si>
  <si>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</si>
  <si>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</si>
  <si>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</si>
  <si>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</si>
  <si>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</si>
  <si>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</si>
  <si>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</si>
  <si>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</si>
  <si>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</si>
  <si>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</si>
  <si>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</si>
  <si>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</si>
  <si>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</si>
  <si>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</si>
  <si>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</si>
  <si>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</si>
  <si>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</si>
  <si>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</si>
  <si>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</si>
  <si>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</si>
  <si>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</si>
  <si>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</si>
  <si>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</si>
  <si>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</si>
  <si>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</si>
  <si>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</si>
  <si>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</si>
  <si>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</si>
  <si>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</si>
  <si>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</si>
  <si>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</si>
  <si>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</si>
  <si>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</si>
  <si>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</si>
  <si>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</si>
  <si>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</si>
  <si>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</si>
  <si>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</si>
  <si>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</si>
  <si>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</si>
  <si>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</si>
  <si>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</si>
  <si>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</si>
  <si>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</si>
  <si>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</si>
  <si>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</si>
  <si>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</si>
  <si>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</si>
  <si>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</si>
  <si>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</si>
  <si>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</si>
  <si>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</si>
  <si>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</si>
  <si>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</si>
  <si>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</si>
  <si>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</si>
  <si>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</si>
  <si>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</si>
  <si>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</si>
  <si>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</si>
  <si>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</si>
  <si>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</si>
  <si>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</si>
  <si>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</si>
  <si>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</si>
  <si>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</si>
  <si>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</si>
  <si>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</si>
  <si>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</si>
  <si>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</si>
  <si>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</si>
  <si>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</si>
  <si>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</si>
  <si>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</si>
  <si>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</si>
  <si>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</si>
  <si>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</si>
  <si>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</si>
  <si>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</si>
  <si>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</si>
  <si>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</si>
  <si>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</si>
  <si>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</si>
  <si>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</si>
  <si>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</si>
  <si>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</si>
  <si>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</si>
  <si>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</si>
  <si>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</si>
  <si>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</si>
  <si>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</si>
  <si>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</si>
  <si>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</si>
  <si>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</si>
  <si>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</si>
  <si>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</si>
  <si>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</si>
  <si>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</si>
  <si>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</si>
  <si>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</si>
  <si>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</si>
  <si>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</si>
  <si>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</si>
  <si>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</si>
  <si>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</si>
  <si>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</si>
  <si>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</si>
  <si>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</si>
  <si>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</si>
  <si>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</si>
  <si>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</si>
  <si>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</si>
  <si>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</si>
  <si>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</si>
  <si>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</si>
  <si>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</si>
  <si>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</si>
  <si>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</si>
  <si>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</si>
  <si>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</si>
  <si>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</si>
  <si>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</si>
  <si>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</si>
  <si>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</si>
  <si>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</si>
  <si>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</si>
  <si>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</si>
  <si>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</si>
  <si>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</si>
  <si>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</si>
  <si>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</si>
  <si>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</si>
  <si>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</si>
  <si>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</si>
  <si>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</si>
  <si>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</si>
  <si>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</si>
  <si>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</si>
  <si>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</si>
  <si>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</si>
  <si>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</si>
  <si>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</si>
  <si>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</si>
  <si>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</si>
  <si>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</si>
  <si>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</si>
  <si>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</si>
  <si>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</si>
  <si>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</si>
  <si>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</si>
  <si>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</si>
  <si>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</si>
  <si>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</si>
  <si>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</si>
  <si>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</si>
  <si>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</si>
  <si>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</si>
  <si>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</si>
  <si>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</si>
  <si>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</si>
  <si>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</si>
  <si>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</si>
  <si>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</si>
  <si>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</si>
  <si>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</si>
  <si>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</si>
  <si>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</si>
  <si>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</si>
  <si>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</si>
  <si>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</si>
  <si>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</si>
  <si>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</si>
  <si>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</si>
  <si>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</si>
  <si>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</si>
  <si>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</si>
  <si>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</si>
  <si>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</si>
  <si>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</si>
  <si>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</si>
  <si>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</si>
  <si>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</si>
  <si>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</si>
  <si>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</si>
  <si>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</si>
  <si>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</si>
  <si>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</si>
  <si>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</si>
  <si>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</si>
  <si>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</si>
  <si>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</si>
  <si>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</si>
  <si>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</si>
  <si>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</si>
  <si>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</si>
  <si>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</si>
  <si>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</si>
  <si>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</si>
  <si>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</si>
  <si>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</si>
  <si>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</si>
  <si>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</si>
  <si>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</si>
  <si>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</si>
  <si>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</si>
  <si>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</si>
  <si>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</si>
  <si>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</si>
  <si>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</si>
  <si>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</si>
  <si>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</si>
  <si>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</si>
  <si>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</si>
  <si>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</si>
  <si>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</si>
  <si>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</si>
  <si>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</si>
  <si>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</si>
  <si>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</si>
  <si>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</si>
  <si>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</si>
  <si>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</si>
  <si>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</si>
  <si>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</si>
  <si>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</si>
  <si>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</si>
  <si>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</si>
  <si>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</si>
  <si>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</si>
  <si>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</si>
  <si>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</si>
  <si>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</si>
  <si>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</si>
  <si>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</si>
  <si>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</si>
  <si>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</si>
  <si>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</si>
  <si>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</si>
  <si>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</si>
  <si>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</si>
  <si>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</si>
  <si>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</si>
  <si>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</si>
  <si>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</si>
  <si>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</si>
  <si>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</si>
  <si>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</si>
  <si>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</si>
  <si>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</si>
  <si>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</si>
  <si>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</si>
  <si>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</si>
  <si>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</si>
  <si>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</si>
  <si>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</si>
  <si>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</si>
  <si>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</si>
  <si>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</si>
  <si>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</si>
  <si>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</si>
  <si>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</si>
  <si>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</si>
  <si>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</si>
  <si>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</si>
  <si>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</si>
  <si>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</si>
  <si>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</si>
  <si>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</si>
  <si>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</si>
  <si>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</si>
  <si>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</si>
  <si>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</si>
  <si>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</si>
  <si>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</si>
  <si>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</si>
  <si>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</si>
  <si>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</si>
  <si>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</si>
  <si>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</si>
  <si>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</si>
  <si>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</si>
  <si>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</si>
  <si>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</si>
  <si>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</si>
  <si>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</si>
  <si>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</si>
  <si>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</si>
  <si>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</si>
  <si>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</si>
  <si>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</si>
  <si>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</si>
  <si>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</si>
  <si>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</si>
  <si>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</si>
  <si>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</si>
  <si>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</si>
  <si>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</si>
  <si>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</si>
  <si>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</si>
  <si>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</si>
  <si>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</si>
  <si>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</si>
  <si>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</si>
  <si>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</si>
  <si>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</si>
  <si>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</si>
  <si>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</si>
  <si>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</si>
  <si>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</si>
  <si>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</si>
  <si>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</si>
  <si>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</si>
  <si>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</si>
  <si>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</si>
  <si>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</si>
  <si>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</si>
  <si>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</si>
  <si>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</si>
  <si>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</si>
  <si>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</si>
  <si>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</si>
  <si>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</si>
  <si>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</si>
  <si>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</si>
  <si>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</si>
  <si>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</si>
  <si>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</si>
  <si>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</si>
  <si>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</si>
  <si>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</si>
  <si>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</si>
  <si>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</si>
  <si>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</si>
  <si>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</si>
  <si>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</si>
  <si>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</si>
  <si>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</si>
  <si>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</si>
  <si>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</si>
  <si>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</si>
  <si>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</si>
  <si>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</si>
  <si>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</si>
  <si>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</si>
  <si>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</si>
  <si>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</si>
  <si>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</si>
  <si>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</si>
  <si>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</si>
  <si>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</si>
  <si>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</si>
  <si>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</si>
  <si>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</si>
  <si>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</si>
  <si>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</si>
  <si>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</si>
  <si>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</si>
  <si>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</si>
  <si>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</si>
  <si>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</si>
  <si>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</si>
  <si>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</si>
  <si>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</si>
  <si>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</si>
  <si>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</si>
  <si>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</si>
  <si>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</si>
  <si>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</si>
  <si>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</si>
  <si>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</si>
  <si>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</si>
  <si>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</si>
  <si>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</si>
  <si>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</si>
  <si>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</si>
  <si>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</si>
  <si>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</si>
  <si>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</si>
  <si>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</si>
  <si>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</si>
  <si>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</si>
  <si>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</si>
  <si>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</si>
  <si>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</si>
  <si>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</si>
  <si>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</si>
  <si>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</si>
  <si>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</si>
  <si>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</si>
  <si>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</si>
  <si>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</si>
  <si>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</si>
  <si>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</si>
  <si>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</si>
  <si>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</si>
  <si>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</si>
  <si>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</si>
  <si>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</si>
  <si>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</si>
  <si>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</si>
  <si>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</si>
  <si>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</si>
  <si>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</si>
  <si>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</si>
  <si>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</si>
  <si>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</si>
  <si>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</si>
  <si>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</si>
  <si>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</si>
  <si>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</si>
  <si>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</si>
  <si>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</si>
  <si>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</si>
  <si>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</si>
  <si>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</si>
  <si>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</si>
  <si>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</si>
  <si>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</si>
  <si>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</si>
  <si>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</si>
  <si>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</si>
  <si>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</si>
  <si>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</si>
  <si>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</si>
  <si>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</si>
  <si>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</si>
  <si>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</si>
  <si>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</si>
  <si>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</si>
  <si>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</si>
  <si>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</si>
  <si>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</si>
  <si>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</si>
  <si>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</si>
  <si>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</si>
  <si>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</si>
  <si>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</si>
  <si>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</si>
  <si>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</si>
  <si>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</si>
  <si>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</si>
  <si>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</si>
  <si>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</si>
  <si>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</si>
  <si>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</si>
  <si>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</si>
  <si>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</si>
  <si>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</si>
  <si>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</si>
  <si>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</si>
  <si>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</si>
  <si>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</si>
  <si>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</si>
  <si>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</si>
  <si>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</si>
  <si>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</si>
  <si>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</si>
  <si>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</si>
  <si>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</si>
  <si>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</si>
  <si>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</si>
  <si>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</si>
  <si>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</si>
  <si>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</si>
  <si>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</si>
  <si>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</si>
  <si>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</si>
  <si>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</si>
  <si>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</si>
  <si>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</si>
  <si>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</si>
  <si>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</si>
  <si>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</si>
  <si>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</si>
  <si>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</si>
  <si>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</si>
  <si>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</si>
  <si>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</si>
  <si>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</si>
  <si>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</si>
  <si>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</si>
  <si>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</si>
  <si>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</si>
  <si>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</si>
  <si>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</si>
  <si>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</si>
  <si>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</si>
  <si>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</si>
  <si>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</si>
  <si>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</si>
  <si>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</si>
  <si>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</si>
  <si>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</si>
  <si>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</si>
  <si>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</si>
  <si>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</si>
  <si>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</si>
  <si>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</si>
  <si>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</si>
  <si>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</si>
  <si>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</si>
  <si>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</si>
  <si>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</si>
  <si>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</si>
  <si>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</si>
  <si>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</si>
  <si>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</si>
  <si>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</si>
  <si>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</si>
  <si>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</si>
  <si>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</si>
  <si>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</si>
  <si>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</si>
  <si>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</si>
  <si>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</si>
  <si>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</si>
  <si>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</si>
  <si>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</si>
  <si>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</si>
  <si>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</si>
  <si>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</si>
  <si>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</si>
  <si>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</si>
  <si>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</si>
  <si>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</si>
  <si>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</si>
  <si>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</si>
  <si>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</si>
  <si>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</si>
  <si>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</si>
  <si>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</si>
  <si>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</si>
  <si>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</si>
  <si>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</si>
  <si>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</si>
  <si>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</si>
  <si>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</si>
  <si>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</si>
  <si>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</si>
  <si>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</si>
  <si>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</si>
  <si>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</si>
  <si>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</si>
  <si>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</si>
  <si>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</si>
  <si>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</si>
  <si>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</si>
  <si>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</si>
  <si>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</si>
  <si>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</si>
  <si>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</si>
  <si>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</si>
  <si>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</si>
  <si>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</si>
  <si>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</si>
  <si>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</si>
  <si>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</si>
  <si>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</si>
  <si>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</si>
  <si>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</si>
  <si>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</si>
  <si>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</si>
  <si>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</si>
  <si>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</si>
  <si>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</si>
  <si>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</si>
  <si>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</si>
  <si>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</si>
  <si>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</si>
  <si>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</si>
  <si>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</si>
  <si>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</si>
  <si>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</si>
  <si>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</si>
  <si>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</si>
  <si>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</si>
  <si>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</si>
  <si>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</si>
  <si>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</si>
  <si>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</si>
  <si>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</si>
  <si>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</si>
  <si>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</si>
  <si>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</si>
  <si>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</si>
  <si>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</si>
  <si>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</si>
  <si>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</si>
  <si>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</si>
  <si>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</si>
  <si>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</si>
  <si>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</si>
  <si>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</si>
  <si>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</si>
  <si>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</si>
  <si>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</si>
  <si>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</si>
  <si>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</si>
  <si>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</si>
  <si>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</si>
  <si>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</si>
  <si>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</si>
  <si>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</si>
  <si>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</si>
  <si>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</si>
  <si>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</si>
  <si>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</si>
  <si>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</si>
  <si>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</si>
  <si>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</si>
  <si>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</si>
  <si>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</si>
  <si>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</si>
  <si>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</si>
  <si>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</si>
  <si>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</si>
  <si>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</si>
  <si>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</si>
  <si>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</si>
  <si>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</si>
  <si>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</si>
  <si>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</si>
  <si>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</si>
  <si>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</si>
  <si>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</si>
  <si>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</si>
  <si>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</si>
  <si>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</si>
  <si>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</si>
  <si>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</si>
  <si>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</si>
  <si>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</si>
  <si>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</si>
  <si>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STR166</t>
  </si>
  <si>
    <t>EMP0095</t>
  </si>
  <si>
    <t>Usha Mudaliar</t>
  </si>
  <si>
    <t>EMP0135</t>
  </si>
  <si>
    <t>Chitra Venkataraman</t>
  </si>
  <si>
    <t>In-Active</t>
  </si>
  <si>
    <t>EMP0227</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</si>
  <si>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</si>
  <si>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</si>
  <si>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</si>
  <si>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</si>
  <si>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</si>
  <si>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</si>
  <si>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</si>
  <si>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</si>
  <si>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</si>
  <si>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</si>
  <si>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</si>
  <si>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</si>
  <si>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</si>
  <si>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</si>
  <si>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</si>
  <si>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</si>
  <si>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</si>
  <si>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</si>
  <si>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</si>
  <si>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</si>
  <si>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</si>
  <si>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</si>
  <si>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</si>
  <si>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</si>
  <si>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</si>
  <si>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</si>
  <si>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</si>
  <si>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</si>
  <si>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</si>
  <si>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</si>
  <si>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</si>
  <si>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</si>
  <si>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</si>
  <si>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</si>
  <si>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</si>
  <si>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</si>
  <si>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</si>
  <si>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</si>
  <si>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</si>
  <si>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</si>
  <si>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</si>
  <si>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</si>
  <si>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</si>
  <si>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</si>
  <si>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</si>
  <si>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</si>
  <si>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</si>
  <si>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</si>
  <si>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</si>
  <si>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</si>
  <si>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</si>
  <si>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</si>
  <si>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</si>
  <si>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</si>
  <si>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</si>
  <si>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</si>
  <si>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</si>
  <si>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</si>
  <si>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</si>
  <si>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</si>
  <si>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</si>
  <si>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</si>
  <si>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</si>
  <si>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</si>
  <si>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</si>
  <si>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</si>
  <si>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</si>
  <si>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</si>
  <si>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</si>
  <si>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</si>
  <si>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</si>
  <si>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</si>
  <si>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</si>
  <si>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</si>
  <si>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</si>
  <si>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</si>
  <si>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</si>
  <si>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</si>
  <si>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</si>
  <si>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</si>
  <si>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</si>
  <si>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</si>
  <si>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</si>
  <si>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</si>
  <si>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</si>
  <si>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</si>
  <si>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</si>
  <si>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</si>
  <si>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</si>
  <si>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</si>
  <si>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</si>
  <si>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</si>
  <si>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</si>
  <si>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</si>
  <si>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</si>
  <si>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</si>
  <si>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</si>
  <si>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</si>
  <si>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</si>
  <si>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</si>
  <si>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</si>
  <si>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</si>
  <si>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</si>
  <si>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</si>
  <si>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</si>
  <si>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</si>
  <si>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</si>
  <si>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</si>
  <si>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</si>
  <si>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</si>
  <si>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</si>
  <si>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</si>
  <si>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</si>
  <si>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</si>
  <si>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</si>
  <si>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</si>
  <si>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</si>
  <si>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</si>
  <si>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</si>
  <si>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</si>
  <si>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</si>
  <si>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</si>
  <si>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</si>
  <si>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</si>
  <si>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</si>
  <si>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</si>
  <si>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</si>
  <si>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</si>
  <si>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</si>
  <si>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</si>
  <si>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</si>
  <si>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</si>
  <si>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</si>
  <si>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</si>
  <si>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</si>
  <si>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</si>
  <si>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</si>
  <si>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</si>
  <si>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</si>
  <si>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</si>
  <si>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</si>
  <si>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</si>
  <si>
    <t>(All)</t>
  </si>
  <si>
    <t xml:space="preserve">Profit margin </t>
  </si>
  <si>
    <t>Discount band</t>
  </si>
  <si>
    <t>&gt;15%</t>
  </si>
  <si>
    <t>0%</t>
  </si>
  <si>
    <t>11-15%</t>
  </si>
  <si>
    <t>1-5%</t>
  </si>
  <si>
    <t>6-10%</t>
  </si>
  <si>
    <t>Return Status</t>
  </si>
  <si>
    <t>Profit 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</si>
</sst>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5"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FFFF00"/>
        <bgColor indexed="64"/>
      </patternFill>
    </fill>
    <fill>
      <patternFill patternType="solid">
        <fgColor rgb="FFEEF2F6"/>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22">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0" fontId="0" fillId="3" borderId="0" xfId="0" applyFill="1"/>
    <xf numFmtId="9" fontId="0" fillId="0" borderId="0" xfId="1" applyFont="1"/>
    <xf numFmtId="10" fontId="0" fillId="0" borderId="0" xfId="1" applyNumberFormat="1" applyFont="1"/>
    <xf numFmtId="10" fontId="0" fillId="0" borderId="0" xfId="0" applyNumberFormat="1"/>
    <xf numFmtId="0" fontId="0" fillId="0" borderId="0" xfId="0" applyNumberFormat="1"/>
    <xf numFmtId="0" fontId="0" fillId="4" borderId="0" xfId="0" applyFill="1"/>
  </cellXfs>
  <cellStyles count="2">
    <cellStyle name="Normal" xfId="0" builtinId="0"/>
    <cellStyle name="Percent" xfId="1" builtinId="5"/>
  </cellStyles>
  <dxfs count="111">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numFmt numFmtId="0" formatCode="General"/>
    </dxf>
    <dxf>
      <numFmt numFmtId="14" formatCode="0.00%"/>
    </dxf>
    <dxf>
      <numFmt numFmtId="27" formatCode="dd/mm/yyyy\ hh:mm"/>
    </dxf>
    <dxf>
      <numFmt numFmtId="14" formatCode="0.00%"/>
    </dxf>
    <dxf>
      <numFmt numFmtId="0" formatCode="General"/>
    </dxf>
    <dxf>
      <numFmt numFmtId="167" formatCode="m/d/yyyy\ h:mm"/>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10"/>
      <tableStyleElement type="headerRow" dxfId="109"/>
    </tableStyle>
  </tableStyles>
  <colors>
    <mruColors>
      <color rgb="FF5E8BC2"/>
      <color rgb="FF5A89C2"/>
      <color rgb="FF1F04C4"/>
    </mruColors>
  </colors>
  <extLst>
    <ext xmlns:x14="http://schemas.microsoft.com/office/spreadsheetml/2009/9/main" uri="{46F421CA-312F-682f-3DD2-61675219B42D}">
      <x14:dxfs count="8">
        <dxf>
          <font>
            <color rgb="FF64748B"/>
            <name val="Calibri"/>
            <family val="2"/>
          </font>
          <fill>
            <patternFill patternType="solid">
              <fgColor rgb="FFD1FAE5"/>
              <bgColor rgb="FFD1FAE5"/>
            </patternFill>
          </fill>
        </dxf>
        <dxf>
          <font>
            <color rgb="FF94A3B8"/>
            <name val="Calibri"/>
            <family val="2"/>
          </font>
          <fill>
            <patternFill patternType="solid">
              <fgColor rgb="FFF1F5F9"/>
              <bgColor rgb="FFF1F5F9"/>
            </patternFill>
          </fill>
        </dxf>
        <dxf>
          <font>
            <b/>
            <color rgb="FFFFFFFF"/>
            <name val="Calibri"/>
            <family val="2"/>
          </font>
          <fill>
            <patternFill patternType="solid">
              <fgColor rgb="FF047857"/>
              <bgColor rgb="FF047857"/>
            </patternFill>
          </fill>
        </dxf>
        <dxf>
          <font>
            <b/>
            <color rgb="FF065F46"/>
            <name val="Calibri"/>
            <family val="2"/>
          </font>
          <fill>
            <patternFill patternType="solid">
              <fgColor rgb="FFD1FAE5"/>
              <bgColor rgb="FFD1FAE5"/>
            </patternFill>
          </fill>
        </dxf>
        <dxf>
          <font>
            <color rgb="FF94A3B8"/>
            <name val="Calibri"/>
            <family val="2"/>
          </font>
          <fill>
            <patternFill patternType="solid">
              <fgColor rgb="FFE2E8F0"/>
              <bgColor rgb="FFE2E8F0"/>
            </patternFill>
          </fill>
        </dxf>
        <dxf>
          <font>
            <b/>
            <color rgb="FFFFFFFF"/>
            <name val="Calibri"/>
            <family val="2"/>
          </font>
          <fill>
            <patternFill patternType="solid">
              <fgColor rgb="FF059669"/>
              <bgColor rgb="FF059669"/>
            </patternFill>
          </fill>
        </dxf>
        <dxf>
          <font>
            <color rgb="FFCBD5E1"/>
            <name val="Calibri"/>
            <family val="2"/>
          </font>
          <fill>
            <patternFill patternType="solid">
              <fgColor rgb="FFF8FAFC"/>
              <bgColor rgb="FFF8FAFC"/>
            </patternFill>
          </fill>
        </dxf>
        <dxf>
          <font>
            <color rgb="FF334155"/>
            <name val="Calibri"/>
            <family val="2"/>
          </font>
          <fill>
            <patternFill patternType="solid">
              <fgColor rgb="FFF1F5F9"/>
              <bgColor rgb="FFF1F5F9"/>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Pivot_KPIs!$A$66:$A$70</c:f>
              <c:strCache>
                <c:ptCount val="4"/>
                <c:pt idx="0">
                  <c:v>East</c:v>
                </c:pt>
                <c:pt idx="1">
                  <c:v>South</c:v>
                </c:pt>
                <c:pt idx="2">
                  <c:v>West</c:v>
                </c:pt>
                <c:pt idx="3">
                  <c:v>(blank)</c:v>
                </c:pt>
              </c:strCache>
            </c:strRef>
          </c:cat>
          <c:val>
            <c:numRef>
              <c:f>Pivot_KPIs!$B$66:$B$70</c:f>
              <c:numCache>
                <c:formatCode>General</c:formatCode>
                <c:ptCount val="4"/>
                <c:pt idx="0">
                  <c:v>15527.089999999997</c:v>
                </c:pt>
                <c:pt idx="1">
                  <c:v>474801.34999999951</c:v>
                </c:pt>
                <c:pt idx="2">
                  <c:v>180564.21000000002</c:v>
                </c:pt>
                <c:pt idx="3">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Pivot_KPIs!$A$66:$A$70</c:f>
              <c:strCache>
                <c:ptCount val="4"/>
                <c:pt idx="0">
                  <c:v>East</c:v>
                </c:pt>
                <c:pt idx="1">
                  <c:v>South</c:v>
                </c:pt>
                <c:pt idx="2">
                  <c:v>West</c:v>
                </c:pt>
                <c:pt idx="3">
                  <c:v>(blank)</c:v>
                </c:pt>
              </c:strCache>
            </c:strRef>
          </c:cat>
          <c:val>
            <c:numRef>
              <c:f>Pivot_KPIs!$C$66:$C$70</c:f>
              <c:numCache>
                <c:formatCode>General</c:formatCode>
                <c:ptCount val="4"/>
                <c:pt idx="0">
                  <c:v>62655.189999999988</c:v>
                </c:pt>
                <c:pt idx="1">
                  <c:v>1889516.2800000012</c:v>
                </c:pt>
                <c:pt idx="2">
                  <c:v>690929.95000000042</c:v>
                </c:pt>
                <c:pt idx="3">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1990579.4500000011</c:v>
                </c:pt>
                <c:pt idx="1">
                  <c:v>289456.73000000004</c:v>
                </c:pt>
                <c:pt idx="2">
                  <c:v>614626.71999999986</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504060.82000000018</c:v>
                </c:pt>
                <c:pt idx="1">
                  <c:v>74107.63</c:v>
                </c:pt>
                <c:pt idx="2">
                  <c:v>159190.43999999977</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173545.86999999997</c:v>
                </c:pt>
                <c:pt idx="1">
                  <c:v>206481.77999999994</c:v>
                </c:pt>
                <c:pt idx="2">
                  <c:v>216270.55000000002</c:v>
                </c:pt>
                <c:pt idx="3">
                  <c:v>213700.16000000006</c:v>
                </c:pt>
                <c:pt idx="4">
                  <c:v>209423.09999999998</c:v>
                </c:pt>
                <c:pt idx="5">
                  <c:v>233350.75000000012</c:v>
                </c:pt>
                <c:pt idx="6">
                  <c:v>232207.6699999999</c:v>
                </c:pt>
                <c:pt idx="7">
                  <c:v>201335.41999999998</c:v>
                </c:pt>
                <c:pt idx="8">
                  <c:v>246965.04000000004</c:v>
                </c:pt>
                <c:pt idx="9">
                  <c:v>343543.17000000004</c:v>
                </c:pt>
                <c:pt idx="10">
                  <c:v>296153.77999999974</c:v>
                </c:pt>
                <c:pt idx="11">
                  <c:v>321685.60999999981</c:v>
                </c:pt>
              </c:numCache>
            </c:numRef>
          </c:val>
          <c:smooth val="0"/>
          <c:extLst>
            <c:ext xmlns:c16="http://schemas.microsoft.com/office/drawing/2014/chart" uri="{C3380CC4-5D6E-409C-BE32-E72D297353CC}">
              <c16:uniqueId val="{00000000-F2D9-4E95-B98A-3D91D6FBDEFD}"/>
            </c:ext>
          </c:extLst>
        </c:ser>
        <c:ser>
          <c:idx val="1"/>
          <c:order val="1"/>
          <c:tx>
            <c:strRef>
              <c:f>Pivot_KPIs!$G$17</c:f>
              <c:strCache>
                <c:ptCount val="1"/>
                <c:pt idx="0">
                  <c:v>Sum of Profit</c:v>
                </c:pt>
              </c:strCache>
            </c:strRef>
          </c:tx>
          <c:spPr>
            <a:ln w="28575" cap="rnd">
              <a:solidFill>
                <a:schemeClr val="accent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41631.80999999999</c:v>
                </c:pt>
                <c:pt idx="1">
                  <c:v>51657.619999999981</c:v>
                </c:pt>
                <c:pt idx="2">
                  <c:v>55406.629999999968</c:v>
                </c:pt>
                <c:pt idx="3">
                  <c:v>57054.230000000032</c:v>
                </c:pt>
                <c:pt idx="4">
                  <c:v>53539.030000000035</c:v>
                </c:pt>
                <c:pt idx="5">
                  <c:v>60125.090000000004</c:v>
                </c:pt>
                <c:pt idx="6">
                  <c:v>57786.280000000013</c:v>
                </c:pt>
                <c:pt idx="7">
                  <c:v>51286.129999999976</c:v>
                </c:pt>
                <c:pt idx="8">
                  <c:v>62898.369999999995</c:v>
                </c:pt>
                <c:pt idx="9">
                  <c:v>85182.670000000013</c:v>
                </c:pt>
                <c:pt idx="10">
                  <c:v>75622.490000000005</c:v>
                </c:pt>
                <c:pt idx="11">
                  <c:v>85168.540000000008</c:v>
                </c:pt>
              </c:numCache>
            </c:numRef>
          </c:val>
          <c:smooth val="0"/>
          <c:extLst>
            <c:ext xmlns:c16="http://schemas.microsoft.com/office/drawing/2014/chart" uri="{C3380CC4-5D6E-409C-BE32-E72D297353CC}">
              <c16:uniqueId val="{00000001-F2D9-4E95-B98A-3D91D6FBDEFD}"/>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do discounts affect profitability?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Pivot_KPIs!$M$34</c:f>
              <c:strCache>
                <c:ptCount val="1"/>
                <c:pt idx="0">
                  <c:v>Profit</c:v>
                </c:pt>
              </c:strCache>
            </c:strRef>
          </c:tx>
          <c:spPr>
            <a:solidFill>
              <a:schemeClr val="accent1"/>
            </a:solidFill>
            <a:ln>
              <a:noFill/>
            </a:ln>
            <a:effectLst/>
          </c:spPr>
          <c:invertIfNegative val="0"/>
          <c:cat>
            <c:strRef>
              <c:f>Pivot_KPIs!$L$35:$L$39</c:f>
              <c:strCache>
                <c:ptCount val="5"/>
                <c:pt idx="0">
                  <c:v>0%</c:v>
                </c:pt>
                <c:pt idx="1">
                  <c:v>1-5%</c:v>
                </c:pt>
                <c:pt idx="2">
                  <c:v>6-10%</c:v>
                </c:pt>
                <c:pt idx="3">
                  <c:v>11-15%</c:v>
                </c:pt>
                <c:pt idx="4">
                  <c:v>&gt;15%</c:v>
                </c:pt>
              </c:strCache>
            </c:strRef>
          </c:cat>
          <c:val>
            <c:numRef>
              <c:f>Pivot_KPIs!$M$35:$M$39</c:f>
              <c:numCache>
                <c:formatCode>0%</c:formatCode>
                <c:ptCount val="5"/>
                <c:pt idx="0">
                  <c:v>0.30807235503466135</c:v>
                </c:pt>
                <c:pt idx="1">
                  <c:v>0.26719042139136118</c:v>
                </c:pt>
                <c:pt idx="2">
                  <c:v>0.22618095700062399</c:v>
                </c:pt>
                <c:pt idx="3">
                  <c:v>0.18816138871144802</c:v>
                </c:pt>
                <c:pt idx="4">
                  <c:v>0.14154174116074553</c:v>
                </c:pt>
              </c:numCache>
            </c:numRef>
          </c:val>
          <c:extLst>
            <c:ext xmlns:c16="http://schemas.microsoft.com/office/drawing/2014/chart" uri="{C3380CC4-5D6E-409C-BE32-E72D297353CC}">
              <c16:uniqueId val="{00000000-F642-4AFE-9FD6-14851BB299E5}"/>
            </c:ext>
          </c:extLst>
        </c:ser>
        <c:dLbls>
          <c:showLegendKey val="0"/>
          <c:showVal val="0"/>
          <c:showCatName val="0"/>
          <c:showSerName val="0"/>
          <c:showPercent val="0"/>
          <c:showBubbleSize val="0"/>
        </c:dLbls>
        <c:gapWidth val="219"/>
        <c:overlap val="-27"/>
        <c:axId val="87182272"/>
        <c:axId val="1308482192"/>
      </c:barChart>
      <c:catAx>
        <c:axId val="8718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482192"/>
        <c:crosses val="autoZero"/>
        <c:auto val="1"/>
        <c:lblAlgn val="ctr"/>
        <c:lblOffset val="100"/>
        <c:noMultiLvlLbl val="0"/>
      </c:catAx>
      <c:valAx>
        <c:axId val="130848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8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Pivot_KPIs!$M$46</c:f>
              <c:strCache>
                <c:ptCount val="1"/>
                <c:pt idx="0">
                  <c:v>Profit Margin %</c:v>
                </c:pt>
              </c:strCache>
            </c:strRef>
          </c:tx>
          <c:spPr>
            <a:solidFill>
              <a:schemeClr val="accent1"/>
            </a:solidFill>
            <a:ln>
              <a:noFill/>
            </a:ln>
            <a:effectLst/>
          </c:spPr>
          <c:invertIfNegative val="0"/>
          <c:cat>
            <c:strRef>
              <c:f>Pivot_KPIs!$L$47:$L$48</c:f>
              <c:strCache>
                <c:ptCount val="2"/>
                <c:pt idx="0">
                  <c:v>Not Returned</c:v>
                </c:pt>
                <c:pt idx="1">
                  <c:v>Returned</c:v>
                </c:pt>
              </c:strCache>
            </c:strRef>
          </c:cat>
          <c:val>
            <c:numRef>
              <c:f>Pivot_KPIs!$M$47:$M$48</c:f>
              <c:numCache>
                <c:formatCode>0.00%</c:formatCode>
                <c:ptCount val="2"/>
                <c:pt idx="0">
                  <c:v>0.25421728405367694</c:v>
                </c:pt>
                <c:pt idx="1">
                  <c:v>0.26524649144754381</c:v>
                </c:pt>
              </c:numCache>
            </c:numRef>
          </c:val>
          <c:extLst>
            <c:ext xmlns:c16="http://schemas.microsoft.com/office/drawing/2014/chart" uri="{C3380CC4-5D6E-409C-BE32-E72D297353CC}">
              <c16:uniqueId val="{00000000-260C-4CE0-AA52-7A8F0A353AF2}"/>
            </c:ext>
          </c:extLst>
        </c:ser>
        <c:dLbls>
          <c:showLegendKey val="0"/>
          <c:showVal val="0"/>
          <c:showCatName val="0"/>
          <c:showSerName val="0"/>
          <c:showPercent val="0"/>
          <c:showBubbleSize val="0"/>
        </c:dLbls>
        <c:gapWidth val="219"/>
        <c:overlap val="-27"/>
        <c:axId val="74778224"/>
        <c:axId val="1308509072"/>
      </c:barChart>
      <c:catAx>
        <c:axId val="7477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509072"/>
        <c:crosses val="autoZero"/>
        <c:auto val="1"/>
        <c:lblAlgn val="ctr"/>
        <c:lblOffset val="100"/>
        <c:noMultiLvlLbl val="0"/>
      </c:catAx>
      <c:valAx>
        <c:axId val="13085090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78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autoTitleDeleted val="1"/>
    <c:pivotFmts>
      <c:pivotFmt>
        <c:idx val="0"/>
        <c:spPr>
          <a:solidFill>
            <a:srgbClr val="059669"/>
          </a:solidFill>
          <a:ln>
            <a:noFill/>
          </a:ln>
          <a:effectLst/>
        </c:spPr>
        <c:marker>
          <c:symbol val="none"/>
        </c:marker>
      </c:pivotFmt>
      <c:pivotFmt>
        <c:idx val="1"/>
        <c:spPr>
          <a:solidFill>
            <a:srgbClr val="059669"/>
          </a:solidFill>
          <a:ln>
            <a:noFill/>
          </a:ln>
          <a:effectLst/>
        </c:spPr>
        <c:marker>
          <c:symbol val="none"/>
        </c:marker>
      </c:pivotFmt>
      <c:pivotFmt>
        <c:idx val="2"/>
        <c:spPr>
          <a:solidFill>
            <a:srgbClr val="059669"/>
          </a:solidFill>
          <a:ln>
            <a:noFill/>
          </a:ln>
          <a:effectLst/>
        </c:spPr>
        <c:marker>
          <c:symbol val="none"/>
        </c:marker>
      </c:pivotFmt>
      <c:pivotFmt>
        <c:idx val="3"/>
        <c:spPr>
          <a:solidFill>
            <a:srgbClr val="059669"/>
          </a:solidFill>
          <a:ln>
            <a:noFill/>
          </a:ln>
          <a:effectLst/>
        </c:spPr>
        <c:marker>
          <c:symbol val="none"/>
        </c:marker>
      </c:pivotFmt>
      <c:pivotFmt>
        <c:idx val="4"/>
        <c:spPr>
          <a:solidFill>
            <a:srgbClr val="059669"/>
          </a:solidFill>
          <a:ln>
            <a:noFill/>
          </a:ln>
          <a:effectLst/>
        </c:spPr>
        <c:marker>
          <c:symbol val="none"/>
        </c:marker>
      </c:pivotFmt>
      <c:pivotFmt>
        <c:idx val="5"/>
        <c:spPr>
          <a:solidFill>
            <a:srgbClr val="059669"/>
          </a:solidFill>
          <a:ln>
            <a:noFill/>
          </a:ln>
          <a:effectLst/>
        </c:spPr>
        <c:marker>
          <c:symbol val="none"/>
        </c:marker>
      </c:pivotFmt>
      <c:pivotFmt>
        <c:idx val="6"/>
        <c:spPr>
          <a:solidFill>
            <a:srgbClr val="059669"/>
          </a:solidFill>
          <a:ln>
            <a:noFill/>
          </a:ln>
          <a:effectLst/>
        </c:spPr>
        <c:marker>
          <c:symbol val="none"/>
        </c:marker>
      </c:pivotFmt>
      <c:pivotFmt>
        <c:idx val="7"/>
        <c:spPr>
          <a:solidFill>
            <a:srgbClr val="059669"/>
          </a:solidFill>
          <a:ln>
            <a:noFill/>
          </a:ln>
          <a:effectLst/>
        </c:spPr>
        <c:marker>
          <c:symbol val="none"/>
        </c:marker>
      </c:pivotFmt>
      <c:pivotFmt>
        <c:idx val="8"/>
        <c:spPr>
          <a:solidFill>
            <a:srgbClr val="059669"/>
          </a:solidFill>
          <a:ln>
            <a:noFill/>
          </a:ln>
          <a:effectLst/>
        </c:spPr>
        <c:marker>
          <c:symbol val="none"/>
        </c:marker>
      </c:pivotFmt>
      <c:pivotFmt>
        <c:idx val="9"/>
        <c:spPr>
          <a:solidFill>
            <a:srgbClr val="059669"/>
          </a:solidFill>
          <a:ln>
            <a:noFill/>
          </a:ln>
          <a:effectLst/>
        </c:spPr>
        <c:marker>
          <c:symbol val="none"/>
        </c:marker>
      </c:pivotFmt>
      <c:pivotFmt>
        <c:idx val="10"/>
        <c:spPr>
          <a:solidFill>
            <a:srgbClr val="059669"/>
          </a:solidFill>
          <a:ln>
            <a:noFill/>
          </a:ln>
          <a:effectLst/>
        </c:spPr>
        <c:marker>
          <c:symbol val="none"/>
        </c:marker>
      </c:pivotFmt>
      <c:pivotFmt>
        <c:idx val="11"/>
        <c:spPr>
          <a:solidFill>
            <a:srgbClr val="059669"/>
          </a:solidFill>
          <a:ln>
            <a:noFill/>
          </a:ln>
          <a:effectLst/>
        </c:spPr>
        <c:marker>
          <c:symbol val="none"/>
        </c:marker>
      </c:pivotFmt>
      <c:pivotFmt>
        <c:idx val="12"/>
        <c:spPr>
          <a:solidFill>
            <a:srgbClr val="059669"/>
          </a:solidFill>
          <a:ln>
            <a:noFill/>
          </a:ln>
          <a:effectLst/>
        </c:spPr>
        <c:marker>
          <c:symbol val="none"/>
        </c:marker>
      </c:pivotFmt>
      <c:pivotFmt>
        <c:idx val="13"/>
        <c:spPr>
          <a:solidFill>
            <a:srgbClr val="F59E0B"/>
          </a:solidFill>
          <a:ln>
            <a:noFill/>
          </a:ln>
          <a:effectLst/>
        </c:spPr>
        <c:marker>
          <c:symbol val="none"/>
        </c:marker>
      </c:pivotFmt>
      <c:pivotFmt>
        <c:idx val="14"/>
        <c:spPr>
          <a:solidFill>
            <a:srgbClr val="059669"/>
          </a:solidFill>
          <a:ln>
            <a:noFill/>
          </a:ln>
          <a:effectLst/>
        </c:spPr>
        <c:marker>
          <c:symbol val="none"/>
        </c:marker>
      </c:pivotFmt>
    </c:pivotFmts>
    <c:plotArea>
      <c:layout/>
      <c:barChart>
        <c:barDir val="bar"/>
        <c:grouping val="clustered"/>
        <c:varyColors val="0"/>
        <c:ser>
          <c:idx val="0"/>
          <c:order val="0"/>
          <c:tx>
            <c:strRef>
              <c:f>Pivot_KPIs!$B$47</c:f>
              <c:strCache>
                <c:ptCount val="1"/>
                <c:pt idx="0">
                  <c:v>Sum of Sales_Amount</c:v>
                </c:pt>
              </c:strCache>
            </c:strRef>
          </c:tx>
          <c:spPr>
            <a:solidFill>
              <a:srgbClr val="059669"/>
            </a:solidFill>
            <a:ln>
              <a:noFill/>
            </a:ln>
          </c:spPr>
          <c:invertIfNegative val="0"/>
          <c:cat>
            <c:strRef>
              <c:f>Pivot_KPIs!$A$48:$A$61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Pivot_KPIs!$B$48:$B$61</c:f>
              <c:numCache>
                <c:formatCode>General</c:formatCode>
                <c:ptCount val="13"/>
                <c:pt idx="0">
                  <c:v>57671.030000000021</c:v>
                </c:pt>
                <c:pt idx="1">
                  <c:v>97873.449999999968</c:v>
                </c:pt>
                <c:pt idx="2">
                  <c:v>124504.98000000008</c:v>
                </c:pt>
                <c:pt idx="3">
                  <c:v>144591.67999999999</c:v>
                </c:pt>
                <c:pt idx="4">
                  <c:v>154565.17999999993</c:v>
                </c:pt>
                <c:pt idx="5">
                  <c:v>170852.24</c:v>
                </c:pt>
                <c:pt idx="6">
                  <c:v>192624.16</c:v>
                </c:pt>
                <c:pt idx="7">
                  <c:v>218513.72000000006</c:v>
                </c:pt>
                <c:pt idx="8">
                  <c:v>238749.89999999994</c:v>
                </c:pt>
                <c:pt idx="9">
                  <c:v>292184.43</c:v>
                </c:pt>
                <c:pt idx="10">
                  <c:v>354284.24999999965</c:v>
                </c:pt>
                <c:pt idx="11">
                  <c:v>365248.48999999993</c:v>
                </c:pt>
                <c:pt idx="12">
                  <c:v>482999.38999999984</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rgbClr val="F59E0B"/>
            </a:solidFill>
            <a:ln>
              <a:noFill/>
            </a:ln>
          </c:spPr>
          <c:invertIfNegative val="0"/>
          <c:cat>
            <c:strRef>
              <c:f>Pivot_KPIs!$A$48:$A$61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Pivot_KPIs!$C$48:$C$61</c:f>
              <c:numCache>
                <c:formatCode>General</c:formatCode>
                <c:ptCount val="13"/>
                <c:pt idx="0">
                  <c:v>8817.43</c:v>
                </c:pt>
                <c:pt idx="1">
                  <c:v>27123.800000000017</c:v>
                </c:pt>
                <c:pt idx="2">
                  <c:v>19200.850000000009</c:v>
                </c:pt>
                <c:pt idx="3">
                  <c:v>35467.75</c:v>
                </c:pt>
                <c:pt idx="4">
                  <c:v>41220.14</c:v>
                </c:pt>
                <c:pt idx="5">
                  <c:v>30185.160000000003</c:v>
                </c:pt>
                <c:pt idx="6">
                  <c:v>61117.959999999985</c:v>
                </c:pt>
                <c:pt idx="7">
                  <c:v>40777.230000000018</c:v>
                </c:pt>
                <c:pt idx="8">
                  <c:v>46573.76999999999</c:v>
                </c:pt>
                <c:pt idx="9">
                  <c:v>84119.62</c:v>
                </c:pt>
                <c:pt idx="10">
                  <c:v>74650.330000000016</c:v>
                </c:pt>
                <c:pt idx="11">
                  <c:v>149305.74</c:v>
                </c:pt>
                <c:pt idx="12">
                  <c:v>118799.11000000003</c:v>
                </c:pt>
              </c:numCache>
            </c:numRef>
          </c:val>
          <c:extLst>
            <c:ext xmlns:c16="http://schemas.microsoft.com/office/drawing/2014/chart" uri="{C3380CC4-5D6E-409C-BE32-E72D297353CC}">
              <c16:uniqueId val="{00000001-930E-41DF-97EA-54BE911D2F24}"/>
            </c:ext>
          </c:extLst>
        </c:ser>
        <c:gapWidth val="55"/>
        <c:overlap val="-6"/>
        <c:axId val="920117648"/>
        <c:axId val="2009314991"/>
      </c:barChart>
      <c:catAx>
        <c:axId val="920117648"/>
        <c:scaling>
          <c:orientation val="minMax"/>
        </c:scaling>
        <c:delete val="0"/>
        <c:axPos val="l"/>
        <c:numFmt formatCode="General" sourceLinked="1"/>
        <c:majorTickMark val="none"/>
        <c:minorTickMark val="none"/>
        <c:tickLblPos val="nextTo"/>
        <c:spPr>
          <a:noFill/>
          <a:ln w="9525">
            <a:solidFill>
              <a:srgbClr val="CBD5E1"/>
            </a:solidFill>
          </a:ln>
        </c:spPr>
        <c:txPr>
          <a:bodyPr/>
          <a:lstStyle/>
          <a:p>
            <a:pPr>
              <a:defRPr sz="1000" b="0" i="0" u="none" strike="noStrike" baseline="0">
                <a:solidFill>
                  <a:srgbClr val="334155"/>
                </a:solidFill>
                <a:latin typeface="Calibri"/>
                <a:cs typeface="Calibri"/>
              </a:defRPr>
            </a:pPr>
            <a:endParaRPr lang="en-US"/>
          </a:p>
        </c:txPr>
        <c:crossAx val="2009314991"/>
        <c:crosses val="autoZero"/>
        <c:auto val="1"/>
        <c:lblAlgn val="ctr"/>
        <c:lblOffset val="100"/>
        <c:noMultiLvlLbl val="0"/>
      </c:catAx>
      <c:valAx>
        <c:axId val="2009314991"/>
        <c:scaling>
          <c:orientation val="minMax"/>
        </c:scaling>
        <c:delete val="0"/>
        <c:axPos val="b"/>
        <c:majorGridlines>
          <c:spPr>
            <a:ln w="6350">
              <a:solidFill>
                <a:srgbClr val="E8EDF3"/>
              </a:solidFill>
            </a:ln>
          </c:spPr>
        </c:majorGridlines>
        <c:numFmt formatCode="&quot;₹&quot;#,##0,&quot;K&quot;;-&quot;₹&quot;#,##0,&quot;K&quot;;&quot;₹&quot;0" sourceLinked="0"/>
        <c:majorTickMark val="none"/>
        <c:minorTickMark val="none"/>
        <c:tickLblPos val="nextTo"/>
        <c:spPr>
          <a:noFill/>
          <a:ln>
            <a:noFill/>
          </a:ln>
        </c:spPr>
        <c:txPr>
          <a:bodyPr/>
          <a:lstStyle/>
          <a:p>
            <a:pPr>
              <a:defRPr sz="1000" b="0" i="0" u="none" strike="noStrike" baseline="0">
                <a:solidFill>
                  <a:srgbClr val="64748B"/>
                </a:solidFill>
                <a:latin typeface="Calibri"/>
                <a:cs typeface="Calibri"/>
              </a:defRPr>
            </a:pPr>
            <a:endParaRPr lang="en-US"/>
          </a:p>
        </c:txPr>
        <c:crossAx val="920117648"/>
        <c:crosses val="autoZero"/>
        <c:crossBetween val="between"/>
      </c:valAx>
      <c:spPr>
        <a:noFill/>
        <a:ln>
          <a:noFill/>
        </a:ln>
      </c:spPr>
    </c:plotArea>
    <c:legend>
      <c:legendPos val="t"/>
      <c:overlay val="0"/>
      <c:spPr>
        <a:noFill/>
        <a:ln>
          <a:noFill/>
        </a:ln>
      </c:spPr>
      <c:txPr>
        <a:bodyPr/>
        <a:lstStyle/>
        <a:p>
          <a:pPr>
            <a:defRPr sz="1100" b="0" i="0" u="none" strike="noStrike" baseline="0">
              <a:solidFill>
                <a:srgbClr val="334155"/>
              </a:solidFill>
              <a:latin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000" b="0" i="0" u="none" strike="noStrike" baseline="0">
          <a:solidFill>
            <a:srgbClr val="64748B"/>
          </a:solidFill>
          <a:latin typeface="Calibri"/>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pivotOptions>
    </c:ext>
    <c:ext xmlns:c16="http://schemas.microsoft.com/office/drawing/2014/chart" uri="{E28EC0CA-F0BB-4C9C-879D-F8772B89E7AC}">
      <c16:pivotOptions16>
        <c16:showExpandCollapseFieldButtons val="0"/>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autoTitleDeleted val="1"/>
    <c:pivotFmts>
      <c:pivotFmt>
        <c:idx val="0"/>
        <c:spPr>
          <a:solidFill>
            <a:srgbClr val="059669"/>
          </a:solidFill>
          <a:ln>
            <a:noFill/>
          </a:ln>
          <a:effectLst/>
        </c:spPr>
        <c:marker>
          <c:symbol val="none"/>
        </c:marker>
      </c:pivotFmt>
      <c:pivotFmt>
        <c:idx val="1"/>
        <c:spPr>
          <a:solidFill>
            <a:srgbClr val="059669"/>
          </a:solidFill>
          <a:ln>
            <a:noFill/>
          </a:ln>
          <a:effectLst/>
        </c:spPr>
        <c:marker>
          <c:symbol val="none"/>
        </c:marker>
      </c:pivotFmt>
      <c:pivotFmt>
        <c:idx val="2"/>
        <c:spPr>
          <a:solidFill>
            <a:srgbClr val="059669"/>
          </a:solidFill>
          <a:ln>
            <a:noFill/>
          </a:ln>
          <a:effectLst/>
        </c:spPr>
        <c:marker>
          <c:symbol val="none"/>
        </c:marker>
      </c:pivotFmt>
      <c:pivotFmt>
        <c:idx val="3"/>
        <c:spPr>
          <a:solidFill>
            <a:srgbClr val="059669"/>
          </a:solidFill>
          <a:ln>
            <a:noFill/>
          </a:ln>
          <a:effectLst/>
        </c:spPr>
        <c:marker>
          <c:symbol val="none"/>
        </c:marker>
      </c:pivotFmt>
      <c:pivotFmt>
        <c:idx val="4"/>
        <c:spPr>
          <a:solidFill>
            <a:srgbClr val="059669"/>
          </a:solidFill>
          <a:ln>
            <a:noFill/>
          </a:ln>
          <a:effectLst/>
        </c:spPr>
        <c:marker>
          <c:symbol val="none"/>
        </c:marker>
      </c:pivotFmt>
      <c:pivotFmt>
        <c:idx val="5"/>
        <c:spPr>
          <a:solidFill>
            <a:srgbClr val="059669"/>
          </a:solidFill>
          <a:ln>
            <a:noFill/>
          </a:ln>
          <a:effectLst/>
        </c:spPr>
        <c:marker>
          <c:symbol val="none"/>
        </c:marker>
      </c:pivotFmt>
      <c:pivotFmt>
        <c:idx val="6"/>
        <c:spPr>
          <a:solidFill>
            <a:srgbClr val="059669"/>
          </a:solidFill>
          <a:ln>
            <a:noFill/>
          </a:ln>
          <a:effectLst/>
        </c:spPr>
        <c:marker>
          <c:symbol val="none"/>
        </c:marker>
      </c:pivotFmt>
      <c:pivotFmt>
        <c:idx val="7"/>
        <c:spPr>
          <a:solidFill>
            <a:srgbClr val="059669"/>
          </a:solidFill>
          <a:ln>
            <a:noFill/>
          </a:ln>
          <a:effectLst/>
        </c:spPr>
        <c:marker>
          <c:symbol val="none"/>
        </c:marker>
      </c:pivotFmt>
      <c:pivotFmt>
        <c:idx val="8"/>
        <c:spPr>
          <a:solidFill>
            <a:srgbClr val="059669"/>
          </a:solidFill>
          <a:ln>
            <a:noFill/>
          </a:ln>
          <a:effectLst/>
        </c:spPr>
        <c:marker>
          <c:symbol val="none"/>
        </c:marker>
      </c:pivotFmt>
      <c:pivotFmt>
        <c:idx val="9"/>
        <c:spPr>
          <a:solidFill>
            <a:srgbClr val="F59E0B"/>
          </a:solidFill>
          <a:ln>
            <a:noFill/>
          </a:ln>
          <a:effectLst/>
        </c:spPr>
        <c:marker>
          <c:symbol val="none"/>
        </c:marker>
      </c:pivotFmt>
      <c:pivotFmt>
        <c:idx val="10"/>
        <c:spPr>
          <a:solidFill>
            <a:srgbClr val="059669"/>
          </a:solidFill>
          <a:ln>
            <a:noFill/>
          </a:ln>
          <a:effectLst/>
        </c:spPr>
      </c:pivotFmt>
      <c:pivotFmt>
        <c:idx val="11"/>
        <c:spPr>
          <a:solidFill>
            <a:srgbClr val="F59E0B"/>
          </a:solidFill>
          <a:ln>
            <a:noFill/>
          </a:ln>
          <a:effectLst/>
        </c:spPr>
      </c:pivotFmt>
      <c:pivotFmt>
        <c:idx val="12"/>
        <c:spPr>
          <a:solidFill>
            <a:srgbClr val="F59E0B"/>
          </a:solidFill>
          <a:ln>
            <a:noFill/>
          </a:ln>
          <a:effectLst/>
        </c:spPr>
      </c:pivotFmt>
      <c:pivotFmt>
        <c:idx val="13"/>
        <c:spPr>
          <a:solidFill>
            <a:srgbClr val="F59E0B"/>
          </a:solidFill>
          <a:ln>
            <a:noFill/>
          </a:ln>
          <a:effectLst/>
        </c:spPr>
      </c:pivotFmt>
    </c:pivotFmts>
    <c:plotArea>
      <c:layout/>
      <c:barChart>
        <c:barDir val="col"/>
        <c:grouping val="clustered"/>
        <c:varyColors val="0"/>
        <c:ser>
          <c:idx val="0"/>
          <c:order val="0"/>
          <c:tx>
            <c:strRef>
              <c:f>Pivot_KPIs!$B$77</c:f>
              <c:strCache>
                <c:ptCount val="1"/>
                <c:pt idx="0">
                  <c:v>Sum of Sales_Amount</c:v>
                </c:pt>
              </c:strCache>
            </c:strRef>
          </c:tx>
          <c:spPr>
            <a:solidFill>
              <a:srgbClr val="059669"/>
            </a:solidFill>
            <a:ln>
              <a:noFill/>
            </a:ln>
          </c:spPr>
          <c:invertIfNegative val="0"/>
          <c:dLbls>
            <c:numFmt formatCode="&quot;₹&quot;#,##0,&quot;K&quot;;-&quot;₹&quot;#,##0,&quot;K&quot;;&quot;₹&quot;0" sourceLinked="0"/>
            <c:spPr>
              <a:noFill/>
              <a:ln>
                <a:noFill/>
              </a:ln>
            </c:spPr>
            <c:txPr>
              <a:bodyPr/>
              <a:lstStyle/>
              <a:p>
                <a:pPr>
                  <a:defRPr sz="1000" b="1" i="0" u="none" strike="noStrike" baseline="0">
                    <a:solidFill>
                      <a:srgbClr val="334155"/>
                    </a:solidFill>
                    <a:latin typeface="Calibri"/>
                    <a:cs typeface="Calibri"/>
                  </a:defRPr>
                </a:pPr>
                <a:endParaRPr lang="en-US"/>
              </a:p>
            </c:txPr>
            <c:dLblPos val="outEnd"/>
            <c:showLegendKey val="0"/>
            <c:showVal val="1"/>
            <c:showCatName val="0"/>
            <c:showSerName val="0"/>
            <c:showPercent val="0"/>
            <c:showBubbleSize val="0"/>
          </c:dLbls>
          <c:cat>
            <c:strRef>
              <c:f>Pivot_KPIs!$A$78:$A$81</c:f>
              <c:strCache>
                <c:ptCount val="3"/>
                <c:pt idx="0">
                  <c:v>In-Store</c:v>
                </c:pt>
                <c:pt idx="1">
                  <c:v>Mobile App</c:v>
                </c:pt>
                <c:pt idx="2">
                  <c:v>Online</c:v>
                </c:pt>
              </c:strCache>
            </c:strRef>
          </c:cat>
          <c:val>
            <c:numRef>
              <c:f>Pivot_KPIs!$B$78:$B$81</c:f>
              <c:numCache>
                <c:formatCode>General</c:formatCode>
                <c:ptCount val="3"/>
                <c:pt idx="0">
                  <c:v>1990579.4500000011</c:v>
                </c:pt>
                <c:pt idx="1">
                  <c:v>289456.73000000004</c:v>
                </c:pt>
                <c:pt idx="2">
                  <c:v>614626.71999999986</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rgbClr val="F59E0B"/>
            </a:solidFill>
            <a:ln>
              <a:noFill/>
            </a:ln>
          </c:spPr>
          <c:invertIfNegative val="0"/>
          <c:dLbls>
            <c:numFmt formatCode="&quot;₹&quot;#,##0,&quot;K&quot;;-&quot;₹&quot;#,##0,&quot;K&quot;;&quot;₹&quot;0" sourceLinked="0"/>
            <c:spPr>
              <a:noFill/>
              <a:ln>
                <a:noFill/>
              </a:ln>
            </c:spPr>
            <c:txPr>
              <a:bodyPr/>
              <a:lstStyle/>
              <a:p>
                <a:pPr>
                  <a:defRPr sz="1000" b="1" i="0" u="none" strike="noStrike" baseline="0">
                    <a:solidFill>
                      <a:srgbClr val="334155"/>
                    </a:solidFill>
                    <a:latin typeface="Calibri"/>
                    <a:cs typeface="Calibri"/>
                  </a:defRPr>
                </a:pPr>
                <a:endParaRPr lang="en-US"/>
              </a:p>
            </c:txPr>
            <c:dLblPos val="outEnd"/>
            <c:showLegendKey val="0"/>
            <c:showVal val="1"/>
            <c:showCatName val="0"/>
            <c:showSerName val="0"/>
            <c:showPercent val="0"/>
            <c:showBubbleSize val="0"/>
          </c:dLbls>
          <c:cat>
            <c:strRef>
              <c:f>Pivot_KPIs!$A$78:$A$81</c:f>
              <c:strCache>
                <c:ptCount val="3"/>
                <c:pt idx="0">
                  <c:v>In-Store</c:v>
                </c:pt>
                <c:pt idx="1">
                  <c:v>Mobile App</c:v>
                </c:pt>
                <c:pt idx="2">
                  <c:v>Online</c:v>
                </c:pt>
              </c:strCache>
            </c:strRef>
          </c:cat>
          <c:val>
            <c:numRef>
              <c:f>Pivot_KPIs!$C$78:$C$81</c:f>
              <c:numCache>
                <c:formatCode>General</c:formatCode>
                <c:ptCount val="3"/>
                <c:pt idx="0">
                  <c:v>504060.82000000018</c:v>
                </c:pt>
                <c:pt idx="1">
                  <c:v>74107.63</c:v>
                </c:pt>
                <c:pt idx="2">
                  <c:v>159190.43999999977</c:v>
                </c:pt>
              </c:numCache>
            </c:numRef>
          </c:val>
          <c:extLst>
            <c:ext xmlns:c16="http://schemas.microsoft.com/office/drawing/2014/chart" uri="{C3380CC4-5D6E-409C-BE32-E72D297353CC}">
              <c16:uniqueId val="{00000001-B5E7-491E-8294-01CD84FDE1DE}"/>
            </c:ext>
          </c:extLst>
        </c:ser>
        <c:gapWidth val="70"/>
        <c:overlap val="-6"/>
        <c:axId val="920106976"/>
        <c:axId val="2009308751"/>
      </c:barChart>
      <c:catAx>
        <c:axId val="920106976"/>
        <c:scaling>
          <c:orientation val="minMax"/>
        </c:scaling>
        <c:delete val="0"/>
        <c:axPos val="b"/>
        <c:numFmt formatCode="General" sourceLinked="1"/>
        <c:majorTickMark val="none"/>
        <c:minorTickMark val="none"/>
        <c:tickLblPos val="nextTo"/>
        <c:spPr>
          <a:noFill/>
          <a:ln w="9525">
            <a:solidFill>
              <a:srgbClr val="CBD5E1"/>
            </a:solidFill>
          </a:ln>
        </c:spPr>
        <c:txPr>
          <a:bodyPr/>
          <a:lstStyle/>
          <a:p>
            <a:pPr>
              <a:defRPr sz="1000" b="0" i="0" u="none" strike="noStrike" baseline="0">
                <a:solidFill>
                  <a:srgbClr val="334155"/>
                </a:solidFill>
                <a:latin typeface="Calibri"/>
                <a:cs typeface="Calibri"/>
              </a:defRPr>
            </a:pPr>
            <a:endParaRPr lang="en-US"/>
          </a:p>
        </c:txPr>
        <c:crossAx val="2009308751"/>
        <c:crosses val="autoZero"/>
        <c:auto val="1"/>
        <c:lblAlgn val="ctr"/>
        <c:lblOffset val="100"/>
        <c:noMultiLvlLbl val="0"/>
      </c:catAx>
      <c:valAx>
        <c:axId val="2009308751"/>
        <c:scaling>
          <c:orientation val="minMax"/>
        </c:scaling>
        <c:delete val="1"/>
        <c:axPos val="l"/>
        <c:majorGridlines>
          <c:spPr>
            <a:ln w="6350">
              <a:solidFill>
                <a:srgbClr val="E8EDF3"/>
              </a:solidFill>
            </a:ln>
          </c:spPr>
        </c:majorGridlines>
        <c:numFmt formatCode="&quot;₹&quot;#,##0,&quot;K&quot;;-&quot;₹&quot;#,##0,&quot;K&quot;;&quot;₹&quot;0" sourceLinked="0"/>
        <c:majorTickMark val="none"/>
        <c:minorTickMark val="none"/>
        <c:tickLblPos val="nextTo"/>
        <c:spPr>
          <a:noFill/>
          <a:ln>
            <a:noFill/>
          </a:ln>
        </c:spPr>
        <c:txPr>
          <a:bodyPr/>
          <a:lstStyle/>
          <a:p>
            <a:pPr>
              <a:defRPr sz="1000" b="0" i="0" u="none" strike="noStrike" baseline="0">
                <a:solidFill>
                  <a:srgbClr val="64748B"/>
                </a:solidFill>
                <a:latin typeface="Calibri"/>
                <a:cs typeface="Calibri"/>
              </a:defRPr>
            </a:pPr>
            <a:endParaRPr lang="en-US"/>
          </a:p>
        </c:txPr>
        <c:crossAx val="920106976"/>
        <c:crosses val="autoZero"/>
        <c:crossBetween val="between"/>
      </c:valAx>
      <c:spPr>
        <a:noFill/>
        <a:ln>
          <a:noFill/>
        </a:ln>
      </c:spPr>
    </c:plotArea>
    <c:legend>
      <c:legendPos val="t"/>
      <c:overlay val="0"/>
      <c:spPr>
        <a:noFill/>
        <a:ln>
          <a:noFill/>
        </a:ln>
      </c:spPr>
      <c:txPr>
        <a:bodyPr/>
        <a:lstStyle/>
        <a:p>
          <a:pPr>
            <a:defRPr sz="1100" b="0" i="0" u="none" strike="noStrike" baseline="0">
              <a:solidFill>
                <a:srgbClr val="334155"/>
              </a:solidFill>
              <a:latin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000" b="0" i="0" u="none" strike="noStrike" baseline="0">
          <a:solidFill>
            <a:srgbClr val="64748B"/>
          </a:solidFill>
          <a:latin typeface="Calibri"/>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pivotOptions>
    </c:ext>
    <c:ext xmlns:c16="http://schemas.microsoft.com/office/drawing/2014/chart" uri="{E28EC0CA-F0BB-4C9C-879D-F8772B89E7AC}">
      <c16:pivotOptions16>
        <c16:showExpandCollapseFieldButtons val="0"/>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12"/>
  </c:pivotSource>
  <c:chart>
    <c:autoTitleDeleted val="1"/>
    <c:pivotFmts>
      <c:pivotFmt>
        <c:idx val="0"/>
        <c:spPr>
          <a:solidFill>
            <a:srgbClr val="059669"/>
          </a:solidFill>
          <a:ln w="31750" cap="rnd">
            <a:solidFill>
              <a:srgbClr val="059669"/>
            </a:solidFill>
            <a:round/>
          </a:ln>
          <a:effectLst/>
        </c:spPr>
        <c:marker>
          <c:symbol val="none"/>
        </c:marker>
      </c:pivotFmt>
      <c:pivotFmt>
        <c:idx val="1"/>
        <c:spPr>
          <a:solidFill>
            <a:srgbClr val="059669"/>
          </a:solidFill>
          <a:ln w="31750" cap="rnd">
            <a:solidFill>
              <a:srgbClr val="059669"/>
            </a:solidFill>
            <a:round/>
          </a:ln>
          <a:effectLst/>
        </c:spPr>
        <c:marker>
          <c:symbol val="none"/>
        </c:marker>
      </c:pivotFmt>
      <c:pivotFmt>
        <c:idx val="2"/>
        <c:spPr>
          <a:solidFill>
            <a:srgbClr val="059669"/>
          </a:solidFill>
          <a:ln w="31750" cap="rnd">
            <a:solidFill>
              <a:srgbClr val="059669"/>
            </a:solidFill>
            <a:round/>
          </a:ln>
          <a:effectLst/>
        </c:spPr>
        <c:marker>
          <c:symbol val="none"/>
        </c:marker>
      </c:pivotFmt>
      <c:pivotFmt>
        <c:idx val="3"/>
        <c:spPr>
          <a:solidFill>
            <a:srgbClr val="059669"/>
          </a:solidFill>
          <a:ln w="31750" cap="rnd">
            <a:solidFill>
              <a:srgbClr val="059669"/>
            </a:solidFill>
            <a:round/>
          </a:ln>
          <a:effectLst/>
        </c:spPr>
        <c:marker>
          <c:symbol val="none"/>
        </c:marker>
      </c:pivotFmt>
      <c:pivotFmt>
        <c:idx val="4"/>
        <c:spPr>
          <a:solidFill>
            <a:srgbClr val="059669"/>
          </a:solidFill>
          <a:ln w="31750" cap="rnd">
            <a:solidFill>
              <a:srgbClr val="059669"/>
            </a:solidFill>
            <a:round/>
          </a:ln>
          <a:effectLst/>
        </c:spPr>
        <c:marker>
          <c:symbol val="none"/>
        </c:marker>
      </c:pivotFmt>
      <c:pivotFmt>
        <c:idx val="5"/>
        <c:spPr>
          <a:solidFill>
            <a:srgbClr val="059669"/>
          </a:solidFill>
          <a:ln w="31750" cap="rnd">
            <a:solidFill>
              <a:srgbClr val="059669"/>
            </a:solidFill>
            <a:round/>
          </a:ln>
          <a:effectLst/>
        </c:spPr>
        <c:marker>
          <c:symbol val="none"/>
        </c:marker>
      </c:pivotFmt>
      <c:pivotFmt>
        <c:idx val="6"/>
        <c:spPr>
          <a:solidFill>
            <a:srgbClr val="059669"/>
          </a:solidFill>
          <a:ln w="31750" cap="rnd">
            <a:solidFill>
              <a:srgbClr val="059669"/>
            </a:solidFill>
            <a:round/>
          </a:ln>
          <a:effectLst/>
        </c:spPr>
        <c:marker>
          <c:symbol val="none"/>
        </c:marker>
      </c:pivotFmt>
      <c:pivotFmt>
        <c:idx val="7"/>
        <c:spPr>
          <a:solidFill>
            <a:srgbClr val="059669"/>
          </a:solidFill>
          <a:ln w="31750" cap="rnd">
            <a:solidFill>
              <a:srgbClr val="059669"/>
            </a:solidFill>
            <a:round/>
          </a:ln>
          <a:effectLst/>
        </c:spPr>
        <c:marker>
          <c:symbol val="none"/>
        </c:marker>
      </c:pivotFmt>
      <c:pivotFmt>
        <c:idx val="8"/>
        <c:spPr>
          <a:ln w="31750" cap="rnd">
            <a:solidFill>
              <a:srgbClr val="059669"/>
            </a:solidFill>
            <a:round/>
          </a:ln>
          <a:effectLst/>
        </c:spPr>
        <c:marker>
          <c:symbol val="none"/>
        </c:marker>
      </c:pivotFmt>
      <c:pivotFmt>
        <c:idx val="9"/>
        <c:spPr>
          <a:ln w="31750" cap="rnd">
            <a:solidFill>
              <a:srgbClr val="F59E0B"/>
            </a:solidFill>
            <a:round/>
          </a:ln>
          <a:effectLst/>
        </c:spPr>
        <c:marker>
          <c:symbol val="none"/>
        </c:marker>
      </c:pivotFmt>
    </c:pivotFmts>
    <c:plotArea>
      <c:layout/>
      <c:lineChart>
        <c:grouping val="standard"/>
        <c:varyColors val="0"/>
        <c:ser>
          <c:idx val="0"/>
          <c:order val="0"/>
          <c:tx>
            <c:strRef>
              <c:f>Pivot_KPIs!$F$17</c:f>
              <c:strCache>
                <c:ptCount val="1"/>
                <c:pt idx="0">
                  <c:v>Sum of Sales_Amount</c:v>
                </c:pt>
              </c:strCache>
            </c:strRef>
          </c:tx>
          <c:spPr>
            <a:ln w="31750" cap="rnd">
              <a:solidFill>
                <a:srgbClr val="059669"/>
              </a:solidFill>
              <a:round/>
            </a:ln>
          </c:spPr>
          <c:marker>
            <c:symbol val="circle"/>
            <c:size val="6"/>
            <c:spPr>
              <a:solidFill>
                <a:srgbClr val="FFFFFF"/>
              </a:solidFill>
              <a:ln w="19050">
                <a:solidFill>
                  <a:srgbClr val="059669"/>
                </a:solidFill>
              </a:ln>
            </c:spPr>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173545.86999999997</c:v>
                </c:pt>
                <c:pt idx="1">
                  <c:v>206481.77999999994</c:v>
                </c:pt>
                <c:pt idx="2">
                  <c:v>216270.55000000002</c:v>
                </c:pt>
                <c:pt idx="3">
                  <c:v>213700.16000000006</c:v>
                </c:pt>
                <c:pt idx="4">
                  <c:v>209423.09999999998</c:v>
                </c:pt>
                <c:pt idx="5">
                  <c:v>233350.75000000012</c:v>
                </c:pt>
                <c:pt idx="6">
                  <c:v>232207.6699999999</c:v>
                </c:pt>
                <c:pt idx="7">
                  <c:v>201335.41999999998</c:v>
                </c:pt>
                <c:pt idx="8">
                  <c:v>246965.04000000004</c:v>
                </c:pt>
                <c:pt idx="9">
                  <c:v>343543.17000000004</c:v>
                </c:pt>
                <c:pt idx="10">
                  <c:v>296153.77999999974</c:v>
                </c:pt>
                <c:pt idx="11">
                  <c:v>321685.60999999981</c:v>
                </c:pt>
              </c:numCache>
            </c:numRef>
          </c:val>
          <c:smooth val="0"/>
          <c:extLst>
            <c:ext xmlns:c16="http://schemas.microsoft.com/office/drawing/2014/chart" uri="{C3380CC4-5D6E-409C-BE32-E72D297353CC}">
              <c16:uniqueId val="{00000000-D301-4BA6-9E0D-C4C64A489F52}"/>
            </c:ext>
          </c:extLst>
        </c:ser>
        <c:ser>
          <c:idx val="1"/>
          <c:order val="1"/>
          <c:tx>
            <c:strRef>
              <c:f>Pivot_KPIs!$G$17</c:f>
              <c:strCache>
                <c:ptCount val="1"/>
                <c:pt idx="0">
                  <c:v>Sum of Profit</c:v>
                </c:pt>
              </c:strCache>
            </c:strRef>
          </c:tx>
          <c:spPr>
            <a:ln w="31750" cap="rnd">
              <a:solidFill>
                <a:srgbClr val="F59E0B"/>
              </a:solidFill>
              <a:round/>
            </a:ln>
          </c:spPr>
          <c:marker>
            <c:symbol val="circle"/>
            <c:size val="6"/>
            <c:spPr>
              <a:solidFill>
                <a:srgbClr val="FFFFFF"/>
              </a:solidFill>
              <a:ln w="19050">
                <a:solidFill>
                  <a:srgbClr val="F59E0B"/>
                </a:solidFill>
              </a:ln>
            </c:spPr>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41631.80999999999</c:v>
                </c:pt>
                <c:pt idx="1">
                  <c:v>51657.619999999981</c:v>
                </c:pt>
                <c:pt idx="2">
                  <c:v>55406.629999999968</c:v>
                </c:pt>
                <c:pt idx="3">
                  <c:v>57054.230000000032</c:v>
                </c:pt>
                <c:pt idx="4">
                  <c:v>53539.030000000035</c:v>
                </c:pt>
                <c:pt idx="5">
                  <c:v>60125.090000000004</c:v>
                </c:pt>
                <c:pt idx="6">
                  <c:v>57786.280000000013</c:v>
                </c:pt>
                <c:pt idx="7">
                  <c:v>51286.129999999976</c:v>
                </c:pt>
                <c:pt idx="8">
                  <c:v>62898.369999999995</c:v>
                </c:pt>
                <c:pt idx="9">
                  <c:v>85182.670000000013</c:v>
                </c:pt>
                <c:pt idx="10">
                  <c:v>75622.490000000005</c:v>
                </c:pt>
                <c:pt idx="11">
                  <c:v>85168.540000000008</c:v>
                </c:pt>
              </c:numCache>
            </c:numRef>
          </c:val>
          <c:smooth val="0"/>
          <c:extLst>
            <c:ext xmlns:c16="http://schemas.microsoft.com/office/drawing/2014/chart" uri="{C3380CC4-5D6E-409C-BE32-E72D297353CC}">
              <c16:uniqueId val="{00000001-D301-4BA6-9E0D-C4C64A489F52}"/>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a:solidFill>
              <a:srgbClr val="CBD5E1"/>
            </a:solidFill>
          </a:ln>
        </c:spPr>
        <c:txPr>
          <a:bodyPr/>
          <a:lstStyle/>
          <a:p>
            <a:pPr>
              <a:defRPr sz="1000" b="0" i="0" u="none" strike="noStrike" baseline="0">
                <a:solidFill>
                  <a:srgbClr val="334155"/>
                </a:solidFill>
                <a:latin typeface="Calibri"/>
                <a:cs typeface="Calibri"/>
              </a:defRPr>
            </a:pPr>
            <a:endParaRPr lang="en-US"/>
          </a:p>
        </c:txPr>
        <c:crossAx val="935661200"/>
        <c:crosses val="autoZero"/>
        <c:auto val="1"/>
        <c:lblAlgn val="ctr"/>
        <c:lblOffset val="100"/>
        <c:noMultiLvlLbl val="0"/>
      </c:catAx>
      <c:valAx>
        <c:axId val="935661200"/>
        <c:scaling>
          <c:orientation val="minMax"/>
        </c:scaling>
        <c:delete val="0"/>
        <c:axPos val="l"/>
        <c:majorGridlines>
          <c:spPr>
            <a:ln w="6350">
              <a:solidFill>
                <a:srgbClr val="E8EDF3"/>
              </a:solidFill>
            </a:ln>
          </c:spPr>
        </c:majorGridlines>
        <c:numFmt formatCode="&quot;₹&quot;#,##0,&quot;K&quot;;-&quot;₹&quot;#,##0,&quot;K&quot;;&quot;₹&quot;0" sourceLinked="0"/>
        <c:majorTickMark val="none"/>
        <c:minorTickMark val="none"/>
        <c:tickLblPos val="nextTo"/>
        <c:spPr>
          <a:noFill/>
          <a:ln>
            <a:noFill/>
          </a:ln>
        </c:spPr>
        <c:txPr>
          <a:bodyPr/>
          <a:lstStyle/>
          <a:p>
            <a:pPr>
              <a:defRPr sz="1000" b="0" i="0" u="none" strike="noStrike" baseline="0">
                <a:solidFill>
                  <a:srgbClr val="64748B"/>
                </a:solidFill>
                <a:latin typeface="Calibri"/>
                <a:cs typeface="Calibri"/>
              </a:defRPr>
            </a:pPr>
            <a:endParaRPr lang="en-US"/>
          </a:p>
        </c:txPr>
        <c:crossAx val="65279151"/>
        <c:crosses val="autoZero"/>
        <c:crossBetween val="between"/>
      </c:valAx>
      <c:spPr>
        <a:noFill/>
        <a:ln>
          <a:noFill/>
        </a:ln>
      </c:spPr>
    </c:plotArea>
    <c:legend>
      <c:legendPos val="t"/>
      <c:overlay val="0"/>
      <c:spPr>
        <a:noFill/>
        <a:ln>
          <a:noFill/>
        </a:ln>
      </c:spPr>
      <c:txPr>
        <a:bodyPr/>
        <a:lstStyle/>
        <a:p>
          <a:pPr>
            <a:defRPr sz="1100" b="0" i="0" u="none" strike="noStrike" baseline="0">
              <a:solidFill>
                <a:srgbClr val="334155"/>
              </a:solidFill>
              <a:latin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000" b="0" i="0" u="none" strike="noStrike" baseline="0">
          <a:solidFill>
            <a:srgbClr val="64748B"/>
          </a:solidFill>
          <a:latin typeface="Calibri"/>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pivotOptions>
    </c:ext>
    <c:ext xmlns:c16="http://schemas.microsoft.com/office/drawing/2014/chart" uri="{E28EC0CA-F0BB-4C9C-879D-F8772B89E7AC}">
      <c16:pivotOptions16>
        <c16:showExpandCollapseFieldButtons val="0"/>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Pivot_KPIs!$M$34</c:f>
              <c:strCache>
                <c:ptCount val="1"/>
                <c:pt idx="0">
                  <c:v>Profit</c:v>
                </c:pt>
              </c:strCache>
            </c:strRef>
          </c:tx>
          <c:spPr>
            <a:solidFill>
              <a:srgbClr val="6366F1"/>
            </a:solidFill>
            <a:ln>
              <a:noFill/>
            </a:ln>
          </c:spPr>
          <c:invertIfNegative val="0"/>
          <c:dLbls>
            <c:numFmt formatCode="0.0%" sourceLinked="0"/>
            <c:spPr>
              <a:noFill/>
              <a:ln>
                <a:noFill/>
              </a:ln>
            </c:spPr>
            <c:txPr>
              <a:bodyPr/>
              <a:lstStyle/>
              <a:p>
                <a:pPr>
                  <a:defRPr sz="1000" b="1" i="0" u="none" strike="noStrike" baseline="0">
                    <a:solidFill>
                      <a:srgbClr val="334155"/>
                    </a:solidFill>
                    <a:latin typeface="Calibri"/>
                    <a:cs typeface="Calibri"/>
                  </a:defRPr>
                </a:pPr>
                <a:endParaRPr lang="en-US"/>
              </a:p>
            </c:txPr>
            <c:dLblPos val="outEnd"/>
            <c:showLegendKey val="0"/>
            <c:showVal val="1"/>
            <c:showCatName val="0"/>
            <c:showSerName val="0"/>
            <c:showPercent val="0"/>
            <c:showBubbleSize val="0"/>
          </c:dLbls>
          <c:cat>
            <c:strRef>
              <c:f>Pivot_KPIs!$L$35:$L$39</c:f>
              <c:strCache>
                <c:ptCount val="5"/>
                <c:pt idx="0">
                  <c:v>0%</c:v>
                </c:pt>
                <c:pt idx="1">
                  <c:v>1-5%</c:v>
                </c:pt>
                <c:pt idx="2">
                  <c:v>6-10%</c:v>
                </c:pt>
                <c:pt idx="3">
                  <c:v>11-15%</c:v>
                </c:pt>
                <c:pt idx="4">
                  <c:v>&gt;15%</c:v>
                </c:pt>
              </c:strCache>
            </c:strRef>
          </c:cat>
          <c:val>
            <c:numRef>
              <c:f>Pivot_KPIs!$M$35:$M$39</c:f>
              <c:numCache>
                <c:formatCode>0%</c:formatCode>
                <c:ptCount val="5"/>
                <c:pt idx="0">
                  <c:v>0.30807235503466135</c:v>
                </c:pt>
                <c:pt idx="1">
                  <c:v>0.26719042139136118</c:v>
                </c:pt>
                <c:pt idx="2">
                  <c:v>0.22618095700062399</c:v>
                </c:pt>
                <c:pt idx="3">
                  <c:v>0.18816138871144802</c:v>
                </c:pt>
                <c:pt idx="4">
                  <c:v>0.14154174116074553</c:v>
                </c:pt>
              </c:numCache>
            </c:numRef>
          </c:val>
          <c:extLst>
            <c:ext xmlns:c16="http://schemas.microsoft.com/office/drawing/2014/chart" uri="{C3380CC4-5D6E-409C-BE32-E72D297353CC}">
              <c16:uniqueId val="{00000000-C345-410A-8937-953B83A99232}"/>
            </c:ext>
          </c:extLst>
        </c:ser>
        <c:gapWidth val="55"/>
        <c:overlap val="-6"/>
        <c:axId val="87182272"/>
        <c:axId val="1308482192"/>
      </c:barChart>
      <c:catAx>
        <c:axId val="87182272"/>
        <c:scaling>
          <c:orientation val="minMax"/>
        </c:scaling>
        <c:delete val="0"/>
        <c:axPos val="b"/>
        <c:numFmt formatCode="General" sourceLinked="1"/>
        <c:majorTickMark val="none"/>
        <c:minorTickMark val="none"/>
        <c:tickLblPos val="nextTo"/>
        <c:spPr>
          <a:noFill/>
          <a:ln w="9525">
            <a:solidFill>
              <a:srgbClr val="CBD5E1"/>
            </a:solidFill>
          </a:ln>
        </c:spPr>
        <c:txPr>
          <a:bodyPr/>
          <a:lstStyle/>
          <a:p>
            <a:pPr>
              <a:defRPr sz="1000" b="0" i="0" u="none" strike="noStrike" baseline="0">
                <a:solidFill>
                  <a:srgbClr val="334155"/>
                </a:solidFill>
                <a:latin typeface="Calibri"/>
                <a:cs typeface="Calibri"/>
              </a:defRPr>
            </a:pPr>
            <a:endParaRPr lang="en-US"/>
          </a:p>
        </c:txPr>
        <c:crossAx val="1308482192"/>
        <c:crosses val="autoZero"/>
        <c:auto val="1"/>
        <c:lblAlgn val="ctr"/>
        <c:lblOffset val="100"/>
        <c:noMultiLvlLbl val="0"/>
      </c:catAx>
      <c:valAx>
        <c:axId val="1308482192"/>
        <c:scaling>
          <c:orientation val="minMax"/>
          <c:min val="0"/>
        </c:scaling>
        <c:delete val="1"/>
        <c:axPos val="l"/>
        <c:majorGridlines>
          <c:spPr>
            <a:ln w="6350">
              <a:solidFill>
                <a:srgbClr val="E8EDF3"/>
              </a:solidFill>
            </a:ln>
          </c:spPr>
        </c:majorGridlines>
        <c:numFmt formatCode="0.0%" sourceLinked="0"/>
        <c:majorTickMark val="none"/>
        <c:minorTickMark val="none"/>
        <c:tickLblPos val="nextTo"/>
        <c:spPr>
          <a:noFill/>
          <a:ln>
            <a:noFill/>
          </a:ln>
        </c:spPr>
        <c:txPr>
          <a:bodyPr/>
          <a:lstStyle/>
          <a:p>
            <a:pPr>
              <a:defRPr sz="1000" b="0" i="0" u="none" strike="noStrike" baseline="0">
                <a:solidFill>
                  <a:srgbClr val="64748B"/>
                </a:solidFill>
                <a:latin typeface="Calibri"/>
                <a:cs typeface="Calibri"/>
              </a:defRPr>
            </a:pPr>
            <a:endParaRPr lang="en-US"/>
          </a:p>
        </c:txPr>
        <c:crossAx val="87182272"/>
        <c:crosses val="autoZero"/>
        <c:crossBetween val="between"/>
      </c:valAx>
      <c:spPr>
        <a:noFill/>
        <a:ln>
          <a:no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000" b="0" i="0" u="none" strike="noStrike" baseline="0">
          <a:solidFill>
            <a:srgbClr val="64748B"/>
          </a:solidFill>
          <a:latin typeface="Calibri"/>
          <a:cs typeface="Calibri"/>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Pivot_KPIs!$M$46</c:f>
              <c:strCache>
                <c:ptCount val="1"/>
                <c:pt idx="0">
                  <c:v>Profit Margin %</c:v>
                </c:pt>
              </c:strCache>
            </c:strRef>
          </c:tx>
          <c:spPr>
            <a:solidFill>
              <a:srgbClr val="6366F1"/>
            </a:solidFill>
            <a:ln>
              <a:noFill/>
            </a:ln>
          </c:spPr>
          <c:invertIfNegative val="0"/>
          <c:dLbls>
            <c:numFmt formatCode="0.0%" sourceLinked="0"/>
            <c:spPr>
              <a:noFill/>
              <a:ln>
                <a:noFill/>
              </a:ln>
            </c:spPr>
            <c:txPr>
              <a:bodyPr/>
              <a:lstStyle/>
              <a:p>
                <a:pPr>
                  <a:defRPr sz="1000" b="1" i="0" u="none" strike="noStrike" baseline="0">
                    <a:solidFill>
                      <a:srgbClr val="334155"/>
                    </a:solidFill>
                    <a:latin typeface="Calibri"/>
                    <a:cs typeface="Calibri"/>
                  </a:defRPr>
                </a:pPr>
                <a:endParaRPr lang="en-US"/>
              </a:p>
            </c:txPr>
            <c:dLblPos val="outEnd"/>
            <c:showLegendKey val="0"/>
            <c:showVal val="1"/>
            <c:showCatName val="0"/>
            <c:showSerName val="0"/>
            <c:showPercent val="0"/>
            <c:showBubbleSize val="0"/>
          </c:dLbls>
          <c:cat>
            <c:strRef>
              <c:f>Pivot_KPIs!$L$47:$L$48</c:f>
              <c:strCache>
                <c:ptCount val="2"/>
                <c:pt idx="0">
                  <c:v>Not Returned</c:v>
                </c:pt>
                <c:pt idx="1">
                  <c:v>Returned</c:v>
                </c:pt>
              </c:strCache>
            </c:strRef>
          </c:cat>
          <c:val>
            <c:numRef>
              <c:f>Pivot_KPIs!$M$47:$M$48</c:f>
              <c:numCache>
                <c:formatCode>0.00%</c:formatCode>
                <c:ptCount val="2"/>
                <c:pt idx="0">
                  <c:v>0.25421728405367694</c:v>
                </c:pt>
                <c:pt idx="1">
                  <c:v>0.26524649144754381</c:v>
                </c:pt>
              </c:numCache>
            </c:numRef>
          </c:val>
          <c:extLst>
            <c:ext xmlns:c16="http://schemas.microsoft.com/office/drawing/2014/chart" uri="{C3380CC4-5D6E-409C-BE32-E72D297353CC}">
              <c16:uniqueId val="{00000000-3FCD-4B55-B277-3C998AF1EC43}"/>
            </c:ext>
          </c:extLst>
        </c:ser>
        <c:gapWidth val="75"/>
        <c:overlap val="-6"/>
        <c:axId val="74778224"/>
        <c:axId val="1308509072"/>
      </c:barChart>
      <c:catAx>
        <c:axId val="74778224"/>
        <c:scaling>
          <c:orientation val="minMax"/>
        </c:scaling>
        <c:delete val="0"/>
        <c:axPos val="b"/>
        <c:numFmt formatCode="General" sourceLinked="1"/>
        <c:majorTickMark val="none"/>
        <c:minorTickMark val="none"/>
        <c:tickLblPos val="nextTo"/>
        <c:spPr>
          <a:noFill/>
          <a:ln w="9525">
            <a:solidFill>
              <a:srgbClr val="CBD5E1"/>
            </a:solidFill>
          </a:ln>
        </c:spPr>
        <c:txPr>
          <a:bodyPr/>
          <a:lstStyle/>
          <a:p>
            <a:pPr>
              <a:defRPr sz="1000" b="0" i="0" u="none" strike="noStrike" baseline="0">
                <a:solidFill>
                  <a:srgbClr val="334155"/>
                </a:solidFill>
                <a:latin typeface="Calibri"/>
                <a:cs typeface="Calibri"/>
              </a:defRPr>
            </a:pPr>
            <a:endParaRPr lang="en-US"/>
          </a:p>
        </c:txPr>
        <c:crossAx val="1308509072"/>
        <c:crosses val="autoZero"/>
        <c:auto val="1"/>
        <c:lblAlgn val="ctr"/>
        <c:lblOffset val="100"/>
        <c:noMultiLvlLbl val="0"/>
      </c:catAx>
      <c:valAx>
        <c:axId val="1308509072"/>
        <c:scaling>
          <c:orientation val="minMax"/>
          <c:min val="0"/>
        </c:scaling>
        <c:delete val="1"/>
        <c:axPos val="l"/>
        <c:majorGridlines>
          <c:spPr>
            <a:ln w="6350">
              <a:solidFill>
                <a:srgbClr val="E8EDF3"/>
              </a:solidFill>
            </a:ln>
          </c:spPr>
        </c:majorGridlines>
        <c:numFmt formatCode="0.0%" sourceLinked="0"/>
        <c:majorTickMark val="none"/>
        <c:minorTickMark val="none"/>
        <c:tickLblPos val="nextTo"/>
        <c:spPr>
          <a:noFill/>
          <a:ln>
            <a:noFill/>
          </a:ln>
        </c:spPr>
        <c:txPr>
          <a:bodyPr/>
          <a:lstStyle/>
          <a:p>
            <a:pPr>
              <a:defRPr sz="1000" b="0" i="0" u="none" strike="noStrike" baseline="0">
                <a:solidFill>
                  <a:srgbClr val="64748B"/>
                </a:solidFill>
                <a:latin typeface="Calibri"/>
                <a:cs typeface="Calibri"/>
              </a:defRPr>
            </a:pPr>
            <a:endParaRPr lang="en-US"/>
          </a:p>
        </c:txPr>
        <c:crossAx val="74778224"/>
        <c:crosses val="autoZero"/>
        <c:crossBetween val="between"/>
      </c:valAx>
      <c:spPr>
        <a:noFill/>
        <a:ln>
          <a:no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000" b="0" i="0" u="none" strike="noStrike" baseline="0">
          <a:solidFill>
            <a:srgbClr val="64748B"/>
          </a:solidFill>
          <a:latin typeface="Calibri"/>
          <a:cs typeface="Calibri"/>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D8E0919C-ADF0-4747-9E0B-C7E22E6E4FD0}">
          <cx:tx>
            <cx:txData>
              <cx:f>_xlchart.v2.4</cx:f>
              <cx:v>Sum of Profit</cx:v>
            </cx:txData>
          </cx:tx>
          <cx:spPr>
            <a:solidFill>
              <a:srgbClr val="F59E0B"/>
            </a:solidFill>
          </cx:spPr>
          <cx:dataLabels>
            <cx:numFmt formatCode="&quot;₹&quot;#,##0" sourceLinked="0"/>
            <cx:txPr>
              <a:bodyPr/>
              <a:lstStyle/>
              <a:p>
                <a:pPr>
                  <a:defRPr sz="1000" b="1">
                    <a:solidFill>
                      <a:srgbClr val="78350F"/>
                    </a:solidFill>
                    <a:latin typeface="Calibri"/>
                  </a:defRPr>
                </a:pPr>
                <a:endParaRPr lang="en-US"/>
              </a:p>
            </cx:txPr>
            <cx:visibility seriesName="0" categoryName="0" value="1"/>
          </cx:dataLabels>
          <cx:dataId val="0"/>
        </cx:series>
      </cx:plotAreaRegion>
      <cx:axis id="0">
        <cx:catScaling gapWidth="0.12"/>
        <cx:tickLabels/>
        <cx:txPr>
          <a:bodyPr/>
          <a:lstStyle/>
          <a:p>
            <a:pPr>
              <a:defRPr sz="1000" b="0">
                <a:solidFill>
                  <a:srgbClr val="334155"/>
                </a:solidFill>
                <a:latin typeface="Calibri"/>
              </a:defRPr>
            </a:pPr>
            <a:endParaRPr lang="en-US"/>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7" Type="http://schemas.openxmlformats.org/officeDocument/2006/relationships/chart" Target="../charts/chart6.xml"/><Relationship Id="rId12" Type="http://schemas.openxmlformats.org/officeDocument/2006/relationships/chart" Target="../charts/chart10.xml"/><Relationship Id="rId11" Type="http://schemas.openxmlformats.org/officeDocument/2006/relationships/chart" Target="../charts/chart9.xml"/><Relationship Id="rId10" Type="http://schemas.openxmlformats.org/officeDocument/2006/relationships/chart" Target="../charts/chart8.xml"/><Relationship Id="rId9" Type="http://schemas.microsoft.com/office/2014/relationships/chartEx" Target="../charts/chartEx2.xml"/><Relationship Id="rId100" Type="http://schemas.openxmlformats.org/officeDocument/2006/relationships/image" Target="../media/logo.png"/><Relationship Id="rId101" Type="http://schemas.openxmlformats.org/officeDocument/2006/relationships/image" Target="../media/sec_filter.png"/><Relationship Id="rId102" Type="http://schemas.openxmlformats.org/officeDocument/2006/relationships/image" Target="../media/kpi_sales.png"/><Relationship Id="rId103" Type="http://schemas.openxmlformats.org/officeDocument/2006/relationships/image" Target="../media/kpi_profit.png"/><Relationship Id="rId104" Type="http://schemas.openxmlformats.org/officeDocument/2006/relationships/image" Target="../media/kpi_margin.png"/><Relationship Id="rId105" Type="http://schemas.openxmlformats.org/officeDocument/2006/relationships/image" Target="../media/kpi_avg.png"/><Relationship Id="rId106" Type="http://schemas.openxmlformats.org/officeDocument/2006/relationships/image" Target="../media/sec_trend.png"/><Relationship Id="rId107" Type="http://schemas.openxmlformats.org/officeDocument/2006/relationships/image" Target="../media/sec_discount.png"/><Relationship Id="rId108" Type="http://schemas.openxmlformats.org/officeDocument/2006/relationships/image" Target="../media/sec_return.png"/><Relationship Id="rId109" Type="http://schemas.openxmlformats.org/officeDocument/2006/relationships/image" Target="../media/sec_category.png"/><Relationship Id="rId110" Type="http://schemas.openxmlformats.org/officeDocument/2006/relationships/image" Target="../media/sec_product.png"/><Relationship Id="rId111" Type="http://schemas.openxmlformats.org/officeDocument/2006/relationships/image" Target="../media/sec_channel.png"/></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462346" y="18993619"/>
              <a:ext cx="3446029"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375228</xdr:colOff>
      <xdr:row>15</xdr:row>
      <xdr:rowOff>76969</xdr:rowOff>
    </xdr:from>
    <xdr:to>
      <xdr:col>13</xdr:col>
      <xdr:colOff>252077</xdr:colOff>
      <xdr:row>29</xdr:row>
      <xdr:rowOff>126230</xdr:rowOff>
    </xdr:to>
    <xdr:graphicFrame macro="">
      <xdr:nvGraphicFramePr>
        <xdr:cNvPr id="11" name="Chart 10">
          <a:extLst>
            <a:ext uri="{FF2B5EF4-FFF2-40B4-BE49-F238E27FC236}">
              <a16:creationId xmlns:a16="http://schemas.microsoft.com/office/drawing/2014/main" id="{29112A3A-22BB-4183-B190-A2FA6572E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903720</xdr:colOff>
      <xdr:row>1</xdr:row>
      <xdr:rowOff>2886</xdr:rowOff>
    </xdr:from>
    <xdr:to>
      <xdr:col>5</xdr:col>
      <xdr:colOff>1462520</xdr:colOff>
      <xdr:row>14</xdr:row>
      <xdr:rowOff>88034</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19CBF723-33FF-FDDD-1CBD-C7C74B06C5F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6575425" y="19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1899516</xdr:colOff>
      <xdr:row>1</xdr:row>
      <xdr:rowOff>31749</xdr:rowOff>
    </xdr:from>
    <xdr:to>
      <xdr:col>7</xdr:col>
      <xdr:colOff>639907</xdr:colOff>
      <xdr:row>14</xdr:row>
      <xdr:rowOff>116897</xdr:rowOff>
    </xdr:to>
    <mc:AlternateContent xmlns:mc="http://schemas.openxmlformats.org/markup-compatibility/2006" xmlns:a14="http://schemas.microsoft.com/office/drawing/2010/main">
      <mc:Choice Requires="a14">
        <xdr:graphicFrame macro="">
          <xdr:nvGraphicFramePr>
            <xdr:cNvPr id="18" name="Store.Region">
              <a:extLst>
                <a:ext uri="{FF2B5EF4-FFF2-40B4-BE49-F238E27FC236}">
                  <a16:creationId xmlns:a16="http://schemas.microsoft.com/office/drawing/2014/main" id="{965FE155-2A80-5990-7BDF-9B68353F288F}"/>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mlns="">
        <xdr:sp macro="" textlink="">
          <xdr:nvSpPr>
            <xdr:cNvPr id="0" name=""/>
            <xdr:cNvSpPr>
              <a:spLocks noTextEdit="1"/>
            </xdr:cNvSpPr>
          </xdr:nvSpPr>
          <xdr:spPr>
            <a:xfrm>
              <a:off x="8841221" y="2193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845993</xdr:colOff>
      <xdr:row>1</xdr:row>
      <xdr:rowOff>89477</xdr:rowOff>
    </xdr:from>
    <xdr:to>
      <xdr:col>8</xdr:col>
      <xdr:colOff>1404793</xdr:colOff>
      <xdr:row>14</xdr:row>
      <xdr:rowOff>174625</xdr:rowOff>
    </xdr:to>
    <mc:AlternateContent xmlns:mc="http://schemas.openxmlformats.org/markup-compatibility/2006" xmlns:a14="http://schemas.microsoft.com/office/drawing/2010/main">
      <mc:Choice Requires="a14">
        <xdr:graphicFrame macro="">
          <xdr:nvGraphicFramePr>
            <xdr:cNvPr id="19" name="Year">
              <a:extLst>
                <a:ext uri="{FF2B5EF4-FFF2-40B4-BE49-F238E27FC236}">
                  <a16:creationId xmlns:a16="http://schemas.microsoft.com/office/drawing/2014/main" id="{064A57F1-054D-A969-85B9-A51B54F5BF7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876107" y="27709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629516</xdr:colOff>
      <xdr:row>41</xdr:row>
      <xdr:rowOff>20205</xdr:rowOff>
    </xdr:from>
    <xdr:to>
      <xdr:col>5</xdr:col>
      <xdr:colOff>1188316</xdr:colOff>
      <xdr:row>54</xdr:row>
      <xdr:rowOff>105353</xdr:rowOff>
    </xdr:to>
    <mc:AlternateContent xmlns:mc="http://schemas.openxmlformats.org/markup-compatibility/2006" xmlns:a14="http://schemas.microsoft.com/office/drawing/2010/main">
      <mc:Choice Requires="a14">
        <xdr:graphicFrame macro="">
          <xdr:nvGraphicFramePr>
            <xdr:cNvPr id="6" name="Product.Category">
              <a:extLst>
                <a:ext uri="{FF2B5EF4-FFF2-40B4-BE49-F238E27FC236}">
                  <a16:creationId xmlns:a16="http://schemas.microsoft.com/office/drawing/2014/main" id="{BB0BFFEA-8FFB-C7C9-E22D-7927E5994B5D}"/>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6027016" y="7712364"/>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189056</xdr:colOff>
      <xdr:row>28</xdr:row>
      <xdr:rowOff>114877</xdr:rowOff>
    </xdr:from>
    <xdr:to>
      <xdr:col>21</xdr:col>
      <xdr:colOff>518102</xdr:colOff>
      <xdr:row>43</xdr:row>
      <xdr:rowOff>43873</xdr:rowOff>
    </xdr:to>
    <xdr:graphicFrame macro="">
      <xdr:nvGraphicFramePr>
        <xdr:cNvPr id="7" name="Chart 6">
          <a:extLst>
            <a:ext uri="{FF2B5EF4-FFF2-40B4-BE49-F238E27FC236}">
              <a16:creationId xmlns:a16="http://schemas.microsoft.com/office/drawing/2014/main" id="{B05685B6-E4E6-6DED-398B-BFB00C16F6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189057</xdr:colOff>
      <xdr:row>43</xdr:row>
      <xdr:rowOff>143741</xdr:rowOff>
    </xdr:from>
    <xdr:to>
      <xdr:col>21</xdr:col>
      <xdr:colOff>518103</xdr:colOff>
      <xdr:row>58</xdr:row>
      <xdr:rowOff>72736</xdr:rowOff>
    </xdr:to>
    <xdr:graphicFrame macro="">
      <xdr:nvGraphicFramePr>
        <xdr:cNvPr id="8" name="Chart 7">
          <a:extLst>
            <a:ext uri="{FF2B5EF4-FFF2-40B4-BE49-F238E27FC236}">
              <a16:creationId xmlns:a16="http://schemas.microsoft.com/office/drawing/2014/main" id="{5178B3C9-DA43-FD18-4794-C17CCEBFE6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152400</xdr:colOff>
      <xdr:row>0</xdr:row>
      <xdr:rowOff>114300</xdr:rowOff>
    </xdr:from>
    <xdr:to>
      <xdr:col>28</xdr:col>
      <xdr:colOff>457200</xdr:colOff>
      <xdr:row>4</xdr:row>
      <xdr:rowOff>76200</xdr:rowOff>
    </xdr:to>
    <xdr:sp macro="" textlink="">
      <xdr:nvSpPr>
        <xdr:cNvPr id="101" name="Header Banner"/>
        <xdr:cNvSpPr/>
      </xdr:nvSpPr>
      <xdr:spPr>
        <a:xfrm>
          <a:off x="152400" y="114300"/>
          <a:ext cx="17373600" cy="723900"/>
        </a:xfrm>
        <a:prstGeom prst="roundRect">
          <a:avLst>
            <a:gd name="adj" fmla="val 18421"/>
          </a:avLst>
        </a:prstGeom>
        <a:gradFill rotWithShape="1">
          <a:gsLst>
            <a:gs pos="0">
              <a:srgbClr val="053D2E"/>
            </a:gs>
            <a:gs pos="100000">
              <a:srgbClr val="047857"/>
            </a:gs>
          </a:gsLst>
          <a:lin ang="0" scaled="0"/>
        </a:gradFill>
        <a:ln>
          <a:no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26</xdr:col>
      <xdr:colOff>114300</xdr:colOff>
      <xdr:row>0</xdr:row>
      <xdr:rowOff>114300</xdr:rowOff>
    </xdr:from>
    <xdr:to>
      <xdr:col>27</xdr:col>
      <xdr:colOff>228600</xdr:colOff>
      <xdr:row>4</xdr:row>
      <xdr:rowOff>76200</xdr:rowOff>
    </xdr:to>
    <xdr:sp macro="" textlink="">
      <xdr:nvSpPr>
        <xdr:cNvPr id="102" name="Header Decor 1"/>
        <xdr:cNvSpPr/>
      </xdr:nvSpPr>
      <xdr:spPr>
        <a:xfrm>
          <a:off x="15963900" y="114300"/>
          <a:ext cx="723900" cy="723900"/>
        </a:xfrm>
        <a:prstGeom prst="ellipse">
          <a:avLst/>
        </a:prstGeom>
        <a:solidFill>
          <a:srgbClr val="FFFFFF">
            <a:alpha val="6000"/>
          </a:srgbClr>
        </a:solidFill>
        <a:ln>
          <a:noFill/>
        </a:ln>
      </xdr:spPr>
      <xdr:txBody>
        <a:bodyPr rtlCol="0" anchor="ctr"/>
        <a:lstStyle/>
        <a:p>
          <a:endParaRPr lang="en-IN" sz="1100"/>
        </a:p>
      </xdr:txBody>
    </xdr:sp>
    <xdr:clientData/>
  </xdr:twoCellAnchor>
  <xdr:twoCellAnchor editAs="oneCell">
    <xdr:from>
      <xdr:col>27</xdr:col>
      <xdr:colOff>19050</xdr:colOff>
      <xdr:row>0</xdr:row>
      <xdr:rowOff>114300</xdr:rowOff>
    </xdr:from>
    <xdr:to>
      <xdr:col>28</xdr:col>
      <xdr:colOff>133350</xdr:colOff>
      <xdr:row>4</xdr:row>
      <xdr:rowOff>76200</xdr:rowOff>
    </xdr:to>
    <xdr:sp macro="" textlink="">
      <xdr:nvSpPr>
        <xdr:cNvPr id="103" name="Header Decor 2"/>
        <xdr:cNvSpPr/>
      </xdr:nvSpPr>
      <xdr:spPr>
        <a:xfrm>
          <a:off x="16478250" y="114300"/>
          <a:ext cx="723900" cy="723900"/>
        </a:xfrm>
        <a:prstGeom prst="ellipse">
          <a:avLst/>
        </a:prstGeom>
        <a:solidFill>
          <a:srgbClr val="FFFFFF">
            <a:alpha val="6000"/>
          </a:srgbClr>
        </a:solidFill>
        <a:ln>
          <a:noFill/>
        </a:ln>
      </xdr:spPr>
      <xdr:txBody>
        <a:bodyPr rtlCol="0" anchor="ctr"/>
        <a:lstStyle/>
        <a:p>
          <a:endParaRPr lang="en-IN" sz="1100"/>
        </a:p>
      </xdr:txBody>
    </xdr:sp>
    <xdr:clientData/>
  </xdr:twoCellAnchor>
  <xdr:twoCellAnchor editAs="oneCell">
    <xdr:from>
      <xdr:col>27</xdr:col>
      <xdr:colOff>342900</xdr:colOff>
      <xdr:row>0</xdr:row>
      <xdr:rowOff>114300</xdr:rowOff>
    </xdr:from>
    <xdr:to>
      <xdr:col>28</xdr:col>
      <xdr:colOff>457200</xdr:colOff>
      <xdr:row>4</xdr:row>
      <xdr:rowOff>76200</xdr:rowOff>
    </xdr:to>
    <xdr:sp macro="" textlink="">
      <xdr:nvSpPr>
        <xdr:cNvPr id="104" name="Header Decor 3"/>
        <xdr:cNvSpPr/>
      </xdr:nvSpPr>
      <xdr:spPr>
        <a:xfrm>
          <a:off x="16802100" y="114300"/>
          <a:ext cx="723900" cy="723900"/>
        </a:xfrm>
        <a:prstGeom prst="ellipse">
          <a:avLst/>
        </a:prstGeom>
        <a:solidFill>
          <a:srgbClr val="FFFFFF">
            <a:alpha val="5000"/>
          </a:srgbClr>
        </a:solidFill>
        <a:ln>
          <a:noFill/>
        </a:ln>
      </xdr:spPr>
      <xdr:txBody>
        <a:bodyPr rtlCol="0" anchor="ctr"/>
        <a:lstStyle/>
        <a:p>
          <a:endParaRPr lang="en-IN" sz="1100"/>
        </a:p>
      </xdr:txBody>
    </xdr:sp>
    <xdr:clientData/>
  </xdr:twoCellAnchor>
  <xdr:twoCellAnchor editAs="oneCell">
    <xdr:from>
      <xdr:col>0</xdr:col>
      <xdr:colOff>323850</xdr:colOff>
      <xdr:row>1</xdr:row>
      <xdr:rowOff>19050</xdr:rowOff>
    </xdr:from>
    <xdr:to>
      <xdr:col>1</xdr:col>
      <xdr:colOff>247650</xdr:colOff>
      <xdr:row>3</xdr:row>
      <xdr:rowOff>171450</xdr:rowOff>
    </xdr:to>
    <xdr:pic>
      <xdr:nvPicPr>
        <xdr:cNvPr id="105" name="Brand Logo" descr="FreshMart logo"/>
        <xdr:cNvPicPr>
          <a:picLocks noChangeAspect="1"/>
        </xdr:cNvPicPr>
      </xdr:nvPicPr>
      <xdr:blipFill>
        <a:blip xmlns:r="http://schemas.openxmlformats.org/officeDocument/2006/relationships" r:embed="rId100"/>
        <a:stretch>
          <a:fillRect/>
        </a:stretch>
      </xdr:blipFill>
      <xdr:spPr>
        <a:xfrm>
          <a:off x="323850" y="209550"/>
          <a:ext cx="533400" cy="533400"/>
        </a:xfrm>
        <a:prstGeom prst="rect">
          <a:avLst/>
        </a:prstGeom>
      </xdr:spPr>
    </xdr:pic>
    <xdr:clientData/>
  </xdr:twoCellAnchor>
  <xdr:twoCellAnchor editAs="oneCell">
    <xdr:from>
      <xdr:col>1</xdr:col>
      <xdr:colOff>400050</xdr:colOff>
      <xdr:row>0</xdr:row>
      <xdr:rowOff>142875</xdr:rowOff>
    </xdr:from>
    <xdr:to>
      <xdr:col>9</xdr:col>
      <xdr:colOff>476250</xdr:colOff>
      <xdr:row>2</xdr:row>
      <xdr:rowOff>161925</xdr:rowOff>
    </xdr:to>
    <xdr:sp macro="" textlink="">
      <xdr:nvSpPr>
        <xdr:cNvPr id="106" name="Brand Title"/>
        <xdr:cNvSpPr txBox="1"/>
      </xdr:nvSpPr>
      <xdr:spPr>
        <a:xfrm>
          <a:off x="1009650" y="142875"/>
          <a:ext cx="4953000" cy="400050"/>
        </a:xfrm>
        <a:prstGeom prst="rect">
          <a:avLst/>
        </a:prstGeom>
        <a:noFill/>
        <a:ln>
          <a:noFill/>
        </a:ln>
      </xdr:spPr>
      <xdr:txBody>
        <a:bodyPr vertOverflow="clip" horzOverflow="clip" wrap="square" lIns="0" tIns="0" rIns="0" bIns="0" rtlCol="0" anchor="ctr"/>
        <a:lstStyle/>
        <a:p>
          <a:pPr algn="l"/>
          <a:r>
            <a:rPr lang="en-IN" sz="2600" b="1" spc="300">
              <a:solidFill>
                <a:srgbClr val="FFFFFF"/>
              </a:solidFill>
              <a:latin typeface="Calibri"/>
              <a:cs typeface="Calibri"/>
            </a:rPr>
            <a:t>FRESHMART</a:t>
          </a:r>
        </a:p>
      </xdr:txBody>
    </xdr:sp>
    <xdr:clientData/>
  </xdr:twoCellAnchor>
  <xdr:twoCellAnchor editAs="oneCell">
    <xdr:from>
      <xdr:col>1</xdr:col>
      <xdr:colOff>400050</xdr:colOff>
      <xdr:row>2</xdr:row>
      <xdr:rowOff>161925</xdr:rowOff>
    </xdr:from>
    <xdr:to>
      <xdr:col>11</xdr:col>
      <xdr:colOff>209550</xdr:colOff>
      <xdr:row>3</xdr:row>
      <xdr:rowOff>180975</xdr:rowOff>
    </xdr:to>
    <xdr:sp macro="" textlink="">
      <xdr:nvSpPr>
        <xdr:cNvPr id="107" name="Brand Subtitle"/>
        <xdr:cNvSpPr txBox="1"/>
      </xdr:nvSpPr>
      <xdr:spPr>
        <a:xfrm>
          <a:off x="1009650" y="542925"/>
          <a:ext cx="5905500" cy="209550"/>
        </a:xfrm>
        <a:prstGeom prst="rect">
          <a:avLst/>
        </a:prstGeom>
        <a:noFill/>
        <a:ln>
          <a:noFill/>
        </a:ln>
      </xdr:spPr>
      <xdr:txBody>
        <a:bodyPr vertOverflow="clip" horzOverflow="clip" wrap="square" lIns="0" tIns="0" rIns="0" bIns="0" rtlCol="0" anchor="ctr"/>
        <a:lstStyle/>
        <a:p>
          <a:pPr algn="l"/>
          <a:r>
            <a:rPr lang="en-IN" sz="1300" b="0">
              <a:solidFill>
                <a:srgbClr val="A7F3D0"/>
              </a:solidFill>
              <a:latin typeface="Calibri"/>
              <a:cs typeface="Calibri"/>
            </a:rPr>
            <a:t>Sales &amp; Profit Performance Dashboard</a:t>
          </a:r>
        </a:p>
      </xdr:txBody>
    </xdr:sp>
    <xdr:clientData/>
  </xdr:twoCellAnchor>
  <xdr:twoCellAnchor editAs="oneCell">
    <xdr:from>
      <xdr:col>0</xdr:col>
      <xdr:colOff>152400</xdr:colOff>
      <xdr:row>5</xdr:row>
      <xdr:rowOff>0</xdr:rowOff>
    </xdr:from>
    <xdr:to>
      <xdr:col>3</xdr:col>
      <xdr:colOff>533400</xdr:colOff>
      <xdr:row>40</xdr:row>
      <xdr:rowOff>152400</xdr:rowOff>
    </xdr:to>
    <xdr:sp macro="" textlink="">
      <xdr:nvSpPr>
        <xdr:cNvPr id="108" name="Filter Panel"/>
        <xdr:cNvSpPr/>
      </xdr:nvSpPr>
      <xdr:spPr>
        <a:xfrm>
          <a:off x="152400" y="952500"/>
          <a:ext cx="2209800" cy="6819900"/>
        </a:xfrm>
        <a:prstGeom prst="roundRect">
          <a:avLst>
            <a:gd name="adj" fmla="val 517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0</xdr:col>
      <xdr:colOff>304800</xdr:colOff>
      <xdr:row>5</xdr:row>
      <xdr:rowOff>133350</xdr:rowOff>
    </xdr:from>
    <xdr:to>
      <xdr:col>1</xdr:col>
      <xdr:colOff>0</xdr:colOff>
      <xdr:row>7</xdr:row>
      <xdr:rowOff>57150</xdr:rowOff>
    </xdr:to>
    <xdr:pic>
      <xdr:nvPicPr>
        <xdr:cNvPr id="109" name="Filter Icon" descr="Filter icon"/>
        <xdr:cNvPicPr>
          <a:picLocks noChangeAspect="1"/>
        </xdr:cNvPicPr>
      </xdr:nvPicPr>
      <xdr:blipFill>
        <a:blip xmlns:r="http://schemas.openxmlformats.org/officeDocument/2006/relationships" r:embed="rId101"/>
        <a:stretch>
          <a:fillRect/>
        </a:stretch>
      </xdr:blipFill>
      <xdr:spPr>
        <a:xfrm>
          <a:off x="304800" y="1085850"/>
          <a:ext cx="304800" cy="304800"/>
        </a:xfrm>
        <a:prstGeom prst="rect">
          <a:avLst/>
        </a:prstGeom>
      </xdr:spPr>
    </xdr:pic>
    <xdr:clientData/>
  </xdr:twoCellAnchor>
  <xdr:twoCellAnchor editAs="oneCell">
    <xdr:from>
      <xdr:col>1</xdr:col>
      <xdr:colOff>95250</xdr:colOff>
      <xdr:row>5</xdr:row>
      <xdr:rowOff>114300</xdr:rowOff>
    </xdr:from>
    <xdr:to>
      <xdr:col>3</xdr:col>
      <xdr:colOff>419100</xdr:colOff>
      <xdr:row>6</xdr:row>
      <xdr:rowOff>114300</xdr:rowOff>
    </xdr:to>
    <xdr:sp macro="" textlink="">
      <xdr:nvSpPr>
        <xdr:cNvPr id="110" name="Filter Title"/>
        <xdr:cNvSpPr txBox="1"/>
      </xdr:nvSpPr>
      <xdr:spPr>
        <a:xfrm>
          <a:off x="704850" y="1066800"/>
          <a:ext cx="1543050" cy="190500"/>
        </a:xfrm>
        <a:prstGeom prst="rect">
          <a:avLst/>
        </a:prstGeom>
        <a:noFill/>
        <a:ln>
          <a:noFill/>
        </a:ln>
      </xdr:spPr>
      <xdr:txBody>
        <a:bodyPr vertOverflow="clip" horzOverflow="clip" wrap="square" lIns="0" tIns="0" rIns="0" bIns="0" rtlCol="0" anchor="ctr"/>
        <a:lstStyle/>
        <a:p>
          <a:pPr algn="l"/>
          <a:r>
            <a:rPr lang="en-IN" sz="1400" b="1" spc="100">
              <a:solidFill>
                <a:srgbClr val="0F172A"/>
              </a:solidFill>
              <a:latin typeface="Calibri"/>
              <a:cs typeface="Calibri"/>
            </a:rPr>
            <a:t>FILTERS</a:t>
          </a:r>
        </a:p>
      </xdr:txBody>
    </xdr:sp>
    <xdr:clientData/>
  </xdr:twoCellAnchor>
  <xdr:twoCellAnchor editAs="oneCell">
    <xdr:from>
      <xdr:col>1</xdr:col>
      <xdr:colOff>95250</xdr:colOff>
      <xdr:row>6</xdr:row>
      <xdr:rowOff>104775</xdr:rowOff>
    </xdr:from>
    <xdr:to>
      <xdr:col>3</xdr:col>
      <xdr:colOff>419100</xdr:colOff>
      <xdr:row>7</xdr:row>
      <xdr:rowOff>66675</xdr:rowOff>
    </xdr:to>
    <xdr:sp macro="" textlink="">
      <xdr:nvSpPr>
        <xdr:cNvPr id="111" name="Filter Hint"/>
        <xdr:cNvSpPr txBox="1"/>
      </xdr:nvSpPr>
      <xdr:spPr>
        <a:xfrm>
          <a:off x="704850" y="1247775"/>
          <a:ext cx="1543050" cy="152400"/>
        </a:xfrm>
        <a:prstGeom prst="rect">
          <a:avLst/>
        </a:prstGeom>
        <a:noFill/>
        <a:ln>
          <a:noFill/>
        </a:ln>
      </xdr:spPr>
      <xdr:txBody>
        <a:bodyPr vertOverflow="clip" horzOverflow="clip" wrap="square" lIns="0" tIns="0" rIns="0" bIns="0" rtlCol="0" anchor="ctr"/>
        <a:lstStyle/>
        <a:p>
          <a:pPr algn="l"/>
          <a:r>
            <a:rPr lang="en-IN" sz="1000" b="0">
              <a:solidFill>
                <a:srgbClr val="64748B"/>
              </a:solidFill>
              <a:latin typeface="Calibri"/>
              <a:cs typeface="Calibri"/>
            </a:rPr>
            <a:t>Click to slice the data</a:t>
          </a:r>
        </a:p>
      </xdr:txBody>
    </xdr:sp>
    <xdr:clientData/>
  </xdr:twoCellAnchor>
  <xdr:twoCellAnchor xmlns:xdr="http://schemas.openxmlformats.org/drawingml/2006/spreadsheetDrawing" xmlns:a="http://schemas.openxmlformats.org/drawingml/2006/main" editAs="oneCell">
    <xdr:from>
      <xdr:col>0</xdr:col>
      <xdr:colOff>266700</xdr:colOff>
      <xdr:row>8</xdr:row>
      <xdr:rowOff>0</xdr:rowOff>
    </xdr:from>
    <xdr:to>
      <xdr:col>3</xdr:col>
      <xdr:colOff>419100</xdr:colOff>
      <xdr:row>11</xdr:row>
      <xdr:rowOff>152400</xdr:rowOff>
    </xdr:to>
    <mc:AlternateContent xmlns:mc="http://schemas.openxmlformats.org/markup-compatibility/2006" xmlns:a14="http://schemas.microsoft.com/office/drawing/2010/main">
      <mc:Choice Requires="a14">
        <xdr:graphicFrame macro="">
          <xdr:nvGraphicFramePr>
            <xdr:cNvPr id="14" name="Year 1">
              <a:extLst>
                <a:ext uri="{FF2B5EF4-FFF2-40B4-BE49-F238E27FC236}">
                  <a16:creationId xmlns:a16="http://schemas.microsoft.com/office/drawing/2014/main" id="{ABEC20AC-AAF7-44DE-B2AF-B1B314679A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66700" y="1524000"/>
              <a:ext cx="1981200" cy="72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mlns:xdr="http://schemas.openxmlformats.org/drawingml/2006/spreadsheetDrawing" xmlns:a="http://schemas.openxmlformats.org/drawingml/2006/main" editAs="oneCell">
    <xdr:from>
      <xdr:col>0</xdr:col>
      <xdr:colOff>266700</xdr:colOff>
      <xdr:row>12</xdr:row>
      <xdr:rowOff>76200</xdr:rowOff>
    </xdr:from>
    <xdr:to>
      <xdr:col>3</xdr:col>
      <xdr:colOff>419100</xdr:colOff>
      <xdr:row>18</xdr:row>
      <xdr:rowOff>0</xdr:rowOff>
    </xdr:to>
    <mc:AlternateContent xmlns:mc="http://schemas.openxmlformats.org/markup-compatibility/2006" xmlns:a14="http://schemas.microsoft.com/office/drawing/2010/main">
      <mc:Choice Requires="a14">
        <xdr:graphicFrame macro="">
          <xdr:nvGraphicFramePr>
            <xdr:cNvPr id="16" name="Sales_Channel 1">
              <a:extLst>
                <a:ext uri="{FF2B5EF4-FFF2-40B4-BE49-F238E27FC236}">
                  <a16:creationId xmlns:a16="http://schemas.microsoft.com/office/drawing/2014/main" id="{7AD7DC17-892D-4B9B-B717-CD28A8DA904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266700" y="2362200"/>
              <a:ext cx="1981200" cy="106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mlns:xdr="http://schemas.openxmlformats.org/drawingml/2006/spreadsheetDrawing" xmlns:a="http://schemas.openxmlformats.org/drawingml/2006/main" editAs="oneCell">
    <xdr:from>
      <xdr:col>0</xdr:col>
      <xdr:colOff>266700</xdr:colOff>
      <xdr:row>18</xdr:row>
      <xdr:rowOff>114300</xdr:rowOff>
    </xdr:from>
    <xdr:to>
      <xdr:col>3</xdr:col>
      <xdr:colOff>419100</xdr:colOff>
      <xdr:row>40</xdr:row>
      <xdr:rowOff>38100</xdr:rowOff>
    </xdr:to>
    <mc:AlternateContent xmlns:mc="http://schemas.openxmlformats.org/markup-compatibility/2006" xmlns:a14="http://schemas.microsoft.com/office/drawing/2010/main">
      <mc:Choice Requires="a14">
        <xdr:graphicFrame macro="">
          <xdr:nvGraphicFramePr>
            <xdr:cNvPr id="7" name="Product.Category 1">
              <a:extLst>
                <a:ext uri="{FF2B5EF4-FFF2-40B4-BE49-F238E27FC236}">
                  <a16:creationId xmlns:a16="http://schemas.microsoft.com/office/drawing/2014/main" id="{9F6F90AE-EC81-4C60-B467-642A9A5D168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266700" y="3543300"/>
              <a:ext cx="1981200" cy="4114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76200</xdr:colOff>
      <xdr:row>5</xdr:row>
      <xdr:rowOff>0</xdr:rowOff>
    </xdr:from>
    <xdr:to>
      <xdr:col>10</xdr:col>
      <xdr:colOff>57150</xdr:colOff>
      <xdr:row>10</xdr:row>
      <xdr:rowOff>57150</xdr:rowOff>
    </xdr:to>
    <xdr:sp macro="" textlink="">
      <xdr:nvSpPr>
        <xdr:cNvPr id="112" name="KPI Card 1"/>
        <xdr:cNvSpPr/>
      </xdr:nvSpPr>
      <xdr:spPr>
        <a:xfrm>
          <a:off x="2514600" y="952500"/>
          <a:ext cx="3638550" cy="1009650"/>
        </a:xfrm>
        <a:prstGeom prst="roundRect">
          <a:avLst>
            <a:gd name="adj" fmla="val 11320"/>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4</xdr:col>
      <xdr:colOff>266700</xdr:colOff>
      <xdr:row>6</xdr:row>
      <xdr:rowOff>38100</xdr:rowOff>
    </xdr:from>
    <xdr:to>
      <xdr:col>5</xdr:col>
      <xdr:colOff>209550</xdr:colOff>
      <xdr:row>9</xdr:row>
      <xdr:rowOff>19050</xdr:rowOff>
    </xdr:to>
    <xdr:pic>
      <xdr:nvPicPr>
        <xdr:cNvPr id="113" name="KPI Icon 1" descr="Total Sales icon"/>
        <xdr:cNvPicPr>
          <a:picLocks noChangeAspect="1"/>
        </xdr:cNvPicPr>
      </xdr:nvPicPr>
      <xdr:blipFill>
        <a:blip xmlns:r="http://schemas.openxmlformats.org/officeDocument/2006/relationships" r:embed="rId102"/>
        <a:stretch>
          <a:fillRect/>
        </a:stretch>
      </xdr:blipFill>
      <xdr:spPr>
        <a:xfrm>
          <a:off x="2705100" y="1181100"/>
          <a:ext cx="552450" cy="552450"/>
        </a:xfrm>
        <a:prstGeom prst="rect">
          <a:avLst/>
        </a:prstGeom>
      </xdr:spPr>
    </xdr:pic>
    <xdr:clientData/>
  </xdr:twoCellAnchor>
  <xdr:twoCellAnchor editAs="oneCell">
    <xdr:from>
      <xdr:col>5</xdr:col>
      <xdr:colOff>361950</xdr:colOff>
      <xdr:row>5</xdr:row>
      <xdr:rowOff>133350</xdr:rowOff>
    </xdr:from>
    <xdr:to>
      <xdr:col>9</xdr:col>
      <xdr:colOff>533400</xdr:colOff>
      <xdr:row>6</xdr:row>
      <xdr:rowOff>133350</xdr:rowOff>
    </xdr:to>
    <xdr:sp macro="" textlink="">
      <xdr:nvSpPr>
        <xdr:cNvPr id="114" name="KPI Label 1"/>
        <xdr:cNvSpPr txBox="1"/>
      </xdr:nvSpPr>
      <xdr:spPr>
        <a:xfrm>
          <a:off x="3409950" y="1085850"/>
          <a:ext cx="2609850" cy="190500"/>
        </a:xfrm>
        <a:prstGeom prst="rect">
          <a:avLst/>
        </a:prstGeom>
        <a:noFill/>
        <a:ln>
          <a:noFill/>
        </a:ln>
      </xdr:spPr>
      <xdr:txBody>
        <a:bodyPr vertOverflow="clip" horzOverflow="clip" wrap="square" lIns="0" tIns="0" rIns="0" bIns="0" rtlCol="0" anchor="ctr"/>
        <a:lstStyle/>
        <a:p>
          <a:pPr algn="l"/>
          <a:r>
            <a:rPr lang="en-IN" sz="1200" b="1" spc="80">
              <a:solidFill>
                <a:srgbClr val="64748B"/>
              </a:solidFill>
              <a:latin typeface="Calibri"/>
              <a:cs typeface="Calibri"/>
            </a:rPr>
            <a:t>TOTAL SALES</a:t>
          </a:r>
        </a:p>
      </xdr:txBody>
    </xdr:sp>
    <xdr:clientData/>
  </xdr:twoCellAnchor>
  <xdr:twoCellAnchor editAs="oneCell">
    <xdr:from>
      <xdr:col>5</xdr:col>
      <xdr:colOff>361950</xdr:colOff>
      <xdr:row>6</xdr:row>
      <xdr:rowOff>114300</xdr:rowOff>
    </xdr:from>
    <xdr:to>
      <xdr:col>9</xdr:col>
      <xdr:colOff>533400</xdr:colOff>
      <xdr:row>8</xdr:row>
      <xdr:rowOff>171450</xdr:rowOff>
    </xdr:to>
    <xdr:sp macro="" textlink="Pivot_KPIs!C2">
      <xdr:nvSpPr>
        <xdr:cNvPr id="115" name="KPI Value 1"/>
        <xdr:cNvSpPr txBox="1"/>
      </xdr:nvSpPr>
      <xdr:spPr>
        <a:xfrm>
          <a:off x="3409950" y="1257300"/>
          <a:ext cx="2609850" cy="438150"/>
        </a:xfrm>
        <a:prstGeom prst="rect">
          <a:avLst/>
        </a:prstGeom>
        <a:noFill/>
        <a:ln>
          <a:noFill/>
        </a:ln>
      </xdr:spPr>
      <xdr:txBody>
        <a:bodyPr vertOverflow="clip" horzOverflow="clip" wrap="square" lIns="0" tIns="0" rIns="0" bIns="0" rtlCol="0" anchor="ctr"/>
        <a:lstStyle/>
        <a:p>
          <a:pPr algn="l"/>
          <a:fld id="{C8CD0B29-7C3B-45E9-A707-9BB69A64C7A5}" type="TxLink">
            <a:rPr lang="en-US" sz="2600" b="1" i="0" u="none" strike="noStrike">
              <a:solidFill>
                <a:srgbClr val="0F172A"/>
              </a:solidFill>
              <a:latin typeface="Calibri"/>
              <a:ea typeface="Calibri"/>
              <a:cs typeface="Calibri"/>
            </a:rPr>
            <a:pPr algn="l"/>
            <a:t>₹ 28,94,663</a:t>
          </a:fld>
          <a:endParaRPr lang="en-IN" sz="2600" b="1"/>
        </a:p>
      </xdr:txBody>
    </xdr:sp>
    <xdr:clientData/>
  </xdr:twoCellAnchor>
  <xdr:twoCellAnchor editAs="oneCell">
    <xdr:from>
      <xdr:col>5</xdr:col>
      <xdr:colOff>361950</xdr:colOff>
      <xdr:row>8</xdr:row>
      <xdr:rowOff>171450</xdr:rowOff>
    </xdr:from>
    <xdr:to>
      <xdr:col>9</xdr:col>
      <xdr:colOff>533400</xdr:colOff>
      <xdr:row>9</xdr:row>
      <xdr:rowOff>152400</xdr:rowOff>
    </xdr:to>
    <xdr:sp macro="" textlink="">
      <xdr:nvSpPr>
        <xdr:cNvPr id="116" name="KPI Hint 1"/>
        <xdr:cNvSpPr txBox="1"/>
      </xdr:nvSpPr>
      <xdr:spPr>
        <a:xfrm>
          <a:off x="3409950" y="1695450"/>
          <a:ext cx="2609850" cy="171450"/>
        </a:xfrm>
        <a:prstGeom prst="rect">
          <a:avLst/>
        </a:prstGeom>
        <a:noFill/>
        <a:ln>
          <a:noFill/>
        </a:ln>
      </xdr:spPr>
      <xdr:txBody>
        <a:bodyPr vertOverflow="clip" horzOverflow="clip" wrap="square" lIns="0" tIns="0" rIns="0" bIns="0" rtlCol="0" anchor="ctr"/>
        <a:lstStyle/>
        <a:p>
          <a:pPr algn="l"/>
          <a:r>
            <a:rPr lang="en-IN" sz="1000" b="0">
              <a:solidFill>
                <a:srgbClr val="7B8AA0"/>
              </a:solidFill>
              <a:latin typeface="Calibri"/>
              <a:cs typeface="Calibri"/>
            </a:rPr>
            <a:t>Revenue from all transactions</a:t>
          </a:r>
        </a:p>
      </xdr:txBody>
    </xdr:sp>
    <xdr:clientData/>
  </xdr:twoCellAnchor>
  <xdr:twoCellAnchor editAs="oneCell">
    <xdr:from>
      <xdr:col>10</xdr:col>
      <xdr:colOff>209550</xdr:colOff>
      <xdr:row>5</xdr:row>
      <xdr:rowOff>0</xdr:rowOff>
    </xdr:from>
    <xdr:to>
      <xdr:col>16</xdr:col>
      <xdr:colOff>190500</xdr:colOff>
      <xdr:row>10</xdr:row>
      <xdr:rowOff>57150</xdr:rowOff>
    </xdr:to>
    <xdr:sp macro="" textlink="">
      <xdr:nvSpPr>
        <xdr:cNvPr id="117" name="KPI Card 2"/>
        <xdr:cNvSpPr/>
      </xdr:nvSpPr>
      <xdr:spPr>
        <a:xfrm>
          <a:off x="6305550" y="952500"/>
          <a:ext cx="3638550" cy="1009650"/>
        </a:xfrm>
        <a:prstGeom prst="roundRect">
          <a:avLst>
            <a:gd name="adj" fmla="val 11320"/>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10</xdr:col>
      <xdr:colOff>400050</xdr:colOff>
      <xdr:row>6</xdr:row>
      <xdr:rowOff>38100</xdr:rowOff>
    </xdr:from>
    <xdr:to>
      <xdr:col>11</xdr:col>
      <xdr:colOff>342900</xdr:colOff>
      <xdr:row>9</xdr:row>
      <xdr:rowOff>19050</xdr:rowOff>
    </xdr:to>
    <xdr:pic>
      <xdr:nvPicPr>
        <xdr:cNvPr id="118" name="KPI Icon 2" descr="Total Profit icon"/>
        <xdr:cNvPicPr>
          <a:picLocks noChangeAspect="1"/>
        </xdr:cNvPicPr>
      </xdr:nvPicPr>
      <xdr:blipFill>
        <a:blip xmlns:r="http://schemas.openxmlformats.org/officeDocument/2006/relationships" r:embed="rId103"/>
        <a:stretch>
          <a:fillRect/>
        </a:stretch>
      </xdr:blipFill>
      <xdr:spPr>
        <a:xfrm>
          <a:off x="6496050" y="1181100"/>
          <a:ext cx="552450" cy="552450"/>
        </a:xfrm>
        <a:prstGeom prst="rect">
          <a:avLst/>
        </a:prstGeom>
      </xdr:spPr>
    </xdr:pic>
    <xdr:clientData/>
  </xdr:twoCellAnchor>
  <xdr:twoCellAnchor editAs="oneCell">
    <xdr:from>
      <xdr:col>11</xdr:col>
      <xdr:colOff>495300</xdr:colOff>
      <xdr:row>5</xdr:row>
      <xdr:rowOff>133350</xdr:rowOff>
    </xdr:from>
    <xdr:to>
      <xdr:col>16</xdr:col>
      <xdr:colOff>57150</xdr:colOff>
      <xdr:row>6</xdr:row>
      <xdr:rowOff>133350</xdr:rowOff>
    </xdr:to>
    <xdr:sp macro="" textlink="">
      <xdr:nvSpPr>
        <xdr:cNvPr id="119" name="KPI Label 2"/>
        <xdr:cNvSpPr txBox="1"/>
      </xdr:nvSpPr>
      <xdr:spPr>
        <a:xfrm>
          <a:off x="7200900" y="1085850"/>
          <a:ext cx="2609850" cy="190500"/>
        </a:xfrm>
        <a:prstGeom prst="rect">
          <a:avLst/>
        </a:prstGeom>
        <a:noFill/>
        <a:ln>
          <a:noFill/>
        </a:ln>
      </xdr:spPr>
      <xdr:txBody>
        <a:bodyPr vertOverflow="clip" horzOverflow="clip" wrap="square" lIns="0" tIns="0" rIns="0" bIns="0" rtlCol="0" anchor="ctr"/>
        <a:lstStyle/>
        <a:p>
          <a:pPr algn="l"/>
          <a:r>
            <a:rPr lang="en-IN" sz="1200" b="1" spc="80">
              <a:solidFill>
                <a:srgbClr val="64748B"/>
              </a:solidFill>
              <a:latin typeface="Calibri"/>
              <a:cs typeface="Calibri"/>
            </a:rPr>
            <a:t>TOTAL PROFIT</a:t>
          </a:r>
        </a:p>
      </xdr:txBody>
    </xdr:sp>
    <xdr:clientData/>
  </xdr:twoCellAnchor>
  <xdr:twoCellAnchor editAs="oneCell">
    <xdr:from>
      <xdr:col>11</xdr:col>
      <xdr:colOff>495300</xdr:colOff>
      <xdr:row>6</xdr:row>
      <xdr:rowOff>114300</xdr:rowOff>
    </xdr:from>
    <xdr:to>
      <xdr:col>16</xdr:col>
      <xdr:colOff>57150</xdr:colOff>
      <xdr:row>8</xdr:row>
      <xdr:rowOff>171450</xdr:rowOff>
    </xdr:to>
    <xdr:sp macro="" textlink="Pivot_KPIs!C9">
      <xdr:nvSpPr>
        <xdr:cNvPr id="120" name="KPI Value 2"/>
        <xdr:cNvSpPr txBox="1"/>
      </xdr:nvSpPr>
      <xdr:spPr>
        <a:xfrm>
          <a:off x="7200900" y="1257300"/>
          <a:ext cx="2609850" cy="438150"/>
        </a:xfrm>
        <a:prstGeom prst="rect">
          <a:avLst/>
        </a:prstGeom>
        <a:noFill/>
        <a:ln>
          <a:noFill/>
        </a:ln>
      </xdr:spPr>
      <xdr:txBody>
        <a:bodyPr vertOverflow="clip" horzOverflow="clip" wrap="square" lIns="0" tIns="0" rIns="0" bIns="0" rtlCol="0" anchor="ctr"/>
        <a:lstStyle/>
        <a:p>
          <a:pPr algn="l"/>
          <a:fld id="{CC1C1F5E-2930-4DCA-95ED-63585090C658}" type="TxLink">
            <a:rPr lang="en-US" sz="2600" b="1" i="0" u="none" strike="noStrike">
              <a:solidFill>
                <a:srgbClr val="0F172A"/>
              </a:solidFill>
              <a:latin typeface="Calibri"/>
              <a:ea typeface="Calibri"/>
              <a:cs typeface="Calibri"/>
            </a:rPr>
            <a:pPr algn="l"/>
            <a:t>₹ 7,37,359</a:t>
          </a:fld>
          <a:endParaRPr lang="en-IN" sz="2600" b="1"/>
        </a:p>
      </xdr:txBody>
    </xdr:sp>
    <xdr:clientData/>
  </xdr:twoCellAnchor>
  <xdr:twoCellAnchor editAs="oneCell">
    <xdr:from>
      <xdr:col>11</xdr:col>
      <xdr:colOff>495300</xdr:colOff>
      <xdr:row>8</xdr:row>
      <xdr:rowOff>171450</xdr:rowOff>
    </xdr:from>
    <xdr:to>
      <xdr:col>16</xdr:col>
      <xdr:colOff>57150</xdr:colOff>
      <xdr:row>9</xdr:row>
      <xdr:rowOff>152400</xdr:rowOff>
    </xdr:to>
    <xdr:sp macro="" textlink="">
      <xdr:nvSpPr>
        <xdr:cNvPr id="121" name="KPI Hint 2"/>
        <xdr:cNvSpPr txBox="1"/>
      </xdr:nvSpPr>
      <xdr:spPr>
        <a:xfrm>
          <a:off x="7200900" y="1695450"/>
          <a:ext cx="2609850" cy="171450"/>
        </a:xfrm>
        <a:prstGeom prst="rect">
          <a:avLst/>
        </a:prstGeom>
        <a:noFill/>
        <a:ln>
          <a:noFill/>
        </a:ln>
      </xdr:spPr>
      <xdr:txBody>
        <a:bodyPr vertOverflow="clip" horzOverflow="clip" wrap="square" lIns="0" tIns="0" rIns="0" bIns="0" rtlCol="0" anchor="ctr"/>
        <a:lstStyle/>
        <a:p>
          <a:pPr algn="l"/>
          <a:r>
            <a:rPr lang="en-IN" sz="1000" b="0">
              <a:solidFill>
                <a:srgbClr val="7B8AA0"/>
              </a:solidFill>
              <a:latin typeface="Calibri"/>
              <a:cs typeface="Calibri"/>
            </a:rPr>
            <a:t>Earnings after costs</a:t>
          </a:r>
        </a:p>
      </xdr:txBody>
    </xdr:sp>
    <xdr:clientData/>
  </xdr:twoCellAnchor>
  <xdr:twoCellAnchor editAs="oneCell">
    <xdr:from>
      <xdr:col>16</xdr:col>
      <xdr:colOff>342900</xdr:colOff>
      <xdr:row>5</xdr:row>
      <xdr:rowOff>0</xdr:rowOff>
    </xdr:from>
    <xdr:to>
      <xdr:col>22</xdr:col>
      <xdr:colOff>323850</xdr:colOff>
      <xdr:row>10</xdr:row>
      <xdr:rowOff>57150</xdr:rowOff>
    </xdr:to>
    <xdr:sp macro="" textlink="">
      <xdr:nvSpPr>
        <xdr:cNvPr id="122" name="KPI Card 3"/>
        <xdr:cNvSpPr/>
      </xdr:nvSpPr>
      <xdr:spPr>
        <a:xfrm>
          <a:off x="10096500" y="952500"/>
          <a:ext cx="3638550" cy="1009650"/>
        </a:xfrm>
        <a:prstGeom prst="roundRect">
          <a:avLst>
            <a:gd name="adj" fmla="val 11320"/>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16</xdr:col>
      <xdr:colOff>533400</xdr:colOff>
      <xdr:row>6</xdr:row>
      <xdr:rowOff>38100</xdr:rowOff>
    </xdr:from>
    <xdr:to>
      <xdr:col>17</xdr:col>
      <xdr:colOff>476250</xdr:colOff>
      <xdr:row>9</xdr:row>
      <xdr:rowOff>19050</xdr:rowOff>
    </xdr:to>
    <xdr:pic>
      <xdr:nvPicPr>
        <xdr:cNvPr id="123" name="KPI Icon 3" descr="Profit Margin icon"/>
        <xdr:cNvPicPr>
          <a:picLocks noChangeAspect="1"/>
        </xdr:cNvPicPr>
      </xdr:nvPicPr>
      <xdr:blipFill>
        <a:blip xmlns:r="http://schemas.openxmlformats.org/officeDocument/2006/relationships" r:embed="rId104"/>
        <a:stretch>
          <a:fillRect/>
        </a:stretch>
      </xdr:blipFill>
      <xdr:spPr>
        <a:xfrm>
          <a:off x="10287000" y="1181100"/>
          <a:ext cx="552450" cy="552450"/>
        </a:xfrm>
        <a:prstGeom prst="rect">
          <a:avLst/>
        </a:prstGeom>
      </xdr:spPr>
    </xdr:pic>
    <xdr:clientData/>
  </xdr:twoCellAnchor>
  <xdr:twoCellAnchor editAs="oneCell">
    <xdr:from>
      <xdr:col>18</xdr:col>
      <xdr:colOff>19050</xdr:colOff>
      <xdr:row>5</xdr:row>
      <xdr:rowOff>133350</xdr:rowOff>
    </xdr:from>
    <xdr:to>
      <xdr:col>22</xdr:col>
      <xdr:colOff>190500</xdr:colOff>
      <xdr:row>6</xdr:row>
      <xdr:rowOff>133350</xdr:rowOff>
    </xdr:to>
    <xdr:sp macro="" textlink="">
      <xdr:nvSpPr>
        <xdr:cNvPr id="124" name="KPI Label 3"/>
        <xdr:cNvSpPr txBox="1"/>
      </xdr:nvSpPr>
      <xdr:spPr>
        <a:xfrm>
          <a:off x="10991850" y="1085850"/>
          <a:ext cx="2609850" cy="190500"/>
        </a:xfrm>
        <a:prstGeom prst="rect">
          <a:avLst/>
        </a:prstGeom>
        <a:noFill/>
        <a:ln>
          <a:noFill/>
        </a:ln>
      </xdr:spPr>
      <xdr:txBody>
        <a:bodyPr vertOverflow="clip" horzOverflow="clip" wrap="square" lIns="0" tIns="0" rIns="0" bIns="0" rtlCol="0" anchor="ctr"/>
        <a:lstStyle/>
        <a:p>
          <a:pPr algn="l"/>
          <a:r>
            <a:rPr lang="en-IN" sz="1200" b="1" spc="80">
              <a:solidFill>
                <a:srgbClr val="64748B"/>
              </a:solidFill>
              <a:latin typeface="Calibri"/>
              <a:cs typeface="Calibri"/>
            </a:rPr>
            <a:t>PROFIT MARGIN</a:t>
          </a:r>
        </a:p>
      </xdr:txBody>
    </xdr:sp>
    <xdr:clientData/>
  </xdr:twoCellAnchor>
  <xdr:twoCellAnchor editAs="oneCell">
    <xdr:from>
      <xdr:col>18</xdr:col>
      <xdr:colOff>19050</xdr:colOff>
      <xdr:row>6</xdr:row>
      <xdr:rowOff>114300</xdr:rowOff>
    </xdr:from>
    <xdr:to>
      <xdr:col>22</xdr:col>
      <xdr:colOff>190500</xdr:colOff>
      <xdr:row>8</xdr:row>
      <xdr:rowOff>171450</xdr:rowOff>
    </xdr:to>
    <xdr:sp macro="" textlink="Pivot_KPIs!F36">
      <xdr:nvSpPr>
        <xdr:cNvPr id="125" name="KPI Value 3"/>
        <xdr:cNvSpPr txBox="1"/>
      </xdr:nvSpPr>
      <xdr:spPr>
        <a:xfrm>
          <a:off x="10991850" y="1257300"/>
          <a:ext cx="2609850" cy="438150"/>
        </a:xfrm>
        <a:prstGeom prst="rect">
          <a:avLst/>
        </a:prstGeom>
        <a:noFill/>
        <a:ln>
          <a:noFill/>
        </a:ln>
      </xdr:spPr>
      <xdr:txBody>
        <a:bodyPr vertOverflow="clip" horzOverflow="clip" wrap="square" lIns="0" tIns="0" rIns="0" bIns="0" rtlCol="0" anchor="ctr"/>
        <a:lstStyle/>
        <a:p>
          <a:pPr algn="l"/>
          <a:fld id="{F09E249D-9061-40E5-83D2-B270FEE41562}" type="TxLink">
            <a:rPr lang="en-US" sz="2600" b="1" i="0" u="none" strike="noStrike">
              <a:solidFill>
                <a:srgbClr val="0F172A"/>
              </a:solidFill>
              <a:latin typeface="Calibri"/>
              <a:ea typeface="Calibri"/>
              <a:cs typeface="Calibri"/>
            </a:rPr>
            <a:pPr algn="l"/>
            <a:t>25.47%</a:t>
          </a:fld>
          <a:endParaRPr lang="en-IN" sz="2600" b="1"/>
        </a:p>
      </xdr:txBody>
    </xdr:sp>
    <xdr:clientData/>
  </xdr:twoCellAnchor>
  <xdr:twoCellAnchor editAs="oneCell">
    <xdr:from>
      <xdr:col>18</xdr:col>
      <xdr:colOff>19050</xdr:colOff>
      <xdr:row>8</xdr:row>
      <xdr:rowOff>171450</xdr:rowOff>
    </xdr:from>
    <xdr:to>
      <xdr:col>22</xdr:col>
      <xdr:colOff>190500</xdr:colOff>
      <xdr:row>9</xdr:row>
      <xdr:rowOff>152400</xdr:rowOff>
    </xdr:to>
    <xdr:sp macro="" textlink="">
      <xdr:nvSpPr>
        <xdr:cNvPr id="126" name="KPI Hint 3"/>
        <xdr:cNvSpPr txBox="1"/>
      </xdr:nvSpPr>
      <xdr:spPr>
        <a:xfrm>
          <a:off x="10991850" y="1695450"/>
          <a:ext cx="2609850" cy="171450"/>
        </a:xfrm>
        <a:prstGeom prst="rect">
          <a:avLst/>
        </a:prstGeom>
        <a:noFill/>
        <a:ln>
          <a:noFill/>
        </a:ln>
      </xdr:spPr>
      <xdr:txBody>
        <a:bodyPr vertOverflow="clip" horzOverflow="clip" wrap="square" lIns="0" tIns="0" rIns="0" bIns="0" rtlCol="0" anchor="ctr"/>
        <a:lstStyle/>
        <a:p>
          <a:pPr algn="l"/>
          <a:r>
            <a:rPr lang="en-IN" sz="1000" b="0">
              <a:solidFill>
                <a:srgbClr val="7B8AA0"/>
              </a:solidFill>
              <a:latin typeface="Calibri"/>
              <a:cs typeface="Calibri"/>
            </a:rPr>
            <a:t>Profit as a share of sales</a:t>
          </a:r>
        </a:p>
      </xdr:txBody>
    </xdr:sp>
    <xdr:clientData/>
  </xdr:twoCellAnchor>
  <xdr:twoCellAnchor editAs="oneCell">
    <xdr:from>
      <xdr:col>22</xdr:col>
      <xdr:colOff>476250</xdr:colOff>
      <xdr:row>5</xdr:row>
      <xdr:rowOff>0</xdr:rowOff>
    </xdr:from>
    <xdr:to>
      <xdr:col>28</xdr:col>
      <xdr:colOff>457200</xdr:colOff>
      <xdr:row>10</xdr:row>
      <xdr:rowOff>57150</xdr:rowOff>
    </xdr:to>
    <xdr:sp macro="" textlink="">
      <xdr:nvSpPr>
        <xdr:cNvPr id="127" name="KPI Card 4"/>
        <xdr:cNvSpPr/>
      </xdr:nvSpPr>
      <xdr:spPr>
        <a:xfrm>
          <a:off x="13887450" y="952500"/>
          <a:ext cx="3638550" cy="1009650"/>
        </a:xfrm>
        <a:prstGeom prst="roundRect">
          <a:avLst>
            <a:gd name="adj" fmla="val 11320"/>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23</xdr:col>
      <xdr:colOff>57150</xdr:colOff>
      <xdr:row>6</xdr:row>
      <xdr:rowOff>38100</xdr:rowOff>
    </xdr:from>
    <xdr:to>
      <xdr:col>24</xdr:col>
      <xdr:colOff>0</xdr:colOff>
      <xdr:row>9</xdr:row>
      <xdr:rowOff>19050</xdr:rowOff>
    </xdr:to>
    <xdr:pic>
      <xdr:nvPicPr>
        <xdr:cNvPr id="128" name="KPI Icon 4" descr="Average Sales icon"/>
        <xdr:cNvPicPr>
          <a:picLocks noChangeAspect="1"/>
        </xdr:cNvPicPr>
      </xdr:nvPicPr>
      <xdr:blipFill>
        <a:blip xmlns:r="http://schemas.openxmlformats.org/officeDocument/2006/relationships" r:embed="rId105"/>
        <a:stretch>
          <a:fillRect/>
        </a:stretch>
      </xdr:blipFill>
      <xdr:spPr>
        <a:xfrm>
          <a:off x="14077950" y="1181100"/>
          <a:ext cx="552450" cy="552450"/>
        </a:xfrm>
        <a:prstGeom prst="rect">
          <a:avLst/>
        </a:prstGeom>
      </xdr:spPr>
    </xdr:pic>
    <xdr:clientData/>
  </xdr:twoCellAnchor>
  <xdr:twoCellAnchor editAs="oneCell">
    <xdr:from>
      <xdr:col>24</xdr:col>
      <xdr:colOff>152400</xdr:colOff>
      <xdr:row>5</xdr:row>
      <xdr:rowOff>133350</xdr:rowOff>
    </xdr:from>
    <xdr:to>
      <xdr:col>28</xdr:col>
      <xdr:colOff>323850</xdr:colOff>
      <xdr:row>6</xdr:row>
      <xdr:rowOff>133350</xdr:rowOff>
    </xdr:to>
    <xdr:sp macro="" textlink="">
      <xdr:nvSpPr>
        <xdr:cNvPr id="129" name="KPI Label 4"/>
        <xdr:cNvSpPr txBox="1"/>
      </xdr:nvSpPr>
      <xdr:spPr>
        <a:xfrm>
          <a:off x="14782800" y="1085850"/>
          <a:ext cx="2609850" cy="190500"/>
        </a:xfrm>
        <a:prstGeom prst="rect">
          <a:avLst/>
        </a:prstGeom>
        <a:noFill/>
        <a:ln>
          <a:noFill/>
        </a:ln>
      </xdr:spPr>
      <xdr:txBody>
        <a:bodyPr vertOverflow="clip" horzOverflow="clip" wrap="square" lIns="0" tIns="0" rIns="0" bIns="0" rtlCol="0" anchor="ctr"/>
        <a:lstStyle/>
        <a:p>
          <a:pPr algn="l"/>
          <a:r>
            <a:rPr lang="en-IN" sz="1200" b="1" spc="80">
              <a:solidFill>
                <a:srgbClr val="64748B"/>
              </a:solidFill>
              <a:latin typeface="Calibri"/>
              <a:cs typeface="Calibri"/>
            </a:rPr>
            <a:t>AVERAGE SALES</a:t>
          </a:r>
        </a:p>
      </xdr:txBody>
    </xdr:sp>
    <xdr:clientData/>
  </xdr:twoCellAnchor>
  <xdr:twoCellAnchor editAs="oneCell">
    <xdr:from>
      <xdr:col>24</xdr:col>
      <xdr:colOff>152400</xdr:colOff>
      <xdr:row>6</xdr:row>
      <xdr:rowOff>114300</xdr:rowOff>
    </xdr:from>
    <xdr:to>
      <xdr:col>28</xdr:col>
      <xdr:colOff>323850</xdr:colOff>
      <xdr:row>8</xdr:row>
      <xdr:rowOff>171450</xdr:rowOff>
    </xdr:to>
    <xdr:sp macro="" textlink="Pivot_KPIs!C15">
      <xdr:nvSpPr>
        <xdr:cNvPr id="130" name="KPI Value 4"/>
        <xdr:cNvSpPr txBox="1"/>
      </xdr:nvSpPr>
      <xdr:spPr>
        <a:xfrm>
          <a:off x="14782800" y="1257300"/>
          <a:ext cx="2609850" cy="438150"/>
        </a:xfrm>
        <a:prstGeom prst="rect">
          <a:avLst/>
        </a:prstGeom>
        <a:noFill/>
        <a:ln>
          <a:noFill/>
        </a:ln>
      </xdr:spPr>
      <xdr:txBody>
        <a:bodyPr vertOverflow="clip" horzOverflow="clip" wrap="square" lIns="0" tIns="0" rIns="0" bIns="0" rtlCol="0" anchor="ctr"/>
        <a:lstStyle/>
        <a:p>
          <a:pPr algn="l"/>
          <a:fld id="{1FAB366F-5EDE-4F04-8F6A-98CB2E905DC6}" type="TxLink">
            <a:rPr lang="en-US" sz="2600" b="1" i="0" u="none" strike="noStrike">
              <a:solidFill>
                <a:srgbClr val="0F172A"/>
              </a:solidFill>
              <a:latin typeface="Calibri"/>
              <a:ea typeface="Calibri"/>
              <a:cs typeface="Calibri"/>
            </a:rPr>
            <a:pPr algn="l"/>
            <a:t>₹ 1,158</a:t>
          </a:fld>
          <a:endParaRPr lang="en-IN" sz="2600" b="1"/>
        </a:p>
      </xdr:txBody>
    </xdr:sp>
    <xdr:clientData/>
  </xdr:twoCellAnchor>
  <xdr:twoCellAnchor editAs="oneCell">
    <xdr:from>
      <xdr:col>24</xdr:col>
      <xdr:colOff>152400</xdr:colOff>
      <xdr:row>8</xdr:row>
      <xdr:rowOff>171450</xdr:rowOff>
    </xdr:from>
    <xdr:to>
      <xdr:col>28</xdr:col>
      <xdr:colOff>323850</xdr:colOff>
      <xdr:row>9</xdr:row>
      <xdr:rowOff>152400</xdr:rowOff>
    </xdr:to>
    <xdr:sp macro="" textlink="">
      <xdr:nvSpPr>
        <xdr:cNvPr id="131" name="KPI Hint 4"/>
        <xdr:cNvSpPr txBox="1"/>
      </xdr:nvSpPr>
      <xdr:spPr>
        <a:xfrm>
          <a:off x="14782800" y="1695450"/>
          <a:ext cx="2609850" cy="171450"/>
        </a:xfrm>
        <a:prstGeom prst="rect">
          <a:avLst/>
        </a:prstGeom>
        <a:noFill/>
        <a:ln>
          <a:noFill/>
        </a:ln>
      </xdr:spPr>
      <xdr:txBody>
        <a:bodyPr vertOverflow="clip" horzOverflow="clip" wrap="square" lIns="0" tIns="0" rIns="0" bIns="0" rtlCol="0" anchor="ctr"/>
        <a:lstStyle/>
        <a:p>
          <a:pPr algn="l"/>
          <a:r>
            <a:rPr lang="en-IN" sz="1000" b="0">
              <a:solidFill>
                <a:srgbClr val="7B8AA0"/>
              </a:solidFill>
              <a:latin typeface="Calibri"/>
              <a:cs typeface="Calibri"/>
            </a:rPr>
            <a:t>Average value per transaction</a:t>
          </a:r>
        </a:p>
      </xdr:txBody>
    </xdr:sp>
    <xdr:clientData/>
  </xdr:twoCellAnchor>
  <xdr:twoCellAnchor editAs="oneCell">
    <xdr:from>
      <xdr:col>4</xdr:col>
      <xdr:colOff>76200</xdr:colOff>
      <xdr:row>11</xdr:row>
      <xdr:rowOff>19050</xdr:rowOff>
    </xdr:from>
    <xdr:to>
      <xdr:col>13</xdr:col>
      <xdr:colOff>304800</xdr:colOff>
      <xdr:row>25</xdr:row>
      <xdr:rowOff>104775</xdr:rowOff>
    </xdr:to>
    <xdr:sp macro="" textlink="">
      <xdr:nvSpPr>
        <xdr:cNvPr id="132" name="Card - Trend"/>
        <xdr:cNvSpPr/>
      </xdr:nvSpPr>
      <xdr:spPr>
        <a:xfrm>
          <a:off x="2514600" y="2114550"/>
          <a:ext cx="5715000" cy="2752725"/>
        </a:xfrm>
        <a:prstGeom prst="roundRect">
          <a:avLst>
            <a:gd name="adj" fmla="val 415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4</xdr:col>
      <xdr:colOff>228600</xdr:colOff>
      <xdr:row>11</xdr:row>
      <xdr:rowOff>152400</xdr:rowOff>
    </xdr:from>
    <xdr:to>
      <xdr:col>4</xdr:col>
      <xdr:colOff>552450</xdr:colOff>
      <xdr:row>13</xdr:row>
      <xdr:rowOff>95250</xdr:rowOff>
    </xdr:to>
    <xdr:pic>
      <xdr:nvPicPr>
        <xdr:cNvPr id="133" name="Icon - Trend" descr="Trend icon"/>
        <xdr:cNvPicPr>
          <a:picLocks noChangeAspect="1"/>
        </xdr:cNvPicPr>
      </xdr:nvPicPr>
      <xdr:blipFill>
        <a:blip xmlns:r="http://schemas.openxmlformats.org/officeDocument/2006/relationships" r:embed="rId106"/>
        <a:stretch>
          <a:fillRect/>
        </a:stretch>
      </xdr:blipFill>
      <xdr:spPr>
        <a:xfrm>
          <a:off x="2667000" y="2247900"/>
          <a:ext cx="323850" cy="323850"/>
        </a:xfrm>
        <a:prstGeom prst="rect">
          <a:avLst/>
        </a:prstGeom>
      </xdr:spPr>
    </xdr:pic>
    <xdr:clientData/>
  </xdr:twoCellAnchor>
  <xdr:twoCellAnchor editAs="oneCell">
    <xdr:from>
      <xdr:col>5</xdr:col>
      <xdr:colOff>38100</xdr:colOff>
      <xdr:row>11</xdr:row>
      <xdr:rowOff>114300</xdr:rowOff>
    </xdr:from>
    <xdr:to>
      <xdr:col>13</xdr:col>
      <xdr:colOff>152400</xdr:colOff>
      <xdr:row>12</xdr:row>
      <xdr:rowOff>133350</xdr:rowOff>
    </xdr:to>
    <xdr:sp macro="" textlink="">
      <xdr:nvSpPr>
        <xdr:cNvPr id="134" name="Title - Trend"/>
        <xdr:cNvSpPr txBox="1"/>
      </xdr:nvSpPr>
      <xdr:spPr>
        <a:xfrm>
          <a:off x="3086100" y="2209800"/>
          <a:ext cx="4991100" cy="209550"/>
        </a:xfrm>
        <a:prstGeom prst="rect">
          <a:avLst/>
        </a:prstGeom>
        <a:noFill/>
        <a:ln>
          <a:noFill/>
        </a:ln>
      </xdr:spPr>
      <xdr:txBody>
        <a:bodyPr vertOverflow="clip" horzOverflow="clip" wrap="square" lIns="0" tIns="0" rIns="0" bIns="0" rtlCol="0" anchor="ctr"/>
        <a:lstStyle/>
        <a:p>
          <a:pPr algn="l"/>
          <a:r>
            <a:rPr lang="en-IN" sz="1400" b="1">
              <a:solidFill>
                <a:srgbClr val="0F172A"/>
              </a:solidFill>
              <a:latin typeface="Calibri"/>
              <a:cs typeface="Calibri"/>
            </a:rPr>
            <a:t>How do FreshMart's sales and profit change over time?</a:t>
          </a:r>
        </a:p>
      </xdr:txBody>
    </xdr:sp>
    <xdr:clientData/>
  </xdr:twoCellAnchor>
  <xdr:twoCellAnchor editAs="oneCell">
    <xdr:from>
      <xdr:col>5</xdr:col>
      <xdr:colOff>38100</xdr:colOff>
      <xdr:row>12</xdr:row>
      <xdr:rowOff>133350</xdr:rowOff>
    </xdr:from>
    <xdr:to>
      <xdr:col>13</xdr:col>
      <xdr:colOff>152400</xdr:colOff>
      <xdr:row>13</xdr:row>
      <xdr:rowOff>104775</xdr:rowOff>
    </xdr:to>
    <xdr:sp macro="" textlink="">
      <xdr:nvSpPr>
        <xdr:cNvPr id="135" name="Subtitle - Trend"/>
        <xdr:cNvSpPr txBox="1"/>
      </xdr:nvSpPr>
      <xdr:spPr>
        <a:xfrm>
          <a:off x="3086100" y="2419350"/>
          <a:ext cx="4991100" cy="161925"/>
        </a:xfrm>
        <a:prstGeom prst="rect">
          <a:avLst/>
        </a:prstGeom>
        <a:noFill/>
        <a:ln>
          <a:noFill/>
        </a:ln>
      </xdr:spPr>
      <xdr:txBody>
        <a:bodyPr vertOverflow="clip" horzOverflow="clip" wrap="square" lIns="0" tIns="0" rIns="0" bIns="0" rtlCol="0" anchor="ctr"/>
        <a:lstStyle/>
        <a:p>
          <a:pPr algn="l"/>
          <a:r>
            <a:rPr lang="en-IN" sz="1050" b="0">
              <a:solidFill>
                <a:srgbClr val="64748B"/>
              </a:solidFill>
              <a:latin typeface="Calibri"/>
              <a:cs typeface="Calibri"/>
            </a:rPr>
            <a:t>Monthly sales vs profit trend</a:t>
          </a:r>
        </a:p>
      </xdr:txBody>
    </xdr:sp>
    <xdr:clientData/>
  </xdr:twoCellAnchor>
  <xdr:twoCellAnchor xmlns:xdr="http://schemas.openxmlformats.org/drawingml/2006/spreadsheetDrawing" xmlns:a="http://schemas.openxmlformats.org/drawingml/2006/main">
    <xdr:from>
      <xdr:col>4</xdr:col>
      <xdr:colOff>171450</xdr:colOff>
      <xdr:row>13</xdr:row>
      <xdr:rowOff>171450</xdr:rowOff>
    </xdr:from>
    <xdr:to>
      <xdr:col>13</xdr:col>
      <xdr:colOff>209550</xdr:colOff>
      <xdr:row>25</xdr:row>
      <xdr:rowOff>28575</xdr:rowOff>
    </xdr:to>
    <xdr:graphicFrame macro="">
      <xdr:nvGraphicFramePr>
        <xdr:cNvPr id="9" name="Chart 8">
          <a:extLst>
            <a:ext uri="{FF2B5EF4-FFF2-40B4-BE49-F238E27FC236}">
              <a16:creationId xmlns:a16="http://schemas.microsoft.com/office/drawing/2014/main" id="{F11D7447-C3DC-423C-8B7A-C8B3322A3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4</xdr:col>
      <xdr:colOff>76200</xdr:colOff>
      <xdr:row>26</xdr:row>
      <xdr:rowOff>66675</xdr:rowOff>
    </xdr:from>
    <xdr:to>
      <xdr:col>8</xdr:col>
      <xdr:colOff>419100</xdr:colOff>
      <xdr:row>40</xdr:row>
      <xdr:rowOff>152400</xdr:rowOff>
    </xdr:to>
    <xdr:sp macro="" textlink="">
      <xdr:nvSpPr>
        <xdr:cNvPr id="136" name="Card - Discounts"/>
        <xdr:cNvSpPr/>
      </xdr:nvSpPr>
      <xdr:spPr>
        <a:xfrm>
          <a:off x="2514600" y="5019675"/>
          <a:ext cx="2781300" cy="2752725"/>
        </a:xfrm>
        <a:prstGeom prst="roundRect">
          <a:avLst>
            <a:gd name="adj" fmla="val 415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4</xdr:col>
      <xdr:colOff>228600</xdr:colOff>
      <xdr:row>27</xdr:row>
      <xdr:rowOff>9525</xdr:rowOff>
    </xdr:from>
    <xdr:to>
      <xdr:col>4</xdr:col>
      <xdr:colOff>552450</xdr:colOff>
      <xdr:row>28</xdr:row>
      <xdr:rowOff>142875</xdr:rowOff>
    </xdr:to>
    <xdr:pic>
      <xdr:nvPicPr>
        <xdr:cNvPr id="137" name="Icon - Discounts" descr="Discounts icon"/>
        <xdr:cNvPicPr>
          <a:picLocks noChangeAspect="1"/>
        </xdr:cNvPicPr>
      </xdr:nvPicPr>
      <xdr:blipFill>
        <a:blip xmlns:r="http://schemas.openxmlformats.org/officeDocument/2006/relationships" r:embed="rId107"/>
        <a:stretch>
          <a:fillRect/>
        </a:stretch>
      </xdr:blipFill>
      <xdr:spPr>
        <a:xfrm>
          <a:off x="2667000" y="5153025"/>
          <a:ext cx="323850" cy="323850"/>
        </a:xfrm>
        <a:prstGeom prst="rect">
          <a:avLst/>
        </a:prstGeom>
      </xdr:spPr>
    </xdr:pic>
    <xdr:clientData/>
  </xdr:twoCellAnchor>
  <xdr:twoCellAnchor editAs="oneCell">
    <xdr:from>
      <xdr:col>5</xdr:col>
      <xdr:colOff>38100</xdr:colOff>
      <xdr:row>26</xdr:row>
      <xdr:rowOff>161925</xdr:rowOff>
    </xdr:from>
    <xdr:to>
      <xdr:col>8</xdr:col>
      <xdr:colOff>266700</xdr:colOff>
      <xdr:row>28</xdr:row>
      <xdr:rowOff>180975</xdr:rowOff>
    </xdr:to>
    <xdr:sp macro="" textlink="">
      <xdr:nvSpPr>
        <xdr:cNvPr id="138" name="Title - Discounts"/>
        <xdr:cNvSpPr txBox="1"/>
      </xdr:nvSpPr>
      <xdr:spPr>
        <a:xfrm>
          <a:off x="3086100" y="5114925"/>
          <a:ext cx="2057400" cy="400050"/>
        </a:xfrm>
        <a:prstGeom prst="rect">
          <a:avLst/>
        </a:prstGeom>
        <a:noFill/>
        <a:ln>
          <a:noFill/>
        </a:ln>
      </xdr:spPr>
      <xdr:txBody>
        <a:bodyPr vertOverflow="clip" horzOverflow="clip" wrap="square" lIns="0" tIns="0" rIns="0" bIns="0" rtlCol="0" anchor="ctr"/>
        <a:lstStyle/>
        <a:p>
          <a:pPr algn="l"/>
          <a:r>
            <a:rPr lang="en-IN" sz="1300" b="1">
              <a:solidFill>
                <a:srgbClr val="0F172A"/>
              </a:solidFill>
              <a:latin typeface="Calibri"/>
              <a:cs typeface="Calibri"/>
            </a:rPr>
            <a:t>How do discounts affect profitability?</a:t>
          </a:r>
        </a:p>
      </xdr:txBody>
    </xdr:sp>
    <xdr:clientData/>
  </xdr:twoCellAnchor>
  <xdr:twoCellAnchor xmlns:xdr="http://schemas.openxmlformats.org/drawingml/2006/spreadsheetDrawing" xmlns:a="http://schemas.openxmlformats.org/drawingml/2006/main">
    <xdr:from>
      <xdr:col>4</xdr:col>
      <xdr:colOff>171450</xdr:colOff>
      <xdr:row>29</xdr:row>
      <xdr:rowOff>66675</xdr:rowOff>
    </xdr:from>
    <xdr:to>
      <xdr:col>8</xdr:col>
      <xdr:colOff>323850</xdr:colOff>
      <xdr:row>40</xdr:row>
      <xdr:rowOff>76200</xdr:rowOff>
    </xdr:to>
    <xdr:graphicFrame macro="">
      <xdr:nvGraphicFramePr>
        <xdr:cNvPr id="8" name="Chart 7">
          <a:extLst>
            <a:ext uri="{FF2B5EF4-FFF2-40B4-BE49-F238E27FC236}">
              <a16:creationId xmlns:a16="http://schemas.microsoft.com/office/drawing/2014/main" id="{B78FCBE9-AC64-4EF6-9068-F2365CB7E0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571500</xdr:colOff>
      <xdr:row>26</xdr:row>
      <xdr:rowOff>66675</xdr:rowOff>
    </xdr:from>
    <xdr:to>
      <xdr:col>13</xdr:col>
      <xdr:colOff>304800</xdr:colOff>
      <xdr:row>40</xdr:row>
      <xdr:rowOff>152400</xdr:rowOff>
    </xdr:to>
    <xdr:sp macro="" textlink="">
      <xdr:nvSpPr>
        <xdr:cNvPr id="139" name="Card - Returns"/>
        <xdr:cNvSpPr/>
      </xdr:nvSpPr>
      <xdr:spPr>
        <a:xfrm>
          <a:off x="5448300" y="5019675"/>
          <a:ext cx="2781300" cy="2752725"/>
        </a:xfrm>
        <a:prstGeom prst="roundRect">
          <a:avLst>
            <a:gd name="adj" fmla="val 415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9</xdr:col>
      <xdr:colOff>114300</xdr:colOff>
      <xdr:row>27</xdr:row>
      <xdr:rowOff>9525</xdr:rowOff>
    </xdr:from>
    <xdr:to>
      <xdr:col>9</xdr:col>
      <xdr:colOff>438150</xdr:colOff>
      <xdr:row>28</xdr:row>
      <xdr:rowOff>142875</xdr:rowOff>
    </xdr:to>
    <xdr:pic>
      <xdr:nvPicPr>
        <xdr:cNvPr id="140" name="Icon - Returns" descr="Returns icon"/>
        <xdr:cNvPicPr>
          <a:picLocks noChangeAspect="1"/>
        </xdr:cNvPicPr>
      </xdr:nvPicPr>
      <xdr:blipFill>
        <a:blip xmlns:r="http://schemas.openxmlformats.org/officeDocument/2006/relationships" r:embed="rId108"/>
        <a:stretch>
          <a:fillRect/>
        </a:stretch>
      </xdr:blipFill>
      <xdr:spPr>
        <a:xfrm>
          <a:off x="5600700" y="5153025"/>
          <a:ext cx="323850" cy="323850"/>
        </a:xfrm>
        <a:prstGeom prst="rect">
          <a:avLst/>
        </a:prstGeom>
      </xdr:spPr>
    </xdr:pic>
    <xdr:clientData/>
  </xdr:twoCellAnchor>
  <xdr:twoCellAnchor editAs="oneCell">
    <xdr:from>
      <xdr:col>9</xdr:col>
      <xdr:colOff>533400</xdr:colOff>
      <xdr:row>26</xdr:row>
      <xdr:rowOff>161925</xdr:rowOff>
    </xdr:from>
    <xdr:to>
      <xdr:col>13</xdr:col>
      <xdr:colOff>152400</xdr:colOff>
      <xdr:row>28</xdr:row>
      <xdr:rowOff>180975</xdr:rowOff>
    </xdr:to>
    <xdr:sp macro="" textlink="">
      <xdr:nvSpPr>
        <xdr:cNvPr id="141" name="Title - Returns"/>
        <xdr:cNvSpPr txBox="1"/>
      </xdr:nvSpPr>
      <xdr:spPr>
        <a:xfrm>
          <a:off x="6019800" y="5114925"/>
          <a:ext cx="2057400" cy="400050"/>
        </a:xfrm>
        <a:prstGeom prst="rect">
          <a:avLst/>
        </a:prstGeom>
        <a:noFill/>
        <a:ln>
          <a:noFill/>
        </a:ln>
      </xdr:spPr>
      <xdr:txBody>
        <a:bodyPr vertOverflow="clip" horzOverflow="clip" wrap="square" lIns="0" tIns="0" rIns="0" bIns="0" rtlCol="0" anchor="ctr"/>
        <a:lstStyle/>
        <a:p>
          <a:pPr algn="l"/>
          <a:r>
            <a:rPr lang="en-IN" sz="1300" b="1">
              <a:solidFill>
                <a:srgbClr val="0F172A"/>
              </a:solidFill>
              <a:latin typeface="Calibri"/>
              <a:cs typeface="Calibri"/>
            </a:rPr>
            <a:t>How does profitability vary by return status?</a:t>
          </a:r>
        </a:p>
      </xdr:txBody>
    </xdr:sp>
    <xdr:clientData/>
  </xdr:twoCellAnchor>
  <xdr:twoCellAnchor xmlns:xdr="http://schemas.openxmlformats.org/drawingml/2006/spreadsheetDrawing" xmlns:a="http://schemas.openxmlformats.org/drawingml/2006/main">
    <xdr:from>
      <xdr:col>9</xdr:col>
      <xdr:colOff>57150</xdr:colOff>
      <xdr:row>29</xdr:row>
      <xdr:rowOff>66675</xdr:rowOff>
    </xdr:from>
    <xdr:to>
      <xdr:col>13</xdr:col>
      <xdr:colOff>209550</xdr:colOff>
      <xdr:row>40</xdr:row>
      <xdr:rowOff>76200</xdr:rowOff>
    </xdr:to>
    <xdr:graphicFrame macro="">
      <xdr:nvGraphicFramePr>
        <xdr:cNvPr id="26" name="Chart 25">
          <a:extLst>
            <a:ext uri="{FF2B5EF4-FFF2-40B4-BE49-F238E27FC236}">
              <a16:creationId xmlns:a16="http://schemas.microsoft.com/office/drawing/2014/main" id="{E2C6D535-160B-4458-854B-BE676BE6E0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13</xdr:col>
      <xdr:colOff>457200</xdr:colOff>
      <xdr:row>11</xdr:row>
      <xdr:rowOff>19050</xdr:rowOff>
    </xdr:from>
    <xdr:to>
      <xdr:col>20</xdr:col>
      <xdr:colOff>533400</xdr:colOff>
      <xdr:row>40</xdr:row>
      <xdr:rowOff>152400</xdr:rowOff>
    </xdr:to>
    <xdr:sp macro="" textlink="">
      <xdr:nvSpPr>
        <xdr:cNvPr id="142" name="Card - Categories"/>
        <xdr:cNvSpPr/>
      </xdr:nvSpPr>
      <xdr:spPr>
        <a:xfrm>
          <a:off x="8382000" y="2114550"/>
          <a:ext cx="4343400" cy="5657850"/>
        </a:xfrm>
        <a:prstGeom prst="roundRect">
          <a:avLst>
            <a:gd name="adj" fmla="val 2631"/>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14</xdr:col>
      <xdr:colOff>0</xdr:colOff>
      <xdr:row>11</xdr:row>
      <xdr:rowOff>152400</xdr:rowOff>
    </xdr:from>
    <xdr:to>
      <xdr:col>14</xdr:col>
      <xdr:colOff>323850</xdr:colOff>
      <xdr:row>13</xdr:row>
      <xdr:rowOff>95250</xdr:rowOff>
    </xdr:to>
    <xdr:pic>
      <xdr:nvPicPr>
        <xdr:cNvPr id="143" name="Icon - Categories" descr="Categories icon"/>
        <xdr:cNvPicPr>
          <a:picLocks noChangeAspect="1"/>
        </xdr:cNvPicPr>
      </xdr:nvPicPr>
      <xdr:blipFill>
        <a:blip xmlns:r="http://schemas.openxmlformats.org/officeDocument/2006/relationships" r:embed="rId109"/>
        <a:stretch>
          <a:fillRect/>
        </a:stretch>
      </xdr:blipFill>
      <xdr:spPr>
        <a:xfrm>
          <a:off x="8534400" y="2247900"/>
          <a:ext cx="323850" cy="323850"/>
        </a:xfrm>
        <a:prstGeom prst="rect">
          <a:avLst/>
        </a:prstGeom>
      </xdr:spPr>
    </xdr:pic>
    <xdr:clientData/>
  </xdr:twoCellAnchor>
  <xdr:twoCellAnchor editAs="oneCell">
    <xdr:from>
      <xdr:col>14</xdr:col>
      <xdr:colOff>419100</xdr:colOff>
      <xdr:row>11</xdr:row>
      <xdr:rowOff>114300</xdr:rowOff>
    </xdr:from>
    <xdr:to>
      <xdr:col>20</xdr:col>
      <xdr:colOff>381000</xdr:colOff>
      <xdr:row>12</xdr:row>
      <xdr:rowOff>133350</xdr:rowOff>
    </xdr:to>
    <xdr:sp macro="" textlink="">
      <xdr:nvSpPr>
        <xdr:cNvPr id="144" name="Title - Categories"/>
        <xdr:cNvSpPr txBox="1"/>
      </xdr:nvSpPr>
      <xdr:spPr>
        <a:xfrm>
          <a:off x="8953500" y="2209800"/>
          <a:ext cx="3619500" cy="209550"/>
        </a:xfrm>
        <a:prstGeom prst="rect">
          <a:avLst/>
        </a:prstGeom>
        <a:noFill/>
        <a:ln>
          <a:noFill/>
        </a:ln>
      </xdr:spPr>
      <xdr:txBody>
        <a:bodyPr vertOverflow="clip" horzOverflow="clip" wrap="square" lIns="0" tIns="0" rIns="0" bIns="0" rtlCol="0" anchor="ctr"/>
        <a:lstStyle/>
        <a:p>
          <a:pPr algn="l"/>
          <a:r>
            <a:rPr lang="en-IN" sz="1400" b="1">
              <a:solidFill>
                <a:srgbClr val="0F172A"/>
              </a:solidFill>
              <a:latin typeface="Calibri"/>
              <a:cs typeface="Calibri"/>
            </a:rPr>
            <a:t>Which categories drive sales &amp; profit?</a:t>
          </a:r>
        </a:p>
      </xdr:txBody>
    </xdr:sp>
    <xdr:clientData/>
  </xdr:twoCellAnchor>
  <xdr:twoCellAnchor editAs="oneCell">
    <xdr:from>
      <xdr:col>14</xdr:col>
      <xdr:colOff>419100</xdr:colOff>
      <xdr:row>12</xdr:row>
      <xdr:rowOff>133350</xdr:rowOff>
    </xdr:from>
    <xdr:to>
      <xdr:col>20</xdr:col>
      <xdr:colOff>381000</xdr:colOff>
      <xdr:row>13</xdr:row>
      <xdr:rowOff>104775</xdr:rowOff>
    </xdr:to>
    <xdr:sp macro="" textlink="">
      <xdr:nvSpPr>
        <xdr:cNvPr id="145" name="Subtitle - Categories"/>
        <xdr:cNvSpPr txBox="1"/>
      </xdr:nvSpPr>
      <xdr:spPr>
        <a:xfrm>
          <a:off x="8953500" y="2419350"/>
          <a:ext cx="3619500" cy="161925"/>
        </a:xfrm>
        <a:prstGeom prst="rect">
          <a:avLst/>
        </a:prstGeom>
        <a:noFill/>
        <a:ln>
          <a:noFill/>
        </a:ln>
      </xdr:spPr>
      <xdr:txBody>
        <a:bodyPr vertOverflow="clip" horzOverflow="clip" wrap="square" lIns="0" tIns="0" rIns="0" bIns="0" rtlCol="0" anchor="ctr"/>
        <a:lstStyle/>
        <a:p>
          <a:pPr algn="l"/>
          <a:r>
            <a:rPr lang="en-IN" sz="1050" b="0">
              <a:solidFill>
                <a:srgbClr val="64748B"/>
              </a:solidFill>
              <a:latin typeface="Calibri"/>
              <a:cs typeface="Calibri"/>
            </a:rPr>
            <a:t>Sales and profit by product category</a:t>
          </a:r>
        </a:p>
      </xdr:txBody>
    </xdr:sp>
    <xdr:clientData/>
  </xdr:twoCellAnchor>
  <xdr:twoCellAnchor xmlns:xdr="http://schemas.openxmlformats.org/drawingml/2006/spreadsheetDrawing" xmlns:a="http://schemas.openxmlformats.org/drawingml/2006/main">
    <xdr:from>
      <xdr:col>13</xdr:col>
      <xdr:colOff>552450</xdr:colOff>
      <xdr:row>13</xdr:row>
      <xdr:rowOff>171450</xdr:rowOff>
    </xdr:from>
    <xdr:to>
      <xdr:col>20</xdr:col>
      <xdr:colOff>438150</xdr:colOff>
      <xdr:row>40</xdr:row>
      <xdr:rowOff>76200</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76200</xdr:colOff>
      <xdr:row>11</xdr:row>
      <xdr:rowOff>19050</xdr:rowOff>
    </xdr:from>
    <xdr:to>
      <xdr:col>28</xdr:col>
      <xdr:colOff>457200</xdr:colOff>
      <xdr:row>25</xdr:row>
      <xdr:rowOff>104775</xdr:rowOff>
    </xdr:to>
    <xdr:sp macro="" textlink="">
      <xdr:nvSpPr>
        <xdr:cNvPr id="146" name="Card - Products"/>
        <xdr:cNvSpPr/>
      </xdr:nvSpPr>
      <xdr:spPr>
        <a:xfrm>
          <a:off x="12877800" y="2114550"/>
          <a:ext cx="4648200" cy="2752725"/>
        </a:xfrm>
        <a:prstGeom prst="roundRect">
          <a:avLst>
            <a:gd name="adj" fmla="val 415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21</xdr:col>
      <xdr:colOff>228600</xdr:colOff>
      <xdr:row>11</xdr:row>
      <xdr:rowOff>152400</xdr:rowOff>
    </xdr:from>
    <xdr:to>
      <xdr:col>21</xdr:col>
      <xdr:colOff>552450</xdr:colOff>
      <xdr:row>13</xdr:row>
      <xdr:rowOff>95250</xdr:rowOff>
    </xdr:to>
    <xdr:pic>
      <xdr:nvPicPr>
        <xdr:cNvPr id="147" name="Icon - Products" descr="Products icon"/>
        <xdr:cNvPicPr>
          <a:picLocks noChangeAspect="1"/>
        </xdr:cNvPicPr>
      </xdr:nvPicPr>
      <xdr:blipFill>
        <a:blip xmlns:r="http://schemas.openxmlformats.org/officeDocument/2006/relationships" r:embed="rId110"/>
        <a:stretch>
          <a:fillRect/>
        </a:stretch>
      </xdr:blipFill>
      <xdr:spPr>
        <a:xfrm>
          <a:off x="13030200" y="2247900"/>
          <a:ext cx="323850" cy="323850"/>
        </a:xfrm>
        <a:prstGeom prst="rect">
          <a:avLst/>
        </a:prstGeom>
      </xdr:spPr>
    </xdr:pic>
    <xdr:clientData/>
  </xdr:twoCellAnchor>
  <xdr:twoCellAnchor editAs="oneCell">
    <xdr:from>
      <xdr:col>22</xdr:col>
      <xdr:colOff>38100</xdr:colOff>
      <xdr:row>11</xdr:row>
      <xdr:rowOff>114300</xdr:rowOff>
    </xdr:from>
    <xdr:to>
      <xdr:col>28</xdr:col>
      <xdr:colOff>304800</xdr:colOff>
      <xdr:row>12</xdr:row>
      <xdr:rowOff>133350</xdr:rowOff>
    </xdr:to>
    <xdr:sp macro="" textlink="">
      <xdr:nvSpPr>
        <xdr:cNvPr id="148" name="Title - Products"/>
        <xdr:cNvSpPr txBox="1"/>
      </xdr:nvSpPr>
      <xdr:spPr>
        <a:xfrm>
          <a:off x="13449300" y="2209800"/>
          <a:ext cx="3924300" cy="209550"/>
        </a:xfrm>
        <a:prstGeom prst="rect">
          <a:avLst/>
        </a:prstGeom>
        <a:noFill/>
        <a:ln>
          <a:noFill/>
        </a:ln>
      </xdr:spPr>
      <xdr:txBody>
        <a:bodyPr vertOverflow="clip" horzOverflow="clip" wrap="square" lIns="0" tIns="0" rIns="0" bIns="0" rtlCol="0" anchor="ctr"/>
        <a:lstStyle/>
        <a:p>
          <a:pPr algn="l"/>
          <a:r>
            <a:rPr lang="en-IN" sz="1400" b="1">
              <a:solidFill>
                <a:srgbClr val="0F172A"/>
              </a:solidFill>
              <a:latin typeface="Calibri"/>
              <a:cs typeface="Calibri"/>
            </a:rPr>
            <a:t>Which products drive sales &amp; profit?</a:t>
          </a:r>
        </a:p>
      </xdr:txBody>
    </xdr:sp>
    <xdr:clientData/>
  </xdr:twoCellAnchor>
  <xdr:twoCellAnchor editAs="oneCell">
    <xdr:from>
      <xdr:col>22</xdr:col>
      <xdr:colOff>38100</xdr:colOff>
      <xdr:row>12</xdr:row>
      <xdr:rowOff>133350</xdr:rowOff>
    </xdr:from>
    <xdr:to>
      <xdr:col>28</xdr:col>
      <xdr:colOff>304800</xdr:colOff>
      <xdr:row>13</xdr:row>
      <xdr:rowOff>104775</xdr:rowOff>
    </xdr:to>
    <xdr:sp macro="" textlink="">
      <xdr:nvSpPr>
        <xdr:cNvPr id="149" name="Subtitle - Products"/>
        <xdr:cNvSpPr txBox="1"/>
      </xdr:nvSpPr>
      <xdr:spPr>
        <a:xfrm>
          <a:off x="13449300" y="2419350"/>
          <a:ext cx="3924300" cy="161925"/>
        </a:xfrm>
        <a:prstGeom prst="rect">
          <a:avLst/>
        </a:prstGeom>
        <a:noFill/>
        <a:ln>
          <a:noFill/>
        </a:ln>
      </xdr:spPr>
      <xdr:txBody>
        <a:bodyPr vertOverflow="clip" horzOverflow="clip" wrap="square" lIns="0" tIns="0" rIns="0" bIns="0" rtlCol="0" anchor="ctr"/>
        <a:lstStyle/>
        <a:p>
          <a:pPr algn="l"/>
          <a:r>
            <a:rPr lang="en-IN" sz="1050" b="0">
              <a:solidFill>
                <a:srgbClr val="64748B"/>
              </a:solidFill>
              <a:latin typeface="Calibri"/>
              <a:cs typeface="Calibri"/>
            </a:rPr>
            <a:t>Top 10 products by profit</a:t>
          </a:r>
        </a:p>
      </xdr:txBody>
    </xdr:sp>
    <xdr:clientData/>
  </xdr:twoCellAnchor>
  <xdr:twoCellAnchor xmlns:xdr="http://schemas.openxmlformats.org/drawingml/2006/spreadsheetDrawing" xmlns:a="http://schemas.openxmlformats.org/drawingml/2006/main">
    <xdr:from>
      <xdr:col>21</xdr:col>
      <xdr:colOff>171450</xdr:colOff>
      <xdr:row>13</xdr:row>
      <xdr:rowOff>171450</xdr:rowOff>
    </xdr:from>
    <xdr:to>
      <xdr:col>28</xdr:col>
      <xdr:colOff>361950</xdr:colOff>
      <xdr:row>25</xdr:row>
      <xdr:rowOff>28575</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973050" y="2647950"/>
              <a:ext cx="4457700" cy="21431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21</xdr:col>
      <xdr:colOff>76200</xdr:colOff>
      <xdr:row>26</xdr:row>
      <xdr:rowOff>66675</xdr:rowOff>
    </xdr:from>
    <xdr:to>
      <xdr:col>28</xdr:col>
      <xdr:colOff>457200</xdr:colOff>
      <xdr:row>40</xdr:row>
      <xdr:rowOff>152400</xdr:rowOff>
    </xdr:to>
    <xdr:sp macro="" textlink="">
      <xdr:nvSpPr>
        <xdr:cNvPr id="150" name="Card - Channels"/>
        <xdr:cNvSpPr/>
      </xdr:nvSpPr>
      <xdr:spPr>
        <a:xfrm>
          <a:off x="12877800" y="5019675"/>
          <a:ext cx="4648200" cy="2752725"/>
        </a:xfrm>
        <a:prstGeom prst="roundRect">
          <a:avLst>
            <a:gd name="adj" fmla="val 4152"/>
          </a:avLst>
        </a:prstGeom>
        <a:solidFill>
          <a:srgbClr val="FFFFFF"/>
        </a:solidFill>
        <a:ln w="9525">
          <a:solidFill>
            <a:srgbClr val="E2E8F0"/>
          </a:solidFill>
        </a:ln>
        <a:effectLst>
          <a:outerShdw blurRad="63500" dist="19050" dir="5400000" algn="t" rotWithShape="0">
            <a:srgbClr val="0F172A">
              <a:alpha val="9000"/>
            </a:srgbClr>
          </a:outerShdw>
        </a:effectLst>
      </xdr:spPr>
      <xdr:txBody>
        <a:bodyPr rtlCol="0" anchor="ctr"/>
        <a:lstStyle/>
        <a:p>
          <a:endParaRPr lang="en-IN" sz="1100"/>
        </a:p>
      </xdr:txBody>
    </xdr:sp>
    <xdr:clientData/>
  </xdr:twoCellAnchor>
  <xdr:twoCellAnchor editAs="oneCell">
    <xdr:from>
      <xdr:col>21</xdr:col>
      <xdr:colOff>228600</xdr:colOff>
      <xdr:row>27</xdr:row>
      <xdr:rowOff>9525</xdr:rowOff>
    </xdr:from>
    <xdr:to>
      <xdr:col>21</xdr:col>
      <xdr:colOff>552450</xdr:colOff>
      <xdr:row>28</xdr:row>
      <xdr:rowOff>142875</xdr:rowOff>
    </xdr:to>
    <xdr:pic>
      <xdr:nvPicPr>
        <xdr:cNvPr id="151" name="Icon - Channels" descr="Channels icon"/>
        <xdr:cNvPicPr>
          <a:picLocks noChangeAspect="1"/>
        </xdr:cNvPicPr>
      </xdr:nvPicPr>
      <xdr:blipFill>
        <a:blip xmlns:r="http://schemas.openxmlformats.org/officeDocument/2006/relationships" r:embed="rId111"/>
        <a:stretch>
          <a:fillRect/>
        </a:stretch>
      </xdr:blipFill>
      <xdr:spPr>
        <a:xfrm>
          <a:off x="13030200" y="5153025"/>
          <a:ext cx="323850" cy="323850"/>
        </a:xfrm>
        <a:prstGeom prst="rect">
          <a:avLst/>
        </a:prstGeom>
      </xdr:spPr>
    </xdr:pic>
    <xdr:clientData/>
  </xdr:twoCellAnchor>
  <xdr:twoCellAnchor editAs="oneCell">
    <xdr:from>
      <xdr:col>22</xdr:col>
      <xdr:colOff>38100</xdr:colOff>
      <xdr:row>26</xdr:row>
      <xdr:rowOff>161925</xdr:rowOff>
    </xdr:from>
    <xdr:to>
      <xdr:col>28</xdr:col>
      <xdr:colOff>304800</xdr:colOff>
      <xdr:row>27</xdr:row>
      <xdr:rowOff>180975</xdr:rowOff>
    </xdr:to>
    <xdr:sp macro="" textlink="">
      <xdr:nvSpPr>
        <xdr:cNvPr id="152" name="Title - Channels"/>
        <xdr:cNvSpPr txBox="1"/>
      </xdr:nvSpPr>
      <xdr:spPr>
        <a:xfrm>
          <a:off x="13449300" y="5114925"/>
          <a:ext cx="3924300" cy="209550"/>
        </a:xfrm>
        <a:prstGeom prst="rect">
          <a:avLst/>
        </a:prstGeom>
        <a:noFill/>
        <a:ln>
          <a:noFill/>
        </a:ln>
      </xdr:spPr>
      <xdr:txBody>
        <a:bodyPr vertOverflow="clip" horzOverflow="clip" wrap="square" lIns="0" tIns="0" rIns="0" bIns="0" rtlCol="0" anchor="ctr"/>
        <a:lstStyle/>
        <a:p>
          <a:pPr algn="l"/>
          <a:r>
            <a:rPr lang="en-IN" sz="1400" b="1">
              <a:solidFill>
                <a:srgbClr val="0F172A"/>
              </a:solidFill>
              <a:latin typeface="Calibri"/>
              <a:cs typeface="Calibri"/>
            </a:rPr>
            <a:t>Which channel drives sales &amp; profit?</a:t>
          </a:r>
        </a:p>
      </xdr:txBody>
    </xdr:sp>
    <xdr:clientData/>
  </xdr:twoCellAnchor>
  <xdr:twoCellAnchor editAs="oneCell">
    <xdr:from>
      <xdr:col>22</xdr:col>
      <xdr:colOff>38100</xdr:colOff>
      <xdr:row>27</xdr:row>
      <xdr:rowOff>180975</xdr:rowOff>
    </xdr:from>
    <xdr:to>
      <xdr:col>28</xdr:col>
      <xdr:colOff>304800</xdr:colOff>
      <xdr:row>28</xdr:row>
      <xdr:rowOff>152400</xdr:rowOff>
    </xdr:to>
    <xdr:sp macro="" textlink="">
      <xdr:nvSpPr>
        <xdr:cNvPr id="153" name="Subtitle - Channels"/>
        <xdr:cNvSpPr txBox="1"/>
      </xdr:nvSpPr>
      <xdr:spPr>
        <a:xfrm>
          <a:off x="13449300" y="5324475"/>
          <a:ext cx="3924300" cy="161925"/>
        </a:xfrm>
        <a:prstGeom prst="rect">
          <a:avLst/>
        </a:prstGeom>
        <a:noFill/>
        <a:ln>
          <a:noFill/>
        </a:ln>
      </xdr:spPr>
      <xdr:txBody>
        <a:bodyPr vertOverflow="clip" horzOverflow="clip" wrap="square" lIns="0" tIns="0" rIns="0" bIns="0" rtlCol="0" anchor="ctr"/>
        <a:lstStyle/>
        <a:p>
          <a:pPr algn="l"/>
          <a:r>
            <a:rPr lang="en-IN" sz="1050" b="0">
              <a:solidFill>
                <a:srgbClr val="64748B"/>
              </a:solidFill>
              <a:latin typeface="Calibri"/>
              <a:cs typeface="Calibri"/>
            </a:rPr>
            <a:t>Sales and profit by sales channel</a:t>
          </a:r>
        </a:p>
      </xdr:txBody>
    </xdr:sp>
    <xdr:clientData/>
  </xdr:twoCellAnchor>
  <xdr:twoCellAnchor xmlns:xdr="http://schemas.openxmlformats.org/drawingml/2006/spreadsheetDrawing" xmlns:a="http://schemas.openxmlformats.org/drawingml/2006/main">
    <xdr:from>
      <xdr:col>21</xdr:col>
      <xdr:colOff>171450</xdr:colOff>
      <xdr:row>29</xdr:row>
      <xdr:rowOff>28575</xdr:rowOff>
    </xdr:from>
    <xdr:to>
      <xdr:col>28</xdr:col>
      <xdr:colOff>361950</xdr:colOff>
      <xdr:row>40</xdr:row>
      <xdr:rowOff>76200</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38099</xdr:rowOff>
    </xdr:from>
    <xdr:to>
      <xdr:col>20</xdr:col>
      <xdr:colOff>409575</xdr:colOff>
      <xdr:row>38</xdr:row>
      <xdr:rowOff>85724</xdr:rowOff>
    </xdr:to>
    <xdr:sp macro="" textlink="">
      <xdr:nvSpPr>
        <xdr:cNvPr id="2" name="Rectangle 1">
          <a:extLst>
            <a:ext uri="{FF2B5EF4-FFF2-40B4-BE49-F238E27FC236}">
              <a16:creationId xmlns:a16="http://schemas.microsoft.com/office/drawing/2014/main" id="{E447245F-2834-44DA-F981-5E5D9EE7D49A}"/>
            </a:ext>
          </a:extLst>
        </xdr:cNvPr>
        <xdr:cNvSpPr/>
      </xdr:nvSpPr>
      <xdr:spPr>
        <a:xfrm>
          <a:off x="9525" y="38099"/>
          <a:ext cx="12592050" cy="72866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9525</xdr:rowOff>
    </xdr:from>
    <xdr:to>
      <xdr:col>20</xdr:col>
      <xdr:colOff>590550</xdr:colOff>
      <xdr:row>37</xdr:row>
      <xdr:rowOff>180975</xdr:rowOff>
    </xdr:to>
    <xdr:sp macro="" textlink="">
      <xdr:nvSpPr>
        <xdr:cNvPr id="3" name="TextBox 2">
          <a:extLst>
            <a:ext uri="{FF2B5EF4-FFF2-40B4-BE49-F238E27FC236}">
              <a16:creationId xmlns:a16="http://schemas.microsoft.com/office/drawing/2014/main" id="{725B242D-4F4C-7083-4EE1-960B0971FE48}"/>
            </a:ext>
          </a:extLst>
        </xdr:cNvPr>
        <xdr:cNvSpPr txBox="1"/>
      </xdr:nvSpPr>
      <xdr:spPr>
        <a:xfrm>
          <a:off x="0" y="9525"/>
          <a:ext cx="12782550" cy="7219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FreshMart generated ₹28.95 lakh in sales</a:t>
          </a:r>
        </a:p>
        <a:p>
          <a:r>
            <a:rPr lang="en-IN" sz="1100" b="0" i="0">
              <a:solidFill>
                <a:schemeClr val="dk1"/>
              </a:solidFill>
              <a:effectLst/>
              <a:latin typeface="+mn-lt"/>
              <a:ea typeface="+mn-ea"/>
              <a:cs typeface="+mn-cs"/>
            </a:rPr>
            <a:t>The dataset contains </a:t>
          </a:r>
          <a:r>
            <a:rPr lang="en-IN" sz="1100" b="1" i="0">
              <a:solidFill>
                <a:schemeClr val="dk1"/>
              </a:solidFill>
              <a:effectLst/>
              <a:latin typeface="+mn-lt"/>
              <a:ea typeface="+mn-ea"/>
              <a:cs typeface="+mn-cs"/>
            </a:rPr>
            <a:t>2,500 transactions</a:t>
          </a:r>
          <a:r>
            <a:rPr lang="en-IN" sz="1100" b="0" i="0">
              <a:solidFill>
                <a:schemeClr val="dk1"/>
              </a:solidFill>
              <a:effectLst/>
              <a:latin typeface="+mn-lt"/>
              <a:ea typeface="+mn-ea"/>
              <a:cs typeface="+mn-cs"/>
            </a:rPr>
            <a:t>, generating approximately </a:t>
          </a:r>
          <a:r>
            <a:rPr lang="en-IN" sz="1100" b="1" i="0">
              <a:solidFill>
                <a:schemeClr val="dk1"/>
              </a:solidFill>
              <a:effectLst/>
              <a:latin typeface="+mn-lt"/>
              <a:ea typeface="+mn-ea"/>
              <a:cs typeface="+mn-cs"/>
            </a:rPr>
            <a:t>₹28.95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₹7.37 lakh in profit</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In-Store is the dominant sales channel</a:t>
          </a:r>
        </a:p>
        <a:p>
          <a:r>
            <a:rPr lang="en-IN" sz="1100" b="0" i="0">
              <a:solidFill>
                <a:schemeClr val="dk1"/>
              </a:solidFill>
              <a:effectLst/>
              <a:latin typeface="+mn-lt"/>
              <a:ea typeface="+mn-ea"/>
              <a:cs typeface="+mn-cs"/>
            </a:rPr>
            <a:t>In-Store generated approximately </a:t>
          </a:r>
          <a:r>
            <a:rPr lang="en-IN" sz="1100" b="1" i="0">
              <a:solidFill>
                <a:schemeClr val="dk1"/>
              </a:solidFill>
              <a:effectLst/>
              <a:latin typeface="+mn-lt"/>
              <a:ea typeface="+mn-ea"/>
              <a:cs typeface="+mn-cs"/>
            </a:rPr>
            <a:t>₹19.91 lakh in sales</a:t>
          </a:r>
          <a:r>
            <a:rPr lang="en-IN" sz="1100" b="0" i="0">
              <a:solidFill>
                <a:schemeClr val="dk1"/>
              </a:solidFill>
              <a:effectLst/>
              <a:latin typeface="+mn-lt"/>
              <a:ea typeface="+mn-ea"/>
              <a:cs typeface="+mn-cs"/>
            </a:rPr>
            <a:t>, followed by:</a:t>
          </a:r>
        </a:p>
        <a:p>
          <a:pPr lvl="0"/>
          <a:r>
            <a:rPr lang="en-IN" sz="1100" b="0" i="0">
              <a:solidFill>
                <a:schemeClr val="dk1"/>
              </a:solidFill>
              <a:effectLst/>
              <a:latin typeface="+mn-lt"/>
              <a:ea typeface="+mn-ea"/>
              <a:cs typeface="+mn-cs"/>
            </a:rPr>
            <a:t>Online --- approximately </a:t>
          </a:r>
          <a:r>
            <a:rPr lang="en-IN" sz="1100" b="1" i="0">
              <a:solidFill>
                <a:schemeClr val="dk1"/>
              </a:solidFill>
              <a:effectLst/>
              <a:latin typeface="+mn-lt"/>
              <a:ea typeface="+mn-ea"/>
              <a:cs typeface="+mn-cs"/>
            </a:rPr>
            <a:t>₹6.15 lakh</a:t>
          </a:r>
          <a:endParaRPr lang="en-IN" sz="1100" b="0" i="0">
            <a:solidFill>
              <a:schemeClr val="dk1"/>
            </a:solidFill>
            <a:effectLst/>
            <a:latin typeface="+mn-lt"/>
            <a:ea typeface="+mn-ea"/>
            <a:cs typeface="+mn-cs"/>
          </a:endParaRPr>
        </a:p>
        <a:p>
          <a:pPr lvl="0"/>
          <a:r>
            <a:rPr lang="en-IN" sz="1100" b="0" i="0">
              <a:solidFill>
                <a:schemeClr val="dk1"/>
              </a:solidFill>
              <a:effectLst/>
              <a:latin typeface="+mn-lt"/>
              <a:ea typeface="+mn-ea"/>
              <a:cs typeface="+mn-cs"/>
            </a:rPr>
            <a:t>Mobile App --- approximately </a:t>
          </a:r>
          <a:r>
            <a:rPr lang="en-IN" sz="1100" b="1" i="0">
              <a:solidFill>
                <a:schemeClr val="dk1"/>
              </a:solidFill>
              <a:effectLst/>
              <a:latin typeface="+mn-lt"/>
              <a:ea typeface="+mn-ea"/>
              <a:cs typeface="+mn-cs"/>
            </a:rPr>
            <a:t>₹2.89 lakh</a:t>
          </a:r>
          <a:endParaRPr lang="en-IN" sz="1100" b="0" i="0">
            <a:solidFill>
              <a:schemeClr val="dk1"/>
            </a:solidFill>
            <a:effectLst/>
            <a:latin typeface="+mn-lt"/>
            <a:ea typeface="+mn-ea"/>
            <a:cs typeface="+mn-cs"/>
          </a:endParaRPr>
        </a:p>
        <a:p>
          <a:r>
            <a:rPr lang="en-IN" sz="1100" b="0" i="0">
              <a:solidFill>
                <a:schemeClr val="dk1"/>
              </a:solidFill>
              <a:effectLst/>
              <a:latin typeface="+mn-lt"/>
              <a:ea typeface="+mn-ea"/>
              <a:cs typeface="+mn-cs"/>
            </a:rPr>
            <a:t>This indicates that the physical-store channel is currently FreshMart's strongest revenue contributor.</a:t>
          </a:r>
        </a:p>
        <a:p>
          <a:r>
            <a:rPr lang="en-IN" sz="1100" b="1" i="0">
              <a:solidFill>
                <a:schemeClr val="dk1"/>
              </a:solidFill>
              <a:effectLst/>
              <a:latin typeface="+mn-lt"/>
              <a:ea typeface="+mn-ea"/>
              <a:cs typeface="+mn-cs"/>
            </a:rPr>
            <a:t>3. Beverages is the highest-sales category</a:t>
          </a:r>
        </a:p>
        <a:p>
          <a:r>
            <a:rPr lang="en-IN" sz="1100" b="0" i="0">
              <a:solidFill>
                <a:schemeClr val="dk1"/>
              </a:solidFill>
              <a:effectLst/>
              <a:latin typeface="+mn-lt"/>
              <a:ea typeface="+mn-ea"/>
              <a:cs typeface="+mn-cs"/>
            </a:rPr>
            <a:t>Beverages generated approximately </a:t>
          </a:r>
          <a:r>
            <a:rPr lang="en-IN" sz="1100" b="1" i="0">
              <a:solidFill>
                <a:schemeClr val="dk1"/>
              </a:solidFill>
              <a:effectLst/>
              <a:latin typeface="+mn-lt"/>
              <a:ea typeface="+mn-ea"/>
              <a:cs typeface="+mn-cs"/>
            </a:rPr>
            <a:t>₹4.75 lakh in sales</a:t>
          </a:r>
          <a:r>
            <a:rPr lang="en-IN" sz="1100" b="0" i="0">
              <a:solidFill>
                <a:schemeClr val="dk1"/>
              </a:solidFill>
              <a:effectLst/>
              <a:latin typeface="+mn-lt"/>
              <a:ea typeface="+mn-ea"/>
              <a:cs typeface="+mn-cs"/>
            </a:rPr>
            <a:t>, making it the highest-sales category.</a:t>
          </a:r>
        </a:p>
        <a:p>
          <a:r>
            <a:rPr lang="en-IN" sz="1100" b="0" i="0">
              <a:solidFill>
                <a:schemeClr val="dk1"/>
              </a:solidFill>
              <a:effectLst/>
              <a:latin typeface="+mn-lt"/>
              <a:ea typeface="+mn-ea"/>
              <a:cs typeface="+mn-cs"/>
            </a:rPr>
            <a:t>Other major categories include:</a:t>
          </a:r>
        </a:p>
        <a:p>
          <a:pPr lvl="0"/>
          <a:r>
            <a:rPr lang="en-IN" sz="1100" b="0" i="0">
              <a:solidFill>
                <a:schemeClr val="dk1"/>
              </a:solidFill>
              <a:effectLst/>
              <a:latin typeface="+mn-lt"/>
              <a:ea typeface="+mn-ea"/>
              <a:cs typeface="+mn-cs"/>
            </a:rPr>
            <a:t>Bakery --- approximately ₹3.65 lakh</a:t>
          </a:r>
        </a:p>
        <a:p>
          <a:pPr lvl="0"/>
          <a:r>
            <a:rPr lang="en-IN" sz="1100" b="0" i="0">
              <a:solidFill>
                <a:schemeClr val="dk1"/>
              </a:solidFill>
              <a:effectLst/>
              <a:latin typeface="+mn-lt"/>
              <a:ea typeface="+mn-ea"/>
              <a:cs typeface="+mn-cs"/>
            </a:rPr>
            <a:t>Dairy --- approximately ₹3.54 lakh</a:t>
          </a:r>
        </a:p>
        <a:p>
          <a:pPr lvl="0"/>
          <a:r>
            <a:rPr lang="en-IN" sz="1100" b="0" i="0">
              <a:solidFill>
                <a:schemeClr val="dk1"/>
              </a:solidFill>
              <a:effectLst/>
              <a:latin typeface="+mn-lt"/>
              <a:ea typeface="+mn-ea"/>
              <a:cs typeface="+mn-cs"/>
            </a:rPr>
            <a:t>Snacks --- approximately ₹2.92 lakh</a:t>
          </a:r>
        </a:p>
        <a:p>
          <a:r>
            <a:rPr lang="en-IN" sz="1100" b="1" i="0">
              <a:solidFill>
                <a:schemeClr val="dk1"/>
              </a:solidFill>
              <a:effectLst/>
              <a:latin typeface="+mn-lt"/>
              <a:ea typeface="+mn-ea"/>
              <a:cs typeface="+mn-cs"/>
            </a:rPr>
            <a:t>4. Bakery generates the highest category profit</a:t>
          </a:r>
        </a:p>
        <a:p>
          <a:r>
            <a:rPr lang="en-IN" sz="1100" b="0" i="0">
              <a:solidFill>
                <a:schemeClr val="dk1"/>
              </a:solidFill>
              <a:effectLst/>
              <a:latin typeface="+mn-lt"/>
              <a:ea typeface="+mn-ea"/>
              <a:cs typeface="+mn-cs"/>
            </a:rPr>
            <a:t>Bakery generated approximately </a:t>
          </a:r>
          <a:r>
            <a:rPr lang="en-IN" sz="1100" b="1" i="0">
              <a:solidFill>
                <a:schemeClr val="dk1"/>
              </a:solidFill>
              <a:effectLst/>
              <a:latin typeface="+mn-lt"/>
              <a:ea typeface="+mn-ea"/>
              <a:cs typeface="+mn-cs"/>
            </a:rPr>
            <a:t>₹1.49 lakh in profit</a:t>
          </a:r>
          <a:r>
            <a:rPr lang="en-IN" sz="1100" b="0" i="0">
              <a:solidFill>
                <a:schemeClr val="dk1"/>
              </a:solidFill>
              <a:effectLst/>
              <a:latin typeface="+mn-lt"/>
              <a:ea typeface="+mn-ea"/>
              <a:cs typeface="+mn-cs"/>
            </a:rPr>
            <a:t>, higher than Beverages despite having lower sales.</a:t>
          </a:r>
        </a:p>
        <a:p>
          <a:r>
            <a:rPr lang="en-IN" sz="1100" b="0" i="0">
              <a:solidFill>
                <a:schemeClr val="dk1"/>
              </a:solidFill>
              <a:effectLst/>
              <a:latin typeface="+mn-lt"/>
              <a:ea typeface="+mn-ea"/>
              <a:cs typeface="+mn-cs"/>
            </a:rPr>
            <a:t>This demonstrates that the category with the highest sales does not necessarily generate the highest profit.</a:t>
          </a:r>
        </a:p>
        <a:p>
          <a:r>
            <a:rPr lang="en-IN" sz="1100" b="1" i="0">
              <a:solidFill>
                <a:schemeClr val="dk1"/>
              </a:solidFill>
              <a:effectLst/>
              <a:latin typeface="+mn-lt"/>
              <a:ea typeface="+mn-ea"/>
              <a:cs typeface="+mn-cs"/>
            </a:rPr>
            <a:t>5. High-performing products should be monitored</a:t>
          </a:r>
        </a:p>
        <a:p>
          <a:r>
            <a:rPr lang="en-IN" sz="1100" b="0" i="0">
              <a:solidFill>
                <a:schemeClr val="dk1"/>
              </a:solidFill>
              <a:effectLst/>
              <a:latin typeface="+mn-lt"/>
              <a:ea typeface="+mn-ea"/>
              <a:cs typeface="+mn-cs"/>
            </a:rPr>
            <a:t>The top-selling products include:</a:t>
          </a:r>
        </a:p>
        <a:p>
          <a:pPr lvl="0"/>
          <a:r>
            <a:rPr lang="en-IN" sz="1100" b="0" i="0">
              <a:solidFill>
                <a:schemeClr val="dk1"/>
              </a:solidFill>
              <a:effectLst/>
              <a:latin typeface="+mn-lt"/>
              <a:ea typeface="+mn-ea"/>
              <a:cs typeface="+mn-cs"/>
            </a:rPr>
            <a:t>Harvest Gold Rusk 1kg</a:t>
          </a:r>
        </a:p>
        <a:p>
          <a:pPr lvl="0"/>
          <a:r>
            <a:rPr lang="en-IN" sz="1100" b="0" i="0">
              <a:solidFill>
                <a:schemeClr val="dk1"/>
              </a:solidFill>
              <a:effectLst/>
              <a:latin typeface="+mn-lt"/>
              <a:ea typeface="+mn-ea"/>
              <a:cs typeface="+mn-cs"/>
            </a:rPr>
            <a:t>Coca-Cola Coffee 500g</a:t>
          </a:r>
        </a:p>
        <a:p>
          <a:pPr lvl="0"/>
          <a:r>
            <a:rPr lang="en-IN" sz="1100" b="0" i="0">
              <a:solidFill>
                <a:schemeClr val="dk1"/>
              </a:solidFill>
              <a:effectLst/>
              <a:latin typeface="+mn-lt"/>
              <a:ea typeface="+mn-ea"/>
              <a:cs typeface="+mn-cs"/>
            </a:rPr>
            <a:t>Nescafe Coffee 1kg</a:t>
          </a:r>
        </a:p>
        <a:p>
          <a:pPr lvl="0"/>
          <a:r>
            <a:rPr lang="en-IN" sz="1100" b="0" i="0">
              <a:solidFill>
                <a:schemeClr val="dk1"/>
              </a:solidFill>
              <a:effectLst/>
              <a:latin typeface="+mn-lt"/>
              <a:ea typeface="+mn-ea"/>
              <a:cs typeface="+mn-cs"/>
            </a:rPr>
            <a:t>Nestle Curd 1kg</a:t>
          </a:r>
        </a:p>
        <a:p>
          <a:pPr lvl="0"/>
          <a:r>
            <a:rPr lang="en-IN" sz="1100" b="0" i="0">
              <a:solidFill>
                <a:schemeClr val="dk1"/>
              </a:solidFill>
              <a:effectLst/>
              <a:latin typeface="+mn-lt"/>
              <a:ea typeface="+mn-ea"/>
              <a:cs typeface="+mn-cs"/>
            </a:rPr>
            <a:t>Nescafe Soft Drinks Pack</a:t>
          </a:r>
        </a:p>
        <a:p>
          <a:r>
            <a:rPr lang="en-IN" sz="1100" b="0" i="0">
              <a:solidFill>
                <a:schemeClr val="dk1"/>
              </a:solidFill>
              <a:effectLst/>
              <a:latin typeface="+mn-lt"/>
              <a:ea typeface="+mn-ea"/>
              <a:cs typeface="+mn-cs"/>
            </a:rPr>
            <a:t>These products should be monitored for stock availability and demand continuity.</a:t>
          </a:r>
        </a:p>
        <a:p>
          <a:r>
            <a:rPr lang="en-IN" sz="1100" b="1" i="0">
              <a:solidFill>
                <a:schemeClr val="dk1"/>
              </a:solidFill>
              <a:effectLst/>
              <a:latin typeface="+mn-lt"/>
              <a:ea typeface="+mn-ea"/>
              <a:cs typeface="+mn-cs"/>
            </a:rPr>
            <a:t>6. Sales and profit fluctuate across months</a:t>
          </a:r>
        </a:p>
        <a:p>
          <a:r>
            <a:rPr lang="en-IN" sz="1100" b="0" i="0">
              <a:solidFill>
                <a:schemeClr val="dk1"/>
              </a:solidFill>
              <a:effectLst/>
              <a:latin typeface="+mn-lt"/>
              <a:ea typeface="+mn-ea"/>
              <a:cs typeface="+mn-cs"/>
            </a:rPr>
            <a:t>The monthly trend shows variation in both sales and profit. October is the strongest month in the available data, with approximately </a:t>
          </a:r>
          <a:r>
            <a:rPr lang="en-IN" sz="1100" b="1" i="0">
              <a:solidFill>
                <a:schemeClr val="dk1"/>
              </a:solidFill>
              <a:effectLst/>
              <a:latin typeface="+mn-lt"/>
              <a:ea typeface="+mn-ea"/>
              <a:cs typeface="+mn-cs"/>
            </a:rPr>
            <a:t>₹3.44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₹85,183 in profit</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FreshMart should monitor monthly performance rather than relying only on overall totals.</a:t>
          </a:r>
        </a:p>
        <a:p>
          <a:r>
            <a:rPr lang="en-IN" sz="1100" b="1" i="0">
              <a:solidFill>
                <a:schemeClr val="dk1"/>
              </a:solidFill>
              <a:effectLst/>
              <a:latin typeface="+mn-lt"/>
              <a:ea typeface="+mn-ea"/>
              <a:cs typeface="+mn-cs"/>
            </a:rPr>
            <a:t>7. Sales performance should be evaluated together with profitability</a:t>
          </a:r>
        </a:p>
        <a:p>
          <a:r>
            <a:rPr lang="en-IN" sz="1100" b="0" i="0">
              <a:solidFill>
                <a:schemeClr val="dk1"/>
              </a:solidFill>
              <a:effectLst/>
              <a:latin typeface="+mn-lt"/>
              <a:ea typeface="+mn-ea"/>
              <a:cs typeface="+mn-cs"/>
            </a:rPr>
            <a:t>A high sales value does not automatically mean the strongest business contribution. Comparing Sales Amount and Profit by category, product and channel helps management identify areas that support </a:t>
          </a:r>
          <a:r>
            <a:rPr lang="en-IN" sz="1100" b="1" i="0">
              <a:solidFill>
                <a:schemeClr val="dk1"/>
              </a:solidFill>
              <a:effectLst/>
              <a:latin typeface="+mn-lt"/>
              <a:ea typeface="+mn-ea"/>
              <a:cs typeface="+mn-cs"/>
            </a:rPr>
            <a:t>profitable growth</a:t>
          </a:r>
          <a:r>
            <a:rPr lang="en-IN" sz="1100" b="0" i="0">
              <a:solidFill>
                <a:schemeClr val="dk1"/>
              </a:solidFill>
              <a:effectLst/>
              <a:latin typeface="+mn-lt"/>
              <a:ea typeface="+mn-ea"/>
              <a:cs typeface="+mn-cs"/>
            </a:rPr>
            <a:t> rather than revenue alone.</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analysis, FreshMart should:</a:t>
          </a:r>
        </a:p>
        <a:p>
          <a:pPr lvl="0"/>
          <a:r>
            <a:rPr lang="en-IN" sz="1100" b="0" i="0">
              <a:solidFill>
                <a:schemeClr val="dk1"/>
              </a:solidFill>
              <a:effectLst/>
              <a:latin typeface="+mn-lt"/>
              <a:ea typeface="+mn-ea"/>
              <a:cs typeface="+mn-cs"/>
            </a:rPr>
            <a:t>Maintain strong inventory availability for high-sales products and categories.</a:t>
          </a:r>
        </a:p>
        <a:p>
          <a:pPr lvl="0"/>
          <a:r>
            <a:rPr lang="en-IN" sz="1100" b="0" i="0">
              <a:solidFill>
                <a:schemeClr val="dk1"/>
              </a:solidFill>
              <a:effectLst/>
              <a:latin typeface="+mn-lt"/>
              <a:ea typeface="+mn-ea"/>
              <a:cs typeface="+mn-cs"/>
            </a:rPr>
            <a:t>Continue supporting Beverages as the leading sales category while protecting Bakery because of its strong profit contribution.</a:t>
          </a:r>
        </a:p>
        <a:p>
          <a:pPr lvl="0"/>
          <a:r>
            <a:rPr lang="en-IN" sz="1100" b="0" i="0">
              <a:solidFill>
                <a:schemeClr val="dk1"/>
              </a:solidFill>
              <a:effectLst/>
              <a:latin typeface="+mn-lt"/>
              <a:ea typeface="+mn-ea"/>
              <a:cs typeface="+mn-cs"/>
            </a:rPr>
            <a:t>Evaluate products using both sales and profit before prioritizing promotions.</a:t>
          </a:r>
        </a:p>
        <a:p>
          <a:pPr lvl="0"/>
          <a:r>
            <a:rPr lang="en-IN" sz="1100" b="0" i="0">
              <a:solidFill>
                <a:schemeClr val="dk1"/>
              </a:solidFill>
              <a:effectLst/>
              <a:latin typeface="+mn-lt"/>
              <a:ea typeface="+mn-ea"/>
              <a:cs typeface="+mn-cs"/>
            </a:rPr>
            <a:t>Maintain the strong In-Store channel while exploring opportunities to increase Online and Mobile App contribution.</a:t>
          </a:r>
        </a:p>
        <a:p>
          <a:pPr lvl="0"/>
          <a:r>
            <a:rPr lang="en-IN" sz="1100" b="0" i="0">
              <a:solidFill>
                <a:schemeClr val="dk1"/>
              </a:solidFill>
              <a:effectLst/>
              <a:latin typeface="+mn-lt"/>
              <a:ea typeface="+mn-ea"/>
              <a:cs typeface="+mn-cs"/>
            </a:rPr>
            <a:t>Monitor monthly sales and profit trends to identify weaker periods early.</a:t>
          </a:r>
        </a:p>
        <a:p>
          <a:pPr lvl="0"/>
          <a:r>
            <a:rPr lang="en-IN" sz="1100" b="0" i="0">
              <a:solidFill>
                <a:schemeClr val="dk1"/>
              </a:solidFill>
              <a:effectLst/>
              <a:latin typeface="+mn-lt"/>
              <a:ea typeface="+mn-ea"/>
              <a:cs typeface="+mn-cs"/>
            </a:rPr>
            <a:t>Use targeted promotions rather than relying only on broad discounts.</a:t>
          </a:r>
        </a:p>
        <a:p>
          <a:pPr lvl="0"/>
          <a:r>
            <a:rPr lang="en-IN" sz="1100" b="0" i="0">
              <a:solidFill>
                <a:schemeClr val="dk1"/>
              </a:solidFill>
              <a:effectLst/>
              <a:latin typeface="+mn-lt"/>
              <a:ea typeface="+mn-ea"/>
              <a:cs typeface="+mn-cs"/>
            </a:rPr>
            <a:t>Compare sales and profitability together when evaluating business performance.</a:t>
          </a:r>
        </a:p>
        <a:p>
          <a:pPr lvl="0"/>
          <a:r>
            <a:rPr lang="en-IN" sz="1100" b="0" i="0">
              <a:solidFill>
                <a:schemeClr val="dk1"/>
              </a:solidFill>
              <a:effectLst/>
              <a:latin typeface="+mn-lt"/>
              <a:ea typeface="+mn-ea"/>
              <a:cs typeface="+mn-cs"/>
            </a:rPr>
            <a:t>Use the dashboard filters to investigate performance by year, channel and product category.</a:t>
          </a:r>
        </a:p>
        <a:p>
          <a:endParaRPr lang="en-IN" sz="14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8557407407"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8.898943865737" createdVersion="8" refreshedVersion="8" minRefreshableVersion="3" recordCount="2500" xr:uid="{9D6C2B61-81B8-4F1F-A17C-2C71A2807F20}">
  <cacheSource type="worksheet">
    <worksheetSource name="Sales_Trans_2"/>
  </cacheSource>
  <cacheFields count="32">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Cash"/>
        <s v="Debit Card"/>
        <s v="Net Banking"/>
        <s v="Wallet"/>
        <s v="Credit Card"/>
        <s v="Upi"/>
        <s v="Paytm Wallet"/>
      </sharedItems>
    </cacheField>
    <cacheField name="Return_Status" numFmtId="0">
      <sharedItems count="2">
        <s v="Not Returned"/>
        <s v="Returned"/>
      </sharedItems>
    </cacheField>
    <cacheField name="Sales_Channel" numFmtId="0">
      <sharedItems count="3">
        <s v="In-Store"/>
        <s v="Online"/>
        <s v="Mobile App"/>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ount="147">
        <s v="MDH Powdered Spices 200g"/>
        <s v="Surf Excel Batteries 2kg"/>
        <s v="Parle Namkeen 500g"/>
        <s v="Lays Namkeen 2kg"/>
        <s v="Coca-Cola Tea 1kg"/>
        <s v="Aachi Ponni Rice 500g"/>
        <s v="Lizol Floor Cleaner 200g"/>
        <s v="Britannia Buns 2kg v2"/>
        <s v="Nescafe Soft Drinks Pack"/>
        <s v="Pepsi Tea 200g"/>
        <s v="Lays Namkeen 200g"/>
        <s v="Amul Butter 1L"/>
        <s v="Fortune Gingelly Oil 250ml"/>
        <s v="Nescafe Coffee 500g"/>
        <s v="Harpic Dishwash Combo"/>
        <s v="Nescafe Coffee 1kg"/>
        <s v="Local Farm Fresh Fruits Combo v3"/>
        <s v="Milky Mist Milk 2kg"/>
        <s v="Aachi Ponni Rice 1kg"/>
        <s v="Nestle Butter 250ml"/>
        <s v="Local Farm Fresh Vegetables 200g"/>
        <s v="Aavin Cheese 200g"/>
        <s v="Organic Fresh Fresh Fruits 200g"/>
        <s v="Cadbury Namkeen Pack"/>
        <s v="Amul Paneer 250ml"/>
        <s v="Aavin Milk Pack"/>
        <s v="Idhayam Groundnut Oil 2kg"/>
        <s v="Local Farm Fresh Vegetables 1L"/>
        <s v="Coca-Cola Coffee Combo"/>
        <s v="Aachi Idli Rice 500g"/>
        <s v="Dove Shampoo 500g"/>
        <s v="Organic Fresh Fresh Fruits Pack"/>
        <s v="Organic Fresh Fresh Vegetables 250ml"/>
        <s v="Surf Excel Tissue Combo v2"/>
        <s v="Nestle Curd 1kg"/>
        <s v="Aavin Milk 1L"/>
        <s v="Local Farm Fresh Fruits Combo"/>
        <s v="Eveready Batteries Combo"/>
        <s v="Himalaya Skin Care 1L"/>
        <s v="India Gate Basmati Rice 250ml"/>
        <s v="Coca-Cola Coffee 500g"/>
        <s v="Local Farm Fresh Vegetables 250ml v2"/>
        <s v="Himalaya Skin Care Combo"/>
        <s v="MDH Whole Spices 1L"/>
        <s v="Local Farm Fresh Fruits 1kg"/>
        <s v="ITC Ice Cream 500g"/>
        <s v="Aachi Powdered Spices Pack"/>
        <s v="Amul Frozen Vegetables 2kg"/>
        <s v="Cadbury Chips 1kg"/>
        <s v="Organic Fresh Fresh Fruits Pack v2"/>
        <s v="Nescafe Coffee Pack"/>
        <s v="Harvest Gold Rusk 1kg"/>
        <s v="Britannia Rusk 1L"/>
        <s v="Organic Fresh Fresh Vegetables 200g"/>
        <s v="Milky Mist Curd 1kg"/>
        <s v="Aachi Powdered Spices 200g"/>
        <s v="Vim Kitchenware 1kg"/>
        <s v="Eveready Detergent 1L"/>
        <s v="Tata Tea Soft Drinks 500g"/>
        <s v="ITC Frozen Snacks 250ml"/>
        <s v="Idhayam Groundnut Oil 1kg"/>
        <s v="Local Farm Fresh Vegetables 250ml"/>
        <s v="Lizol Dishwash 200g"/>
        <s v="Local Farm Fresh Vegetables 200g v2"/>
        <s v="Eveready Detergent Pack"/>
        <s v="Idhayam Gingelly Oil 1kg"/>
        <s v="Bisleri Soft Drinks 2kg"/>
        <s v="Milky Mist Butter Pack"/>
        <s v="Britannia Cookies 200g"/>
        <s v="Nescafe Tea Combo"/>
        <s v="Eveready Batteries 250ml"/>
        <s v="ITC Ice Cream 250ml"/>
        <s v="Aachi Whole Spices 200g v2"/>
        <s v="Aachi Powdered Spices 200g v2"/>
        <s v="Local Farm Fresh Fruits 250ml"/>
        <s v="Patanjali Shampoo Combo"/>
        <s v="Local Bakers Buns 1kg"/>
        <s v="Everest Blended Masala 2kg"/>
        <s v="Fortune Gingelly Oil 1L"/>
        <s v="Organic Fresh Fresh Vegetables 500g"/>
        <s v="Aachi Ponni Rice 2kg"/>
        <s v="Harvest Gold Cookies 500g"/>
        <s v="Gold Winner Coconut Oil 2kg v2"/>
        <s v="Britannia Buns Pack"/>
        <s v="McCain Ice Cream 2kg"/>
        <s v="Amul Paneer 1kg"/>
        <s v="Lizol Toilet Cleaner 200g v2"/>
        <s v="Himalaya Soap 250ml"/>
        <s v="Aavin Milk Pack v2"/>
        <s v="Vim Toilet Cleaner 200g"/>
        <s v="Organic Fresh Fresh Vegetables 200g v2"/>
        <s v="Lays Chocolates Combo"/>
        <s v="Organic Fresh Fresh Fruits 500g"/>
        <s v="Organic Fresh Fresh Vegetables Pack"/>
        <s v="Aachi Idli Rice Combo"/>
        <s v="Local Farm Fresh Vegetables Combo"/>
        <s v="Gold Winner Sunflower Oil 200g"/>
        <s v="Organic Fresh Fresh Fruits Combo"/>
        <s v="Aachi Ponni Rice 250ml"/>
        <s v="MDH Whole Spices Combo"/>
        <s v="Local Farm Fresh Fruits Combo v2"/>
        <s v="Cadbury Biscuits Pack"/>
        <s v="Gold Winner Coconut Oil 2kg"/>
        <s v="Vim Floor Cleaner 1L"/>
        <s v="Harvest Gold Buns Combo"/>
        <s v="Patanjali Shampoo 2kg"/>
        <s v="Everest Powdered Spices Combo"/>
        <s v="Lizol Toilet Cleaner Combo"/>
        <s v="Harvest Gold Buns 200g"/>
        <s v="Vim Tissue 500g"/>
        <s v="Surf Excel Tissue Combo"/>
        <s v="Organic Fresh Fresh Fruits 2kg"/>
        <s v="Fortune Coconut Oil 500g"/>
        <s v="Harvest Gold Cookies Pack"/>
        <s v="Dove Toothpaste 1L"/>
        <s v="Lizol Toilet Cleaner 200g"/>
        <s v="Amul Frozen Vegetables 250ml"/>
        <s v="Parle Chocolates 500g"/>
        <s v="Amul Frozen Vegetables 500g"/>
        <s v="Colgate Toothpaste 1kg"/>
        <s v="Harpic Toilet Cleaner Pack"/>
        <s v="Aachi Whole Spices 200g"/>
        <s v="Lays Chocolates 1kg"/>
        <s v="Vim Dishwash 1kg"/>
        <s v="Colgate Shampoo Combo"/>
        <s v="Aachi Basmati Rice 200g"/>
        <s v="Dove Shampoo 2kg"/>
        <s v="Britannia Buns 2kg"/>
        <s v="Vim Toilet Cleaner 2kg"/>
        <s v="ITC Frozen Vegetables 250ml"/>
        <s v="Organic Fresh Fresh Vegetables 2kg"/>
        <s v="McCain Ice Cream 200g"/>
        <s v="ITC Frozen Vegetables 250ml v2"/>
        <s v="Cadbury Namkeen Combo"/>
        <m/>
        <s v="Patanjali Soap Combo"/>
        <s v="Cadbury Biscuits 250ml"/>
        <s v="Fortune Gingelly Oil 200g"/>
        <s v="Harpic Dishwash 2kg"/>
        <s v="Vim Kitchenware Combo"/>
        <s v="Daawat Basmati Rice 2kg"/>
        <s v="India Gate Ponni Rice 1kg"/>
        <s v="Patanjali Shampoo 1kg"/>
        <s v="Sakthi Powdered Spices 250ml"/>
        <s v="Aachi Basmati Rice 2kg"/>
        <s v="Amul Ice Cream 2kg"/>
        <s v="Aachi Ponni Rice 1kg v2"/>
      </sharedItems>
    </cacheField>
    <cacheField name="Product.Category" numFmtId="0">
      <sharedItems containsBlank="1" count="14">
        <s v="Masala"/>
        <s v="Household"/>
        <s v="Snacks"/>
        <s v="Beverages"/>
        <s v="Rice"/>
        <s v="Cleaning"/>
        <s v="Bakery"/>
        <s v="Dairy"/>
        <s v="Oil"/>
        <s v="Fruits"/>
        <s v="Vegetables"/>
        <s v="Personal Care"/>
        <s v="Frozen Foods"/>
        <m u="1"/>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Ovi Sharma"/>
        <s v="Dinesh Reddy"/>
        <s v="Deepak Naicker"/>
        <s v="Eswari Raj"/>
        <s v="Chandran Nair"/>
        <s v="Manoj Subramaniam"/>
        <s v="Pandi Selvam"/>
        <s v="Poornima Naidu"/>
        <s v="Bhavani Iyer"/>
        <s v="Pandi Naidu"/>
        <s v="Lokesh Reddy"/>
        <s v="Mani Pandian"/>
        <s v="Arun Varma"/>
        <s v="Hari Murugan"/>
        <s v="Nirmala Venkataraman"/>
        <s v="Kannan Mudaliar"/>
        <s v="Suresh Pandian"/>
        <s v="Kavya Varma"/>
        <s v="Udhay Sekar"/>
        <s v="Vasanthi Chettiar"/>
        <s v="Geetha Subramaniam"/>
        <s v="Naveen Venkataraman"/>
        <s v="Harini Prabhu"/>
        <s v="Banu Achari"/>
        <s v="Chitra Prabhu"/>
        <s v="Chitra Selvam"/>
        <s v="Tara Gupta"/>
        <s v="Vijay Pandian"/>
        <s v="Charulatha Murugan"/>
        <s v="Chitra Murugan"/>
        <s v="Deepak Iyer"/>
        <s v="Sudha Balan"/>
        <s v="Venkat Gupta"/>
        <s v="Indira Varma"/>
        <s v="Meena Kumar"/>
        <s v="Sudha Kumar"/>
        <s v="Om Sharma"/>
        <s v="Hema Chettiar"/>
        <s v="Elango Raj"/>
        <s v="Pandi Subramaniam"/>
        <s v="Sangeetha Balan"/>
        <s v="Anjali Balan"/>
        <s v="Thenmozhi Velan"/>
        <s v="Malathi Iyer"/>
        <s v="Padma Chettiar"/>
        <s v="Radha Balan"/>
        <s v="Mala Velan"/>
        <s v="Chitra Raj"/>
        <s v="Padma Mudaliar"/>
        <m/>
        <s v="Lalitha Krishnan"/>
        <s v="Umesh Subramaniam"/>
        <s v="Bharath Reddy"/>
        <s v="Kavya Sharma"/>
        <s v="Thiru Krishnan"/>
        <s v="Banu Reddy"/>
        <s v="Uma Subramaniam"/>
        <s v="Thiru Raj"/>
        <s v="Dhanya Iyer"/>
        <s v="Lokesh Gounder"/>
        <s v="Balaji Prabhu"/>
        <s v="Hema Mudaliar"/>
        <s v="Lalitha Murugan"/>
        <s v="Nagarajan Mudaliar"/>
        <s v="Rajesh Chettiar"/>
        <s v="Balamurugan Nair"/>
        <s v="Prasath Naidu"/>
        <s v="Elango Gupta"/>
        <s v="Udhay Gounder"/>
        <s v="Vasanth Menon"/>
        <s v="Sathish Subramaniam"/>
        <s v="Mani Chandran"/>
        <s v="Deepa Menon"/>
        <s v="Indira Raj"/>
        <s v="Ramesh Sekar"/>
        <s v="Uma Nathan"/>
        <s v="Hariharan Subramaniam"/>
        <s v="Vasanthi Naicker"/>
        <s v="Umesh Sharma"/>
        <s v="Meena Prabhu"/>
        <s v="Thenmozhi Selvam"/>
        <s v="Pandi Nair"/>
        <s v="Yogesh Velan"/>
        <s v="Ezhil Rao"/>
        <s v="Tamil Pandian"/>
        <s v="Senthil Varma"/>
        <s v="Arun Subramaniam"/>
        <s v="Jayakumar Gounder"/>
        <s v="Devi Pillai"/>
        <s v="Janani Krishnan"/>
        <s v="Dhanya Sharma"/>
        <s v="Divya Menon"/>
        <s v="Rajesh Mudaliar"/>
        <s v="Jagan Pandian"/>
        <s v="Uma Pandian"/>
        <s v="Devi Sharma"/>
        <s v="Poornima Rao"/>
        <s v="Harini Krishnan"/>
        <s v="Yogesh Menon"/>
        <s v="Vani Nair"/>
        <s v="Prasath Subramaniam"/>
        <s v="Vasanthi Velan"/>
        <s v="Radha Rao"/>
        <s v="Dinesh Varma"/>
        <s v="Hema Sharma"/>
        <s v="Hari Pandian"/>
        <s v="Ezhil Raj"/>
        <s v="Balaji Reddy"/>
        <s v="Gopal Kumar"/>
        <s v="Indira Chandran"/>
        <s v="Hariharan Rao"/>
        <s v="Sundar Sharma"/>
        <s v="Kamala Prabhu"/>
        <s v="Ovi Chettiar"/>
        <s v="Sanjay Sharma"/>
        <s v="Dhanya Balan"/>
        <s v="Ramesh Murugan"/>
        <s v="Harini Sekar"/>
        <s v="Sathish Sekar"/>
        <s v="Senthil Raj"/>
        <s v="Chitra Nair"/>
        <s v="Eswari Pandian"/>
        <s v="Kavya Menon"/>
        <s v="Radha Murugan"/>
        <s v="Padma Subramaniam"/>
        <s v="Nagarajan Chandran"/>
        <s v="Devi Krishnan"/>
        <s v="Ilango Selvam"/>
        <s v="Vijay Gounder"/>
        <s v="Tamil Nathan"/>
        <s v="Nithya Selvam"/>
        <s v="Udhay Selvam"/>
        <s v="Chandrasekar Chandran"/>
        <s v="Hariharan Gounder"/>
        <s v="Hemalatha Naidu"/>
        <s v="Priya Venkataraman"/>
        <s v="Udhay Chettiar"/>
        <s v="Jagan Chettiar"/>
        <s v="Lakshmi Devi"/>
        <s v="Balamurugan Subramaniam"/>
        <s v="Vani Venkataraman"/>
        <s v="Thiru Varma"/>
        <s v="Elango Velan"/>
        <s v="Nirmala Krishnan"/>
        <s v="Malathi Naicker"/>
        <s v="Lakshmi Nair"/>
        <s v="Kamala Murugan"/>
        <s v="Mala Rao"/>
        <s v="Hariharan Reddy"/>
        <s v="Prasath Reddy"/>
        <s v="Thenmozhi Prabhu"/>
        <s v="Geetha Naicker"/>
        <s v="Ashok Nair"/>
        <s v="Gokul Achari"/>
        <s v="Hariharan Sekar"/>
        <s v="Chandran Kumar"/>
        <s v="Bhavani Kumar"/>
        <s v="Uma Chandran"/>
        <s v="Harini Pillai"/>
        <s v="Balamurugan Sharma"/>
        <s v="Tara Kumar"/>
        <s v="Yogesh Naidu"/>
        <s v="Elango Sekar"/>
        <s v="Kishore Chettiar"/>
        <s v="Dinesh Chettiar"/>
        <s v="Revathi Raj"/>
        <s v="Jagan Balan"/>
        <s v="Vani Chandran"/>
        <s v="Jagan Prabhu"/>
        <s v="Kavya Velan"/>
        <s v="Elango Nair"/>
        <s v="Nandhini Chettiar"/>
        <s v="Suresh Nathan"/>
        <s v="Arun Nair"/>
        <s v="Sanjay Venkataraman"/>
        <s v="Devi Raj"/>
        <s v="Hemalatha Velan"/>
        <s v="Poornima Devi"/>
        <s v="Nandhini Chandran"/>
        <s v="Thenmozhi Pandian"/>
        <s v="Umesh Varma"/>
        <s v="Ashok Pillai"/>
        <s v="Devi Reddy"/>
        <s v="Arun Rao"/>
        <s v="Arun Naicker"/>
        <s v="Sangeetha Venkataraman"/>
        <s v="Kavya Nair"/>
        <s v="Dhanush Gounder"/>
        <s v="Thenmozhi Sekar"/>
        <s v="Nithya Rao"/>
        <s v="Usha Chettiar"/>
        <s v="Banu Nathan"/>
        <s v="Priya Sharma"/>
        <s v="Suresh Reddy"/>
        <s v="Mala Iyer"/>
        <s v="Ilango Reddy"/>
        <s v="Ramesh Iyer"/>
        <s v="Kavya Nathan"/>
        <s v="Tamil Mudaliar"/>
        <s v="Lokesh Varma"/>
        <s v="Balamurugan Kumar"/>
        <s v="Umesh Menon"/>
        <s v="Jaya Gounder"/>
        <s v="Nagarajan Rao"/>
        <s v="Sundar Velan"/>
        <s v="Yamuna Achari"/>
        <s v="Sundar Gounder"/>
        <s v="Sathish Sharma"/>
        <s v="Balamurugan Devi"/>
        <s v="Venkat Nathan"/>
        <s v="Elango Nathan"/>
        <s v="Kalpana Varma"/>
        <s v="Nandhini Pandian"/>
        <s v="Padma Raj"/>
        <s v="Aishwarya Nathan"/>
        <s v="Raghav Iyer"/>
        <s v="Vani Chettiar"/>
        <s v="Banu Raj"/>
        <s v="Hari Chettiar"/>
        <s v="Malathi Rao"/>
        <s v="Dhanush Pillai"/>
        <s v="Dinesh Pandian"/>
        <s v="Charulatha Balan"/>
        <s v="Chandran Sekar"/>
        <s v="Hari Gounder"/>
        <s v="Umesh Iyer"/>
        <s v="Karthik Balan"/>
        <s v="Radha Pillai"/>
        <s v="Kalpana Prabhu"/>
        <s v="Venkat Balan"/>
        <s v="Sundar Naicker"/>
        <s v="Yazhini Prabhu"/>
        <s v="Dhanush Chandran"/>
        <s v="Poornima Gounder"/>
        <s v="Umesh Krishnan"/>
        <s v="Karthik Sekar"/>
        <s v="Manoj Nathan"/>
        <s v="Anjali Kumar"/>
        <s v="Vani Naicker"/>
        <s v="Kalpana Balan"/>
        <s v="Jaya Sharma"/>
        <s v="Senthil Subramaniam"/>
        <s v="Lokesh Naicker"/>
        <s v="Sangeetha Kumar"/>
        <s v="Harini Kumar"/>
        <s v="Nithya Subramaniam"/>
        <s v="Lalitha Varma"/>
        <s v="Vijay Chandran"/>
        <s v="Lakshmi Velan"/>
        <s v="Sangeetha Naidu"/>
        <s v="Dinesh Velan"/>
        <s v="Nandhini Kumar"/>
        <s v="Hariharan Mudaliar"/>
        <s v="Mani Pillai"/>
        <s v="Venkat Varma"/>
        <s v="Indira Nair"/>
        <s v="Jaya Selvam"/>
        <s v="Devi Achari"/>
        <s v="Bhuvana Iyer"/>
        <s v="Revathi Varma"/>
        <s v="Kishore Velan"/>
        <s v="Manoj Pillai"/>
        <s v="Sangeetha Devi"/>
        <s v="Deepa Gupta"/>
        <s v="Lokesh Venkataraman"/>
        <s v="Vasanthi Menon"/>
        <s v="Hemalatha Naicker"/>
        <s v="Poornima Menon"/>
        <s v="Revathi Sekar"/>
        <s v="Devi Gupta"/>
        <s v="Ovi Menon"/>
        <s v="Dhanya Sekar"/>
        <s v="Manoj Achari"/>
        <s v="Kalpana Nair"/>
        <s v="Kannan Kumar"/>
        <s v="Radha Selvam"/>
        <s v="Naveen Naidu"/>
        <s v="Divya Devi"/>
        <s v="Geetha Velan"/>
        <s v="Divya Nathan"/>
        <s v="Sudha Sekar"/>
        <s v="Sathish Nathan"/>
        <s v="Devi Mudaliar"/>
        <s v="Ramesh Pillai"/>
        <s v="Hariharan Chandran"/>
        <s v="Meena Devi"/>
        <s v="Arun Velan"/>
        <s v="Deepa Subramaniam"/>
        <s v="Hema Nathan"/>
        <s v="Madhavan Venkataraman"/>
        <s v="Karthik Menon"/>
        <s v="Ovi Venkataraman"/>
        <s v="Madhavan Naidu"/>
        <s v="Yazhini Nair"/>
        <s v="Pandi Iyer"/>
        <s v="Umesh Murugan"/>
        <s v="Kishore Naidu"/>
        <s v="Anitha Subramaniam"/>
        <s v="Chandran Naidu"/>
        <s v="Kavya Gupta"/>
        <s v="Lalitha Menon"/>
        <s v="Balamurugan Iyer"/>
        <s v="Padma Menon"/>
        <s v="Sangeetha Pillai"/>
        <s v="Bhuvana Sekar"/>
        <s v="Uma Iyer"/>
        <s v="Thenmozhi Krishnan"/>
        <s v="Ovi Devi"/>
        <s v="Kannan Gupta"/>
        <s v="Madhavan Varma"/>
        <s v="Kishore Chandran"/>
        <s v="Nithya Sekar"/>
        <s v="Madhavan Murugan"/>
        <s v="Janani Chettiar"/>
        <s v="Karthik Venkataraman"/>
        <s v="Uma Kumar"/>
        <s v="Devi Rao"/>
        <s v="Ashok Nathan"/>
        <s v="Sudha Venkataraman"/>
        <s v="Dhanush Venkataraman"/>
        <s v="Pandi Naicker"/>
        <s v="Deepak Nathan"/>
        <s v="Charulatha Selvam"/>
        <s v="Banu Gounder"/>
        <s v="Rajesh Naidu"/>
        <s v="Yogesh Varma"/>
        <s v="Lakshmi Rao"/>
        <s v="Anjali Nair"/>
        <s v="Anitha Nair"/>
        <s v="Ezhil Nathan"/>
        <s v="Indira Menon"/>
        <s v="Janani Velan"/>
        <s v="Ishwarya Pillai"/>
        <s v="Sudha Iyer"/>
        <s v="Ramesh Naicker"/>
        <s v="Prakash Raj"/>
        <s v="Elango Prabhu"/>
        <s v="Ramesh Achari"/>
        <s v="Ramesh Pandian"/>
        <s v="Gokul Nathan"/>
        <s v="Udhay Naicker"/>
        <s v="Lokesh Raj"/>
      </sharedItems>
    </cacheField>
    <cacheField name="Employee.Department" numFmtId="0">
      <sharedItems containsBlank="1"/>
    </cacheField>
    <cacheField name="Store.Store_Name" numFmtId="0">
      <sharedItems containsBlank="1"/>
    </cacheField>
    <cacheField name="Store.Region" numFmtId="0">
      <sharedItems count="4">
        <s v="South"/>
        <s v="West"/>
        <s v="North"/>
        <s v="East"/>
      </sharedItems>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10">
      <sharedItems containsSemiMixedTypes="0" containsString="0" containsNumber="1" minValue="-1.5075196850393702" maxValue="0.55005733868789597"/>
    </cacheField>
    <cacheField name="Discount band" numFmtId="0">
      <sharedItems count="5">
        <s v="0%"/>
        <s v="6-10%"/>
        <s v="&gt;15%"/>
        <s v="11-15%"/>
        <s v="1-5%"/>
      </sharedItems>
    </cacheField>
  </cacheFields>
  <extLst>
    <ext xmlns:x14="http://schemas.microsoft.com/office/spreadsheetml/2009/9/main" uri="{725AE2AE-9491-48be-B2B4-4EB974FC3084}">
      <x14:pivotCacheDefinition pivotCacheId="20826746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s v="Debit Card"/>
    <s v="Not Returned"/>
    <x v="0"/>
    <d v="1899-12-30T12:24:00"/>
    <s v="Weekend"/>
    <s v="Tata Tea Soft Drinks 500g"/>
    <x v="0"/>
    <n v="380.12"/>
    <s v="Malathi Naidu"/>
    <x v="0"/>
    <s v="Senthil Varma"/>
    <s v="Cashier"/>
    <s v="FreshMart Tiruppur Extension"/>
    <x v="0"/>
  </r>
  <r>
    <s v="INV102069"/>
    <x v="1"/>
    <s v="CUST0191"/>
    <s v="PRD137"/>
    <s v="STR013"/>
    <s v="EMP0017"/>
    <n v="1"/>
    <n v="442.14"/>
    <n v="0"/>
    <n v="0"/>
    <n v="508.46"/>
    <n v="351.87"/>
    <n v="156.59"/>
    <s v="Cash"/>
    <s v="Not Returned"/>
    <x v="1"/>
    <d v="1899-12-30T16:48:00"/>
    <s v="Weekend"/>
    <s v="MDH Powdered Spices 200g"/>
    <x v="1"/>
    <n v="442.14"/>
    <s v="Elango Balan"/>
    <x v="1"/>
    <s v="Ovi Sharma"/>
    <s v="Sales"/>
    <s v="FreshMart Tiruppur Extension"/>
    <x v="0"/>
  </r>
  <r>
    <s v="INV101390"/>
    <x v="2"/>
    <s v="CUST0071"/>
    <s v="PRD032"/>
    <s v="STR013"/>
    <s v="EMP0078"/>
    <n v="1"/>
    <n v="141.11000000000001"/>
    <n v="5"/>
    <n v="7.06"/>
    <n v="134.05000000000001"/>
    <n v="115.91"/>
    <n v="18.14"/>
    <s v="Wallet"/>
    <s v="Not Returned"/>
    <x v="2"/>
    <d v="1899-12-30T16:56:00"/>
    <s v="Weekday"/>
    <s v="Coca-Cola Coffee Combo"/>
    <x v="0"/>
    <n v="141.11000000000001"/>
    <s v="Venkat Iyer"/>
    <x v="2"/>
    <s v="Hemalatha Naicker"/>
    <s v="Billing"/>
    <s v="FreshMart Tiruppur Extension"/>
    <x v="0"/>
  </r>
  <r>
    <s v="INV102422"/>
    <x v="3"/>
    <s v="CUST0060"/>
    <s v="PRD109"/>
    <s v="STR001"/>
    <s v="EMP0030"/>
    <n v="6"/>
    <n v="164.87"/>
    <n v="0"/>
    <n v="0"/>
    <n v="989.22"/>
    <n v="827.7"/>
    <n v="161.52000000000001"/>
    <s v="Upi"/>
    <s v="Not Returned"/>
    <x v="1"/>
    <d v="1899-12-30T15:09:00"/>
    <s v="Weekday"/>
    <s v="Aachi Ponni Rice 1kg"/>
    <x v="2"/>
    <n v="157.97999999999999"/>
    <s v="Anand Subramaniam"/>
    <x v="0"/>
    <s v="Hariharan Rao"/>
    <s v="Cashier"/>
    <s v="FreshMart Madurai Crossing"/>
    <x v="0"/>
  </r>
  <r>
    <s v="INV100316"/>
    <x v="4"/>
    <s v="CUST0637"/>
    <s v="PRD017"/>
    <s v="STR002"/>
    <s v="EMP0150"/>
    <n v="4"/>
    <n v="464.41"/>
    <n v="0"/>
    <n v="0"/>
    <n v="2136.29"/>
    <n v="1590.76"/>
    <n v="545.53"/>
    <s v="Upi"/>
    <s v="Not Returned"/>
    <x v="1"/>
    <d v="1899-12-30T11:21:00"/>
    <s v="Weekend"/>
    <s v="Nestle Curd 1kg"/>
    <x v="3"/>
    <n v="464.41"/>
    <s v="Deepa Devi"/>
    <x v="1"/>
    <s v="Dhanya Iyer"/>
    <s v="Operations"/>
    <s v="FreshMart Tiruppur Bypass"/>
    <x v="0"/>
  </r>
  <r>
    <s v="INV101443"/>
    <x v="5"/>
    <s v="CUST0063"/>
    <s v="PRD146"/>
    <s v="STR003"/>
    <s v="EMP0298"/>
    <n v="5"/>
    <n v="75.23"/>
    <n v="10"/>
    <n v="37.619999999999997"/>
    <n v="338.53"/>
    <n v="249.95"/>
    <n v="88.58"/>
    <s v="Upi"/>
    <s v="Not Returned"/>
    <x v="1"/>
    <d v="1899-12-30T12:59:00"/>
    <s v="Weekday"/>
    <s v="Lizol Floor Cleaner 200g"/>
    <x v="4"/>
    <n v="66.400000000000006"/>
    <s v="Priya Varma"/>
    <x v="0"/>
    <s v="Balaji Reddy"/>
    <s v="Billing"/>
    <s v="FreshMart Tiruppur Square"/>
    <x v="0"/>
  </r>
  <r>
    <s v="INV101030"/>
    <x v="6"/>
    <s v="CUST0188"/>
    <s v="PRD077"/>
    <s v="STR003"/>
    <s v="EMP0298"/>
    <n v="3"/>
    <n v="94.15"/>
    <n v="0"/>
    <n v="0"/>
    <n v="282.45"/>
    <n v="204.51"/>
    <n v="77.94"/>
    <s v="Net Banking"/>
    <s v="Not Returned"/>
    <x v="1"/>
    <d v="1899-12-30T18:52:00"/>
    <s v="Weekday"/>
    <s v="Vim Tissue 500g"/>
    <x v="5"/>
    <n v="86.11"/>
    <s v="Gopal Raj"/>
    <x v="0"/>
    <s v="Balaji Reddy"/>
    <s v="Billing"/>
    <s v="FreshMart Tiruppur Square"/>
    <x v="0"/>
  </r>
  <r>
    <s v="INV101208"/>
    <x v="7"/>
    <s v="CUST0618"/>
    <s v="PRD025"/>
    <s v="STR030"/>
    <s v="EMP0036"/>
    <n v="4"/>
    <n v="426.31"/>
    <n v="0"/>
    <n v="0"/>
    <n v="1961.03"/>
    <n v="1143.5999999999999"/>
    <n v="817.43"/>
    <s v="Credit Card"/>
    <s v="Not Returned"/>
    <x v="1"/>
    <d v="1899-12-30T21:02:00"/>
    <s v="Weekend"/>
    <s v="Nescafe Soft Drinks Pack"/>
    <x v="0"/>
    <n v="383.51"/>
    <s v="Malathi Naidu"/>
    <x v="0"/>
    <s v="Senthil Varma"/>
    <s v="Cashier"/>
    <s v="FreshMart Mysuru Bypass"/>
    <x v="0"/>
  </r>
  <r>
    <s v="INV100332"/>
    <x v="8"/>
    <s v="CUST0068"/>
    <s v="PRD035"/>
    <s v="STR081"/>
    <s v="EMP0002"/>
    <n v="1"/>
    <n v="503.36"/>
    <n v="0"/>
    <n v="0"/>
    <n v="578.86"/>
    <n v="389.8"/>
    <n v="189.06"/>
    <s v="Debit Card"/>
    <s v="Not Returned"/>
    <x v="1"/>
    <d v="1899-12-30T16:25:00"/>
    <s v="Weekend"/>
    <s v="Coca-Cola Coffee 500g"/>
    <x v="0"/>
    <n v="503.36"/>
    <s v="Balamurugan Krishnan"/>
    <x v="1"/>
    <s v="Lokesh Gounder"/>
    <s v="Billing"/>
    <s v="FreshMart Erode Crossing"/>
    <x v="0"/>
  </r>
  <r>
    <s v="INV101004"/>
    <x v="9"/>
    <s v="CUST0211"/>
    <s v="PRD070"/>
    <s v="STR008"/>
    <s v="EMP0175"/>
    <n v="1"/>
    <n v="233.47"/>
    <n v="0"/>
    <n v="0"/>
    <n v="268.49"/>
    <n v="188.98"/>
    <n v="79.510000000000005"/>
    <s v="Debit Card"/>
    <s v="Not Returned"/>
    <x v="1"/>
    <d v="1899-12-30T13:14:00"/>
    <s v="Weekend"/>
    <s v="Surf Excel Batteries 2kg"/>
    <x v="5"/>
    <n v="233.47"/>
    <s v="Latha Chandran"/>
    <x v="2"/>
    <s v="Dinesh Reddy"/>
    <s v="Sales"/>
    <s v="FreshMart Kochi Plaza"/>
    <x v="0"/>
  </r>
  <r>
    <s v="INV102041"/>
    <x v="10"/>
    <s v="CUST0004"/>
    <s v="PRD015"/>
    <s v="STR008"/>
    <s v="EMP0030"/>
    <n v="1"/>
    <n v="459.58"/>
    <n v="5"/>
    <n v="22.98"/>
    <n v="502.09"/>
    <n v="386.89"/>
    <n v="115.2"/>
    <s v="Upi"/>
    <s v="Not Returned"/>
    <x v="0"/>
    <d v="1899-12-30T17:58:00"/>
    <s v="Weekend"/>
    <s v="Nestle Butter 250ml"/>
    <x v="3"/>
    <n v="459.58"/>
    <s v="Naveen Sharma"/>
    <x v="2"/>
    <s v="Hariharan Rao"/>
    <s v="Cashier"/>
    <s v="FreshMart Kochi Plaza"/>
    <x v="0"/>
  </r>
  <r>
    <s v="INV101438"/>
    <x v="11"/>
    <s v="CUST0618"/>
    <s v="PRD016"/>
    <s v="STR155"/>
    <s v="EMP0175"/>
    <n v="8"/>
    <n v="62.6"/>
    <n v="20"/>
    <n v="100.16"/>
    <n v="460.74"/>
    <n v="385.2"/>
    <n v="75.540000000000006"/>
    <s v="Upi"/>
    <s v="Not Returned"/>
    <x v="1"/>
    <d v="1899-12-30T16:32:00"/>
    <s v="Weekend"/>
    <s v="Milky Mist Milk 2kg"/>
    <x v="3"/>
    <n v="59.92"/>
    <s v="Malathi Naidu"/>
    <x v="0"/>
    <s v="Dinesh Reddy"/>
    <s v="Sales"/>
    <s v="FreshMart Delhi Complex"/>
    <x v="1"/>
  </r>
  <r>
    <s v="INV100566"/>
    <x v="11"/>
    <s v="CUST0099"/>
    <s v="PRD004"/>
    <s v="STR010"/>
    <s v="EMP0004"/>
    <n v="2"/>
    <n v="398.25"/>
    <n v="0"/>
    <n v="0"/>
    <n v="915.97"/>
    <n v="473.08"/>
    <n v="442.89"/>
    <s v="Upi"/>
    <s v="Not Returned"/>
    <x v="0"/>
    <d v="1899-12-30T10:31:00"/>
    <s v="Weekend"/>
    <s v="Britannia Buns 2kg"/>
    <x v="6"/>
    <n v="398.25"/>
    <s v="Lakshmi Krishnan"/>
    <x v="2"/>
    <s v="Hema Chettiar"/>
    <s v="Sales"/>
    <s v="FreshMart Kochi Colony"/>
    <x v="0"/>
  </r>
  <r>
    <s v="INV101088"/>
    <x v="12"/>
    <s v="CUST0017"/>
    <s v="PRD050"/>
    <s v="STR070"/>
    <s v="EMP0175"/>
    <n v="4"/>
    <n v="51.33"/>
    <n v="0"/>
    <n v="0"/>
    <n v="205.32"/>
    <n v="149.91999999999999"/>
    <n v="55.4"/>
    <s v="Net Banking"/>
    <s v="Not Returned"/>
    <x v="1"/>
    <d v="1899-12-30T11:13:00"/>
    <s v="Weekday"/>
    <s v="Parle Namkeen 500g"/>
    <x v="7"/>
    <n v="51.33"/>
    <s v="Ashok Nair"/>
    <x v="2"/>
    <s v="Dinesh Reddy"/>
    <s v="Sales"/>
    <s v="FreshMart Bengaluru Nagar"/>
    <x v="0"/>
  </r>
  <r>
    <s v="INV102168"/>
    <x v="13"/>
    <s v="CUST0009"/>
    <s v="PRD056"/>
    <s v="STR011"/>
    <s v="EMP0058"/>
    <n v="4"/>
    <n v="333.54"/>
    <n v="10"/>
    <n v="133.41999999999999"/>
    <n v="1380.85"/>
    <n v="953.72"/>
    <n v="427.13"/>
    <s v="Debit Card"/>
    <s v="Not Returned"/>
    <x v="1"/>
    <d v="1899-12-30T18:58:00"/>
    <s v="Weekend"/>
    <s v="Cadbury Namkeen Combo"/>
    <x v="7"/>
    <n v="333.54"/>
    <s v="Mani Nair"/>
    <x v="1"/>
    <s v="Senthil Raj"/>
    <s v="Cashier"/>
    <s v="FreshMart Bengaluru Enclave"/>
    <x v="0"/>
  </r>
  <r>
    <s v="INV101075"/>
    <x v="14"/>
    <s v="CUST0121"/>
    <s v="PRD003"/>
    <s v="STR012"/>
    <s v="EMP0142"/>
    <n v="1"/>
    <n v="589.75"/>
    <n v="0"/>
    <n v="0"/>
    <n v="589.75"/>
    <n v="343.65"/>
    <n v="246.1"/>
    <s v="Debit Card"/>
    <s v="Not Returned"/>
    <x v="1"/>
    <d v="1899-12-30T15:03:00"/>
    <s v="Weekday"/>
    <s v="Harvest Gold Buns Combo"/>
    <x v="6"/>
    <n v="589.75"/>
    <s v="Venkat Achari"/>
    <x v="2"/>
    <s v="Sathish Subramaniam"/>
    <s v="Billing"/>
    <s v="FreshMart Chennai Junction"/>
    <x v="0"/>
  </r>
  <r>
    <s v="INV101183"/>
    <x v="10"/>
    <s v="CUST0222"/>
    <s v="PRD057"/>
    <s v="STR012"/>
    <s v="EMP0142"/>
    <n v="5"/>
    <n v="317.99"/>
    <n v="0"/>
    <n v="0"/>
    <n v="1828.44"/>
    <n v="1175.25"/>
    <n v="653.19000000000005"/>
    <s v="Upi"/>
    <s v="Not Returned"/>
    <x v="0"/>
    <d v="1899-12-30T12:38:00"/>
    <s v="Weekend"/>
    <s v="Parle Chocolates 500g"/>
    <x v="7"/>
    <n v="317.99"/>
    <s v="Balamurugan Varma"/>
    <x v="2"/>
    <s v="Sathish Subramaniam"/>
    <s v="Billing"/>
    <s v="FreshMart Chennai Junction"/>
    <x v="0"/>
  </r>
  <r>
    <s v="INV101356"/>
    <x v="15"/>
    <s v="CUST0686"/>
    <s v="PRD016"/>
    <s v="STR014"/>
    <s v="EMP0109"/>
    <n v="4"/>
    <n v="65.06"/>
    <n v="0"/>
    <n v="0"/>
    <n v="299.27999999999997"/>
    <n v="192.6"/>
    <n v="-261.85000000000002"/>
    <s v="Debit Card"/>
    <s v="Not Returned"/>
    <x v="0"/>
    <d v="1899-12-30T20:49:00"/>
    <s v="Weekend"/>
    <s v="Milky Mist Milk 2kg"/>
    <x v="3"/>
    <n v="59.92"/>
    <s v="Hemalatha Balan"/>
    <x v="0"/>
    <s v="Dinesh Chettiar"/>
    <s v="Store Manager"/>
    <s v="FreshMart Coimbatore Circle"/>
    <x v="0"/>
  </r>
  <r>
    <s v="INV101922"/>
    <x v="1"/>
    <s v="CUST0528"/>
    <s v="PRD121"/>
    <s v="STR024"/>
    <s v="EMP0005"/>
    <n v="3"/>
    <n v="317.72000000000003"/>
    <n v="5"/>
    <n v="47.66"/>
    <n v="1041.33"/>
    <n v="814.59"/>
    <n v="226.74"/>
    <s v="Net Banking"/>
    <s v="Not Returned"/>
    <x v="1"/>
    <d v="1899-12-30T12:51:00"/>
    <s v="Weekend"/>
    <s v="Fortune Coconut Oil 500g"/>
    <x v="8"/>
    <n v="223.15"/>
    <s v="Divya Balan"/>
    <x v="2"/>
    <s v="Harini Sekar"/>
    <s v="Inventory"/>
    <s v="FreshMart Bengaluru Plaza"/>
    <x v="0"/>
  </r>
  <r>
    <s v="INV101975"/>
    <x v="16"/>
    <s v="CUST0181"/>
    <s v="PRD087"/>
    <s v="STR024"/>
    <s v="EMP0005"/>
    <n v="1"/>
    <n v="71.290000000000006"/>
    <n v="0"/>
    <n v="0"/>
    <n v="71.290000000000006"/>
    <n v="59.37"/>
    <n v="11.92"/>
    <s v="Credit Card"/>
    <s v="Not Returned"/>
    <x v="1"/>
    <d v="1899-12-30T15:22:00"/>
    <s v="Weekday"/>
    <s v="Organic Fresh Fresh Fruits Combo"/>
    <x v="9"/>
    <n v="71.290000000000006"/>
    <s v="Ashok Krishnan"/>
    <x v="2"/>
    <s v="Harini Sekar"/>
    <s v="Inventory"/>
    <s v="FreshMart Bengaluru Plaza"/>
    <x v="0"/>
  </r>
  <r>
    <s v="INV100366"/>
    <x v="17"/>
    <s v="CUST0140"/>
    <s v="PRD025"/>
    <s v="STR024"/>
    <s v="EMP0133"/>
    <n v="3"/>
    <n v="383.51"/>
    <n v="20"/>
    <n v="230.11"/>
    <n v="920.42"/>
    <n v="857.7"/>
    <n v="62.72"/>
    <s v="Net Banking"/>
    <s v="Not Returned"/>
    <x v="0"/>
    <d v="1899-12-30T15:48:00"/>
    <s v="Weekday"/>
    <s v="Nescafe Soft Drinks Pack"/>
    <x v="0"/>
    <n v="383.51"/>
    <s v="Manoj Prabhu"/>
    <x v="1"/>
    <s v="Deepak Naicker"/>
    <s v="Sales"/>
    <s v="FreshMart Bengaluru Plaza"/>
    <x v="0"/>
  </r>
  <r>
    <s v="INV101061"/>
    <x v="18"/>
    <s v="CUST0227"/>
    <s v="PRD030"/>
    <s v="STR015"/>
    <s v="EMP0190"/>
    <n v="3"/>
    <n v="172.63"/>
    <n v="15"/>
    <n v="77.680000000000007"/>
    <n v="440.21"/>
    <n v="426"/>
    <n v="14.21"/>
    <s v="Upi"/>
    <s v="Not Returned"/>
    <x v="1"/>
    <d v="1899-12-30T21:26:00"/>
    <s v="Weekday"/>
    <s v="Nescafe Tea Combo"/>
    <x v="0"/>
    <n v="172.63"/>
    <s v="Unknown"/>
    <x v="2"/>
    <s v="Balaji Prabhu"/>
    <s v="HR"/>
    <s v="FreshMart Salem Circle"/>
    <x v="0"/>
  </r>
  <r>
    <s v="INV100608"/>
    <x v="19"/>
    <s v="CUST0554"/>
    <s v="PRD083"/>
    <s v="STR017"/>
    <s v="EMP0092"/>
    <n v="1"/>
    <n v="425.88"/>
    <n v="0"/>
    <n v="0"/>
    <n v="425.88"/>
    <n v="357.47"/>
    <n v="68.41"/>
    <s v="Credit Card"/>
    <s v="Not Returned"/>
    <x v="2"/>
    <d v="1899-12-30T21:28:00"/>
    <s v="Weekday"/>
    <s v="Organic Fresh Fresh Fruits 2kg"/>
    <x v="9"/>
    <n v="425.88"/>
    <s v="Nirmala Chandran"/>
    <x v="2"/>
    <s v="Tara Gupta"/>
    <s v="Sales"/>
    <s v="FreshMart Madurai Plaza"/>
    <x v="0"/>
  </r>
  <r>
    <s v="INV101099"/>
    <x v="20"/>
    <s v="CUST0472"/>
    <s v="PRD010"/>
    <s v="STR164"/>
    <s v="EMP0006"/>
    <n v="7"/>
    <n v="206.3"/>
    <n v="0"/>
    <n v="0"/>
    <n v="1444.1"/>
    <n v="753.2"/>
    <n v="690.9"/>
    <s v="Debit Card"/>
    <s v="Not Returned"/>
    <x v="1"/>
    <d v="1899-12-30T13:07:00"/>
    <s v="Weekday"/>
    <s v="Harvest Gold Cookies Pack"/>
    <x v="6"/>
    <n v="182.3"/>
    <s v="Banu Chandran"/>
    <x v="0"/>
    <s v="Indira Nair"/>
    <s v="Cashier"/>
    <s v="FreshMart Delhi Towers"/>
    <x v="1"/>
  </r>
  <r>
    <s v="INV100610"/>
    <x v="21"/>
    <s v="CUST0215"/>
    <s v="PRD108"/>
    <s v="STR164"/>
    <s v="EMP0006"/>
    <n v="4"/>
    <n v="306.62"/>
    <n v="0"/>
    <n v="0"/>
    <n v="1226.48"/>
    <n v="1039.72"/>
    <n v="186.76"/>
    <s v="Cash"/>
    <s v="Not Returned"/>
    <x v="2"/>
    <d v="1899-12-30T09:06:00"/>
    <s v="Weekday"/>
    <s v="Daawat Basmati Rice 2kg"/>
    <x v="2"/>
    <n v="306.62"/>
    <s v="Nithya Nathan"/>
    <x v="1"/>
    <s v="Indira Nair"/>
    <s v="Cashier"/>
    <s v="FreshMart Delhi Towers"/>
    <x v="1"/>
  </r>
  <r>
    <s v="INV101803"/>
    <x v="22"/>
    <s v="CUST0234"/>
    <s v="PRD052"/>
    <s v="STR164"/>
    <s v="EMP0032"/>
    <n v="2"/>
    <n v="328.59"/>
    <n v="5"/>
    <n v="32.86"/>
    <n v="717.97"/>
    <n v="510.98"/>
    <n v="206.99"/>
    <s v="Wallet"/>
    <s v="Not Returned"/>
    <x v="1"/>
    <d v="1899-12-30T12:12:00"/>
    <s v="Weekend"/>
    <s v="Lays Namkeen 200g"/>
    <x v="7"/>
    <n v="328.59"/>
    <s v="Lakshmi Pandian"/>
    <x v="1"/>
    <s v="Kavya Nair"/>
    <s v="Cashier"/>
    <s v="FreshMart Delhi Towers"/>
    <x v="1"/>
  </r>
  <r>
    <s v="INV101815"/>
    <x v="23"/>
    <s v="CUST0056"/>
    <s v="PRD138"/>
    <s v="STR019"/>
    <s v="EMP0064"/>
    <n v="3"/>
    <n v="416.08"/>
    <n v="5"/>
    <n v="62.41"/>
    <n v="1363.7"/>
    <n v="958.92"/>
    <n v="404.78"/>
    <s v="Upi"/>
    <s v="Not Returned"/>
    <x v="0"/>
    <d v="1899-12-30T18:36:00"/>
    <s v="Weekend"/>
    <s v="MDH Whole Spices Combo"/>
    <x v="1"/>
    <n v="416.08"/>
    <s v="Nithya Prabhu"/>
    <x v="2"/>
    <s v="Sanjay Venkataraman"/>
    <s v="Cashier"/>
    <s v="FreshMart Hyderabad Heights"/>
    <x v="0"/>
  </r>
  <r>
    <s v="INV100584"/>
    <x v="24"/>
    <s v="CUST0161"/>
    <s v="PRD067"/>
    <s v="STR019"/>
    <s v="EMP0064"/>
    <n v="6"/>
    <n v="188.94"/>
    <n v="15"/>
    <n v="170.05"/>
    <n v="1108.1300000000001"/>
    <n v="813.96"/>
    <n v="294.17"/>
    <s v="Wallet"/>
    <s v="Not Returned"/>
    <x v="1"/>
    <d v="1899-12-30T16:43:00"/>
    <s v="Weekend"/>
    <s v="Dove Shampoo 500g"/>
    <x v="10"/>
    <n v="186.38"/>
    <s v="Karthik Velan"/>
    <x v="0"/>
    <s v="Sanjay Venkataraman"/>
    <s v="Cashier"/>
    <s v="FreshMart Hyderabad Heights"/>
    <x v="0"/>
  </r>
  <r>
    <s v="INV101948"/>
    <x v="25"/>
    <s v="CUST0016"/>
    <s v="PRD014"/>
    <s v="STR020"/>
    <s v="EMP0190"/>
    <n v="2"/>
    <n v="434.65"/>
    <n v="0"/>
    <n v="0"/>
    <n v="869.3"/>
    <n v="703.26"/>
    <n v="166.04"/>
    <s v="Wallet"/>
    <s v="Not Returned"/>
    <x v="1"/>
    <d v="1899-12-30T12:14:00"/>
    <s v="Weekday"/>
    <s v="Milky Mist Curd 1kg"/>
    <x v="3"/>
    <n v="434.65"/>
    <s v="Vani Pandian"/>
    <x v="1"/>
    <s v="Balaji Prabhu"/>
    <s v="HR"/>
    <s v="FreshMart Erode Circle"/>
    <x v="0"/>
  </r>
  <r>
    <s v="INV101161"/>
    <x v="26"/>
    <s v="CUST0205"/>
    <s v="PRD075"/>
    <s v="STR021"/>
    <s v="EMP0280"/>
    <n v="8"/>
    <n v="320.10000000000002"/>
    <n v="10"/>
    <n v="256.08"/>
    <n v="2650.43"/>
    <n v="1802.24"/>
    <n v="848.19"/>
    <s v="Upi"/>
    <s v="Not Returned"/>
    <x v="1"/>
    <d v="1899-12-30T16:50:00"/>
    <s v="Weekend"/>
    <s v="Local Farm Fresh Vegetables 200g"/>
    <x v="5"/>
    <n v="297.32"/>
    <s v="Lalitha Nathan"/>
    <x v="0"/>
    <s v="Hema Mudaliar"/>
    <s v="Store Manager"/>
    <s v="FreshMart Madurai Market"/>
    <x v="0"/>
  </r>
  <r>
    <s v="INV102357"/>
    <x v="27"/>
    <s v="CUST0266"/>
    <s v="PRD022"/>
    <s v="STR021"/>
    <s v="EMP0280"/>
    <n v="3"/>
    <n v="397.22"/>
    <n v="0"/>
    <n v="0"/>
    <n v="1370.41"/>
    <n v="958.11"/>
    <n v="412.3"/>
    <s v="Debit Card"/>
    <s v="Not Returned"/>
    <x v="1"/>
    <d v="1899-12-30T18:58:00"/>
    <s v="Weekend"/>
    <s v="Aavin Milk Pack"/>
    <x v="3"/>
    <n v="397.22"/>
    <s v="Revathi Chettiar"/>
    <x v="1"/>
    <s v="Hema Mudaliar"/>
    <s v="Store Manager"/>
    <s v="FreshMart Madurai Market"/>
    <x v="0"/>
  </r>
  <r>
    <s v="INV100680"/>
    <x v="28"/>
    <s v="CUST0186"/>
    <s v="PRD025"/>
    <s v="STR021"/>
    <s v="EMP0280"/>
    <n v="2"/>
    <n v="383.51"/>
    <n v="10"/>
    <n v="76.7"/>
    <n v="793.87"/>
    <n v="571.79999999999995"/>
    <n v="222.07"/>
    <s v="Debit Card"/>
    <s v="Not Returned"/>
    <x v="1"/>
    <d v="1899-12-30T20:37:00"/>
    <s v="Weekend"/>
    <s v="Nescafe Soft Drinks Pack"/>
    <x v="0"/>
    <n v="383.51"/>
    <s v="Bhavani Pillai"/>
    <x v="1"/>
    <s v="Hema Mudaliar"/>
    <s v="Store Manager"/>
    <s v="FreshMart Madurai Market"/>
    <x v="0"/>
  </r>
  <r>
    <s v="INV102074"/>
    <x v="29"/>
    <s v="CUST0507"/>
    <s v="PRD108"/>
    <s v="STR021"/>
    <s v="EMP0280"/>
    <n v="5"/>
    <n v="306.62"/>
    <n v="10"/>
    <n v="153.31"/>
    <n v="1379.79"/>
    <n v="1299.6500000000001"/>
    <n v="80.14"/>
    <s v="Net Banking"/>
    <s v="Not Returned"/>
    <x v="1"/>
    <d v="1899-12-30T13:38:00"/>
    <s v="Weekday"/>
    <s v="Daawat Basmati Rice 2kg"/>
    <x v="2"/>
    <n v="306.62"/>
    <s v="Kamala Iyer"/>
    <x v="2"/>
    <s v="Hema Mudaliar"/>
    <s v="Store Manager"/>
    <s v="FreshMart Madurai Market"/>
    <x v="0"/>
  </r>
  <r>
    <s v="INV102336"/>
    <x v="30"/>
    <s v="CUST0001"/>
    <s v="PRD067"/>
    <s v="STR052"/>
    <s v="EMP0205"/>
    <n v="3"/>
    <n v="186.38"/>
    <n v="5"/>
    <n v="27.96"/>
    <n v="531.17999999999995"/>
    <n v="406.98"/>
    <n v="124.2"/>
    <s v="Upi"/>
    <s v="Not Returned"/>
    <x v="1"/>
    <d v="1899-12-30T12:40:00"/>
    <s v="Weekday"/>
    <s v="Dove Shampoo 500g"/>
    <x v="10"/>
    <n v="186.38"/>
    <s v="Revathi Balan"/>
    <x v="1"/>
    <s v="Divya Menon"/>
    <s v="Store Manager"/>
    <s v="FreshMart Erode Extension"/>
    <x v="0"/>
  </r>
  <r>
    <s v="INV101613"/>
    <x v="31"/>
    <s v="CUST0035"/>
    <s v="PRD049"/>
    <s v="STR052"/>
    <s v="EMP0205"/>
    <n v="8"/>
    <n v="458.23"/>
    <n v="10"/>
    <n v="366.58"/>
    <n v="3299.26"/>
    <n v="2471.52"/>
    <n v="827.74"/>
    <s v="Credit Card"/>
    <s v="Not Returned"/>
    <x v="1"/>
    <d v="1899-12-30T19:39:00"/>
    <s v="Weekday"/>
    <s v="Cadbury Chips 1kg"/>
    <x v="7"/>
    <n v="418.79"/>
    <s v="Balamurugan Sharma"/>
    <x v="0"/>
    <s v="Divya Menon"/>
    <s v="Store Manager"/>
    <s v="FreshMart Erode Extension"/>
    <x v="0"/>
  </r>
  <r>
    <s v="INV100629"/>
    <x v="2"/>
    <s v="CUST0008"/>
    <s v="PRD054"/>
    <s v="STR022"/>
    <s v="EMP0133"/>
    <n v="1"/>
    <n v="530.16"/>
    <n v="0"/>
    <n v="0"/>
    <n v="530.16"/>
    <n v="379.19"/>
    <n v="150.97"/>
    <s v="Cash"/>
    <s v="Not Returned"/>
    <x v="1"/>
    <d v="1899-12-30T19:55:00"/>
    <s v="Weekday"/>
    <s v="Lays Namkeen 2kg"/>
    <x v="7"/>
    <n v="530.16"/>
    <s v="Eswari Raj"/>
    <x v="2"/>
    <s v="Deepak Naicker"/>
    <s v="Sales"/>
    <s v="FreshMart Tiruppur Complex"/>
    <x v="0"/>
  </r>
  <r>
    <s v="INV102255"/>
    <x v="32"/>
    <s v="CUST0567"/>
    <s v="PRD030"/>
    <s v="STR023"/>
    <s v="EMP0104"/>
    <n v="5"/>
    <n v="176.8"/>
    <n v="0"/>
    <n v="0"/>
    <n v="884"/>
    <n v="710"/>
    <n v="174"/>
    <s v="Upi"/>
    <s v="Not Returned"/>
    <x v="1"/>
    <d v="1899-12-30T15:47:00"/>
    <s v="Weekday"/>
    <s v="Nescafe Tea Combo"/>
    <x v="0"/>
    <n v="172.63"/>
    <s v="Bharath Balan"/>
    <x v="0"/>
    <s v="Pandi Nair"/>
    <s v="Inventory"/>
    <s v="FreshMart Mysuru Square"/>
    <x v="0"/>
  </r>
  <r>
    <s v="INV100296"/>
    <x v="33"/>
    <s v="CUST0178"/>
    <s v="PRD088"/>
    <s v="STR025"/>
    <s v="EMP0011"/>
    <n v="5"/>
    <n v="414.87"/>
    <n v="0"/>
    <n v="0"/>
    <n v="2385.5"/>
    <n v="1706.2"/>
    <n v="679.3"/>
    <s v="Debit Card"/>
    <s v="Not Returned"/>
    <x v="1"/>
    <d v="1899-12-30T14:35:00"/>
    <s v="Weekend"/>
    <s v="Local Farm Fresh Fruits Combo v3"/>
    <x v="9"/>
    <n v="404.97"/>
    <s v="Vasanth Varma"/>
    <x v="0"/>
    <s v="Balamurugan Sharma"/>
    <s v="Billing"/>
    <s v="FreshMart Tiruppur Enclave"/>
    <x v="0"/>
  </r>
  <r>
    <s v="INV100634"/>
    <x v="34"/>
    <s v="CUST0005"/>
    <s v="PRD071"/>
    <s v="STR117"/>
    <s v="EMP0009"/>
    <n v="1"/>
    <n v="53.39"/>
    <n v="15"/>
    <n v="8.01"/>
    <n v="45.38"/>
    <n v="43.01"/>
    <n v="2.37"/>
    <s v="Cash"/>
    <s v="Not Returned"/>
    <x v="0"/>
    <d v="1899-12-30T12:18:00"/>
    <s v="Weekday"/>
    <s v="Eveready Batteries Combo"/>
    <x v="5"/>
    <n v="53.39"/>
    <s v="Pandi Raj"/>
    <x v="2"/>
    <s v="Usha Chettiar"/>
    <s v="Cashier"/>
    <s v="FreshMart Nagpur Market"/>
    <x v="0"/>
  </r>
  <r>
    <s v="INV100079"/>
    <x v="35"/>
    <s v="CUST0206"/>
    <s v="PRD097"/>
    <s v="STR027"/>
    <s v="EMP0046"/>
    <n v="3"/>
    <n v="374.82"/>
    <n v="15"/>
    <n v="168.67"/>
    <n v="1099.1600000000001"/>
    <n v="931.14"/>
    <n v="168.02"/>
    <s v="Cash"/>
    <s v="Not Returned"/>
    <x v="1"/>
    <d v="1899-12-30T10:02:00"/>
    <s v="Weekend"/>
    <s v="Local Farm Fresh Vegetables 250ml v2"/>
    <x v="11"/>
    <n v="365.92"/>
    <s v="Devi Venkataraman"/>
    <x v="0"/>
    <s v="Pandi Subramaniam"/>
    <s v="Sales"/>
    <s v="FreshMart Coimbatore Heights"/>
    <x v="0"/>
  </r>
  <r>
    <s v="INV101382"/>
    <x v="28"/>
    <s v="CUST0474"/>
    <s v="PRD130"/>
    <s v="STR127"/>
    <s v="EMP0009"/>
    <n v="2"/>
    <n v="519.78"/>
    <n v="5"/>
    <n v="51.98"/>
    <n v="1135.72"/>
    <n v="795.84"/>
    <n v="339.88"/>
    <s v="Debit Card"/>
    <s v="Not Returned"/>
    <x v="1"/>
    <d v="1899-12-30T20:47:00"/>
    <s v="Weekend"/>
    <s v="Aachi Whole Spices 200g"/>
    <x v="1"/>
    <n v="519.78"/>
    <s v="Geetha Venkataraman"/>
    <x v="1"/>
    <s v="Usha Chettiar"/>
    <s v="Cashier"/>
    <s v="FreshMart Surat Enclave"/>
    <x v="2"/>
  </r>
  <r>
    <s v="INV101915"/>
    <x v="36"/>
    <s v="CUST0119"/>
    <s v="PRD148"/>
    <s v="STR127"/>
    <s v="EMP0092"/>
    <n v="7"/>
    <n v="110.77"/>
    <n v="20"/>
    <n v="155.08000000000001"/>
    <n v="620.30999999999995"/>
    <n v="583.30999999999995"/>
    <n v="37"/>
    <s v="Net Banking"/>
    <s v="Not Returned"/>
    <x v="1"/>
    <d v="1899-12-30T17:16:00"/>
    <s v="Weekday"/>
    <s v="Lizol Toilet Cleaner 200g"/>
    <x v="4"/>
    <n v="108.97"/>
    <s v="Nandhini Naidu"/>
    <x v="0"/>
    <s v="Tara Gupta"/>
    <s v="Sales"/>
    <s v="FreshMart Surat Enclave"/>
    <x v="2"/>
  </r>
  <r>
    <s v="INV100285"/>
    <x v="37"/>
    <s v="CUST0156"/>
    <s v="PRD126"/>
    <s v="STR029"/>
    <s v="EMP0133"/>
    <n v="3"/>
    <n v="387.41"/>
    <n v="0"/>
    <n v="0"/>
    <n v="1336.56"/>
    <n v="973.44"/>
    <n v="363.12"/>
    <s v="Debit Card"/>
    <s v="Not Returned"/>
    <x v="0"/>
    <d v="1899-12-30T13:14:00"/>
    <s v="Weekend"/>
    <s v="Fortune Gingelly Oil 1L"/>
    <x v="8"/>
    <n v="360.52"/>
    <s v="Tara Chettiar"/>
    <x v="0"/>
    <s v="Deepak Naicker"/>
    <s v="Sales"/>
    <s v="FreshMart Bengaluru Colony"/>
    <x v="0"/>
  </r>
  <r>
    <s v="INV100728"/>
    <x v="38"/>
    <s v="CUST0223"/>
    <s v="PRD005"/>
    <s v="STR029"/>
    <s v="EMP0035"/>
    <n v="5"/>
    <n v="336.33"/>
    <n v="10"/>
    <n v="168.16"/>
    <n v="1740.51"/>
    <n v="1026.3499999999999"/>
    <n v="714.16"/>
    <s v="Wallet"/>
    <s v="Not Returned"/>
    <x v="1"/>
    <d v="1899-12-30T09:36:00"/>
    <s v="Weekend"/>
    <s v="Amul Paneer 250ml"/>
    <x v="6"/>
    <n v="332.74"/>
    <s v="Gopal Velan"/>
    <x v="0"/>
    <s v="Kavya Nathan"/>
    <s v="HR"/>
    <s v="FreshMart Bengaluru Colony"/>
    <x v="0"/>
  </r>
  <r>
    <s v="INV102183"/>
    <x v="39"/>
    <s v="CUST0106"/>
    <s v="PRD060"/>
    <s v="STR077"/>
    <s v="EMP0030"/>
    <n v="3"/>
    <n v="78.72"/>
    <n v="0"/>
    <n v="0"/>
    <n v="236.16"/>
    <n v="162.75"/>
    <n v="73.41"/>
    <s v="Net Banking"/>
    <s v="Not Returned"/>
    <x v="0"/>
    <d v="1899-12-30T15:10:00"/>
    <s v="Weekday"/>
    <s v="Himalaya Soap 250ml"/>
    <x v="10"/>
    <n v="72.930000000000007"/>
    <s v="Sangeetha Sekar"/>
    <x v="0"/>
    <s v="Hariharan Rao"/>
    <s v="Cashier"/>
    <s v="FreshMart Kochi Gardens"/>
    <x v="0"/>
  </r>
  <r>
    <s v="INV100157"/>
    <x v="40"/>
    <s v="CUST0011"/>
    <s v="PRD141"/>
    <s v="STR031"/>
    <s v="EMP0153"/>
    <n v="1"/>
    <n v="46.76"/>
    <n v="20"/>
    <n v="9.35"/>
    <n v="37.409999999999997"/>
    <n v="36.65"/>
    <n v="0.76"/>
    <s v="Credit Card"/>
    <s v="Not Returned"/>
    <x v="1"/>
    <d v="1899-12-30T17:30:00"/>
    <s v="Weekday"/>
    <s v="Vim Floor Cleaner 1L"/>
    <x v="4"/>
    <n v="46.76"/>
    <s v="Prasath Mudaliar"/>
    <x v="1"/>
    <s v="Eswari Raj"/>
    <s v="Sales"/>
    <s v="FreshMart Chennai Complex"/>
    <x v="0"/>
  </r>
  <r>
    <s v="INV100910"/>
    <x v="27"/>
    <s v="CUST0353"/>
    <s v="PRD027"/>
    <s v="STR031"/>
    <s v="EMP0153"/>
    <n v="8"/>
    <n v="150.79"/>
    <n v="0"/>
    <n v="0"/>
    <n v="1387.27"/>
    <n v="855.92"/>
    <n v="531.35"/>
    <s v="Wallet"/>
    <s v="Not Returned"/>
    <x v="1"/>
    <d v="1899-12-30T15:56:00"/>
    <s v="Weekend"/>
    <s v="Coca-Cola Tea 1kg"/>
    <x v="0"/>
    <n v="139.21"/>
    <s v="Mala Nair"/>
    <x v="0"/>
    <s v="Eswari Raj"/>
    <s v="Sales"/>
    <s v="FreshMart Chennai Complex"/>
    <x v="0"/>
  </r>
  <r>
    <s v="INV102167"/>
    <x v="35"/>
    <s v="CUST0152"/>
    <s v="PRD105"/>
    <s v="STR031"/>
    <s v="EMP0153"/>
    <n v="1"/>
    <n v="131.03"/>
    <n v="15"/>
    <n v="19.649999999999999"/>
    <n v="128.09"/>
    <n v="117.27"/>
    <n v="10.82"/>
    <s v="Cash"/>
    <s v="Not Returned"/>
    <x v="1"/>
    <d v="1899-12-30T16:25:00"/>
    <s v="Weekend"/>
    <s v="India Gate Basmati Rice 250ml"/>
    <x v="2"/>
    <n v="131.03"/>
    <s v="Anjali Sekar"/>
    <x v="1"/>
    <s v="Eswari Raj"/>
    <s v="Sales"/>
    <s v="FreshMart Chennai Complex"/>
    <x v="0"/>
  </r>
  <r>
    <s v="INV100358"/>
    <x v="8"/>
    <s v="CUST0017"/>
    <s v="PRD007"/>
    <s v="STR032"/>
    <s v="EMP0224"/>
    <n v="4"/>
    <n v="437.49"/>
    <n v="0"/>
    <n v="0"/>
    <n v="2012.45"/>
    <n v="1061.76"/>
    <n v="950.69"/>
    <s v="Debit Card"/>
    <s v="Not Returned"/>
    <x v="1"/>
    <d v="1899-12-30T13:30:00"/>
    <s v="Weekend"/>
    <s v="Britannia Buns 2kg v2"/>
    <x v="6"/>
    <n v="437.49"/>
    <s v="Ashok Nair"/>
    <x v="2"/>
    <s v="Sathish Sekar"/>
    <s v="Operations"/>
    <s v="FreshMart Kochi Main Road"/>
    <x v="0"/>
  </r>
  <r>
    <s v="INV100064"/>
    <x v="41"/>
    <s v="CUST0634"/>
    <s v="PRD014"/>
    <s v="STR033"/>
    <s v="EMP0024"/>
    <n v="6"/>
    <n v="473.63"/>
    <n v="10"/>
    <n v="284.18"/>
    <n v="2557.6"/>
    <n v="2109.7800000000002"/>
    <n v="447.82"/>
    <s v="Upi"/>
    <s v="Not Returned"/>
    <x v="1"/>
    <d v="1899-12-30T21:48:00"/>
    <s v="Weekday"/>
    <s v="Milky Mist Curd 1kg"/>
    <x v="3"/>
    <n v="434.65"/>
    <s v="Chandrasekar Pandian"/>
    <x v="0"/>
    <s v="Bhavani Kumar"/>
    <s v="Cashier"/>
    <s v="FreshMart Ahmedabad Complex"/>
    <x v="0"/>
  </r>
  <r>
    <s v="INV100255"/>
    <x v="42"/>
    <s v="CUST0031"/>
    <s v="PRD100"/>
    <s v="STR034"/>
    <s v="EMP0034"/>
    <n v="2"/>
    <n v="290.45"/>
    <n v="5"/>
    <n v="29.05"/>
    <n v="634.63"/>
    <n v="475.78"/>
    <n v="158.85"/>
    <s v="Debit Card"/>
    <s v="Not Returned"/>
    <x v="1"/>
    <d v="1899-12-30T09:27:00"/>
    <s v="Weekend"/>
    <s v="Organic Fresh Fresh Vegetables 200g v2"/>
    <x v="11"/>
    <n v="290.45"/>
    <s v="Lalitha Venkataraman"/>
    <x v="1"/>
    <s v="Sangeetha Venkataraman"/>
    <s v="Cashier"/>
    <s v="FreshMart Tiruppur Circle"/>
    <x v="0"/>
  </r>
  <r>
    <s v="INV101802"/>
    <x v="43"/>
    <s v="CUST0634"/>
    <s v="PRD034"/>
    <s v="STR034"/>
    <s v="EMP0034"/>
    <n v="3"/>
    <n v="127.18"/>
    <n v="15"/>
    <n v="57.23"/>
    <n v="324.31"/>
    <n v="292.05"/>
    <n v="32.26"/>
    <s v="Net Banking"/>
    <s v="Not Returned"/>
    <x v="0"/>
    <d v="1899-12-30T18:37:00"/>
    <s v="Weekday"/>
    <s v="Nescafe Coffee 500g"/>
    <x v="0"/>
    <n v="124.84"/>
    <s v="Chandrasekar Pandian"/>
    <x v="0"/>
    <s v="Sangeetha Venkataraman"/>
    <s v="Cashier"/>
    <s v="FreshMart Tiruppur Circle"/>
    <x v="0"/>
  </r>
  <r>
    <s v="INV100180"/>
    <x v="43"/>
    <s v="CUST0095"/>
    <s v="PRD053"/>
    <s v="STR034"/>
    <s v="EMP0059"/>
    <n v="4"/>
    <n v="262.77"/>
    <n v="0"/>
    <n v="0"/>
    <n v="1051.08"/>
    <n v="778.56"/>
    <n v="272.52"/>
    <s v="Credit Card"/>
    <s v="Not Returned"/>
    <x v="0"/>
    <d v="1899-12-30T14:30:00"/>
    <s v="Weekday"/>
    <s v="Cadbury Namkeen Pack"/>
    <x v="7"/>
    <n v="262.77"/>
    <s v="Jayakumar Reddy"/>
    <x v="1"/>
    <s v="Ezhil Rao"/>
    <s v="Billing"/>
    <s v="FreshMart Tiruppur Circle"/>
    <x v="0"/>
  </r>
  <r>
    <s v="INV101872"/>
    <x v="27"/>
    <s v="CUST0597"/>
    <s v="PRD050"/>
    <s v="STR034"/>
    <s v="EMP0059"/>
    <n v="1"/>
    <n v="51.33"/>
    <n v="15"/>
    <n v="7.7"/>
    <n v="50.17"/>
    <n v="37.479999999999997"/>
    <n v="12.69"/>
    <s v="Wallet"/>
    <s v="Not Returned"/>
    <x v="1"/>
    <d v="1899-12-30T14:13:00"/>
    <s v="Weekend"/>
    <s v="Parle Namkeen 500g"/>
    <x v="7"/>
    <n v="51.33"/>
    <s v="Nagarajan Gounder"/>
    <x v="1"/>
    <s v="Ezhil Rao"/>
    <s v="Billing"/>
    <s v="FreshMart Tiruppur Circle"/>
    <x v="0"/>
  </r>
  <r>
    <s v="INV102441"/>
    <x v="3"/>
    <s v="CUST0352"/>
    <s v="PRD066"/>
    <s v="STR034"/>
    <s v="EMP0059"/>
    <n v="4"/>
    <n v="491.81"/>
    <n v="15"/>
    <n v="295.08999999999997"/>
    <n v="1672.15"/>
    <n v="1462.28"/>
    <n v="209.87"/>
    <s v="Upi"/>
    <s v="Not Returned"/>
    <x v="1"/>
    <d v="1899-12-30T21:04:00"/>
    <s v="Weekday"/>
    <s v="Dove Shampoo 2kg"/>
    <x v="10"/>
    <n v="491.81"/>
    <s v="Hemalatha Naicker"/>
    <x v="1"/>
    <s v="Ezhil Rao"/>
    <s v="Billing"/>
    <s v="FreshMart Tiruppur Circle"/>
    <x v="0"/>
  </r>
  <r>
    <s v="INV102408"/>
    <x v="44"/>
    <s v="CUST0222"/>
    <s v="PRD017"/>
    <s v="STR034"/>
    <s v="EMP0059"/>
    <n v="1"/>
    <n v="464.41"/>
    <n v="20"/>
    <n v="92.88"/>
    <n v="371.53"/>
    <n v="397.69"/>
    <n v="-26.16"/>
    <s v="Net Banking"/>
    <s v="Not Returned"/>
    <x v="0"/>
    <d v="1899-12-30T13:37:00"/>
    <s v="Weekday"/>
    <s v="Nestle Curd 1kg"/>
    <x v="3"/>
    <n v="464.41"/>
    <s v="Balamurugan Varma"/>
    <x v="2"/>
    <s v="Ezhil Rao"/>
    <s v="Billing"/>
    <s v="FreshMart Tiruppur Circle"/>
    <x v="0"/>
  </r>
  <r>
    <s v="INV101902"/>
    <x v="45"/>
    <s v="CUST0198"/>
    <s v="PRD129"/>
    <s v="STR035"/>
    <s v="EMP0133"/>
    <n v="3"/>
    <n v="490.22"/>
    <n v="5"/>
    <n v="73.53"/>
    <n v="1606.7"/>
    <n v="1120.74"/>
    <n v="485.96"/>
    <s v="Net Banking"/>
    <s v="Not Returned"/>
    <x v="1"/>
    <d v="1899-12-30T19:43:00"/>
    <s v="Weekend"/>
    <s v="Everest Powdered Spices Combo"/>
    <x v="1"/>
    <n v="490.22"/>
    <s v="Meena Pillai"/>
    <x v="2"/>
    <s v="Deepak Naicker"/>
    <s v="Sales"/>
    <s v="FreshMart Kochi Circle"/>
    <x v="0"/>
  </r>
  <r>
    <s v="INV100194"/>
    <x v="46"/>
    <s v="CUST0686"/>
    <s v="PRD054"/>
    <s v="STR035"/>
    <s v="EMP0096"/>
    <n v="8"/>
    <n v="537.83000000000004"/>
    <n v="20"/>
    <n v="860.53"/>
    <n v="3442.11"/>
    <n v="3033.52"/>
    <n v="408.59"/>
    <s v="Debit Card"/>
    <s v="Not Returned"/>
    <x v="1"/>
    <d v="1899-12-30T21:23:00"/>
    <s v="Weekday"/>
    <s v="Lays Namkeen 2kg"/>
    <x v="7"/>
    <n v="530.16"/>
    <s v="Hemalatha Balan"/>
    <x v="0"/>
    <s v="Manoj Nathan"/>
    <s v="Sales"/>
    <s v="FreshMart Kochi Circle"/>
    <x v="0"/>
  </r>
  <r>
    <s v="INV100788"/>
    <x v="16"/>
    <s v="CUST0354"/>
    <s v="PRD030"/>
    <s v="STR058"/>
    <s v="EMP0011"/>
    <n v="2"/>
    <n v="172.63"/>
    <n v="15"/>
    <n v="51.79"/>
    <n v="293.47000000000003"/>
    <n v="284"/>
    <n v="9.4700000000000006"/>
    <s v="Cash"/>
    <s v="Not Returned"/>
    <x v="1"/>
    <d v="1899-12-30T12:47:00"/>
    <s v="Weekday"/>
    <s v="Nescafe Tea Combo"/>
    <x v="0"/>
    <n v="172.63"/>
    <s v="Hemalatha Gounder"/>
    <x v="2"/>
    <s v="Balamurugan Sharma"/>
    <s v="Billing"/>
    <s v="FreshMart Erode Central"/>
    <x v="0"/>
  </r>
  <r>
    <s v="INV102464"/>
    <x v="2"/>
    <s v="CUST0023"/>
    <s v="PRD088"/>
    <s v="STR058"/>
    <s v="EMP0298"/>
    <n v="1"/>
    <n v="404.97"/>
    <n v="0"/>
    <n v="0"/>
    <n v="404.97"/>
    <n v="341.24"/>
    <n v="63.73"/>
    <s v="Debit Card"/>
    <s v="Not Returned"/>
    <x v="1"/>
    <d v="1899-12-30T20:49:00"/>
    <s v="Weekday"/>
    <s v="Local Farm Fresh Fruits Combo v3"/>
    <x v="9"/>
    <n v="404.97"/>
    <s v="Indira Nathan"/>
    <x v="2"/>
    <s v="Balaji Reddy"/>
    <s v="Billing"/>
    <s v="FreshMart Erode Central"/>
    <x v="0"/>
  </r>
  <r>
    <s v="INV101795"/>
    <x v="47"/>
    <s v="CUST0472"/>
    <s v="PRD002"/>
    <s v="STR036"/>
    <s v="EMP0150"/>
    <n v="8"/>
    <n v="442.82"/>
    <n v="10"/>
    <n v="354.26"/>
    <n v="3188.3"/>
    <n v="2032.4"/>
    <n v="1155.9000000000001"/>
    <s v="Credit Card"/>
    <s v="Not Returned"/>
    <x v="1"/>
    <d v="1899-12-30T11:43:00"/>
    <s v="Weekday"/>
    <s v="Britannia Buns Pack"/>
    <x v="6"/>
    <n v="440.5"/>
    <s v="Banu Chandran"/>
    <x v="0"/>
    <s v="Dhanya Iyer"/>
    <s v="Operations"/>
    <s v="FreshMart Chennai Central"/>
    <x v="0"/>
  </r>
  <r>
    <s v="INV102142"/>
    <x v="48"/>
    <s v="CUST0115"/>
    <s v="PRD052"/>
    <s v="STR036"/>
    <s v="EMP0150"/>
    <n v="4"/>
    <n v="328.59"/>
    <n v="0"/>
    <n v="0"/>
    <n v="1314.36"/>
    <n v="1021.96"/>
    <n v="292.39999999999998"/>
    <s v="Net Banking"/>
    <s v="Returned"/>
    <x v="1"/>
    <d v="1899-12-30T10:16:00"/>
    <s v="Weekday"/>
    <s v="Lays Namkeen 200g"/>
    <x v="7"/>
    <n v="328.59"/>
    <s v="Venkat Chettiar"/>
    <x v="2"/>
    <s v="Dhanya Iyer"/>
    <s v="Operations"/>
    <s v="FreshMart Chennai Central"/>
    <x v="0"/>
  </r>
  <r>
    <s v="INV101058"/>
    <x v="49"/>
    <s v="CUST0118"/>
    <s v="PRD020"/>
    <s v="STR036"/>
    <s v="EMP0150"/>
    <n v="4"/>
    <n v="99.93"/>
    <n v="0"/>
    <n v="0"/>
    <n v="399.72"/>
    <n v="344.2"/>
    <n v="55.52"/>
    <s v="Wallet"/>
    <s v="Not Returned"/>
    <x v="0"/>
    <d v="1899-12-30T19:37:00"/>
    <s v="Weekday"/>
    <s v="Aavin Milk 1L"/>
    <x v="3"/>
    <n v="99.93"/>
    <s v="Gokul Naidu"/>
    <x v="2"/>
    <s v="Dhanya Iyer"/>
    <s v="Operations"/>
    <s v="FreshMart Chennai Central"/>
    <x v="0"/>
  </r>
  <r>
    <s v="INV100981"/>
    <x v="50"/>
    <s v="CUST0219"/>
    <s v="PRD081"/>
    <s v="STR036"/>
    <s v="EMP0150"/>
    <n v="5"/>
    <n v="56.65"/>
    <n v="10"/>
    <n v="28.32"/>
    <n v="293.17"/>
    <n v="224.8"/>
    <n v="68.37"/>
    <s v="Upi"/>
    <s v="Returned"/>
    <x v="1"/>
    <d v="1899-12-30T16:39:00"/>
    <s v="Weekend"/>
    <s v="Eveready Batteries 250ml"/>
    <x v="5"/>
    <n v="55.81"/>
    <s v="Pandi Naidu"/>
    <x v="0"/>
    <s v="Dhanya Iyer"/>
    <s v="Operations"/>
    <s v="FreshMart Chennai Central"/>
    <x v="0"/>
  </r>
  <r>
    <s v="INV100533"/>
    <x v="12"/>
    <s v="CUST0063"/>
    <s v="PRD012"/>
    <s v="STR038"/>
    <s v="EMP0041"/>
    <n v="8"/>
    <n v="574.91"/>
    <n v="15"/>
    <n v="689.89"/>
    <n v="3909.39"/>
    <n v="2691.2"/>
    <n v="1218.19"/>
    <s v="Cash"/>
    <s v="Not Returned"/>
    <x v="0"/>
    <d v="1899-12-30T20:45:00"/>
    <s v="Weekday"/>
    <s v="Harvest Gold Rusk 1kg"/>
    <x v="6"/>
    <n v="541.35"/>
    <s v="Priya Varma"/>
    <x v="0"/>
    <s v="Thenmozhi Pandian"/>
    <s v="Inventory"/>
    <s v="FreshMart Hyderabad Hub"/>
    <x v="0"/>
  </r>
  <r>
    <s v="INV100777"/>
    <x v="51"/>
    <s v="CUST0190"/>
    <s v="PRD008"/>
    <s v="STR088"/>
    <s v="EMP0012"/>
    <n v="1"/>
    <n v="455.79"/>
    <n v="0"/>
    <n v="0"/>
    <n v="524.16"/>
    <n v="282.88"/>
    <n v="241.28"/>
    <s v="Net Banking"/>
    <s v="Not Returned"/>
    <x v="0"/>
    <d v="1899-12-30T20:37:00"/>
    <s v="Weekend"/>
    <s v="Britannia Cookies 200g"/>
    <x v="6"/>
    <n v="455.79"/>
    <s v="Jaya Kumar"/>
    <x v="1"/>
    <s v="Suresh Nathan"/>
    <s v="Cashier"/>
    <s v="FreshMart Salem Extension"/>
    <x v="0"/>
  </r>
  <r>
    <s v="INV101054"/>
    <x v="39"/>
    <s v="CUST0021"/>
    <s v="PRD052"/>
    <s v="STR040"/>
    <s v="EMP0133"/>
    <n v="3"/>
    <n v="328.59"/>
    <n v="20"/>
    <n v="197.15"/>
    <n v="788.62"/>
    <n v="766.47"/>
    <n v="22.15"/>
    <s v="Cash"/>
    <s v="Not Returned"/>
    <x v="1"/>
    <d v="1899-12-30T15:15:00"/>
    <s v="Weekday"/>
    <s v="Lays Namkeen 200g"/>
    <x v="7"/>
    <n v="328.59"/>
    <s v="Balamurugan Rao"/>
    <x v="2"/>
    <s v="Deepak Naicker"/>
    <s v="Sales"/>
    <s v="FreshMart Coimbatore Colony"/>
    <x v="2"/>
  </r>
  <r>
    <s v="INV101844"/>
    <x v="52"/>
    <s v="CUST0097"/>
    <s v="PRD069"/>
    <s v="STR040"/>
    <s v="EMP0061"/>
    <n v="3"/>
    <n v="468.94"/>
    <n v="0"/>
    <n v="0"/>
    <n v="1617.84"/>
    <n v="1010.4"/>
    <n v="607.44000000000005"/>
    <s v="Upi"/>
    <s v="Not Returned"/>
    <x v="1"/>
    <d v="1899-12-30T11:07:00"/>
    <s v="Weekend"/>
    <s v="Patanjali Shampoo 1kg"/>
    <x v="10"/>
    <n v="468.94"/>
    <s v="Deepak Prabhu"/>
    <x v="1"/>
    <s v="Poornima Devi"/>
    <s v="Billing"/>
    <s v="FreshMart Coimbatore Colony"/>
    <x v="2"/>
  </r>
  <r>
    <s v="INV100233"/>
    <x v="44"/>
    <s v="CUST0112"/>
    <s v="PRD077"/>
    <s v="STR040"/>
    <s v="EMP0061"/>
    <n v="2"/>
    <n v="86.11"/>
    <n v="10"/>
    <n v="17.22"/>
    <n v="155"/>
    <n v="136.34"/>
    <n v="18.66"/>
    <s v="Credit Card"/>
    <s v="Not Returned"/>
    <x v="1"/>
    <d v="1899-12-30T18:02:00"/>
    <s v="Weekday"/>
    <s v="Vim Tissue 500g"/>
    <x v="5"/>
    <n v="86.11"/>
    <s v="Gokul Venkataraman"/>
    <x v="2"/>
    <s v="Poornima Devi"/>
    <s v="Billing"/>
    <s v="FreshMart Coimbatore Colony"/>
    <x v="2"/>
  </r>
  <r>
    <s v="INV101655"/>
    <x v="53"/>
    <s v="CUST0353"/>
    <s v="PRD100"/>
    <s v="STR040"/>
    <s v="EMP0061"/>
    <n v="5"/>
    <n v="310.07"/>
    <n v="20"/>
    <n v="310.07"/>
    <n v="1240.28"/>
    <n v="1189.45"/>
    <n v="50.83"/>
    <s v="Credit Card"/>
    <s v="Not Returned"/>
    <x v="1"/>
    <d v="1899-12-30T15:42:00"/>
    <s v="Weekday"/>
    <s v="Organic Fresh Fresh Vegetables 200g v2"/>
    <x v="11"/>
    <n v="290.45"/>
    <s v="Mala Nair"/>
    <x v="0"/>
    <s v="Poornima Devi"/>
    <s v="Billing"/>
    <s v="FreshMart Coimbatore Colony"/>
    <x v="2"/>
  </r>
  <r>
    <s v="INV101599"/>
    <x v="15"/>
    <s v="CUST0120"/>
    <s v="PRD032"/>
    <s v="STR041"/>
    <s v="EMP0097"/>
    <n v="1"/>
    <n v="141.11000000000001"/>
    <n v="15"/>
    <n v="21.17"/>
    <n v="137.93"/>
    <n v="115.91"/>
    <n v="22.02"/>
    <s v="Net Banking"/>
    <s v="Not Returned"/>
    <x v="0"/>
    <d v="1899-12-30T12:06:00"/>
    <s v="Weekend"/>
    <s v="Coca-Cola Coffee Combo"/>
    <x v="0"/>
    <n v="141.11000000000001"/>
    <s v="Lakshmi Balan"/>
    <x v="2"/>
    <s v="Hari Pandian"/>
    <s v="Billing"/>
    <s v="FreshMart Tiruppur Colony"/>
    <x v="0"/>
  </r>
  <r>
    <s v="INV100384"/>
    <x v="54"/>
    <s v="CUST0595"/>
    <s v="PRD095"/>
    <s v="STR134"/>
    <s v="EMP0013"/>
    <n v="2"/>
    <n v="75.680000000000007"/>
    <n v="0"/>
    <n v="0"/>
    <n v="151.36000000000001"/>
    <n v="124.28"/>
    <n v="27.08"/>
    <s v="Cash"/>
    <s v="Not Returned"/>
    <x v="1"/>
    <d v="1899-12-30T13:53:00"/>
    <s v="Weekday"/>
    <s v="Organic Fresh Fresh Vegetables 200g"/>
    <x v="11"/>
    <n v="75.680000000000007"/>
    <s v="Lalitha Devi"/>
    <x v="1"/>
    <s v="Gokul Achari"/>
    <s v="Billing"/>
    <s v="FreshMart Pune Extension"/>
    <x v="2"/>
  </r>
  <r>
    <s v="INV101586"/>
    <x v="55"/>
    <s v="CUST0556"/>
    <s v="PRD002"/>
    <s v="STR134"/>
    <s v="EMP0170"/>
    <n v="5"/>
    <n v="440.5"/>
    <n v="15"/>
    <n v="330.38"/>
    <n v="1872.12"/>
    <n v="1270.25"/>
    <n v="601.87"/>
    <s v="Debit Card"/>
    <s v="Not Returned"/>
    <x v="0"/>
    <d v="1899-12-30T15:29:00"/>
    <s v="Weekday"/>
    <s v="Britannia Buns Pack"/>
    <x v="6"/>
    <n v="440.5"/>
    <s v="Chitra Naicker"/>
    <x v="2"/>
    <s v="Ovi Devi"/>
    <s v="Sales"/>
    <s v="FreshMart Pune Extension"/>
    <x v="2"/>
  </r>
  <r>
    <s v="INV102035"/>
    <x v="56"/>
    <s v="CUST0093"/>
    <s v="PRD127"/>
    <s v="STR044"/>
    <s v="EMP0133"/>
    <n v="3"/>
    <n v="331.35"/>
    <n v="20"/>
    <n v="198.81"/>
    <n v="795.24"/>
    <n v="870.99"/>
    <n v="-75.75"/>
    <s v="Upi"/>
    <s v="Not Returned"/>
    <x v="1"/>
    <d v="1899-12-30T13:11:00"/>
    <s v="Weekday"/>
    <s v="Idhayam Gingelly Oil 1kg"/>
    <x v="8"/>
    <n v="331.35"/>
    <s v="Prakash Menon"/>
    <x v="2"/>
    <s v="Deepak Naicker"/>
    <s v="Sales"/>
    <s v="FreshMart Erode Colony"/>
    <x v="0"/>
  </r>
  <r>
    <s v="INV102295"/>
    <x v="57"/>
    <s v="CUST0665"/>
    <s v="PRD055"/>
    <s v="STR044"/>
    <s v="EMP0118"/>
    <n v="2"/>
    <n v="125.15"/>
    <n v="15"/>
    <n v="37.549999999999997"/>
    <n v="244.66"/>
    <n v="191.4"/>
    <n v="53.26"/>
    <s v="Wallet"/>
    <s v="Not Returned"/>
    <x v="1"/>
    <d v="1899-12-30T20:16:00"/>
    <s v="Weekend"/>
    <s v="Cadbury Biscuits Pack"/>
    <x v="7"/>
    <n v="125.15"/>
    <s v="Kishore Subramaniam"/>
    <x v="2"/>
    <s v="Banu Nathan"/>
    <s v="Inventory"/>
    <s v="FreshMart Erode Colony"/>
    <x v="0"/>
  </r>
  <r>
    <s v="INV102286"/>
    <x v="29"/>
    <s v="CUST0204"/>
    <s v="PRD085"/>
    <s v="STR045"/>
    <s v="EMP0057"/>
    <n v="6"/>
    <n v="389.87"/>
    <n v="20"/>
    <n v="467.84"/>
    <n v="1871.38"/>
    <n v="2016.42"/>
    <n v="-145.04"/>
    <s v="Credit Card"/>
    <s v="Not Returned"/>
    <x v="1"/>
    <d v="1899-12-30T12:22:00"/>
    <s v="Weekday"/>
    <s v="Local Farm Fresh Fruits 1kg"/>
    <x v="9"/>
    <n v="389.61"/>
    <s v="Mala Achari"/>
    <x v="0"/>
    <s v="Indira Raj"/>
    <s v="Billing"/>
    <s v="FreshMart Madurai Junction"/>
    <x v="0"/>
  </r>
  <r>
    <s v="INV100637"/>
    <x v="11"/>
    <s v="CUST0223"/>
    <s v="PRD019"/>
    <s v="STR045"/>
    <s v="EMP0057"/>
    <n v="0"/>
    <n v="483.96"/>
    <n v="15"/>
    <n v="508.16"/>
    <n v="3311.49"/>
    <n v="2660.56"/>
    <n v="650.92999999999995"/>
    <s v="Net Banking"/>
    <s v="Not Returned"/>
    <x v="1"/>
    <d v="1899-12-30T19:42:00"/>
    <s v="Weekend"/>
    <s v="Amul Paneer 1kg"/>
    <x v="3"/>
    <n v="448.94"/>
    <s v="Gopal Velan"/>
    <x v="0"/>
    <s v="Indira Raj"/>
    <s v="Billing"/>
    <s v="FreshMart Madurai Junction"/>
    <x v="0"/>
  </r>
  <r>
    <s v="INV102243"/>
    <x v="58"/>
    <s v="CUST0676"/>
    <s v="PRD013"/>
    <s v="STR046"/>
    <s v="EMP0087"/>
    <n v="6"/>
    <n v="168.56"/>
    <n v="15"/>
    <n v="151.69999999999999"/>
    <n v="988.61"/>
    <n v="745.44"/>
    <n v="243.17"/>
    <s v="Cash"/>
    <s v="Not Returned"/>
    <x v="1"/>
    <d v="1899-12-30T18:17:00"/>
    <s v="Weekend"/>
    <s v="Amul Paneer 250ml"/>
    <x v="3"/>
    <n v="161.03"/>
    <s v="Dhanush Mudaliar"/>
    <x v="0"/>
    <s v="Nagarajan Rao"/>
    <s v="Sales"/>
    <s v="FreshMart Mysuru Colony"/>
    <x v="0"/>
  </r>
  <r>
    <s v="INV100050"/>
    <x v="59"/>
    <s v="CUST0205"/>
    <s v="PRD008"/>
    <s v="STR069"/>
    <s v="EMP0248"/>
    <n v="7"/>
    <n v="504.43"/>
    <n v="5"/>
    <n v="176.55"/>
    <n v="3857.63"/>
    <n v="1980.16"/>
    <n v="1877.47"/>
    <s v="Wallet"/>
    <s v="Not Returned"/>
    <x v="0"/>
    <d v="1899-12-30T15:01:00"/>
    <s v="Weekend"/>
    <s v="Britannia Cookies 200g"/>
    <x v="6"/>
    <n v="455.79"/>
    <s v="Lalitha Nathan"/>
    <x v="0"/>
    <s v="Charulatha Selvam"/>
    <s v="Sales"/>
    <s v="FreshMart Madurai Gardens"/>
    <x v="0"/>
  </r>
  <r>
    <s v="INV100696"/>
    <x v="22"/>
    <s v="CUST0477"/>
    <s v="PRD015"/>
    <s v="STR069"/>
    <s v="EMP0248"/>
    <n v="8"/>
    <n v="483.26"/>
    <n v="15"/>
    <n v="579.91"/>
    <n v="3779.1"/>
    <n v="3095.12"/>
    <n v="683.98"/>
    <s v="Net Banking"/>
    <s v="Not Returned"/>
    <x v="1"/>
    <d v="1899-12-30T11:06:00"/>
    <s v="Weekend"/>
    <s v="Nestle Butter 250ml"/>
    <x v="3"/>
    <n v="459.58"/>
    <s v="Malathi Gupta"/>
    <x v="0"/>
    <s v="Charulatha Selvam"/>
    <s v="Sales"/>
    <s v="FreshMart Madurai Gardens"/>
    <x v="0"/>
  </r>
  <r>
    <s v="INV101083"/>
    <x v="60"/>
    <s v="CUST0615"/>
    <s v="PRD049"/>
    <s v="STR069"/>
    <s v="EMP0248"/>
    <n v="3"/>
    <n v="418.79"/>
    <n v="20"/>
    <n v="251.27"/>
    <n v="1005.1"/>
    <n v="926.82"/>
    <n v="78.28"/>
    <s v="Net Banking"/>
    <s v="Not Returned"/>
    <x v="1"/>
    <d v="1899-12-30T20:32:00"/>
    <s v="Weekday"/>
    <s v="Cadbury Chips 1kg"/>
    <x v="7"/>
    <n v="418.79"/>
    <s v="Aishwarya Raj"/>
    <x v="1"/>
    <s v="Charulatha Selvam"/>
    <s v="Sales"/>
    <s v="FreshMart Madurai Gardens"/>
    <x v="0"/>
  </r>
  <r>
    <s v="INV100111"/>
    <x v="25"/>
    <s v="CUST0014"/>
    <s v="PRD102"/>
    <s v="STR049"/>
    <s v="EMP0017"/>
    <n v="2"/>
    <n v="400.33"/>
    <n v="5"/>
    <n v="40.03"/>
    <n v="760.63"/>
    <n v="681.8"/>
    <n v="78.83"/>
    <s v="Wallet"/>
    <s v="Not Returned"/>
    <x v="1"/>
    <d v="1899-12-30T12:48:00"/>
    <s v="Weekday"/>
    <s v="Local Farm Fresh Vegetables 200g v2"/>
    <x v="11"/>
    <n v="400.33"/>
    <s v="Ilango Varma"/>
    <x v="2"/>
    <s v="Ovi Sharma"/>
    <s v="Sales"/>
    <s v="FreshMart Mysuru Circle"/>
    <x v="0"/>
  </r>
  <r>
    <s v="INV101492"/>
    <x v="49"/>
    <s v="CUST0353"/>
    <s v="PRD090"/>
    <s v="STR049"/>
    <s v="EMP0017"/>
    <n v="7"/>
    <n v="439.39"/>
    <n v="20"/>
    <n v="615.15"/>
    <n v="2460.58"/>
    <n v="2591.2600000000002"/>
    <n v="-130.68"/>
    <s v="Net Banking"/>
    <s v="Not Returned"/>
    <x v="0"/>
    <d v="1899-12-30T14:34:00"/>
    <s v="Weekday"/>
    <s v="Organic Fresh Fresh Fruits Pack v2"/>
    <x v="9"/>
    <n v="438.7"/>
    <s v="Mala Nair"/>
    <x v="0"/>
    <s v="Ovi Sharma"/>
    <s v="Sales"/>
    <s v="FreshMart Mysuru Circle"/>
    <x v="0"/>
  </r>
  <r>
    <s v="INV100022"/>
    <x v="56"/>
    <s v="CUST0398"/>
    <s v="PRD029"/>
    <s v="STR049"/>
    <s v="EMP0017"/>
    <n v="7"/>
    <n v="343.97"/>
    <n v="0"/>
    <n v="0"/>
    <n v="2407.79"/>
    <n v="1828.54"/>
    <n v="579.25"/>
    <s v="Upi"/>
    <s v="Not Returned"/>
    <x v="0"/>
    <d v="1899-12-30T12:01:00"/>
    <s v="Weekday"/>
    <s v="Pepsi Tea 200g"/>
    <x v="0"/>
    <n v="332.73"/>
    <s v="Balamurugan Menon"/>
    <x v="0"/>
    <s v="Ovi Sharma"/>
    <s v="Sales"/>
    <s v="FreshMart Mysuru Circle"/>
    <x v="0"/>
  </r>
  <r>
    <s v="INV101824"/>
    <x v="61"/>
    <s v="CUST0228"/>
    <s v="PRD092"/>
    <s v="STR049"/>
    <s v="EMP0017"/>
    <n v="4"/>
    <n v="240.95"/>
    <n v="5"/>
    <n v="48.19"/>
    <n v="915.61"/>
    <n v="769.56"/>
    <n v="146.05000000000001"/>
    <s v="Debit Card"/>
    <s v="Not Returned"/>
    <x v="0"/>
    <d v="1899-12-30T19:42:00"/>
    <s v="Weekday"/>
    <s v="Organic Fresh Fresh Fruits 200g"/>
    <x v="9"/>
    <n v="224.28"/>
    <s v="Sundar Balan"/>
    <x v="0"/>
    <s v="Ovi Sharma"/>
    <s v="Sales"/>
    <s v="FreshMart Mysuru Circle"/>
    <x v="0"/>
  </r>
  <r>
    <s v="INV102177"/>
    <x v="28"/>
    <s v="CUST0406"/>
    <s v="PRD115"/>
    <s v="STR050"/>
    <s v="EMP0067"/>
    <n v="3"/>
    <n v="387.87"/>
    <n v="0"/>
    <n v="0"/>
    <n v="1338.15"/>
    <n v="959.73"/>
    <n v="378.42"/>
    <s v="Credit Card"/>
    <s v="Not Returned"/>
    <x v="1"/>
    <d v="1899-12-30T09:11:00"/>
    <s v="Weekend"/>
    <s v="Aachi Ponni Rice 500g"/>
    <x v="2"/>
    <n v="372.61"/>
    <s v="Gopal Naidu"/>
    <x v="0"/>
    <s v="Chandran Nair"/>
    <s v="Sales"/>
    <s v="FreshMart Chennai Main Road"/>
    <x v="0"/>
  </r>
  <r>
    <s v="INV100498"/>
    <x v="62"/>
    <s v="CUST0057"/>
    <s v="PRD025"/>
    <s v="STR051"/>
    <s v="EMP0058"/>
    <n v="3"/>
    <n v="383.51"/>
    <n v="0"/>
    <n v="0"/>
    <n v="1150.53"/>
    <n v="857.7"/>
    <n v="292.83"/>
    <s v="Upi"/>
    <s v="Not Returned"/>
    <x v="1"/>
    <d v="1899-12-30T14:24:00"/>
    <s v="Weekday"/>
    <s v="Nescafe Soft Drinks Pack"/>
    <x v="0"/>
    <n v="383.51"/>
    <s v="Harini Chettiar"/>
    <x v="2"/>
    <s v="Senthil Raj"/>
    <s v="Cashier"/>
    <s v="FreshMart Madurai Arcade"/>
    <x v="0"/>
  </r>
  <r>
    <s v="INV101079"/>
    <x v="24"/>
    <s v="CUST0165"/>
    <s v="PRD026"/>
    <s v="STR053"/>
    <s v="EMP0133"/>
    <n v="5"/>
    <n v="338.07"/>
    <n v="10"/>
    <n v="169.03"/>
    <n v="1749.52"/>
    <n v="1236.25"/>
    <n v="513.27"/>
    <s v="Debit Card"/>
    <s v="Not Returned"/>
    <x v="1"/>
    <d v="1899-12-30T20:52:00"/>
    <s v="Weekend"/>
    <s v="Nescafe Coffee 1kg"/>
    <x v="0"/>
    <n v="329.69"/>
    <s v="Meena Reddy"/>
    <x v="0"/>
    <s v="Deepak Naicker"/>
    <s v="Sales"/>
    <s v="FreshMart Tiruppur Heights"/>
    <x v="0"/>
  </r>
  <r>
    <s v="INV102475"/>
    <x v="47"/>
    <s v="CUST0341"/>
    <s v="PRD049"/>
    <s v="STR053"/>
    <s v="EMP0190"/>
    <n v="3"/>
    <n v="418.79"/>
    <n v="5"/>
    <n v="62.82"/>
    <n v="1193.55"/>
    <n v="926.82"/>
    <n v="266.73"/>
    <s v="Upi"/>
    <s v="Not Returned"/>
    <x v="1"/>
    <d v="1899-12-30T17:51:00"/>
    <s v="Weekday"/>
    <s v="Cadbury Chips 1kg"/>
    <x v="7"/>
    <n v="418.79"/>
    <s v="Elango Sekar"/>
    <x v="2"/>
    <s v="Balaji Prabhu"/>
    <s v="HR"/>
    <s v="FreshMart Tiruppur Heights"/>
    <x v="0"/>
  </r>
  <r>
    <s v="INV101651"/>
    <x v="32"/>
    <s v="CUST0292"/>
    <s v="PRD008"/>
    <s v="STR054"/>
    <s v="EMP0104"/>
    <n v="1"/>
    <n v="455.79"/>
    <n v="15"/>
    <n v="68.37"/>
    <n v="387.42"/>
    <n v="282.88"/>
    <n v="104.54"/>
    <s v="Net Banking"/>
    <s v="Returned"/>
    <x v="1"/>
    <d v="1899-12-30T12:31:00"/>
    <s v="Weekday"/>
    <s v="Britannia Cookies 200g"/>
    <x v="6"/>
    <n v="455.79"/>
    <s v="Nirmala Venkataraman"/>
    <x v="2"/>
    <s v="Pandi Nair"/>
    <s v="Inventory"/>
    <s v="FreshMart Mysuru Plaza"/>
    <x v="0"/>
  </r>
  <r>
    <s v="INV101476"/>
    <x v="28"/>
    <s v="CUST0071"/>
    <s v="PRD026"/>
    <s v="STR054"/>
    <s v="EMP0104"/>
    <n v="5"/>
    <n v="329.69"/>
    <n v="0"/>
    <n v="0"/>
    <n v="1895.72"/>
    <n v="1236.25"/>
    <n v="659.47"/>
    <s v="Cash"/>
    <s v="Not Returned"/>
    <x v="1"/>
    <d v="1899-12-30T12:50:00"/>
    <s v="Weekend"/>
    <s v="Nescafe Coffee 1kg"/>
    <x v="0"/>
    <n v="329.69"/>
    <s v="Venkat Iyer"/>
    <x v="2"/>
    <s v="Pandi Nair"/>
    <s v="Inventory"/>
    <s v="FreshMart Mysuru Plaza"/>
    <x v="0"/>
  </r>
  <r>
    <s v="INV101291"/>
    <x v="22"/>
    <s v="CUST0114"/>
    <s v="PRD022"/>
    <s v="STR054"/>
    <s v="EMP0104"/>
    <n v="1"/>
    <n v="397.22"/>
    <n v="5"/>
    <n v="19.86"/>
    <n v="433.96"/>
    <n v="319.37"/>
    <n v="114.59"/>
    <s v="Debit Card"/>
    <s v="Not Returned"/>
    <x v="0"/>
    <d v="1899-12-30T09:25:00"/>
    <s v="Weekend"/>
    <s v="Aavin Milk Pack"/>
    <x v="3"/>
    <n v="397.22"/>
    <s v="Hariharan Menon"/>
    <x v="1"/>
    <s v="Pandi Nair"/>
    <s v="Inventory"/>
    <s v="FreshMart Mysuru Plaza"/>
    <x v="0"/>
  </r>
  <r>
    <s v="INV101261"/>
    <x v="63"/>
    <s v="CUST0010"/>
    <s v="PRD033"/>
    <s v="STR055"/>
    <s v="EMP0068"/>
    <n v="1"/>
    <n v="217.42"/>
    <n v="15"/>
    <n v="32.61"/>
    <n v="212.53"/>
    <n v="177.03"/>
    <n v="35.5"/>
    <s v="Net Banking"/>
    <s v="Not Returned"/>
    <x v="1"/>
    <d v="1899-12-30T15:23:00"/>
    <s v="Weekend"/>
    <s v="Bisleri Soft Drinks 2kg"/>
    <x v="0"/>
    <n v="217.42"/>
    <s v="Tara Achari"/>
    <x v="1"/>
    <s v="Manoj Subramaniam"/>
    <s v="Sales"/>
    <s v="FreshMart Madurai Circle"/>
    <x v="0"/>
  </r>
  <r>
    <s v="INV100186"/>
    <x v="64"/>
    <s v="CUST0027"/>
    <s v="PRD017"/>
    <s v="STR055"/>
    <s v="EMP0068"/>
    <n v="2"/>
    <n v="464.41"/>
    <n v="5"/>
    <n v="46.44"/>
    <n v="882.38"/>
    <n v="795.38"/>
    <n v="87"/>
    <s v="Cash"/>
    <s v="Not Returned"/>
    <x v="0"/>
    <d v="1899-12-30T20:33:00"/>
    <s v="Weekday"/>
    <s v="Nestle Curd 1kg"/>
    <x v="3"/>
    <n v="464.41"/>
    <s v="Chandran Mudaliar"/>
    <x v="2"/>
    <s v="Manoj Subramaniam"/>
    <s v="Sales"/>
    <s v="FreshMart Madurai Circle"/>
    <x v="0"/>
  </r>
  <r>
    <s v="INV102068"/>
    <x v="65"/>
    <s v="CUST0474"/>
    <s v="PRD131"/>
    <s v="STR055"/>
    <s v="EMP0068"/>
    <n v="2"/>
    <n v="93.47"/>
    <n v="15"/>
    <n v="28.04"/>
    <n v="158.9"/>
    <n v="144.58000000000001"/>
    <n v="14.32"/>
    <s v="Wallet"/>
    <s v="Not Returned"/>
    <x v="1"/>
    <d v="1899-12-30T21:06:00"/>
    <s v="Weekday"/>
    <s v="Sakthi Powdered Spices 250ml"/>
    <x v="1"/>
    <n v="93.47"/>
    <s v="Geetha Venkataraman"/>
    <x v="1"/>
    <s v="Manoj Subramaniam"/>
    <s v="Sales"/>
    <s v="FreshMart Madurai Circle"/>
    <x v="0"/>
  </r>
  <r>
    <s v="INV101786"/>
    <x v="0"/>
    <s v="CUST0685"/>
    <s v="PRD020"/>
    <s v="STR055"/>
    <s v="EMP0068"/>
    <n v="7"/>
    <n v="111.78"/>
    <n v="0"/>
    <n v="0"/>
    <n v="899.83"/>
    <n v="602.35"/>
    <n v="297.48"/>
    <s v="Cash"/>
    <s v="Not Returned"/>
    <x v="2"/>
    <d v="1899-12-30T16:46:00"/>
    <s v="Weekend"/>
    <s v="Aavin Milk 1L"/>
    <x v="3"/>
    <n v="99.93"/>
    <s v="Naveen Achari"/>
    <x v="0"/>
    <s v="Manoj Subramaniam"/>
    <s v="Sales"/>
    <s v="FreshMart Madurai Circle"/>
    <x v="0"/>
  </r>
  <r>
    <s v="INV101900"/>
    <x v="66"/>
    <s v="CUST0215"/>
    <s v="PRD146"/>
    <s v="STR055"/>
    <s v="EMP0068"/>
    <n v="3"/>
    <n v="66.400000000000006"/>
    <n v="0"/>
    <n v="0"/>
    <n v="199.2"/>
    <n v="149.97"/>
    <n v="49.23"/>
    <s v="Wallet"/>
    <s v="Not Returned"/>
    <x v="1"/>
    <d v="1899-12-30T21:56:00"/>
    <s v="Weekday"/>
    <s v="Lizol Floor Cleaner 200g"/>
    <x v="4"/>
    <n v="66.400000000000006"/>
    <s v="Nithya Nathan"/>
    <x v="1"/>
    <s v="Manoj Subramaniam"/>
    <s v="Sales"/>
    <s v="FreshMart Madurai Circle"/>
    <x v="0"/>
  </r>
  <r>
    <s v="INV101313"/>
    <x v="62"/>
    <s v="CUST0126"/>
    <s v="PRD020"/>
    <s v="STR057"/>
    <s v="EMP0065"/>
    <n v="3"/>
    <n v="99.93"/>
    <n v="0"/>
    <n v="0"/>
    <n v="299.79000000000002"/>
    <n v="258.14999999999998"/>
    <n v="41.64"/>
    <s v="Upi"/>
    <s v="Not Returned"/>
    <x v="2"/>
    <d v="1899-12-30T13:21:00"/>
    <s v="Weekday"/>
    <s v="Aavin Milk 1L"/>
    <x v="3"/>
    <n v="99.93"/>
    <s v="Anjali Balan"/>
    <x v="1"/>
    <s v="Kavya Velan"/>
    <s v="Cashier"/>
    <s v="FreshMart Madurai Point"/>
    <x v="0"/>
  </r>
  <r>
    <s v="INV101320"/>
    <x v="9"/>
    <s v="CUST0035"/>
    <s v="PRD008"/>
    <s v="STR057"/>
    <s v="EMP0119"/>
    <n v="4"/>
    <n v="490.61"/>
    <n v="20"/>
    <n v="392.49"/>
    <n v="1805.44"/>
    <n v="1131.52"/>
    <n v="673.92"/>
    <s v="Upi"/>
    <s v="Not Returned"/>
    <x v="1"/>
    <d v="1899-12-30T20:03:00"/>
    <s v="Weekend"/>
    <s v="Britannia Cookies 200g"/>
    <x v="6"/>
    <n v="455.79"/>
    <s v="Balamurugan Sharma"/>
    <x v="0"/>
    <s v="Om Sharma"/>
    <s v="Sales"/>
    <s v="FreshMart Madurai Point"/>
    <x v="0"/>
  </r>
  <r>
    <s v="INV102053"/>
    <x v="67"/>
    <s v="CUST0099"/>
    <s v="PRD097"/>
    <s v="STR107"/>
    <s v="EMP0018"/>
    <n v="5"/>
    <n v="365.92"/>
    <n v="0"/>
    <n v="0"/>
    <n v="2104.04"/>
    <n v="1551.9"/>
    <n v="552.14"/>
    <s v="Wallet"/>
    <s v="Not Returned"/>
    <x v="1"/>
    <d v="1899-12-30T09:08:00"/>
    <s v="Weekend"/>
    <s v="Local Farm Fresh Vegetables 250ml v2"/>
    <x v="11"/>
    <n v="365.92"/>
    <s v="Lakshmi Krishnan"/>
    <x v="2"/>
    <s v="Chandran Kumar"/>
    <s v="Cashier"/>
    <s v="FreshMart Surat Arcade"/>
    <x v="2"/>
  </r>
  <r>
    <s v="INV100872"/>
    <x v="0"/>
    <s v="CUST0074"/>
    <s v="PRD032"/>
    <s v="STR107"/>
    <s v="EMP0038"/>
    <n v="2"/>
    <n v="141.11000000000001"/>
    <n v="5"/>
    <n v="14.11"/>
    <n v="308.33"/>
    <n v="231.82"/>
    <n v="76.510000000000005"/>
    <s v="Net Banking"/>
    <s v="Returned"/>
    <x v="1"/>
    <d v="1899-12-30T15:41:00"/>
    <s v="Weekend"/>
    <s v="Coca-Cola Coffee Combo"/>
    <x v="0"/>
    <n v="141.11000000000001"/>
    <s v="Vijay Krishnan"/>
    <x v="1"/>
    <s v="Yamuna Achari"/>
    <s v="Inventory"/>
    <s v="FreshMart Surat Arcade"/>
    <x v="2"/>
  </r>
  <r>
    <s v="INV101577"/>
    <x v="28"/>
    <s v="CUST0088"/>
    <s v="PRD020"/>
    <s v="STR107"/>
    <s v="EMP0038"/>
    <n v="1"/>
    <n v="99.93"/>
    <n v="15"/>
    <n v="14.99"/>
    <n v="97.68"/>
    <n v="86.05"/>
    <n v="11.63"/>
    <s v="Net Banking"/>
    <s v="Not Returned"/>
    <x v="0"/>
    <d v="1899-12-30T12:37:00"/>
    <s v="Weekend"/>
    <s v="Aavin Milk 1L"/>
    <x v="3"/>
    <n v="99.93"/>
    <s v="Eswari Achari"/>
    <x v="2"/>
    <s v="Yamuna Achari"/>
    <s v="Inventory"/>
    <s v="FreshMart Surat Arcade"/>
    <x v="2"/>
  </r>
  <r>
    <s v="INV100926"/>
    <x v="14"/>
    <s v="CUST0121"/>
    <s v="PRD007"/>
    <s v="STR059"/>
    <s v="EMP0040"/>
    <n v="2"/>
    <n v="437.49"/>
    <n v="0"/>
    <n v="0"/>
    <n v="874.98"/>
    <n v="530.88"/>
    <n v="344.1"/>
    <s v="Net Banking"/>
    <s v="Not Returned"/>
    <x v="1"/>
    <d v="1899-12-30T17:06:00"/>
    <s v="Weekday"/>
    <s v="Britannia Buns 2kg v2"/>
    <x v="6"/>
    <n v="437.49"/>
    <s v="Venkat Achari"/>
    <x v="2"/>
    <s v="Pandi Selvam"/>
    <s v="Sales"/>
    <s v="FreshMart Coimbatore Plaza"/>
    <x v="0"/>
  </r>
  <r>
    <s v="INV101128"/>
    <x v="55"/>
    <s v="CUST0192"/>
    <s v="PRD005"/>
    <s v="STR059"/>
    <s v="EMP0061"/>
    <n v="2"/>
    <n v="332.74"/>
    <n v="10"/>
    <n v="66.55"/>
    <n v="598.92999999999995"/>
    <n v="410.54"/>
    <n v="188.39"/>
    <s v="Wallet"/>
    <s v="Not Returned"/>
    <x v="1"/>
    <d v="1899-12-30T12:06:00"/>
    <s v="Weekday"/>
    <s v="Amul Paneer 250ml"/>
    <x v="6"/>
    <n v="332.74"/>
    <s v="Lalitha Velan"/>
    <x v="1"/>
    <s v="Poornima Devi"/>
    <s v="Billing"/>
    <s v="FreshMart Coimbatore Plaza"/>
    <x v="0"/>
  </r>
  <r>
    <s v="INV101013"/>
    <x v="68"/>
    <s v="CUST0053"/>
    <s v="PRD145"/>
    <s v="STR059"/>
    <s v="EMP0090"/>
    <n v="3"/>
    <n v="367.25"/>
    <n v="0"/>
    <n v="0"/>
    <n v="1101.75"/>
    <n v="848.97"/>
    <n v="252.78"/>
    <s v="Debit Card"/>
    <s v="Not Returned"/>
    <x v="0"/>
    <d v="1899-12-30T15:40:00"/>
    <s v="Weekday"/>
    <s v="Harpic Dishwash 2kg"/>
    <x v="4"/>
    <n v="367.25"/>
    <s v="Suresh Chettiar"/>
    <x v="1"/>
    <s v="Yazhini Nair"/>
    <s v="Billing"/>
    <s v="FreshMart Coimbatore Plaza"/>
    <x v="0"/>
  </r>
  <r>
    <s v="INV101587"/>
    <x v="27"/>
    <s v="CUST0353"/>
    <s v="PRD148"/>
    <s v="STR063"/>
    <s v="EMP0052"/>
    <n v="7"/>
    <n v="112.45"/>
    <n v="0"/>
    <n v="0"/>
    <n v="905.22"/>
    <n v="583.30999999999995"/>
    <n v="321.91000000000003"/>
    <s v="Credit Card"/>
    <s v="Not Returned"/>
    <x v="0"/>
    <d v="1899-12-30T14:48:00"/>
    <s v="Weekend"/>
    <s v="Lizol Toilet Cleaner 200g"/>
    <x v="4"/>
    <n v="108.97"/>
    <s v="Mala Nair"/>
    <x v="0"/>
    <s v="Pandi Iyer"/>
    <s v="Sales"/>
    <s v="FreshMart Hyderabad Market"/>
    <x v="0"/>
  </r>
  <r>
    <s v="INV101104"/>
    <x v="69"/>
    <s v="CUST0477"/>
    <s v="PRD097"/>
    <s v="STR063"/>
    <s v="EMP0224"/>
    <n v="8"/>
    <n v="382.87"/>
    <n v="10"/>
    <n v="306.3"/>
    <n v="2756.66"/>
    <n v="2483.04"/>
    <n v="273.62"/>
    <s v="Upi"/>
    <s v="Not Returned"/>
    <x v="2"/>
    <d v="1899-12-30T19:33:00"/>
    <s v="Weekday"/>
    <s v="Local Farm Fresh Vegetables 250ml v2"/>
    <x v="11"/>
    <n v="365.92"/>
    <s v="Malathi Gupta"/>
    <x v="0"/>
    <s v="Sathish Sekar"/>
    <s v="Operations"/>
    <s v="FreshMart Hyderabad Market"/>
    <x v="0"/>
  </r>
  <r>
    <s v="INV101917"/>
    <x v="70"/>
    <s v="CUST0180"/>
    <s v="PRD092"/>
    <s v="STR173"/>
    <s v="EMP0019"/>
    <n v="3"/>
    <n v="224.28"/>
    <n v="0"/>
    <n v="0"/>
    <n v="672.84"/>
    <n v="577.16999999999996"/>
    <n v="95.67"/>
    <s v="Debit Card"/>
    <s v="Not Returned"/>
    <x v="0"/>
    <d v="1899-12-30T19:11:00"/>
    <s v="Weekday"/>
    <s v="Organic Fresh Fresh Fruits 200g"/>
    <x v="9"/>
    <n v="224.28"/>
    <s v="Nandhini Gupta"/>
    <x v="2"/>
    <m/>
    <s v="Sales"/>
    <s v="FreshMart Kolkata Main Road"/>
    <x v="3"/>
  </r>
  <r>
    <s v="INV101938"/>
    <x v="71"/>
    <s v="CUST0206"/>
    <s v="PRD111"/>
    <s v="STR173"/>
    <s v="EMP0019"/>
    <n v="7"/>
    <n v="249.05"/>
    <n v="20"/>
    <n v="348.67"/>
    <n v="1394.68"/>
    <n v="1336.3"/>
    <n v="58.38"/>
    <s v="Credit Card"/>
    <s v="Not Returned"/>
    <x v="1"/>
    <d v="1899-12-30T17:04:00"/>
    <s v="Weekday"/>
    <s v="Aachi Idli Rice 500g"/>
    <x v="2"/>
    <n v="225.45"/>
    <s v="Devi Venkataraman"/>
    <x v="0"/>
    <m/>
    <s v="Sales"/>
    <s v="FreshMart Kolkata Main Road"/>
    <x v="3"/>
  </r>
  <r>
    <s v="INV101366"/>
    <x v="64"/>
    <s v="CUST0061"/>
    <s v="PRD003"/>
    <s v="STR064"/>
    <s v="EMP0027"/>
    <n v="8"/>
    <n v="601.62"/>
    <n v="20"/>
    <n v="962.59"/>
    <n v="3850.37"/>
    <n v="2749.2"/>
    <n v="1101.17"/>
    <s v="Debit Card"/>
    <s v="Not Returned"/>
    <x v="1"/>
    <d v="1899-12-30T18:03:00"/>
    <s v="Weekday"/>
    <s v="Harvest Gold Buns Combo"/>
    <x v="6"/>
    <n v="589.75"/>
    <s v="Deepa Sekar"/>
    <x v="0"/>
    <s v="Priya Sharma"/>
    <s v="Billing"/>
    <s v="FreshMart Kochi Extension"/>
    <x v="0"/>
  </r>
  <r>
    <s v="INV101759"/>
    <x v="72"/>
    <s v="CUST0121"/>
    <s v="PRD025"/>
    <s v="STR064"/>
    <s v="EMP0228"/>
    <n v="4"/>
    <n v="383.51"/>
    <n v="0"/>
    <n v="0"/>
    <n v="1534.04"/>
    <n v="1143.5999999999999"/>
    <n v="390.44"/>
    <s v="Debit Card"/>
    <s v="Not Returned"/>
    <x v="1"/>
    <d v="1899-12-30T17:35:00"/>
    <s v="Weekday"/>
    <s v="Nescafe Soft Drinks Pack"/>
    <x v="0"/>
    <n v="383.51"/>
    <s v="Venkat Achari"/>
    <x v="2"/>
    <s v="Poornima Naidu"/>
    <s v="Sales"/>
    <s v="FreshMart Kochi Extension"/>
    <x v="0"/>
  </r>
  <r>
    <s v="INV100033"/>
    <x v="73"/>
    <s v="CUST0023"/>
    <s v="PRD051"/>
    <s v="STR072"/>
    <s v="EMP0124"/>
    <n v="4"/>
    <n v="147.97"/>
    <n v="20"/>
    <n v="118.38"/>
    <n v="544.52"/>
    <n v="451.2"/>
    <n v="93.32"/>
    <s v="Wallet"/>
    <s v="Not Returned"/>
    <x v="0"/>
    <d v="1899-12-30T21:06:00"/>
    <s v="Weekend"/>
    <s v="Cadbury Biscuits 250ml"/>
    <x v="7"/>
    <n v="147.97"/>
    <s v="Indira Nathan"/>
    <x v="2"/>
    <s v="Vijay Pandian"/>
    <s v="Sales"/>
    <s v="FreshMart Salem Point"/>
    <x v="0"/>
  </r>
  <r>
    <s v="INV101014"/>
    <x v="0"/>
    <s v="CUST0681"/>
    <s v="PRD021"/>
    <s v="STR072"/>
    <s v="EMP0124"/>
    <n v="1"/>
    <n v="38.659999999999997"/>
    <n v="0"/>
    <n v="0"/>
    <n v="44.46"/>
    <n v="32.4"/>
    <n v="12.06"/>
    <s v="Credit Card"/>
    <s v="Returned"/>
    <x v="0"/>
    <d v="1899-12-30T21:42:00"/>
    <s v="Weekend"/>
    <s v="Milky Mist Butter Pack"/>
    <x v="3"/>
    <n v="38.659999999999997"/>
    <s v="Raghav Iyer"/>
    <x v="1"/>
    <s v="Vijay Pandian"/>
    <s v="Sales"/>
    <s v="FreshMart Salem Point"/>
    <x v="0"/>
  </r>
  <r>
    <s v="INV101817"/>
    <x v="74"/>
    <s v="CUST0212"/>
    <s v="PRD016"/>
    <s v="STR075"/>
    <s v="EMP0033"/>
    <n v="4"/>
    <n v="59.92"/>
    <n v="0"/>
    <n v="0"/>
    <n v="239.68"/>
    <n v="192.6"/>
    <n v="47.08"/>
    <s v="Credit Card"/>
    <s v="Not Returned"/>
    <x v="2"/>
    <d v="1899-12-30T12:38:00"/>
    <s v="Weekday"/>
    <s v="Milky Mist Milk 2kg"/>
    <x v="3"/>
    <n v="59.92"/>
    <s v="Vasanth Sekar"/>
    <x v="1"/>
    <s v="Geetha Subramaniam"/>
    <s v="Sales"/>
    <s v="FreshMart Salem Main Road"/>
    <x v="0"/>
  </r>
  <r>
    <s v="INV101691"/>
    <x v="75"/>
    <s v="CUST0353"/>
    <s v="PRD099"/>
    <s v="STR076"/>
    <s v="EMP0099"/>
    <n v="8"/>
    <n v="442.74"/>
    <n v="15"/>
    <n v="531.29"/>
    <n v="3010.63"/>
    <n v="2779.76"/>
    <n v="230.87"/>
    <s v="Debit Card"/>
    <s v="Not Returned"/>
    <x v="0"/>
    <d v="1899-12-30T15:20:00"/>
    <s v="Weekday"/>
    <s v="Local Farm Fresh Vegetables 200g"/>
    <x v="11"/>
    <n v="401.06"/>
    <s v="Mala Nair"/>
    <x v="0"/>
    <s v="Elango Nair"/>
    <s v="Cashier"/>
    <s v="FreshMart Hyderabad Towers"/>
    <x v="0"/>
  </r>
  <r>
    <s v="INV100993"/>
    <x v="57"/>
    <m/>
    <s v="PRD002"/>
    <s v="STR128"/>
    <s v="EMP0021"/>
    <n v="6"/>
    <n v="484.5"/>
    <n v="0"/>
    <n v="0"/>
    <n v="3343.05"/>
    <n v="1524.3"/>
    <n v="1818.75"/>
    <s v="Upi"/>
    <s v="Not Returned"/>
    <x v="0"/>
    <d v="1899-12-30T10:35:00"/>
    <s v="Weekend"/>
    <s v="Britannia Buns Pack"/>
    <x v="6"/>
    <n v="440.5"/>
    <m/>
    <x v="3"/>
    <s v="Tamil Nathan"/>
    <s v="Inventory"/>
    <s v="FreshMart Surat Junction"/>
    <x v="2"/>
  </r>
  <r>
    <s v="INV101322"/>
    <x v="13"/>
    <s v="CUST0564"/>
    <s v="PRD002"/>
    <s v="STR080"/>
    <s v="EMP0285"/>
    <n v="5"/>
    <n v="463.38"/>
    <n v="10"/>
    <n v="231.69"/>
    <n v="2397.9899999999998"/>
    <n v="1270.25"/>
    <n v="1127.74"/>
    <s v="Wallet"/>
    <s v="Not Returned"/>
    <x v="0"/>
    <d v="1899-12-30T14:55:00"/>
    <s v="Weekend"/>
    <s v="Britannia Buns Pack"/>
    <x v="6"/>
    <n v="440.5"/>
    <s v="Kannan Raj"/>
    <x v="0"/>
    <s v="Lalitha Murugan"/>
    <s v="Store Manager"/>
    <s v="FreshMart Madurai Colony"/>
    <x v="0"/>
  </r>
  <r>
    <s v="INV100949"/>
    <x v="75"/>
    <s v="CUST0564"/>
    <s v="PRD035"/>
    <s v="STR080"/>
    <s v="EMP0285"/>
    <n v="8"/>
    <n v="547.63"/>
    <n v="0"/>
    <n v="0"/>
    <n v="4381.04"/>
    <n v="3118.4"/>
    <n v="1262.6400000000001"/>
    <s v="Upi"/>
    <s v="Not Returned"/>
    <x v="1"/>
    <d v="1899-12-30T17:27:00"/>
    <s v="Weekday"/>
    <s v="Coca-Cola Coffee 500g"/>
    <x v="0"/>
    <n v="503.36"/>
    <s v="Kannan Raj"/>
    <x v="0"/>
    <s v="Lalitha Murugan"/>
    <s v="Store Manager"/>
    <s v="FreshMart Madurai Colony"/>
    <x v="0"/>
  </r>
  <r>
    <s v="INV100980"/>
    <x v="76"/>
    <s v="CUST0037"/>
    <s v="PRD138"/>
    <s v="STR080"/>
    <s v="EMP0285"/>
    <n v="1"/>
    <n v="416.08"/>
    <n v="5"/>
    <n v="20.8"/>
    <n v="395.28"/>
    <n v="319.64"/>
    <n v="75.64"/>
    <s v="Wallet"/>
    <s v="Not Returned"/>
    <x v="1"/>
    <d v="1899-12-30T13:11:00"/>
    <s v="Weekday"/>
    <s v="MDH Whole Spices Combo"/>
    <x v="1"/>
    <n v="416.08"/>
    <s v="Ezhil Balan"/>
    <x v="0"/>
    <s v="Lalitha Murugan"/>
    <s v="Store Manager"/>
    <s v="FreshMart Madurai Colony"/>
    <x v="0"/>
  </r>
  <r>
    <s v="INV101409"/>
    <x v="41"/>
    <s v="CUST0266"/>
    <s v="PRD098"/>
    <s v="STR080"/>
    <s v="EMP0285"/>
    <n v="2"/>
    <n v="83.13"/>
    <n v="0"/>
    <n v="0"/>
    <n v="166.26"/>
    <n v="138.18"/>
    <n v="28.08"/>
    <s v="Credit Card"/>
    <s v="Not Returned"/>
    <x v="1"/>
    <d v="1899-12-30T19:12:00"/>
    <s v="Weekday"/>
    <s v="Organic Fresh Fresh Vegetables 250ml"/>
    <x v="11"/>
    <n v="83.13"/>
    <s v="Revathi Chettiar"/>
    <x v="1"/>
    <s v="Lalitha Murugan"/>
    <s v="Store Manager"/>
    <s v="FreshMart Madurai Colony"/>
    <x v="0"/>
  </r>
  <r>
    <s v="INV100789"/>
    <x v="51"/>
    <s v="CUST0091"/>
    <s v="PRD007"/>
    <s v="STR080"/>
    <s v="EMP0285"/>
    <n v="1"/>
    <n v="437.49"/>
    <n v="0"/>
    <n v="0"/>
    <n v="503.11"/>
    <n v="265.44"/>
    <n v="237.67"/>
    <s v="Debit Card"/>
    <s v="Not Returned"/>
    <x v="1"/>
    <d v="1899-12-30T11:17:00"/>
    <s v="Weekend"/>
    <s v="Britannia Buns 2kg v2"/>
    <x v="6"/>
    <n v="437.49"/>
    <s v="Prasath Selvam"/>
    <x v="1"/>
    <s v="Lalitha Murugan"/>
    <s v="Store Manager"/>
    <s v="FreshMart Madurai Colony"/>
    <x v="0"/>
  </r>
  <r>
    <s v="INV101430"/>
    <x v="71"/>
    <s v="CUST0572"/>
    <s v="PRD034"/>
    <s v="STR080"/>
    <s v="EMP0285"/>
    <n v="7"/>
    <n v="136.51"/>
    <n v="0"/>
    <n v="0"/>
    <n v="955.57"/>
    <n v="681.45"/>
    <n v="274.12"/>
    <s v="Cash"/>
    <s v="Not Returned"/>
    <x v="1"/>
    <d v="1899-12-30T09:26:00"/>
    <s v="Weekday"/>
    <s v="Nescafe Coffee 500g"/>
    <x v="0"/>
    <n v="124.84"/>
    <s v="Chandrasekar Balan"/>
    <x v="0"/>
    <s v="Lalitha Murugan"/>
    <s v="Store Manager"/>
    <s v="FreshMart Madurai Colony"/>
    <x v="0"/>
  </r>
  <r>
    <s v="INV100833"/>
    <x v="77"/>
    <s v="CUST0686"/>
    <s v="PRD119"/>
    <s v="STR080"/>
    <s v="EMP0285"/>
    <n v="4"/>
    <n v="254.62"/>
    <n v="0"/>
    <n v="0"/>
    <n v="1018.48"/>
    <n v="852.92"/>
    <n v="165.56"/>
    <s v="Upi"/>
    <s v="Not Returned"/>
    <x v="0"/>
    <d v="1899-12-30T14:48:00"/>
    <s v="Weekday"/>
    <s v="Gold Winner Sunflower Oil 200g"/>
    <x v="8"/>
    <n v="234.86"/>
    <s v="Hemalatha Balan"/>
    <x v="0"/>
    <s v="Lalitha Murugan"/>
    <s v="Store Manager"/>
    <s v="FreshMart Madurai Colony"/>
    <x v="0"/>
  </r>
  <r>
    <s v="INV101097"/>
    <x v="58"/>
    <s v="CUST0053"/>
    <s v="PRD023"/>
    <s v="STR142"/>
    <s v="EMP0022"/>
    <n v="2"/>
    <n v="342.27"/>
    <n v="5"/>
    <n v="34.229999999999997"/>
    <n v="747.86"/>
    <n v="532.20000000000005"/>
    <n v="215.66"/>
    <s v="Credit Card"/>
    <s v="Not Returned"/>
    <x v="1"/>
    <d v="1899-12-30T21:59:00"/>
    <s v="Weekend"/>
    <s v="Amul Butter 1L"/>
    <x v="3"/>
    <n v="342.27"/>
    <s v="Suresh Chettiar"/>
    <x v="1"/>
    <s v="Banu Gounder"/>
    <s v="Sales"/>
    <s v="FreshMart Chandigarh Plaza"/>
    <x v="1"/>
  </r>
  <r>
    <s v="INV100019"/>
    <x v="40"/>
    <s v="CUST0065"/>
    <s v="PRD131"/>
    <s v="STR082"/>
    <s v="EMP0115"/>
    <n v="1"/>
    <n v="93.47"/>
    <n v="10"/>
    <n v="9.35"/>
    <n v="84.12"/>
    <n v="72.290000000000006"/>
    <n v="11.83"/>
    <s v="Wallet"/>
    <s v="Not Returned"/>
    <x v="1"/>
    <d v="1899-12-30T13:41:00"/>
    <s v="Weekday"/>
    <s v="Sakthi Powdered Spices 250ml"/>
    <x v="1"/>
    <n v="93.47"/>
    <s v="Karthik Sharma"/>
    <x v="1"/>
    <s v="Vasanth Menon"/>
    <s v="Store Manager"/>
    <s v="FreshMart Salem Bypass"/>
    <x v="0"/>
  </r>
  <r>
    <s v="INV100002"/>
    <x v="4"/>
    <s v="CUST0114"/>
    <s v="PRD019"/>
    <s v="STR082"/>
    <s v="EMP0115"/>
    <n v="2"/>
    <n v="448.94"/>
    <n v="0"/>
    <n v="0"/>
    <n v="1032.56"/>
    <n v="760.16"/>
    <n v="272.39999999999998"/>
    <s v="Wallet"/>
    <s v="Not Returned"/>
    <x v="2"/>
    <d v="1899-12-30T09:51:00"/>
    <s v="Weekend"/>
    <s v="Amul Paneer 1kg"/>
    <x v="3"/>
    <n v="448.94"/>
    <s v="Hariharan Menon"/>
    <x v="1"/>
    <s v="Vasanth Menon"/>
    <s v="Store Manager"/>
    <s v="FreshMart Salem Bypass"/>
    <x v="0"/>
  </r>
  <r>
    <s v="INV102465"/>
    <x v="24"/>
    <s v="CUST0205"/>
    <s v="PRD067"/>
    <s v="STR122"/>
    <s v="EMP0256"/>
    <n v="7"/>
    <n v="212.39"/>
    <n v="0"/>
    <n v="0"/>
    <n v="1709.74"/>
    <n v="949.62"/>
    <n v="760.12"/>
    <s v="Debit Card"/>
    <s v="Not Returned"/>
    <x v="1"/>
    <d v="1899-12-30T16:00:00"/>
    <s v="Weekend"/>
    <s v="Dove Shampoo 500g"/>
    <x v="10"/>
    <n v="186.38"/>
    <s v="Lalitha Nathan"/>
    <x v="0"/>
    <s v="Vani Naicker"/>
    <s v="Cashier"/>
    <s v="FreshMart Pune Square"/>
    <x v="2"/>
  </r>
  <r>
    <s v="INV101781"/>
    <x v="78"/>
    <s v="CUST0067"/>
    <s v="PRD137"/>
    <s v="STR122"/>
    <s v="EMP0256"/>
    <n v="1"/>
    <n v="442.14"/>
    <n v="0"/>
    <n v="0"/>
    <n v="442.14"/>
    <n v="351.87"/>
    <n v="90.27"/>
    <s v="Wallet"/>
    <s v="Not Returned"/>
    <x v="1"/>
    <d v="1899-12-30T19:21:00"/>
    <s v="Weekday"/>
    <s v="MDH Powdered Spices 200g"/>
    <x v="1"/>
    <n v="442.14"/>
    <s v="Unknown"/>
    <x v="2"/>
    <s v="Vani Naicker"/>
    <s v="Cashier"/>
    <s v="FreshMart Pune Square"/>
    <x v="2"/>
  </r>
  <r>
    <s v="INV102497"/>
    <x v="50"/>
    <s v="CUST0080"/>
    <s v="PRD109"/>
    <s v="STR083"/>
    <s v="EMP0074"/>
    <n v="2"/>
    <n v="157.97999999999999"/>
    <n v="10"/>
    <n v="31.6"/>
    <n v="327.01"/>
    <n v="275.89999999999998"/>
    <n v="51.11"/>
    <s v="Net Banking"/>
    <s v="Not Returned"/>
    <x v="2"/>
    <d v="1899-12-30T21:28:00"/>
    <s v="Weekend"/>
    <s v="Aachi Ponni Rice 1kg"/>
    <x v="2"/>
    <n v="157.97999999999999"/>
    <s v="Suresh Naidu"/>
    <x v="2"/>
    <s v="Indira Varma"/>
    <s v="Sales"/>
    <s v="FreshMart Salem Colony"/>
    <x v="0"/>
  </r>
  <r>
    <s v="INV100467"/>
    <x v="79"/>
    <s v="CUST0122"/>
    <s v="PRD095"/>
    <s v="STR085"/>
    <s v="EMP0086"/>
    <n v="2"/>
    <n v="75.680000000000007"/>
    <n v="20"/>
    <n v="30.27"/>
    <n v="139.25"/>
    <n v="124.28"/>
    <n v="14.97"/>
    <s v="Net Banking"/>
    <s v="Not Returned"/>
    <x v="1"/>
    <d v="1899-12-30T20:24:00"/>
    <s v="Weekend"/>
    <s v="Organic Fresh Fresh Vegetables 200g"/>
    <x v="11"/>
    <n v="75.680000000000007"/>
    <s v="Sudha Prabhu"/>
    <x v="1"/>
    <s v="Charulatha Murugan"/>
    <s v="Sales"/>
    <s v="FreshMart Mysuru Arcade"/>
    <x v="0"/>
  </r>
  <r>
    <s v="INV100145"/>
    <x v="80"/>
    <s v="CUST0062"/>
    <s v="PRD014"/>
    <s v="STR085"/>
    <s v="EMP0121"/>
    <n v="3"/>
    <n v="434.65"/>
    <n v="10"/>
    <n v="130.38999999999999"/>
    <n v="1173.56"/>
    <n v="1054.8900000000001"/>
    <n v="118.67"/>
    <s v="Debit Card"/>
    <s v="Not Returned"/>
    <x v="0"/>
    <d v="1899-12-30T11:33:00"/>
    <s v="Weekday"/>
    <s v="Milky Mist Curd 1kg"/>
    <x v="3"/>
    <n v="434.65"/>
    <s v="Yazhini Varma"/>
    <x v="1"/>
    <s v="Nithya Selvam"/>
    <s v="Cashier"/>
    <s v="FreshMart Mysuru Arcade"/>
    <x v="0"/>
  </r>
  <r>
    <s v="INV100820"/>
    <x v="13"/>
    <s v="CUST0292"/>
    <s v="PRD057"/>
    <s v="STR086"/>
    <s v="EMP0263"/>
    <n v="5"/>
    <n v="317.99"/>
    <n v="15"/>
    <n v="238.49"/>
    <n v="1554.18"/>
    <n v="1175.25"/>
    <n v="378.93"/>
    <s v="Credit Card"/>
    <s v="Not Returned"/>
    <x v="1"/>
    <d v="1899-12-30T20:43:00"/>
    <s v="Weekend"/>
    <s v="Parle Chocolates 500g"/>
    <x v="7"/>
    <n v="317.99"/>
    <s v="Nirmala Venkataraman"/>
    <x v="2"/>
    <s v="Vani Nair"/>
    <s v="Cashier"/>
    <s v="FreshMart Bengaluru Circle"/>
    <x v="0"/>
  </r>
  <r>
    <s v="INV100839"/>
    <x v="33"/>
    <s v="CUST0018"/>
    <s v="PRD132"/>
    <s v="STR086"/>
    <s v="EMP0263"/>
    <n v="5"/>
    <n v="351.78"/>
    <n v="0"/>
    <n v="0"/>
    <n v="2022.73"/>
    <n v="1269.1500000000001"/>
    <n v="753.58"/>
    <s v="Debit Card"/>
    <s v="Not Returned"/>
    <x v="1"/>
    <d v="1899-12-30T15:59:00"/>
    <s v="Weekend"/>
    <s v="Everest Blended Masala 2kg"/>
    <x v="1"/>
    <n v="351.78"/>
    <s v="Kalpana Murugan"/>
    <x v="2"/>
    <s v="Vani Nair"/>
    <s v="Cashier"/>
    <s v="FreshMart Bengaluru Circle"/>
    <x v="0"/>
  </r>
  <r>
    <s v="INV102058"/>
    <x v="46"/>
    <s v="CUST0595"/>
    <s v="PRD009"/>
    <s v="STR086"/>
    <s v="EMP0263"/>
    <n v="2"/>
    <n v="661.91"/>
    <n v="15"/>
    <n v="198.57"/>
    <n v="1125.25"/>
    <n v="797.44"/>
    <n v="327.81"/>
    <s v="Wallet"/>
    <s v="Not Returned"/>
    <x v="1"/>
    <d v="1899-12-30T14:27:00"/>
    <s v="Weekday"/>
    <s v="Harvest Gold Buns 200g"/>
    <x v="6"/>
    <n v="661.91"/>
    <s v="Lalitha Devi"/>
    <x v="1"/>
    <s v="Vani Nair"/>
    <s v="Cashier"/>
    <s v="FreshMart Bengaluru Circle"/>
    <x v="0"/>
  </r>
  <r>
    <s v="INV102380"/>
    <x v="4"/>
    <s v="CUST0092"/>
    <s v="PRD090"/>
    <s v="STR086"/>
    <s v="EMP0263"/>
    <n v="7"/>
    <n v="468.73"/>
    <n v="5"/>
    <n v="164.06"/>
    <n v="3584.61"/>
    <n v="2591.2600000000002"/>
    <n v="993.35"/>
    <s v="Cash"/>
    <s v="Not Returned"/>
    <x v="1"/>
    <d v="1899-12-30T18:37:00"/>
    <s v="Weekend"/>
    <s v="Organic Fresh Fresh Fruits Pack v2"/>
    <x v="9"/>
    <n v="438.7"/>
    <s v="Naveen Kumar"/>
    <x v="0"/>
    <s v="Vani Nair"/>
    <s v="Cashier"/>
    <s v="FreshMart Bengaluru Circle"/>
    <x v="0"/>
  </r>
  <r>
    <s v="INV101619"/>
    <x v="81"/>
    <s v="CUST0107"/>
    <s v="PRD022"/>
    <s v="STR086"/>
    <s v="EMP0263"/>
    <n v="4"/>
    <n v="397.22"/>
    <n v="10"/>
    <n v="158.88999999999999"/>
    <n v="1429.99"/>
    <n v="1277.48"/>
    <n v="152.51"/>
    <s v="Upi"/>
    <s v="Not Returned"/>
    <x v="1"/>
    <d v="1899-12-30T14:36:00"/>
    <s v="Weekday"/>
    <s v="Aavin Milk Pack"/>
    <x v="3"/>
    <n v="397.22"/>
    <s v="Naveen Sekar"/>
    <x v="1"/>
    <s v="Vani Nair"/>
    <s v="Cashier"/>
    <s v="FreshMart Bengaluru Circle"/>
    <x v="0"/>
  </r>
  <r>
    <s v="INV101154"/>
    <x v="28"/>
    <s v="CUST0114"/>
    <s v="PRD029"/>
    <s v="STR089"/>
    <s v="EMP0133"/>
    <n v="2"/>
    <n v="332.73"/>
    <n v="0"/>
    <n v="0"/>
    <n v="765.28"/>
    <n v="522.44000000000005"/>
    <n v="242.84"/>
    <s v="Wallet"/>
    <s v="Not Returned"/>
    <x v="1"/>
    <d v="1899-12-30T11:17:00"/>
    <s v="Weekend"/>
    <s v="Pepsi Tea 200g"/>
    <x v="0"/>
    <n v="332.73"/>
    <s v="Hariharan Menon"/>
    <x v="1"/>
    <s v="Deepak Naicker"/>
    <s v="Sales"/>
    <s v="FreshMart Salem Hub"/>
    <x v="0"/>
  </r>
  <r>
    <s v="INV100609"/>
    <x v="40"/>
    <s v="CUST0037"/>
    <s v="PRD066"/>
    <s v="STR089"/>
    <s v="EMP0105"/>
    <n v="3"/>
    <n v="491.81"/>
    <n v="10"/>
    <n v="147.54"/>
    <n v="1327.89"/>
    <n v="1096.71"/>
    <n v="231.18"/>
    <s v="Cash"/>
    <s v="Not Returned"/>
    <x v="1"/>
    <d v="1899-12-30T11:17:00"/>
    <s v="Weekday"/>
    <s v="Dove Shampoo 2kg"/>
    <x v="10"/>
    <n v="491.81"/>
    <s v="Ezhil Balan"/>
    <x v="0"/>
    <s v="Nagarajan Mudaliar"/>
    <s v="Cashier"/>
    <s v="FreshMart Salem Hub"/>
    <x v="0"/>
  </r>
  <r>
    <s v="INV101859"/>
    <x v="56"/>
    <s v="CUST0474"/>
    <s v="PRD017"/>
    <s v="STR089"/>
    <s v="EMP0105"/>
    <n v="2"/>
    <n v="464.41"/>
    <n v="0"/>
    <n v="0"/>
    <n v="928.82"/>
    <n v="795.38"/>
    <n v="133.44"/>
    <s v="Credit Card"/>
    <s v="Not Returned"/>
    <x v="1"/>
    <d v="1899-12-30T14:52:00"/>
    <s v="Weekday"/>
    <s v="Nestle Curd 1kg"/>
    <x v="3"/>
    <n v="464.41"/>
    <s v="Geetha Venkataraman"/>
    <x v="1"/>
    <s v="Nagarajan Mudaliar"/>
    <s v="Cashier"/>
    <s v="FreshMart Salem Hub"/>
    <x v="0"/>
  </r>
  <r>
    <s v="INV101686"/>
    <x v="82"/>
    <s v="CUST0205"/>
    <s v="PRD052"/>
    <s v="STR091"/>
    <s v="EMP0264"/>
    <n v="3"/>
    <n v="346.68"/>
    <n v="0"/>
    <n v="0"/>
    <n v="1040.04"/>
    <n v="766.47"/>
    <n v="273.57"/>
    <s v="Upi"/>
    <s v="Not Returned"/>
    <x v="1"/>
    <d v="1899-12-30T09:30:00"/>
    <s v="Weekday"/>
    <s v="Lays Namkeen 200g"/>
    <x v="7"/>
    <n v="328.59"/>
    <s v="Lalitha Nathan"/>
    <x v="0"/>
    <s v="Bhavani Iyer"/>
    <s v="Sales"/>
    <s v="FreshMart Tiruppur Plaza"/>
    <x v="0"/>
  </r>
  <r>
    <s v="INV101106"/>
    <x v="35"/>
    <s v="CUST0005"/>
    <s v="PRD057"/>
    <s v="STR091"/>
    <s v="EMP0142"/>
    <n v="2"/>
    <n v="317.99"/>
    <n v="0"/>
    <n v="0"/>
    <n v="731.38"/>
    <n v="470.1"/>
    <n v="261.27999999999997"/>
    <s v="Upi"/>
    <s v="Returned"/>
    <x v="1"/>
    <d v="1899-12-30T20:35:00"/>
    <s v="Weekend"/>
    <s v="Parle Chocolates 500g"/>
    <x v="7"/>
    <n v="317.99"/>
    <s v="Pandi Raj"/>
    <x v="2"/>
    <s v="Sathish Subramaniam"/>
    <s v="Billing"/>
    <s v="FreshMart Tiruppur Plaza"/>
    <x v="0"/>
  </r>
  <r>
    <s v="INV101266"/>
    <x v="81"/>
    <s v="CUST0076"/>
    <s v="PRD066"/>
    <s v="STR091"/>
    <s v="EMP0050"/>
    <n v="4"/>
    <n v="522.72"/>
    <n v="0"/>
    <n v="0"/>
    <n v="2090.88"/>
    <n v="1462.28"/>
    <n v="628.6"/>
    <s v="Net Banking"/>
    <s v="Returned"/>
    <x v="1"/>
    <d v="1899-12-30T17:36:00"/>
    <s v="Weekday"/>
    <s v="Dove Shampoo 2kg"/>
    <x v="10"/>
    <n v="491.81"/>
    <s v="Senthil Chandran"/>
    <x v="0"/>
    <s v="Umesh Menon"/>
    <s v="Sales"/>
    <s v="FreshMart Tiruppur Plaza"/>
    <x v="0"/>
  </r>
  <r>
    <s v="INV102477"/>
    <x v="33"/>
    <s v="CUST0209"/>
    <s v="PRD090"/>
    <s v="STR091"/>
    <s v="EMP0113"/>
    <n v="5"/>
    <n v="487.64"/>
    <n v="5"/>
    <n v="121.91"/>
    <n v="2663.73"/>
    <n v="1850.9"/>
    <n v="812.83"/>
    <s v="Credit Card"/>
    <s v="Not Returned"/>
    <x v="1"/>
    <d v="1899-12-30T11:09:00"/>
    <s v="Weekend"/>
    <s v="Organic Fresh Fresh Fruits Pack v2"/>
    <x v="9"/>
    <n v="438.7"/>
    <s v="Udhay Pandian"/>
    <x v="0"/>
    <s v="Radha Rao"/>
    <s v="Inventory"/>
    <s v="FreshMart Tiruppur Plaza"/>
    <x v="0"/>
  </r>
  <r>
    <s v="INV100791"/>
    <x v="83"/>
    <m/>
    <s v="PRD116"/>
    <s v="STR090"/>
    <s v="EMP0032"/>
    <n v="4"/>
    <n v="168.55"/>
    <n v="20"/>
    <n v="134.84"/>
    <n v="539.36"/>
    <n v="511.92"/>
    <n v="27.44"/>
    <s v="Upi"/>
    <s v="Not Returned"/>
    <x v="0"/>
    <d v="1899-12-30T11:54:00"/>
    <s v="Weekday"/>
    <s v="Aachi Basmati Rice 200g"/>
    <x v="2"/>
    <n v="150.04"/>
    <m/>
    <x v="3"/>
    <s v="Kavya Nair"/>
    <s v="Cashier"/>
    <s v="FreshMart Mysuru Heights"/>
    <x v="0"/>
  </r>
  <r>
    <s v="INV100729"/>
    <x v="30"/>
    <s v="CUST0616"/>
    <s v="PRD135"/>
    <s v="STR090"/>
    <s v="EMP0344"/>
    <n v="3"/>
    <n v="379.12"/>
    <n v="5"/>
    <n v="56.87"/>
    <n v="1080.49"/>
    <n v="879.15"/>
    <n v="201.34"/>
    <s v="Net Banking"/>
    <s v="Not Returned"/>
    <x v="0"/>
    <d v="1899-12-30T09:30:00"/>
    <s v="Weekday"/>
    <s v="MDH Whole Spices 1L"/>
    <x v="1"/>
    <n v="379.12"/>
    <s v="Chitra Balan"/>
    <x v="1"/>
    <s v="Meena Kumar"/>
    <s v="Sales"/>
    <s v="FreshMart Mysuru Heights"/>
    <x v="0"/>
  </r>
  <r>
    <s v="INV102363"/>
    <x v="24"/>
    <s v="CUST0227"/>
    <s v="PRD084"/>
    <s v="STR090"/>
    <s v="EMP0119"/>
    <n v="5"/>
    <n v="221.61"/>
    <n v="10"/>
    <n v="110.81"/>
    <n v="1146.83"/>
    <n v="910.85"/>
    <n v="235.98"/>
    <s v="Debit Card"/>
    <s v="Not Returned"/>
    <x v="0"/>
    <d v="1899-12-30T21:22:00"/>
    <s v="Weekend"/>
    <s v="Local Farm Fresh Fruits Combo"/>
    <x v="9"/>
    <n v="221.61"/>
    <s v="Unknown"/>
    <x v="2"/>
    <s v="Om Sharma"/>
    <s v="Sales"/>
    <s v="FreshMart Mysuru Heights"/>
    <x v="0"/>
  </r>
  <r>
    <s v="INV102493"/>
    <x v="27"/>
    <s v="CUST0616"/>
    <s v="PRD002"/>
    <s v="STR092"/>
    <s v="EMP0122"/>
    <n v="2"/>
    <n v="440.5"/>
    <n v="10"/>
    <n v="88.1"/>
    <n v="911.83"/>
    <n v="508.1"/>
    <n v="403.73"/>
    <s v="Wallet"/>
    <s v="Not Returned"/>
    <x v="0"/>
    <d v="1899-12-30T15:54:00"/>
    <s v="Weekend"/>
    <s v="Britannia Buns Pack"/>
    <x v="6"/>
    <n v="440.5"/>
    <s v="Chitra Balan"/>
    <x v="1"/>
    <s v="Rajesh Chettiar"/>
    <s v="Cashier"/>
    <s v="FreshMart Chennai Gardens"/>
    <x v="0"/>
  </r>
  <r>
    <s v="INV100299"/>
    <x v="71"/>
    <s v="CUST0216"/>
    <s v="PRD024"/>
    <s v="STR092"/>
    <s v="EMP0122"/>
    <n v="4"/>
    <n v="313.47000000000003"/>
    <n v="0"/>
    <n v="0"/>
    <n v="1253.8800000000001"/>
    <n v="984.48"/>
    <n v="269.39999999999998"/>
    <s v="Cash"/>
    <s v="Not Returned"/>
    <x v="1"/>
    <d v="1899-12-30T17:26:00"/>
    <s v="Weekday"/>
    <s v="Aavin Milk Pack v2"/>
    <x v="3"/>
    <n v="313.47000000000003"/>
    <s v="Nandhini Murugan"/>
    <x v="1"/>
    <s v="Rajesh Chettiar"/>
    <s v="Cashier"/>
    <s v="FreshMart Chennai Gardens"/>
    <x v="0"/>
  </r>
  <r>
    <s v="INV102229"/>
    <x v="55"/>
    <s v="CUST0271"/>
    <s v="PRD003"/>
    <s v="STR097"/>
    <s v="EMP0146"/>
    <n v="5"/>
    <n v="589.75"/>
    <n v="20"/>
    <n v="589.75"/>
    <n v="2359"/>
    <n v="1718.25"/>
    <n v="640.75"/>
    <s v="Cash"/>
    <s v="Not Returned"/>
    <x v="0"/>
    <d v="1899-12-30T09:29:00"/>
    <s v="Weekday"/>
    <s v="Harvest Gold Buns Combo"/>
    <x v="6"/>
    <n v="589.75"/>
    <s v="Kalpana Iyer"/>
    <x v="2"/>
    <s v="Kishore Chettiar"/>
    <s v="Inventory"/>
    <s v="FreshMart Ahmedabad Arcade"/>
    <x v="2"/>
  </r>
  <r>
    <s v="INV101072"/>
    <x v="84"/>
    <s v="CUST0086"/>
    <s v="PRD026"/>
    <s v="STR097"/>
    <s v="EMP0146"/>
    <n v="5"/>
    <n v="329.69"/>
    <n v="15"/>
    <n v="247.27"/>
    <n v="1401.18"/>
    <n v="1236.25"/>
    <n v="164.93"/>
    <s v="Credit Card"/>
    <s v="Not Returned"/>
    <x v="1"/>
    <d v="1899-12-30T12:39:00"/>
    <s v="Weekday"/>
    <s v="Nescafe Coffee 1kg"/>
    <x v="0"/>
    <n v="329.69"/>
    <s v="Anjali Prabhu"/>
    <x v="2"/>
    <s v="Kishore Chettiar"/>
    <s v="Inventory"/>
    <s v="FreshMart Ahmedabad Arcade"/>
    <x v="2"/>
  </r>
  <r>
    <s v="INV102101"/>
    <x v="54"/>
    <s v="CUST0354"/>
    <s v="PRD052"/>
    <s v="STR116"/>
    <s v="EMP0028"/>
    <n v="3"/>
    <n v="328.59"/>
    <n v="0"/>
    <n v="0"/>
    <n v="985.77"/>
    <n v="766.47"/>
    <n v="219.3"/>
    <s v="Credit Card"/>
    <s v="Not Returned"/>
    <x v="1"/>
    <d v="1899-12-30T13:13:00"/>
    <s v="Weekday"/>
    <s v="Lays Namkeen 200g"/>
    <x v="7"/>
    <n v="328.59"/>
    <s v="Hemalatha Gounder"/>
    <x v="2"/>
    <s v="Thiru Krishnan"/>
    <s v="Sales"/>
    <s v="FreshMart Surat Towers"/>
    <x v="2"/>
  </r>
  <r>
    <s v="INV101150"/>
    <x v="42"/>
    <s v="CUST0046"/>
    <s v="PRD079"/>
    <s v="STR101"/>
    <s v="EMP0098"/>
    <n v="7"/>
    <n v="286.44"/>
    <n v="0"/>
    <n v="0"/>
    <n v="2305.84"/>
    <n v="1358.42"/>
    <n v="947.42"/>
    <s v="Credit Card"/>
    <s v="Not Returned"/>
    <x v="0"/>
    <d v="1899-12-30T19:12:00"/>
    <s v="Weekend"/>
    <s v="Eveready Detergent Pack"/>
    <x v="5"/>
    <n v="260.93"/>
    <s v="Kishore Murugan"/>
    <x v="0"/>
    <s v="Dhanya Balan"/>
    <s v="Inventory"/>
    <s v="FreshMart Nagpur Junction"/>
    <x v="2"/>
  </r>
  <r>
    <s v="INV100026"/>
    <x v="13"/>
    <s v="CUST0057"/>
    <s v="PRD103"/>
    <s v="STR104"/>
    <s v="EMP0067"/>
    <n v="2"/>
    <n v="355.64"/>
    <n v="0"/>
    <n v="0"/>
    <n v="817.97"/>
    <n v="606.82000000000005"/>
    <n v="211.15"/>
    <s v="Credit Card"/>
    <s v="Not Returned"/>
    <x v="1"/>
    <d v="1899-12-30T10:42:00"/>
    <s v="Weekend"/>
    <s v="Organic Fresh Fresh Vegetables Pack"/>
    <x v="11"/>
    <n v="355.64"/>
    <s v="Harini Chettiar"/>
    <x v="2"/>
    <s v="Chandran Nair"/>
    <s v="Sales"/>
    <s v="FreshMart Nagpur Square"/>
    <x v="2"/>
  </r>
  <r>
    <s v="INV100992"/>
    <x v="85"/>
    <s v="CUST0023"/>
    <s v="PRD045"/>
    <s v="STR105"/>
    <s v="EMP0089"/>
    <n v="1"/>
    <n v="68.95"/>
    <n v="0"/>
    <n v="0"/>
    <n v="68.95"/>
    <n v="57.89"/>
    <n v="11.06"/>
    <s v="Wallet"/>
    <s v="Not Returned"/>
    <x v="1"/>
    <d v="1899-12-30T15:37:00"/>
    <s v="Weekday"/>
    <s v="McCain Ice Cream 2kg"/>
    <x v="12"/>
    <n v="68.95"/>
    <s v="Indira Nathan"/>
    <x v="2"/>
    <s v="Kalpana Balan"/>
    <s v="Cashier"/>
    <s v="FreshMart Ahmedabad Junction"/>
    <x v="2"/>
  </r>
  <r>
    <s v="INV100401"/>
    <x v="83"/>
    <s v="CUST0021"/>
    <s v="PRD004"/>
    <s v="STR110"/>
    <s v="EMP0178"/>
    <n v="2"/>
    <n v="398.25"/>
    <n v="10"/>
    <n v="79.650000000000006"/>
    <n v="716.85"/>
    <n v="473.08"/>
    <n v="243.77"/>
    <s v="Wallet"/>
    <s v="Not Returned"/>
    <x v="1"/>
    <d v="1899-12-30T10:21:00"/>
    <s v="Weekday"/>
    <s v="Britannia Buns 2kg"/>
    <x v="6"/>
    <n v="398.25"/>
    <s v="Balamurugan Rao"/>
    <x v="2"/>
    <s v="Jaya Sharma"/>
    <s v="Cashier"/>
    <s v="FreshMart Mumbai Colony"/>
    <x v="2"/>
  </r>
  <r>
    <s v="INV101145"/>
    <x v="86"/>
    <s v="CUST0507"/>
    <s v="PRD052"/>
    <s v="STR110"/>
    <s v="EMP0178"/>
    <n v="1"/>
    <n v="328.59"/>
    <n v="0"/>
    <n v="0"/>
    <n v="328.59"/>
    <n v="255.49"/>
    <n v="73.099999999999994"/>
    <s v="Wallet"/>
    <s v="Not Returned"/>
    <x v="1"/>
    <d v="1899-12-30T12:09:00"/>
    <s v="Weekday"/>
    <s v="Lays Namkeen 200g"/>
    <x v="7"/>
    <n v="328.59"/>
    <s v="Kamala Iyer"/>
    <x v="2"/>
    <s v="Jaya Sharma"/>
    <s v="Cashier"/>
    <s v="FreshMart Mumbai Colony"/>
    <x v="2"/>
  </r>
  <r>
    <s v="INV102095"/>
    <x v="3"/>
    <s v="CUST0157"/>
    <s v="PRD096"/>
    <s v="STR111"/>
    <s v="EMP0047"/>
    <n v="7"/>
    <n v="218.72"/>
    <n v="0"/>
    <n v="0"/>
    <n v="1531.04"/>
    <n v="1191.4000000000001"/>
    <n v="339.64"/>
    <s v="Debit Card"/>
    <s v="Not Returned"/>
    <x v="1"/>
    <d v="1899-12-30T20:47:00"/>
    <s v="Weekday"/>
    <s v="Local Farm Fresh Vegetables 1L"/>
    <x v="11"/>
    <n v="205.93"/>
    <s v="Prasath Chettiar"/>
    <x v="0"/>
    <s v="Sundar Gounder"/>
    <s v="Store Manager"/>
    <s v="FreshMart Mumbai Towers"/>
    <x v="2"/>
  </r>
  <r>
    <s v="INV101094"/>
    <x v="39"/>
    <s v="CUST0137"/>
    <s v="PRD053"/>
    <s v="STR118"/>
    <s v="EMP0133"/>
    <n v="7"/>
    <n v="293.79000000000002"/>
    <n v="5"/>
    <n v="102.83"/>
    <n v="1953.7"/>
    <n v="1362.48"/>
    <n v="591.22"/>
    <s v="Net Banking"/>
    <s v="Not Returned"/>
    <x v="1"/>
    <d v="1899-12-30T09:22:00"/>
    <s v="Weekday"/>
    <s v="Cadbury Namkeen Pack"/>
    <x v="7"/>
    <n v="262.77"/>
    <s v="Raghav Selvam"/>
    <x v="0"/>
    <s v="Deepak Naicker"/>
    <s v="Sales"/>
    <s v="FreshMart Surat Heights"/>
    <x v="2"/>
  </r>
  <r>
    <s v="INV102272"/>
    <x v="72"/>
    <s v="CUST0096"/>
    <s v="PRD056"/>
    <s v="STR119"/>
    <s v="EMP0110"/>
    <n v="7"/>
    <n v="357.05"/>
    <n v="5"/>
    <n v="124.97"/>
    <n v="2374.38"/>
    <n v="1669.01"/>
    <n v="705.37"/>
    <s v="Net Banking"/>
    <s v="Not Returned"/>
    <x v="0"/>
    <d v="1899-12-30T10:57:00"/>
    <s v="Weekday"/>
    <s v="Cadbury Namkeen Combo"/>
    <x v="7"/>
    <n v="333.54"/>
    <s v="Hariharan Gounder"/>
    <x v="0"/>
    <s v="Nandhini Chandran"/>
    <s v="Cashier"/>
    <s v="FreshMart Ahmedabad Nagar"/>
    <x v="2"/>
  </r>
  <r>
    <s v="INV100259"/>
    <x v="50"/>
    <s v="CUST0171"/>
    <s v="PRD019"/>
    <s v="STR119"/>
    <s v="EMP0110"/>
    <n v="5"/>
    <n v="448.94"/>
    <n v="0"/>
    <n v="0"/>
    <n v="2581.4"/>
    <n v="1900.4"/>
    <n v="681"/>
    <s v="Wallet"/>
    <s v="Not Returned"/>
    <x v="1"/>
    <d v="1899-12-30T11:28:00"/>
    <s v="Weekend"/>
    <s v="Amul Paneer 1kg"/>
    <x v="3"/>
    <n v="448.94"/>
    <s v="Kavya Chettiar"/>
    <x v="2"/>
    <s v="Nandhini Chandran"/>
    <s v="Cashier"/>
    <s v="FreshMart Ahmedabad Nagar"/>
    <x v="2"/>
  </r>
  <r>
    <s v="INV101545"/>
    <x v="87"/>
    <s v="CUST0100"/>
    <s v="PRD119"/>
    <s v="STR120"/>
    <s v="EMP0344"/>
    <n v="4"/>
    <n v="234.86"/>
    <n v="0"/>
    <n v="0"/>
    <n v="1080.3599999999999"/>
    <n v="852.92"/>
    <n v="227.44"/>
    <s v="Debit Card"/>
    <s v="Not Returned"/>
    <x v="1"/>
    <d v="1899-12-30T12:19:00"/>
    <s v="Weekend"/>
    <s v="Gold Winner Sunflower Oil 200g"/>
    <x v="8"/>
    <n v="234.86"/>
    <s v="Revathi Murugan"/>
    <x v="2"/>
    <s v="Meena Kumar"/>
    <s v="Sales"/>
    <s v="FreshMart Nagpur Central"/>
    <x v="2"/>
  </r>
  <r>
    <s v="INV100331"/>
    <x v="88"/>
    <s v="CUST0202"/>
    <s v="PRD093"/>
    <s v="STR120"/>
    <s v="EMP0344"/>
    <n v="1"/>
    <n v="96.72"/>
    <n v="15"/>
    <n v="14.51"/>
    <n v="82.21"/>
    <n v="79.819999999999993"/>
    <n v="2.39"/>
    <s v="Net Banking"/>
    <s v="Not Returned"/>
    <x v="1"/>
    <d v="1899-12-30T17:06:00"/>
    <s v="Weekday"/>
    <s v="Local Farm Fresh Vegetables 250ml"/>
    <x v="11"/>
    <n v="96.72"/>
    <s v="Vijay Nair"/>
    <x v="1"/>
    <s v="Meena Kumar"/>
    <s v="Sales"/>
    <s v="FreshMart Nagpur Central"/>
    <x v="2"/>
  </r>
  <r>
    <s v="INV101642"/>
    <x v="66"/>
    <s v="CUST0189"/>
    <s v="PRD008"/>
    <s v="STR137"/>
    <s v="EMP0039"/>
    <n v="6"/>
    <n v="460.4"/>
    <n v="20"/>
    <n v="552.48"/>
    <n v="2209.92"/>
    <n v="1697.28"/>
    <n v="512.64"/>
    <s v="Debit Card"/>
    <s v="Not Returned"/>
    <x v="1"/>
    <d v="1899-12-30T18:57:00"/>
    <s v="Weekday"/>
    <s v="Britannia Cookies 200g"/>
    <x v="6"/>
    <n v="455.79"/>
    <s v="Unknown"/>
    <x v="0"/>
    <s v="Indira Menon"/>
    <s v="Store Manager"/>
    <s v="FreshMart Ahmedabad Square"/>
    <x v="2"/>
  </r>
  <r>
    <s v="INV101028"/>
    <x v="87"/>
    <s v="CUST0428"/>
    <s v="PRD023"/>
    <s v="STR137"/>
    <s v="EMP0080"/>
    <n v="3"/>
    <n v="342.27"/>
    <n v="20"/>
    <n v="205.36"/>
    <n v="944.67"/>
    <n v="798.3"/>
    <n v="146.37"/>
    <s v="Wallet"/>
    <s v="Not Returned"/>
    <x v="1"/>
    <d v="1899-12-30T21:42:00"/>
    <s v="Weekend"/>
    <s v="Amul Butter 1L"/>
    <x v="3"/>
    <n v="342.27"/>
    <s v="Anand Krishnan"/>
    <x v="1"/>
    <s v="Charulatha Balan"/>
    <s v="Sales"/>
    <s v="FreshMart Ahmedabad Square"/>
    <x v="2"/>
  </r>
  <r>
    <s v="INV100838"/>
    <x v="21"/>
    <s v="CUST0375"/>
    <s v="PRD053"/>
    <s v="STR137"/>
    <s v="EMP0080"/>
    <n v="5"/>
    <n v="300.02999999999997"/>
    <n v="0"/>
    <n v="0"/>
    <n v="1500.15"/>
    <n v="973.2"/>
    <n v="526.95000000000005"/>
    <s v="Net Banking"/>
    <s v="Returned"/>
    <x v="0"/>
    <d v="1899-12-30T20:50:00"/>
    <s v="Weekday"/>
    <s v="Cadbury Namkeen Pack"/>
    <x v="7"/>
    <n v="262.77"/>
    <s v="Yogesh Gounder"/>
    <x v="1"/>
    <s v="Charulatha Balan"/>
    <s v="Sales"/>
    <s v="FreshMart Ahmedabad Square"/>
    <x v="2"/>
  </r>
  <r>
    <s v="INV100928"/>
    <x v="5"/>
    <s v="CUST0567"/>
    <s v="PRD146"/>
    <s v="STR129"/>
    <s v="EMP0150"/>
    <n v="5"/>
    <n v="67.040000000000006"/>
    <n v="0"/>
    <n v="0"/>
    <n v="335.2"/>
    <n v="249.95"/>
    <n v="85.25"/>
    <s v="Cash"/>
    <s v="Not Returned"/>
    <x v="1"/>
    <d v="1899-12-30T17:29:00"/>
    <s v="Weekday"/>
    <s v="Lizol Floor Cleaner 200g"/>
    <x v="4"/>
    <n v="66.400000000000006"/>
    <s v="Bharath Balan"/>
    <x v="0"/>
    <s v="Dhanya Iyer"/>
    <s v="Operations"/>
    <s v="FreshMart Ahmedabad Heights"/>
    <x v="2"/>
  </r>
  <r>
    <s v="INV101891"/>
    <x v="3"/>
    <s v="CUST0467"/>
    <s v="PRD030"/>
    <s v="STR131"/>
    <s v="EMP0077"/>
    <n v="1"/>
    <n v="172.63"/>
    <n v="0"/>
    <n v="0"/>
    <n v="172.63"/>
    <n v="142"/>
    <n v="30.63"/>
    <s v="Upi"/>
    <s v="Not Returned"/>
    <x v="1"/>
    <d v="1899-12-30T14:36:00"/>
    <s v="Weekday"/>
    <s v="Nescafe Tea Combo"/>
    <x v="0"/>
    <n v="172.63"/>
    <s v="Raghav Prabhu"/>
    <x v="2"/>
    <s v="Senthil Subramaniam"/>
    <s v="Cashier"/>
    <s v="FreshMart Pune Enclave"/>
    <x v="2"/>
  </r>
  <r>
    <s v="INV100131"/>
    <x v="89"/>
    <s v="CUST0271"/>
    <s v="PRD049"/>
    <s v="STR175"/>
    <s v="EMP0043"/>
    <n v="2"/>
    <n v="418.79"/>
    <n v="10"/>
    <n v="83.76"/>
    <n v="753.82"/>
    <n v="617.88"/>
    <n v="135.94"/>
    <s v="Net Banking"/>
    <s v="Not Returned"/>
    <x v="1"/>
    <d v="1899-12-30T15:26:00"/>
    <s v="Weekday"/>
    <s v="Cadbury Chips 1kg"/>
    <x v="7"/>
    <n v="418.79"/>
    <s v="Kalpana Iyer"/>
    <x v="2"/>
    <s v="Suresh Reddy"/>
    <s v="Cashier"/>
    <s v="FreshMart Patna Square"/>
    <x v="3"/>
  </r>
  <r>
    <s v="INV102499"/>
    <x v="72"/>
    <s v="CUST0056"/>
    <s v="PRD012"/>
    <s v="STR133"/>
    <s v="EMP0076"/>
    <n v="4"/>
    <n v="541.35"/>
    <n v="0"/>
    <n v="0"/>
    <n v="2165.4"/>
    <n v="1345.6"/>
    <n v="819.8"/>
    <s v="Upi"/>
    <s v="Not Returned"/>
    <x v="0"/>
    <d v="1899-12-30T14:02:00"/>
    <s v="Weekday"/>
    <s v="Harvest Gold Rusk 1kg"/>
    <x v="6"/>
    <n v="541.35"/>
    <s v="Nithya Prabhu"/>
    <x v="2"/>
    <s v="Meena Devi"/>
    <s v="Inventory"/>
    <s v="FreshMart Nagpur Gardens"/>
    <x v="2"/>
  </r>
  <r>
    <s v="INV100051"/>
    <x v="17"/>
    <s v="CUST0106"/>
    <s v="PRD026"/>
    <s v="STR144"/>
    <s v="EMP0047"/>
    <n v="4"/>
    <n v="349.59"/>
    <n v="10"/>
    <n v="139.84"/>
    <n v="1258.52"/>
    <n v="989"/>
    <n v="269.52"/>
    <s v="Credit Card"/>
    <s v="Not Returned"/>
    <x v="1"/>
    <d v="1899-12-30T14:37:00"/>
    <s v="Weekday"/>
    <s v="Nescafe Coffee 1kg"/>
    <x v="0"/>
    <n v="329.69"/>
    <s v="Sangeetha Sekar"/>
    <x v="0"/>
    <s v="Sundar Gounder"/>
    <s v="Store Manager"/>
    <s v="FreshMart Kanpur Colony"/>
    <x v="1"/>
  </r>
  <r>
    <s v="INV100692"/>
    <x v="22"/>
    <s v="CUST0615"/>
    <s v="PRD122"/>
    <s v="STR136"/>
    <s v="EMP0070"/>
    <n v="4"/>
    <n v="102.51"/>
    <n v="20"/>
    <n v="82.01"/>
    <n v="377.23"/>
    <n v="354.88"/>
    <n v="22.35"/>
    <s v="Upi"/>
    <s v="Not Returned"/>
    <x v="0"/>
    <d v="1899-12-30T09:24:00"/>
    <s v="Weekend"/>
    <s v="Fortune Gingelly Oil 250ml"/>
    <x v="8"/>
    <n v="102.51"/>
    <s v="Aishwarya Raj"/>
    <x v="1"/>
    <s v="Umesh Subramaniam"/>
    <s v="Sales"/>
    <s v="FreshMart Nagpur Crossing"/>
    <x v="2"/>
  </r>
  <r>
    <s v="INV100966"/>
    <x v="90"/>
    <s v="CUST0207"/>
    <s v="PRD068"/>
    <s v="STR136"/>
    <s v="EMP0070"/>
    <n v="1"/>
    <n v="232.2"/>
    <n v="0"/>
    <n v="0"/>
    <n v="267.02999999999997"/>
    <n v="160.97999999999999"/>
    <n v="106.05"/>
    <s v="Debit Card"/>
    <s v="Not Returned"/>
    <x v="1"/>
    <d v="1899-12-30T13:27:00"/>
    <s v="Weekend"/>
    <s v="Patanjali Shampoo 2kg"/>
    <x v="10"/>
    <n v="232.2"/>
    <s v="Sangeetha Selvam"/>
    <x v="1"/>
    <s v="Umesh Subramaniam"/>
    <s v="Sales"/>
    <s v="FreshMart Nagpur Crossing"/>
    <x v="2"/>
  </r>
  <r>
    <s v="INV100617"/>
    <x v="42"/>
    <s v="CUST0209"/>
    <s v="PRD087"/>
    <s v="STR138"/>
    <s v="EMP0083"/>
    <n v="8"/>
    <n v="78.55"/>
    <n v="0"/>
    <n v="0"/>
    <n v="722.66"/>
    <n v="474.96"/>
    <n v="247.7"/>
    <s v="Upi"/>
    <s v="Not Returned"/>
    <x v="1"/>
    <d v="1899-12-30T17:34:00"/>
    <s v="Weekend"/>
    <s v="Organic Fresh Fresh Fruits Combo"/>
    <x v="9"/>
    <n v="71.290000000000006"/>
    <s v="Udhay Pandian"/>
    <x v="0"/>
    <s v="Sathish Sharma"/>
    <s v="Billing"/>
    <s v="FreshMart Mumbai Enclave"/>
    <x v="2"/>
  </r>
  <r>
    <s v="INV102078"/>
    <x v="91"/>
    <s v="CUST0130"/>
    <s v="PRD071"/>
    <s v="STR145"/>
    <s v="EMP0117"/>
    <n v="4"/>
    <n v="53.39"/>
    <n v="0"/>
    <n v="0"/>
    <n v="245.59"/>
    <n v="172.04"/>
    <n v="73.55"/>
    <s v="Credit Card"/>
    <s v="Not Returned"/>
    <x v="1"/>
    <d v="1899-12-30T15:51:00"/>
    <s v="Weekend"/>
    <s v="Eveready Batteries Combo"/>
    <x v="5"/>
    <n v="53.39"/>
    <s v="Geetha Selvam"/>
    <x v="1"/>
    <s v="Janani Krishnan"/>
    <s v="Billing"/>
    <s v="FreshMart Lucknow Main Road"/>
    <x v="1"/>
  </r>
  <r>
    <s v="INV101412"/>
    <x v="72"/>
    <s v="CUST0230"/>
    <s v="PRD004"/>
    <s v="STR145"/>
    <s v="EMP0117"/>
    <n v="5"/>
    <n v="398.25"/>
    <n v="20"/>
    <n v="398.25"/>
    <n v="1593"/>
    <n v="1182.7"/>
    <n v="410.3"/>
    <s v="Cash"/>
    <s v="Not Returned"/>
    <x v="1"/>
    <d v="1899-12-30T18:11:00"/>
    <s v="Weekday"/>
    <s v="Britannia Buns 2kg"/>
    <x v="6"/>
    <n v="398.25"/>
    <s v="Thenmozhi Menon"/>
    <x v="2"/>
    <s v="Janani Krishnan"/>
    <s v="Billing"/>
    <s v="FreshMart Lucknow Main Road"/>
    <x v="1"/>
  </r>
  <r>
    <s v="INV102381"/>
    <x v="23"/>
    <s v="CUST0554"/>
    <s v="PRD017"/>
    <s v="STR157"/>
    <s v="EMP0052"/>
    <n v="3"/>
    <n v="464.41"/>
    <n v="20"/>
    <n v="278.64999999999998"/>
    <n v="1281.77"/>
    <n v="1193.07"/>
    <n v="88.7"/>
    <s v="Cash"/>
    <s v="Not Returned"/>
    <x v="1"/>
    <d v="1899-12-30T14:28:00"/>
    <s v="Weekend"/>
    <s v="Nestle Curd 1kg"/>
    <x v="3"/>
    <n v="464.41"/>
    <s v="Nirmala Chandran"/>
    <x v="2"/>
    <s v="Pandi Iyer"/>
    <s v="Sales"/>
    <s v="FreshMart Lucknow Extension"/>
    <x v="1"/>
  </r>
  <r>
    <s v="INV100542"/>
    <x v="81"/>
    <s v="CUST0498"/>
    <s v="PRD021"/>
    <s v="STR161"/>
    <s v="EMP0062"/>
    <n v="2"/>
    <n v="38.659999999999997"/>
    <n v="0"/>
    <n v="0"/>
    <n v="77.319999999999993"/>
    <n v="64.8"/>
    <n v="12.52"/>
    <s v="Net Banking"/>
    <s v="Not Returned"/>
    <x v="1"/>
    <d v="1899-12-30T10:31:00"/>
    <s v="Weekday"/>
    <s v="Milky Mist Butter Pack"/>
    <x v="3"/>
    <n v="38.659999999999997"/>
    <s v="Senthil Raj"/>
    <x v="1"/>
    <s v="Jaya Selvam"/>
    <s v="Operations"/>
    <s v="FreshMart Jaipur Hub"/>
    <x v="1"/>
  </r>
  <r>
    <s v="INV102275"/>
    <x v="85"/>
    <s v="CUST0161"/>
    <s v="PRD142"/>
    <s v="STR167"/>
    <s v="EMP0071"/>
    <n v="3"/>
    <n v="555.21"/>
    <n v="0"/>
    <n v="0"/>
    <n v="1665.63"/>
    <n v="1187.6099999999999"/>
    <n v="478.02"/>
    <s v="Wallet"/>
    <s v="Not Returned"/>
    <x v="0"/>
    <d v="1899-12-30T18:39:00"/>
    <s v="Weekday"/>
    <s v="Lizol Dishwash 200g"/>
    <x v="4"/>
    <n v="522.78"/>
    <s v="Karthik Velan"/>
    <x v="0"/>
    <s v="Ilango Selvam"/>
    <s v="Inventory"/>
    <s v="FreshMart Kolkata Nagar"/>
    <x v="3"/>
  </r>
  <r>
    <s v="INV102453"/>
    <x v="58"/>
    <s v="CUST0149"/>
    <s v="PRD137"/>
    <s v="STR172"/>
    <s v="EMP0081"/>
    <n v="4"/>
    <n v="442.14"/>
    <n v="5"/>
    <n v="88.43"/>
    <n v="1932.15"/>
    <n v="1407.48"/>
    <n v="524.66999999999996"/>
    <s v="Cash"/>
    <s v="Not Returned"/>
    <x v="1"/>
    <d v="1899-12-30T11:55:00"/>
    <s v="Weekend"/>
    <s v="MDH Powdered Spices 200g"/>
    <x v="1"/>
    <n v="442.14"/>
    <s v="Vani Rao"/>
    <x v="2"/>
    <s v="Radha Selvam"/>
    <s v="Sales"/>
    <s v="FreshMart Guwahati Heights"/>
    <x v="3"/>
  </r>
  <r>
    <s v="INV100913"/>
    <x v="18"/>
    <s v="CUST0676"/>
    <s v="PRD069"/>
    <s v="STR176"/>
    <s v="EMP0082"/>
    <n v="8"/>
    <n v="484.89"/>
    <n v="0"/>
    <n v="0"/>
    <n v="3879.12"/>
    <n v="2694.4"/>
    <n v="1184.72"/>
    <s v="Upi"/>
    <s v="Not Returned"/>
    <x v="1"/>
    <d v="1899-12-30T20:32:00"/>
    <s v="Weekday"/>
    <s v="Patanjali Shampoo 1kg"/>
    <x v="10"/>
    <n v="468.94"/>
    <s v="Dhanush Mudaliar"/>
    <x v="0"/>
    <s v="Nirmala Krishnan"/>
    <s v="Store Manager"/>
    <s v="FreshMart Kolkata Hub"/>
    <x v="3"/>
  </r>
  <r>
    <s v="INV100178"/>
    <x v="92"/>
    <s v="CUST0406"/>
    <s v="PRD150"/>
    <s v="STR180"/>
    <s v="EMP0093"/>
    <n v="6"/>
    <n v="214.86"/>
    <n v="20"/>
    <n v="257.83"/>
    <n v="1031.33"/>
    <n v="948.36"/>
    <n v="82.97"/>
    <s v="Wallet"/>
    <s v="Not Returned"/>
    <x v="1"/>
    <d v="1899-12-30T09:28:00"/>
    <s v="Weekday"/>
    <s v="Lizol Toilet Cleaner 200g v2"/>
    <x v="4"/>
    <n v="214.04"/>
    <s v="Gopal Naidu"/>
    <x v="0"/>
    <s v="Devi Pillai"/>
    <s v="Cashier"/>
    <s v="FreshMart Guwahati Extension"/>
    <x v="3"/>
  </r>
  <r>
    <s v="INV101660"/>
    <x v="72"/>
    <s v="CUST0035"/>
    <s v="PRD001"/>
    <s v="STR028"/>
    <s v="EMP0123"/>
    <n v="8"/>
    <n v="314.61"/>
    <n v="0"/>
    <n v="0"/>
    <n v="2516.88"/>
    <n v="1477.92"/>
    <n v="1038.96"/>
    <s v="Debit Card"/>
    <s v="Not Returned"/>
    <x v="1"/>
    <d v="1899-12-30T18:44:00"/>
    <s v="Weekday"/>
    <s v="Local Bakers Buns 1kg"/>
    <x v="6"/>
    <n v="299.73"/>
    <s v="Balamurugan Sharma"/>
    <x v="0"/>
    <s v="Sundar Sharma"/>
    <s v="Cashier"/>
    <s v="FreshMart Ahmedabad Hub"/>
    <x v="0"/>
  </r>
  <r>
    <s v="INV100471"/>
    <x v="93"/>
    <s v="CUST0200"/>
    <s v="PRD015"/>
    <s v="STR028"/>
    <s v="EMP0123"/>
    <n v="6"/>
    <n v="464.87"/>
    <n v="0"/>
    <n v="0"/>
    <n v="2789.22"/>
    <n v="2321.34"/>
    <n v="467.88"/>
    <s v="Cash"/>
    <s v="Not Returned"/>
    <x v="0"/>
    <d v="1899-12-30T13:08:00"/>
    <s v="Weekday"/>
    <s v="Nestle Butter 250ml"/>
    <x v="3"/>
    <n v="459.58"/>
    <s v="Karthik Achari"/>
    <x v="0"/>
    <s v="Sundar Sharma"/>
    <s v="Cashier"/>
    <s v="FreshMart Ahmedabad Hub"/>
    <x v="0"/>
  </r>
  <r>
    <s v="INV101892"/>
    <x v="45"/>
    <s v="CUST0030"/>
    <s v="PRD140"/>
    <s v="STR043"/>
    <s v="EMP0278"/>
    <n v="4"/>
    <n v="352.51"/>
    <n v="5"/>
    <n v="70.5"/>
    <n v="1540.47"/>
    <n v="1040.24"/>
    <n v="500.23"/>
    <s v="Upi"/>
    <s v="Not Returned"/>
    <x v="1"/>
    <d v="1899-12-30T21:35:00"/>
    <s v="Weekend"/>
    <s v="Vim Toilet Cleaner 2kg"/>
    <x v="4"/>
    <n v="352.51"/>
    <s v="Revathi Pillai"/>
    <x v="2"/>
    <s v="Hariharan Reddy"/>
    <s v="Inventory"/>
    <s v="FreshMart Erode Heights"/>
    <x v="0"/>
  </r>
  <r>
    <s v="INV101778"/>
    <x v="94"/>
    <s v="CUST0222"/>
    <s v="PRD013"/>
    <s v="STR043"/>
    <s v="EMP0278"/>
    <n v="1"/>
    <n v="161.03"/>
    <n v="0"/>
    <n v="0"/>
    <n v="185.18"/>
    <n v="124.24"/>
    <n v="60.94"/>
    <s v="Upi"/>
    <s v="Not Returned"/>
    <x v="0"/>
    <d v="1899-12-30T20:55:00"/>
    <s v="Weekend"/>
    <s v="Amul Paneer 250ml"/>
    <x v="3"/>
    <n v="161.03"/>
    <s v="Balamurugan Varma"/>
    <x v="2"/>
    <s v="Hariharan Reddy"/>
    <s v="Inventory"/>
    <s v="FreshMart Erode Heights"/>
    <x v="0"/>
  </r>
  <r>
    <s v="INV102148"/>
    <x v="24"/>
    <s v="CUST0030"/>
    <s v="PRD097"/>
    <s v="STR003"/>
    <s v="EMP0245"/>
    <n v="5"/>
    <n v="365.92"/>
    <n v="15"/>
    <n v="274.44"/>
    <n v="1788.43"/>
    <n v="1551.9"/>
    <n v="236.53"/>
    <s v="Net Banking"/>
    <s v="Not Returned"/>
    <x v="0"/>
    <d v="1899-12-30T20:27:00"/>
    <s v="Weekend"/>
    <s v="Local Farm Fresh Vegetables 250ml v2"/>
    <x v="11"/>
    <n v="365.92"/>
    <s v="Revathi Pillai"/>
    <x v="2"/>
    <s v="Ashok Nathan"/>
    <s v="Inventory"/>
    <s v="FreshMart Tiruppur Square"/>
    <x v="0"/>
  </r>
  <r>
    <s v="INV101995"/>
    <x v="10"/>
    <s v="CUST0106"/>
    <s v="PRD007"/>
    <s v="STR161"/>
    <s v="EMP0126"/>
    <n v="6"/>
    <n v="489"/>
    <n v="0"/>
    <n v="0"/>
    <n v="3374.1"/>
    <n v="1592.64"/>
    <n v="1781.46"/>
    <s v="Debit Card"/>
    <s v="Not Returned"/>
    <x v="1"/>
    <d v="1899-12-30T20:24:00"/>
    <s v="Weekend"/>
    <s v="Britannia Buns 2kg v2"/>
    <x v="6"/>
    <n v="437.49"/>
    <s v="Sangeetha Sekar"/>
    <x v="0"/>
    <s v="Anjali Kumar"/>
    <s v="Sales"/>
    <s v="FreshMart Jaipur Hub"/>
    <x v="1"/>
  </r>
  <r>
    <s v="INV101941"/>
    <x v="10"/>
    <s v="CUST0508"/>
    <s v="PRD053"/>
    <s v="STR129"/>
    <s v="EMP0128"/>
    <n v="3"/>
    <n v="262.77"/>
    <n v="0"/>
    <n v="0"/>
    <n v="906.56"/>
    <n v="583.91999999999996"/>
    <n v="322.64"/>
    <s v="Net Banking"/>
    <s v="Not Returned"/>
    <x v="1"/>
    <d v="1899-12-30T13:36:00"/>
    <s v="Weekend"/>
    <s v="Cadbury Namkeen Pack"/>
    <x v="7"/>
    <n v="262.77"/>
    <s v="Priya Subramaniam"/>
    <x v="2"/>
    <s v="Lokesh Naicker"/>
    <s v="Cashier"/>
    <s v="FreshMart Ahmedabad Heights"/>
    <x v="2"/>
  </r>
  <r>
    <s v="INV100340"/>
    <x v="8"/>
    <s v="CUST0031"/>
    <s v="PRD129"/>
    <s v="STR078"/>
    <s v="EMP0296"/>
    <n v="1"/>
    <n v="490.22"/>
    <n v="15"/>
    <n v="73.53"/>
    <n v="479.19"/>
    <n v="373.58"/>
    <n v="105.61"/>
    <s v="Credit Card"/>
    <s v="Not Returned"/>
    <x v="1"/>
    <d v="1899-12-30T13:25:00"/>
    <s v="Weekend"/>
    <s v="Everest Powdered Spices Combo"/>
    <x v="1"/>
    <n v="490.22"/>
    <s v="Lalitha Venkataraman"/>
    <x v="1"/>
    <s v="Vani Venkataraman"/>
    <s v="Billing"/>
    <s v="FreshMart Tiruppur Towers"/>
    <x v="0"/>
  </r>
  <r>
    <s v="INV101371"/>
    <x v="28"/>
    <s v="CUST0054"/>
    <s v="PRD060"/>
    <s v="STR078"/>
    <s v="EMP0296"/>
    <n v="8"/>
    <n v="74.87"/>
    <n v="15"/>
    <n v="89.84"/>
    <n v="585.49"/>
    <n v="434"/>
    <n v="151.49"/>
    <s v="Credit Card"/>
    <s v="Not Returned"/>
    <x v="1"/>
    <d v="1899-12-30T21:19:00"/>
    <s v="Weekend"/>
    <s v="Himalaya Soap 250ml"/>
    <x v="10"/>
    <n v="72.930000000000007"/>
    <s v="Deepak Pillai"/>
    <x v="0"/>
    <s v="Vani Venkataraman"/>
    <s v="Billing"/>
    <s v="FreshMart Tiruppur Towers"/>
    <x v="0"/>
  </r>
  <r>
    <s v="INV102146"/>
    <x v="77"/>
    <s v="CUST0084"/>
    <s v="PRD071"/>
    <s v="STR078"/>
    <s v="EMP0296"/>
    <n v="2"/>
    <n v="53.39"/>
    <n v="15"/>
    <n v="16.02"/>
    <n v="90.76"/>
    <n v="86.02"/>
    <n v="4.74"/>
    <s v="Net Banking"/>
    <s v="Not Returned"/>
    <x v="2"/>
    <d v="1899-12-30T19:15:00"/>
    <s v="Weekday"/>
    <s v="Eveready Batteries Combo"/>
    <x v="5"/>
    <n v="53.39"/>
    <s v="Pandi Gupta"/>
    <x v="2"/>
    <s v="Vani Venkataraman"/>
    <s v="Billing"/>
    <s v="FreshMart Tiruppur Towers"/>
    <x v="0"/>
  </r>
  <r>
    <s v="INV101184"/>
    <x v="40"/>
    <s v="CUST0100"/>
    <s v="PRD109"/>
    <s v="STR078"/>
    <s v="EMP0296"/>
    <n v="1"/>
    <n v="157.97999999999999"/>
    <n v="15"/>
    <n v="23.7"/>
    <n v="134.28"/>
    <n v="137.94999999999999"/>
    <n v="-3.67"/>
    <s v="Upi"/>
    <s v="Not Returned"/>
    <x v="1"/>
    <d v="1899-12-30T13:10:00"/>
    <s v="Weekday"/>
    <s v="Aachi Ponni Rice 1kg"/>
    <x v="2"/>
    <n v="157.97999999999999"/>
    <s v="Revathi Murugan"/>
    <x v="2"/>
    <s v="Vani Venkataraman"/>
    <s v="Billing"/>
    <s v="FreshMart Tiruppur Towers"/>
    <x v="0"/>
  </r>
  <r>
    <s v="INV100287"/>
    <x v="94"/>
    <s v="CUST0554"/>
    <s v="PRD010"/>
    <s v="STR078"/>
    <s v="EMP0296"/>
    <n v="3"/>
    <n v="182.3"/>
    <n v="15"/>
    <n v="82.04"/>
    <n v="534.59"/>
    <n v="322.8"/>
    <n v="211.79"/>
    <s v="Credit Card"/>
    <s v="Not Returned"/>
    <x v="1"/>
    <d v="1899-12-30T18:27:00"/>
    <s v="Weekend"/>
    <s v="Harvest Gold Cookies Pack"/>
    <x v="6"/>
    <n v="182.3"/>
    <s v="Nirmala Chandran"/>
    <x v="2"/>
    <s v="Vani Venkataraman"/>
    <s v="Billing"/>
    <s v="FreshMart Tiruppur Towers"/>
    <x v="0"/>
  </r>
  <r>
    <s v="INV100367"/>
    <x v="48"/>
    <s v="CUST0049"/>
    <s v="PRD034"/>
    <s v="STR115"/>
    <s v="EMP0136"/>
    <n v="4"/>
    <n v="126.21"/>
    <n v="0"/>
    <n v="0"/>
    <n v="504.84"/>
    <n v="389.4"/>
    <n v="115.44"/>
    <s v="Debit Card"/>
    <s v="Not Returned"/>
    <x v="2"/>
    <d v="1899-12-30T15:24:00"/>
    <s v="Weekday"/>
    <s v="Nescafe Coffee 500g"/>
    <x v="0"/>
    <n v="124.84"/>
    <s v="Lokesh Gupta"/>
    <x v="0"/>
    <s v="Karthik Menon"/>
    <s v="Sales"/>
    <s v="FreshMart Surat Nagar"/>
    <x v="2"/>
  </r>
  <r>
    <s v="INV101329"/>
    <x v="91"/>
    <s v="CUST0070"/>
    <s v="PRD133"/>
    <s v="STR124"/>
    <s v="EMP0138"/>
    <n v="4"/>
    <n v="80.5"/>
    <n v="10"/>
    <n v="32.200000000000003"/>
    <n v="333.27"/>
    <n v="249"/>
    <n v="84.27"/>
    <s v="Cash"/>
    <s v="Not Returned"/>
    <x v="1"/>
    <d v="1899-12-30T20:19:00"/>
    <s v="Weekend"/>
    <s v="Aachi Powdered Spices 200g"/>
    <x v="1"/>
    <n v="80.5"/>
    <s v="Kavya Rao"/>
    <x v="2"/>
    <s v="Dinesh Velan"/>
    <s v="Cashier"/>
    <s v="FreshMart Ahmedabad Hub"/>
    <x v="2"/>
  </r>
  <r>
    <s v="INV100468"/>
    <x v="75"/>
    <s v="CUST0528"/>
    <s v="PRD006"/>
    <s v="STR023"/>
    <s v="EMP0171"/>
    <n v="5"/>
    <n v="343.56"/>
    <n v="0"/>
    <n v="0"/>
    <n v="1717.8"/>
    <n v="1081.5999999999999"/>
    <n v="636.20000000000005"/>
    <s v="Wallet"/>
    <s v="Not Returned"/>
    <x v="2"/>
    <d v="1899-12-30T18:43:00"/>
    <s v="Weekday"/>
    <s v="Harvest Gold Cookies 500g"/>
    <x v="6"/>
    <n v="343.56"/>
    <s v="Divya Balan"/>
    <x v="2"/>
    <s v="Ashok Nair"/>
    <s v="Cashier"/>
    <s v="FreshMart Mysuru Square"/>
    <x v="0"/>
  </r>
  <r>
    <s v="INV100702"/>
    <x v="32"/>
    <s v="CUST0231"/>
    <s v="PRD107"/>
    <s v="STR097"/>
    <s v="EMP0139"/>
    <n v="3"/>
    <n v="431.28"/>
    <n v="0"/>
    <n v="0"/>
    <n v="1293.8399999999999"/>
    <n v="1045.23"/>
    <n v="248.61"/>
    <s v="Credit Card"/>
    <s v="Not Returned"/>
    <x v="1"/>
    <d v="1899-12-30T14:01:00"/>
    <s v="Weekday"/>
    <s v="Aachi Idli Rice Combo"/>
    <x v="2"/>
    <n v="405.1"/>
    <s v="Suresh Menon"/>
    <x v="0"/>
    <s v="Balamurugan Devi"/>
    <s v="Operations"/>
    <s v="FreshMart Ahmedabad Arcade"/>
    <x v="2"/>
  </r>
  <r>
    <s v="INV100697"/>
    <x v="56"/>
    <s v="CUST0554"/>
    <s v="PRD043"/>
    <s v="STR125"/>
    <s v="EMP0139"/>
    <n v="5"/>
    <n v="42.97"/>
    <n v="0"/>
    <n v="0"/>
    <n v="214.85"/>
    <n v="182.95"/>
    <n v="31.9"/>
    <s v="Wallet"/>
    <s v="Not Returned"/>
    <x v="1"/>
    <d v="1899-12-30T19:15:00"/>
    <s v="Weekday"/>
    <s v="McCain Ice Cream 200g"/>
    <x v="12"/>
    <n v="42.97"/>
    <s v="Nirmala Chandran"/>
    <x v="2"/>
    <s v="Balamurugan Devi"/>
    <s v="Operations"/>
    <s v="FreshMart Nagpur Arcade"/>
    <x v="2"/>
  </r>
  <r>
    <s v="INV101956"/>
    <x v="63"/>
    <s v="CUST0174"/>
    <s v="PRD098"/>
    <s v="STR060"/>
    <s v="EMP0140"/>
    <n v="2"/>
    <n v="83.13"/>
    <n v="5"/>
    <n v="8.31"/>
    <n v="181.64"/>
    <n v="138.18"/>
    <n v="43.46"/>
    <s v="Net Banking"/>
    <s v="Not Returned"/>
    <x v="1"/>
    <d v="1899-12-30T10:43:00"/>
    <s v="Weekend"/>
    <s v="Organic Fresh Fresh Vegetables 250ml"/>
    <x v="11"/>
    <n v="83.13"/>
    <s v="Yogesh Sharma"/>
    <x v="2"/>
    <s v="Kavya Sharma"/>
    <s v="Sales"/>
    <s v="FreshMart Erode Square"/>
    <x v="1"/>
  </r>
  <r>
    <s v="INV101290"/>
    <x v="36"/>
    <s v="CUST0054"/>
    <s v="PRD089"/>
    <s v="STR093"/>
    <s v="EMP0141"/>
    <n v="8"/>
    <n v="306.43"/>
    <n v="0"/>
    <n v="0"/>
    <n v="2451.44"/>
    <n v="2011.36"/>
    <n v="440.08"/>
    <s v="Net Banking"/>
    <s v="Not Returned"/>
    <x v="1"/>
    <d v="1899-12-30T20:56:00"/>
    <s v="Weekday"/>
    <s v="Organic Fresh Fresh Fruits 500g"/>
    <x v="9"/>
    <n v="305.67"/>
    <s v="Deepak Pillai"/>
    <x v="0"/>
    <s v="Mala Velan"/>
    <s v="Sales"/>
    <s v="FreshMart Pune Complex"/>
    <x v="2"/>
  </r>
  <r>
    <s v="INV101357"/>
    <x v="95"/>
    <s v="CUST0236"/>
    <s v="PRD116"/>
    <s v="STR093"/>
    <s v="EMP0141"/>
    <n v="2"/>
    <n v="150.04"/>
    <n v="0"/>
    <n v="0"/>
    <n v="345.09"/>
    <n v="255.96"/>
    <n v="89.13"/>
    <s v="Upi"/>
    <s v="Not Returned"/>
    <x v="1"/>
    <d v="1899-12-30T20:21:00"/>
    <s v="Weekend"/>
    <s v="Aachi Basmati Rice 200g"/>
    <x v="2"/>
    <n v="150.04"/>
    <s v="Umesh Chandran"/>
    <x v="1"/>
    <s v="Mala Velan"/>
    <s v="Sales"/>
    <s v="FreshMart Pune Complex"/>
    <x v="2"/>
  </r>
  <r>
    <s v="INV101001"/>
    <x v="12"/>
    <s v="CUST0186"/>
    <s v="PRD107"/>
    <s v="STR093"/>
    <s v="EMP0141"/>
    <n v="1"/>
    <n v="405.1"/>
    <n v="10"/>
    <n v="40.51"/>
    <n v="364.59"/>
    <n v="348.41"/>
    <n v="16.18"/>
    <s v="Upi"/>
    <s v="Not Returned"/>
    <x v="1"/>
    <d v="1899-12-30T13:10:00"/>
    <s v="Weekday"/>
    <s v="Aachi Idli Rice Combo"/>
    <x v="2"/>
    <n v="405.1"/>
    <s v="Bhavani Pillai"/>
    <x v="1"/>
    <s v="Mala Velan"/>
    <s v="Sales"/>
    <s v="FreshMart Pune Complex"/>
    <x v="2"/>
  </r>
  <r>
    <s v="INV101112"/>
    <x v="77"/>
    <s v="CUST0540"/>
    <s v="PRD124"/>
    <s v="STR027"/>
    <s v="EMP0143"/>
    <n v="5"/>
    <n v="123.19"/>
    <n v="20"/>
    <n v="123.19"/>
    <n v="492.76"/>
    <n v="544.6"/>
    <n v="-51.84"/>
    <s v="Upi"/>
    <s v="Not Returned"/>
    <x v="1"/>
    <d v="1899-12-30T12:37:00"/>
    <s v="Weekday"/>
    <s v="Gold Winner Coconut Oil 2kg"/>
    <x v="8"/>
    <n v="121.9"/>
    <s v="Thenmozhi Naicker"/>
    <x v="0"/>
    <s v="Chitra Prabhu"/>
    <s v="Sales"/>
    <s v="FreshMart Coimbatore Heights"/>
    <x v="0"/>
  </r>
  <r>
    <s v="INV100764"/>
    <x v="14"/>
    <s v="CUST0206"/>
    <s v="PRD082"/>
    <s v="STR027"/>
    <s v="EMP0143"/>
    <n v="6"/>
    <n v="236.62"/>
    <n v="20"/>
    <n v="283.94"/>
    <n v="1135.78"/>
    <n v="1154.46"/>
    <n v="-18.68"/>
    <s v="Net Banking"/>
    <s v="Not Returned"/>
    <x v="1"/>
    <d v="1899-12-30T13:03:00"/>
    <s v="Weekday"/>
    <s v="Organic Fresh Fresh Fruits Pack"/>
    <x v="9"/>
    <n v="232.92"/>
    <s v="Devi Venkataraman"/>
    <x v="0"/>
    <s v="Chitra Prabhu"/>
    <s v="Sales"/>
    <s v="FreshMart Coimbatore Heights"/>
    <x v="0"/>
  </r>
  <r>
    <s v="INV102439"/>
    <x v="47"/>
    <s v="CUST0035"/>
    <s v="PRD148"/>
    <s v="STR009"/>
    <s v="EMP0317"/>
    <n v="6"/>
    <n v="121.28"/>
    <n v="0"/>
    <n v="0"/>
    <n v="727.68"/>
    <n v="499.98"/>
    <n v="227.7"/>
    <s v="Upi"/>
    <s v="Not Returned"/>
    <x v="2"/>
    <d v="1899-12-30T12:43:00"/>
    <s v="Weekday"/>
    <s v="Lizol Toilet Cleaner 200g"/>
    <x v="4"/>
    <n v="108.97"/>
    <s v="Balamurugan Sharma"/>
    <x v="0"/>
    <s v="Umesh Sharma"/>
    <s v="HR"/>
    <s v="FreshMart Kochi Square"/>
    <x v="0"/>
  </r>
  <r>
    <s v="INV101756"/>
    <x v="26"/>
    <s v="CUST0341"/>
    <s v="PRD030"/>
    <s v="STR071"/>
    <s v="EMP0144"/>
    <n v="4"/>
    <n v="172.63"/>
    <n v="0"/>
    <n v="0"/>
    <n v="794.1"/>
    <n v="568"/>
    <n v="226.1"/>
    <s v="Cash"/>
    <s v="Not Returned"/>
    <x v="1"/>
    <d v="1899-12-30T15:58:00"/>
    <s v="Weekend"/>
    <s v="Nescafe Tea Combo"/>
    <x v="0"/>
    <n v="172.63"/>
    <s v="Elango Sekar"/>
    <x v="2"/>
    <s v="Chitra Nair"/>
    <s v="Cashier"/>
    <s v="FreshMart Salem Crossing"/>
    <x v="0"/>
  </r>
  <r>
    <s v="INV101536"/>
    <x v="87"/>
    <s v="CUST0137"/>
    <s v="PRD116"/>
    <s v="STR140"/>
    <s v="EMP0145"/>
    <n v="4"/>
    <n v="156.52000000000001"/>
    <n v="0"/>
    <n v="0"/>
    <n v="719.99"/>
    <n v="511.92"/>
    <n v="208.07"/>
    <s v="Upi"/>
    <s v="Not Returned"/>
    <x v="0"/>
    <d v="1899-12-30T20:53:00"/>
    <s v="Weekend"/>
    <s v="Aachi Basmati Rice 200g"/>
    <x v="2"/>
    <n v="150.04"/>
    <s v="Raghav Selvam"/>
    <x v="0"/>
    <s v="Ilango Reddy"/>
    <s v="Cashier"/>
    <s v="FreshMart Surat Crossing"/>
    <x v="2"/>
  </r>
  <r>
    <s v="INV101340"/>
    <x v="83"/>
    <s v="CUST0172"/>
    <s v="PRD031"/>
    <s v="STR140"/>
    <s v="EMP0145"/>
    <n v="4"/>
    <n v="342.46"/>
    <n v="10"/>
    <n v="136.97999999999999"/>
    <n v="1232.8599999999999"/>
    <n v="1087.1199999999999"/>
    <n v="145.74"/>
    <s v="Net Banking"/>
    <s v="Not Returned"/>
    <x v="2"/>
    <d v="1899-12-30T12:24:00"/>
    <s v="Weekday"/>
    <s v="Nescafe Coffee Pack"/>
    <x v="0"/>
    <n v="342.46"/>
    <s v="Devi Gounder"/>
    <x v="2"/>
    <s v="Ilango Reddy"/>
    <s v="Cashier"/>
    <s v="FreshMart Surat Crossing"/>
    <x v="2"/>
  </r>
  <r>
    <s v="INV101913"/>
    <x v="26"/>
    <s v="CUST0035"/>
    <s v="PRD028"/>
    <s v="STR087"/>
    <s v="EMP0222"/>
    <n v="6"/>
    <n v="422.63"/>
    <n v="0"/>
    <n v="0"/>
    <n v="2916.15"/>
    <n v="1859.88"/>
    <n v="1056.27"/>
    <s v="Credit Card"/>
    <s v="Not Returned"/>
    <x v="2"/>
    <d v="1899-12-30T16:12:00"/>
    <s v="Weekend"/>
    <s v="Tata Tea Soft Drinks 500g"/>
    <x v="0"/>
    <n v="380.12"/>
    <s v="Balamurugan Sharma"/>
    <x v="0"/>
    <s v="Poornima Rao"/>
    <s v="Inventory"/>
    <s v="FreshMart Mysuru Complex"/>
    <x v="0"/>
  </r>
  <r>
    <s v="INV100055"/>
    <x v="72"/>
    <s v="CUST0067"/>
    <s v="PRD067"/>
    <s v="STR087"/>
    <s v="EMP0222"/>
    <n v="2"/>
    <n v="186.38"/>
    <n v="0"/>
    <n v="0"/>
    <n v="372.76"/>
    <n v="271.32"/>
    <n v="101.44"/>
    <s v="Wallet"/>
    <s v="Not Returned"/>
    <x v="0"/>
    <d v="1899-12-30T15:33:00"/>
    <s v="Weekday"/>
    <s v="Dove Shampoo 500g"/>
    <x v="10"/>
    <n v="186.38"/>
    <s v="Unknown"/>
    <x v="2"/>
    <s v="Poornima Rao"/>
    <s v="Inventory"/>
    <s v="FreshMart Mysuru Complex"/>
    <x v="0"/>
  </r>
  <r>
    <s v="INV101706"/>
    <x v="14"/>
    <s v="CUST0352"/>
    <s v="PRD054"/>
    <s v="STR087"/>
    <s v="EMP0222"/>
    <n v="3"/>
    <n v="530.16"/>
    <n v="0"/>
    <n v="0"/>
    <n v="1590.48"/>
    <n v="1137.57"/>
    <n v="452.91"/>
    <s v="Credit Card"/>
    <s v="Not Returned"/>
    <x v="0"/>
    <d v="1899-12-30T15:28:00"/>
    <s v="Weekday"/>
    <s v="Lays Namkeen 2kg"/>
    <x v="7"/>
    <n v="530.16"/>
    <s v="Hemalatha Naicker"/>
    <x v="1"/>
    <s v="Poornima Rao"/>
    <s v="Inventory"/>
    <s v="FreshMart Mysuru Complex"/>
    <x v="0"/>
  </r>
  <r>
    <s v="INV100624"/>
    <x v="96"/>
    <s v="CUST0160"/>
    <s v="PRD111"/>
    <s v="STR104"/>
    <s v="EMP0148"/>
    <n v="2"/>
    <n v="225.45"/>
    <n v="20"/>
    <n v="90.18"/>
    <n v="360.72"/>
    <n v="381.8"/>
    <n v="-21.08"/>
    <s v="Wallet"/>
    <s v="Not Returned"/>
    <x v="1"/>
    <d v="1899-12-30T14:30:00"/>
    <s v="Weekday"/>
    <s v="Aachi Idli Rice 500g"/>
    <x v="2"/>
    <n v="225.45"/>
    <s v="Mani Venkataraman"/>
    <x v="2"/>
    <s v="Malathi Rao"/>
    <s v="Billing"/>
    <s v="FreshMart Nagpur Square"/>
    <x v="2"/>
  </r>
  <r>
    <s v="INV101875"/>
    <x v="34"/>
    <s v="CUST0043"/>
    <s v="PRD102"/>
    <s v="STR124"/>
    <s v="EMP0149"/>
    <n v="4"/>
    <n v="400.33"/>
    <n v="0"/>
    <n v="0"/>
    <n v="1601.32"/>
    <n v="1363.6"/>
    <n v="237.72"/>
    <s v="Debit Card"/>
    <s v="Not Returned"/>
    <x v="1"/>
    <d v="1899-12-30T18:50:00"/>
    <s v="Weekday"/>
    <s v="Local Farm Fresh Vegetables 200g v2"/>
    <x v="11"/>
    <n v="400.33"/>
    <s v="Jagan Reddy"/>
    <x v="1"/>
    <s v="Venkat Nathan"/>
    <s v="Billing"/>
    <s v="FreshMart Ahmedabad Hub"/>
    <x v="2"/>
  </r>
  <r>
    <s v="INV101882"/>
    <x v="97"/>
    <s v="CUST0204"/>
    <s v="PRD080"/>
    <s v="STR048"/>
    <s v="EMP0152"/>
    <n v="8"/>
    <n v="311.20999999999998"/>
    <n v="0"/>
    <n v="0"/>
    <n v="2489.6799999999998"/>
    <n v="1650.4"/>
    <n v="839.28"/>
    <s v="Cash"/>
    <s v="Not Returned"/>
    <x v="1"/>
    <d v="1899-12-30T15:26:00"/>
    <s v="Weekday"/>
    <s v="Vim Kitchenware 1kg"/>
    <x v="5"/>
    <n v="275.70999999999998"/>
    <s v="Mala Achari"/>
    <x v="0"/>
    <s v="Thiru Varma"/>
    <s v="Store Manager"/>
    <s v="FreshMart Bengaluru Square"/>
    <x v="0"/>
  </r>
  <r>
    <s v="INV102270"/>
    <x v="24"/>
    <s v="CUST0231"/>
    <s v="PRD033"/>
    <s v="STR058"/>
    <s v="EMP0154"/>
    <n v="7"/>
    <n v="219.61"/>
    <n v="15"/>
    <n v="230.59"/>
    <n v="1502.68"/>
    <n v="1239.21"/>
    <n v="263.47000000000003"/>
    <s v="Wallet"/>
    <s v="Not Returned"/>
    <x v="1"/>
    <d v="1899-12-30T15:42:00"/>
    <s v="Weekend"/>
    <s v="Bisleri Soft Drinks 2kg"/>
    <x v="0"/>
    <n v="217.42"/>
    <s v="Suresh Menon"/>
    <x v="0"/>
    <s v="Dinesh Varma"/>
    <s v="Store Manager"/>
    <s v="FreshMart Erode Central"/>
    <x v="0"/>
  </r>
  <r>
    <s v="INV101502"/>
    <x v="12"/>
    <s v="CUST0209"/>
    <s v="PRD059"/>
    <s v="STR001"/>
    <s v="EMP0156"/>
    <n v="3"/>
    <n v="548.71"/>
    <n v="0"/>
    <n v="0"/>
    <n v="1646.13"/>
    <n v="1089.8699999999999"/>
    <n v="556.26"/>
    <s v="Upi"/>
    <s v="Returned"/>
    <x v="1"/>
    <d v="1899-12-30T13:10:00"/>
    <s v="Weekday"/>
    <s v="Colgate Toothpaste 1kg"/>
    <x v="10"/>
    <n v="507.5"/>
    <s v="Udhay Pandian"/>
    <x v="0"/>
    <s v="Malathi Naicker"/>
    <s v="Inventory"/>
    <s v="FreshMart Madurai Crossing"/>
    <x v="0"/>
  </r>
  <r>
    <s v="INV101345"/>
    <x v="0"/>
    <s v="CUST0114"/>
    <s v="PRD149"/>
    <s v="STR012"/>
    <s v="EMP0157"/>
    <n v="3"/>
    <n v="171.25"/>
    <n v="10"/>
    <n v="51.38"/>
    <n v="531.73"/>
    <n v="372.99"/>
    <n v="158.74"/>
    <s v="Net Banking"/>
    <s v="Not Returned"/>
    <x v="1"/>
    <d v="1899-12-30T14:10:00"/>
    <s v="Weekend"/>
    <s v="Vim Toilet Cleaner 200g"/>
    <x v="4"/>
    <n v="171.25"/>
    <s v="Hariharan Menon"/>
    <x v="1"/>
    <s v="Elango Velan"/>
    <s v="Cashier"/>
    <s v="FreshMart Chennai Junction"/>
    <x v="0"/>
  </r>
  <r>
    <s v="INV102131"/>
    <x v="47"/>
    <s v="CUST0540"/>
    <s v="PRD049"/>
    <m/>
    <s v="EMP0157"/>
    <n v="3"/>
    <n v="465.22"/>
    <n v="0"/>
    <n v="0"/>
    <n v="1395.66"/>
    <n v="926.82"/>
    <n v="468.84"/>
    <s v="Debit Card"/>
    <s v="Not Returned"/>
    <x v="1"/>
    <d v="1899-12-30T10:33:00"/>
    <s v="Weekday"/>
    <s v="Cadbury Chips 1kg"/>
    <x v="7"/>
    <n v="418.79"/>
    <s v="Thenmozhi Naicker"/>
    <x v="0"/>
    <s v="Elango Velan"/>
    <s v="Cashier"/>
    <m/>
    <x v="4"/>
  </r>
  <r>
    <s v="INV101659"/>
    <x v="30"/>
    <s v="CUST0091"/>
    <s v="PRD053"/>
    <s v="STR035"/>
    <s v="EMP0158"/>
    <n v="3"/>
    <n v="262.77"/>
    <n v="0"/>
    <n v="0"/>
    <n v="788.31"/>
    <n v="583.91999999999996"/>
    <n v="204.39"/>
    <s v="Net Banking"/>
    <s v="Not Returned"/>
    <x v="0"/>
    <d v="1899-12-30T20:11:00"/>
    <s v="Weekday"/>
    <s v="Cadbury Namkeen Pack"/>
    <x v="7"/>
    <n v="262.77"/>
    <s v="Prasath Selvam"/>
    <x v="1"/>
    <s v="Kavya Varma"/>
    <s v="Sales"/>
    <s v="FreshMart Kochi Circle"/>
    <x v="0"/>
  </r>
  <r>
    <s v="INV102150"/>
    <x v="56"/>
    <s v="CUST0403"/>
    <s v="PRD010"/>
    <s v="STR067"/>
    <s v="EMP0247"/>
    <n v="2"/>
    <n v="182.3"/>
    <n v="5"/>
    <n v="18.23"/>
    <n v="346.37"/>
    <n v="215.2"/>
    <n v="131.16999999999999"/>
    <s v="Upi"/>
    <s v="Not Returned"/>
    <x v="0"/>
    <d v="1899-12-30T09:05:00"/>
    <s v="Weekday"/>
    <s v="Harvest Gold Cookies Pack"/>
    <x v="6"/>
    <n v="182.3"/>
    <s v="Om Iyer"/>
    <x v="2"/>
    <s v="Sudha Balan"/>
    <s v="Sales"/>
    <s v="FreshMart Salem Complex"/>
    <x v="0"/>
  </r>
  <r>
    <s v="INV102398"/>
    <x v="88"/>
    <s v="CUST0132"/>
    <s v="PRD061"/>
    <s v="STR067"/>
    <s v="EMP0247"/>
    <n v="2"/>
    <n v="318.62"/>
    <n v="15"/>
    <n v="95.59"/>
    <n v="541.65"/>
    <n v="443.44"/>
    <n v="98.21"/>
    <s v="Cash"/>
    <s v="Not Returned"/>
    <x v="1"/>
    <d v="1899-12-30T09:25:00"/>
    <s v="Weekday"/>
    <s v="Colgate Shampoo Combo"/>
    <x v="10"/>
    <n v="318.62"/>
    <s v="Suresh Balan"/>
    <x v="1"/>
    <s v="Sudha Balan"/>
    <s v="Sales"/>
    <s v="FreshMart Salem Complex"/>
    <x v="0"/>
  </r>
  <r>
    <s v="INV101018"/>
    <x v="98"/>
    <s v="CUST0210"/>
    <s v="PRD028"/>
    <s v="STR067"/>
    <s v="EMP0247"/>
    <n v="3"/>
    <n v="380.12"/>
    <n v="15"/>
    <n v="171.05"/>
    <n v="969.31"/>
    <n v="929.94"/>
    <n v="39.369999999999997"/>
    <s v="Cash"/>
    <s v="Not Returned"/>
    <x v="0"/>
    <d v="1899-12-30T20:17:00"/>
    <s v="Weekday"/>
    <s v="Tata Tea Soft Drinks 500g"/>
    <x v="0"/>
    <n v="380.12"/>
    <s v="Anand Pandian"/>
    <x v="2"/>
    <s v="Sudha Balan"/>
    <s v="Sales"/>
    <s v="FreshMart Salem Complex"/>
    <x v="0"/>
  </r>
  <r>
    <s v="INV100561"/>
    <x v="27"/>
    <s v="CUST0467"/>
    <s v="PRD144"/>
    <s v="STR047"/>
    <s v="EMP0160"/>
    <n v="1"/>
    <n v="242.22"/>
    <n v="5"/>
    <n v="12.11"/>
    <n v="264.63"/>
    <n v="186.04"/>
    <n v="78.59"/>
    <s v="Upi"/>
    <s v="Not Returned"/>
    <x v="1"/>
    <d v="1899-12-30T12:08:00"/>
    <s v="Weekend"/>
    <s v="Harpic Dishwash Combo"/>
    <x v="4"/>
    <n v="242.22"/>
    <s v="Raghav Prabhu"/>
    <x v="2"/>
    <s v="Sangeetha Pillai"/>
    <s v="Sales"/>
    <s v="FreshMart Hyderabad Enclave"/>
    <x v="0"/>
  </r>
  <r>
    <s v="INV102216"/>
    <x v="43"/>
    <s v="CUST0634"/>
    <s v="PRD126"/>
    <s v="STR056"/>
    <s v="EMP0163"/>
    <n v="3"/>
    <n v="384.85"/>
    <n v="0"/>
    <n v="0"/>
    <n v="1154.55"/>
    <n v="973.44"/>
    <n v="181.11"/>
    <s v="Debit Card"/>
    <s v="Not Returned"/>
    <x v="0"/>
    <d v="1899-12-30T16:48:00"/>
    <s v="Weekday"/>
    <s v="Fortune Gingelly Oil 1L"/>
    <x v="8"/>
    <n v="360.52"/>
    <s v="Chandrasekar Pandian"/>
    <x v="0"/>
    <s v="Revathi Raj"/>
    <s v="Cashier"/>
    <s v="FreshMart Bengaluru Junction"/>
    <x v="0"/>
  </r>
  <r>
    <s v="INV100087"/>
    <x v="10"/>
    <s v="CUST0450"/>
    <s v="PRD014"/>
    <s v="STR079"/>
    <s v="EMP0295"/>
    <n v="3"/>
    <n v="455.73"/>
    <n v="0"/>
    <n v="0"/>
    <n v="1572.27"/>
    <n v="1054.8900000000001"/>
    <n v="517.38"/>
    <s v="Credit Card"/>
    <s v="Not Returned"/>
    <x v="1"/>
    <d v="1899-12-30T19:30:00"/>
    <s v="Weekend"/>
    <s v="Milky Mist Curd 1kg"/>
    <x v="3"/>
    <n v="434.65"/>
    <s v="Bhavani Chettiar"/>
    <x v="0"/>
    <s v="Lakshmi Nair"/>
    <s v="Inventory"/>
    <s v="FreshMart Erode Hub"/>
    <x v="0"/>
  </r>
  <r>
    <s v="INV101531"/>
    <x v="87"/>
    <s v="CUST0370"/>
    <s v="PRD024"/>
    <s v="STR079"/>
    <s v="EMP0295"/>
    <n v="4"/>
    <n v="331.6"/>
    <n v="0"/>
    <n v="0"/>
    <n v="1525.36"/>
    <n v="984.48"/>
    <n v="540.88"/>
    <s v="Net Banking"/>
    <s v="Not Returned"/>
    <x v="2"/>
    <d v="1899-12-30T12:44:00"/>
    <s v="Weekend"/>
    <s v="Aavin Milk Pack v2"/>
    <x v="3"/>
    <n v="313.47000000000003"/>
    <s v="Jaya Naicker"/>
    <x v="0"/>
    <s v="Lakshmi Nair"/>
    <s v="Inventory"/>
    <s v="FreshMart Erode Hub"/>
    <x v="0"/>
  </r>
  <r>
    <s v="INV102022"/>
    <x v="99"/>
    <s v="CUST0567"/>
    <s v="PRD026"/>
    <s v="STR079"/>
    <s v="EMP0295"/>
    <n v="5"/>
    <n v="356.98"/>
    <n v="5"/>
    <n v="89.25"/>
    <n v="1695.65"/>
    <n v="1236.25"/>
    <n v="459.4"/>
    <s v="Wallet"/>
    <s v="Not Returned"/>
    <x v="1"/>
    <d v="1899-12-30T20:30:00"/>
    <s v="Weekday"/>
    <s v="Nescafe Coffee 1kg"/>
    <x v="0"/>
    <n v="329.69"/>
    <s v="Bharath Balan"/>
    <x v="0"/>
    <s v="Lakshmi Nair"/>
    <s v="Inventory"/>
    <s v="FreshMart Erode Hub"/>
    <x v="0"/>
  </r>
  <r>
    <s v="INV100241"/>
    <x v="12"/>
    <s v="CUST0052"/>
    <s v="PRD021"/>
    <s v="STR154"/>
    <s v="EMP0165"/>
    <n v="4"/>
    <n v="41.61"/>
    <n v="15"/>
    <n v="24.97"/>
    <n v="141.47"/>
    <n v="129.6"/>
    <n v="11.87"/>
    <s v="Wallet"/>
    <s v="Not Returned"/>
    <x v="1"/>
    <d v="1899-12-30T16:11:00"/>
    <s v="Weekday"/>
    <s v="Milky Mist Butter Pack"/>
    <x v="3"/>
    <n v="38.659999999999997"/>
    <s v="Janani Selvam"/>
    <x v="0"/>
    <s v="Aishwarya Nathan"/>
    <s v="Sales"/>
    <s v="FreshMart Lucknow Heights"/>
    <x v="1"/>
  </r>
  <r>
    <s v="INV101311"/>
    <x v="55"/>
    <s v="CUST0455"/>
    <s v="PRD021"/>
    <s v="STR154"/>
    <s v="EMP0165"/>
    <n v="8"/>
    <n v="42.85"/>
    <n v="20"/>
    <n v="68.56"/>
    <n v="274.24"/>
    <n v="259.2"/>
    <n v="15.04"/>
    <s v="Wallet"/>
    <s v="Not Returned"/>
    <x v="1"/>
    <d v="1899-12-30T10:11:00"/>
    <s v="Weekday"/>
    <s v="Milky Mist Butter Pack"/>
    <x v="3"/>
    <n v="38.659999999999997"/>
    <s v="Nithya Venkataraman"/>
    <x v="0"/>
    <s v="Aishwarya Nathan"/>
    <s v="Sales"/>
    <s v="FreshMart Lucknow Heights"/>
    <x v="1"/>
  </r>
  <r>
    <s v="INV101679"/>
    <x v="58"/>
    <s v="CUST0450"/>
    <s v="PRD043"/>
    <s v="STR023"/>
    <s v="EMP0275"/>
    <n v="8"/>
    <n v="47.48"/>
    <n v="0"/>
    <n v="0"/>
    <n v="436.82"/>
    <n v="292.72000000000003"/>
    <n v="144.1"/>
    <s v="Upi"/>
    <s v="Not Returned"/>
    <x v="1"/>
    <d v="1899-12-30T21:55:00"/>
    <s v="Weekend"/>
    <s v="McCain Ice Cream 200g"/>
    <x v="12"/>
    <n v="42.97"/>
    <s v="Bhavani Chettiar"/>
    <x v="0"/>
    <s v="Tara Kumar"/>
    <s v="Billing"/>
    <s v="FreshMart Mysuru Square"/>
    <x v="0"/>
  </r>
  <r>
    <s v="INV101416"/>
    <x v="42"/>
    <s v="CUST0088"/>
    <s v="PRD027"/>
    <s v="STR153"/>
    <s v="EMP0168"/>
    <n v="3"/>
    <n v="139.21"/>
    <n v="0"/>
    <n v="0"/>
    <n v="480.27"/>
    <n v="320.97000000000003"/>
    <n v="159.30000000000001"/>
    <s v="Credit Card"/>
    <s v="Not Returned"/>
    <x v="2"/>
    <d v="1899-12-30T14:14:00"/>
    <s v="Weekend"/>
    <s v="Coca-Cola Tea 1kg"/>
    <x v="0"/>
    <n v="139.21"/>
    <s v="Eswari Achari"/>
    <x v="2"/>
    <s v="Sudha Sekar"/>
    <s v="Cashier"/>
    <s v="FreshMart Lucknow Junction"/>
    <x v="1"/>
  </r>
  <r>
    <s v="INV100090"/>
    <x v="26"/>
    <s v="CUST0216"/>
    <s v="PRD035"/>
    <s v="STR099"/>
    <s v="EMP0169"/>
    <n v="4"/>
    <n v="503.36"/>
    <n v="20"/>
    <n v="402.69"/>
    <n v="1852.36"/>
    <n v="1559.2"/>
    <n v="293.16000000000003"/>
    <s v="Wallet"/>
    <s v="Not Returned"/>
    <x v="1"/>
    <d v="1899-12-30T18:35:00"/>
    <s v="Weekend"/>
    <s v="Coca-Cola Coffee 500g"/>
    <x v="0"/>
    <n v="503.36"/>
    <s v="Nandhini Murugan"/>
    <x v="1"/>
    <s v="Janani Velan"/>
    <s v="Inventory"/>
    <s v="FreshMart Nagpur Plaza"/>
    <x v="2"/>
  </r>
  <r>
    <s v="INV101400"/>
    <x v="8"/>
    <s v="CUST0450"/>
    <s v="PRD052"/>
    <s v="STR039"/>
    <s v="EMP0341"/>
    <n v="3"/>
    <n v="358.16"/>
    <n v="20"/>
    <n v="214.9"/>
    <n v="988.52"/>
    <n v="766.47"/>
    <n v="222.05"/>
    <s v="Net Banking"/>
    <s v="Not Returned"/>
    <x v="1"/>
    <d v="1899-12-30T15:53:00"/>
    <s v="Weekend"/>
    <s v="Lays Namkeen 200g"/>
    <x v="7"/>
    <n v="328.59"/>
    <s v="Bhavani Chettiar"/>
    <x v="0"/>
    <s v="Indira Chandran"/>
    <s v="Billing"/>
    <s v="FreshMart Mysuru Market"/>
    <x v="0"/>
  </r>
  <r>
    <s v="INV101470"/>
    <x v="65"/>
    <s v="CUST0406"/>
    <s v="PRD044"/>
    <s v="STR020"/>
    <s v="EMP0341"/>
    <n v="4"/>
    <n v="241.98"/>
    <n v="0"/>
    <n v="0"/>
    <n v="967.92"/>
    <n v="832.88"/>
    <n v="135.04"/>
    <s v="Upi"/>
    <s v="Not Returned"/>
    <x v="1"/>
    <d v="1899-12-30T19:50:00"/>
    <s v="Weekday"/>
    <s v="ITC Frozen Vegetables 250ml v2"/>
    <x v="12"/>
    <n v="229.81"/>
    <s v="Gopal Naidu"/>
    <x v="0"/>
    <s v="Indira Chandran"/>
    <s v="Billing"/>
    <s v="FreshMart Erode Circle"/>
    <x v="0"/>
  </r>
  <r>
    <s v="INV102405"/>
    <x v="94"/>
    <s v="CUST0108"/>
    <s v="PRD061"/>
    <s v="STR037"/>
    <s v="EMP0341"/>
    <n v="5"/>
    <n v="364.69"/>
    <n v="0"/>
    <n v="0"/>
    <n v="2096.9699999999998"/>
    <n v="1108.5999999999999"/>
    <n v="988.37"/>
    <s v="Net Banking"/>
    <s v="Not Returned"/>
    <x v="1"/>
    <d v="1899-12-30T15:34:00"/>
    <s v="Weekend"/>
    <s v="Colgate Shampoo Combo"/>
    <x v="10"/>
    <n v="318.62"/>
    <s v="Tara Rao"/>
    <x v="0"/>
    <s v="Indira Chandran"/>
    <s v="Billing"/>
    <s v="FreshMart Hyderabad Extension"/>
    <x v="0"/>
  </r>
  <r>
    <s v="INV101224"/>
    <x v="57"/>
    <s v="CUST0044"/>
    <s v="PRD026"/>
    <s v="STR061"/>
    <s v="EMP0329"/>
    <n v="4"/>
    <n v="329.69"/>
    <n v="0"/>
    <n v="0"/>
    <n v="1516.57"/>
    <n v="989"/>
    <n v="527.57000000000005"/>
    <s v="Debit Card"/>
    <s v="Not Returned"/>
    <x v="1"/>
    <d v="1899-12-30T19:31:00"/>
    <s v="Weekend"/>
    <s v="Nescafe Coffee 1kg"/>
    <x v="0"/>
    <n v="329.69"/>
    <s v="Lakshmi Gounder"/>
    <x v="1"/>
    <s v="Balamurugan Nair"/>
    <s v="Cashier"/>
    <s v="FreshMart Hyderabad Colony"/>
    <x v="0"/>
  </r>
  <r>
    <s v="INV102141"/>
    <x v="76"/>
    <s v="CUST0049"/>
    <s v="PRD055"/>
    <s v="STR174"/>
    <s v="EMP0176"/>
    <n v="7"/>
    <n v="140.66999999999999"/>
    <n v="5"/>
    <n v="49.23"/>
    <n v="935.46"/>
    <n v="669.9"/>
    <n v="265.56"/>
    <s v="Wallet"/>
    <s v="Not Returned"/>
    <x v="1"/>
    <d v="1899-12-30T21:43:00"/>
    <s v="Weekday"/>
    <s v="Cadbury Biscuits Pack"/>
    <x v="7"/>
    <n v="125.15"/>
    <s v="Lokesh Gupta"/>
    <x v="0"/>
    <s v="Anitha Nair"/>
    <s v="Inventory"/>
    <s v="FreshMart Guwahati Colony"/>
    <x v="3"/>
  </r>
  <r>
    <s v="INV102260"/>
    <x v="100"/>
    <s v="CUST0046"/>
    <s v="PRD148"/>
    <s v="STR062"/>
    <s v="EMP0350"/>
    <n v="3"/>
    <n v="120.92"/>
    <n v="15"/>
    <n v="54.41"/>
    <n v="308.35000000000002"/>
    <n v="249.99"/>
    <n v="58.36"/>
    <s v="Cash"/>
    <s v="Returned"/>
    <x v="1"/>
    <d v="1899-12-30T15:31:00"/>
    <s v="Weekday"/>
    <s v="Lizol Toilet Cleaner 200g"/>
    <x v="4"/>
    <n v="108.97"/>
    <s v="Kishore Murugan"/>
    <x v="0"/>
    <s v="Uma Pandian"/>
    <s v="Cashier"/>
    <s v="FreshMart Hyderabad Crossing"/>
    <x v="0"/>
  </r>
  <r>
    <s v="INV100804"/>
    <x v="23"/>
    <s v="CUST0103"/>
    <s v="PRD093"/>
    <s v="STR062"/>
    <s v="EMP0350"/>
    <n v="3"/>
    <n v="96.72"/>
    <n v="20"/>
    <n v="58.03"/>
    <n v="266.95"/>
    <n v="239.46"/>
    <n v="27.49"/>
    <s v="Upi"/>
    <s v="Not Returned"/>
    <x v="1"/>
    <d v="1899-12-30T12:25:00"/>
    <s v="Weekend"/>
    <s v="Local Farm Fresh Vegetables 250ml"/>
    <x v="11"/>
    <n v="96.72"/>
    <s v="Chandran Varma"/>
    <x v="1"/>
    <s v="Uma Pandian"/>
    <s v="Cashier"/>
    <s v="FreshMart Hyderabad Crossing"/>
    <x v="0"/>
  </r>
  <r>
    <s v="INV102392"/>
    <x v="27"/>
    <s v="CUST0346"/>
    <s v="PRD014"/>
    <s v="STR109"/>
    <s v="EMP0180"/>
    <n v="3"/>
    <n v="471.05"/>
    <n v="0"/>
    <n v="0"/>
    <n v="1625.12"/>
    <n v="1054.8900000000001"/>
    <n v="570.23"/>
    <s v="Wallet"/>
    <s v="Not Returned"/>
    <x v="0"/>
    <d v="1899-12-30T10:30:00"/>
    <s v="Weekend"/>
    <s v="Milky Mist Curd 1kg"/>
    <x v="3"/>
    <n v="434.65"/>
    <s v="Thenmozhi Devi"/>
    <x v="0"/>
    <s v="Venkat Balan"/>
    <s v="Billing"/>
    <s v="FreshMart Mumbai Complex"/>
    <x v="2"/>
  </r>
  <r>
    <s v="INV100222"/>
    <x v="25"/>
    <s v="CUST0111"/>
    <s v="PRD014"/>
    <s v="STR033"/>
    <s v="EMP0313"/>
    <n v="2"/>
    <n v="434.65"/>
    <n v="15"/>
    <n v="130.4"/>
    <n v="738.9"/>
    <n v="703.26"/>
    <n v="35.64"/>
    <s v="Debit Card"/>
    <s v="Not Returned"/>
    <x v="1"/>
    <d v="1899-12-30T17:52:00"/>
    <s v="Weekday"/>
    <s v="Milky Mist Curd 1kg"/>
    <x v="3"/>
    <n v="434.65"/>
    <s v="Hemalatha Devi"/>
    <x v="1"/>
    <s v="Lokesh Varma"/>
    <s v="HR"/>
    <s v="FreshMart Ahmedabad Complex"/>
    <x v="0"/>
  </r>
  <r>
    <s v="INV102219"/>
    <x v="101"/>
    <s v="CUST0186"/>
    <s v="PRD050"/>
    <s v="STR033"/>
    <s v="EMP0313"/>
    <n v="2"/>
    <n v="51.33"/>
    <n v="0"/>
    <n v="0"/>
    <n v="102.66"/>
    <n v="74.959999999999994"/>
    <n v="27.7"/>
    <s v="Wallet"/>
    <s v="Not Returned"/>
    <x v="0"/>
    <d v="1899-12-30T19:40:00"/>
    <s v="Weekday"/>
    <s v="Parle Namkeen 500g"/>
    <x v="7"/>
    <n v="51.33"/>
    <s v="Bhavani Pillai"/>
    <x v="1"/>
    <s v="Lokesh Varma"/>
    <s v="HR"/>
    <s v="FreshMart Ahmedabad Complex"/>
    <x v="0"/>
  </r>
  <r>
    <s v="INV100742"/>
    <x v="71"/>
    <s v="CUST0341"/>
    <s v="PRD002"/>
    <s v="STR033"/>
    <s v="EMP0313"/>
    <n v="4"/>
    <n v="440.5"/>
    <n v="15"/>
    <n v="264.3"/>
    <n v="1497.7"/>
    <n v="1016.2"/>
    <n v="481.5"/>
    <s v="Upi"/>
    <s v="Not Returned"/>
    <x v="2"/>
    <d v="1899-12-30T21:16:00"/>
    <s v="Weekday"/>
    <s v="Britannia Buns Pack"/>
    <x v="6"/>
    <n v="440.5"/>
    <s v="Elango Sekar"/>
    <x v="2"/>
    <s v="Lokesh Varma"/>
    <s v="HR"/>
    <s v="FreshMart Ahmedabad Complex"/>
    <x v="0"/>
  </r>
  <r>
    <s v="INV100494"/>
    <x v="29"/>
    <s v="CUST0088"/>
    <s v="PRD111"/>
    <s v="STR060"/>
    <s v="EMP0181"/>
    <n v="1"/>
    <n v="225.45"/>
    <n v="15"/>
    <n v="33.82"/>
    <n v="191.63"/>
    <n v="190.9"/>
    <n v="0.73"/>
    <s v="Upi"/>
    <s v="Not Returned"/>
    <x v="0"/>
    <d v="1899-12-30T15:59:00"/>
    <s v="Weekday"/>
    <s v="Aachi Idli Rice 500g"/>
    <x v="2"/>
    <n v="225.45"/>
    <s v="Eswari Achari"/>
    <x v="2"/>
    <s v="Madhavan Murugan"/>
    <s v="Sales"/>
    <s v="FreshMart Erode Square"/>
    <x v="1"/>
  </r>
  <r>
    <s v="INV100281"/>
    <x v="81"/>
    <s v="CUST0133"/>
    <s v="PRD089"/>
    <s v="STR002"/>
    <s v="EMP0184"/>
    <n v="1"/>
    <n v="305.67"/>
    <n v="10"/>
    <n v="30.57"/>
    <n v="275.10000000000002"/>
    <n v="251.42"/>
    <n v="23.68"/>
    <s v="Debit Card"/>
    <s v="Not Returned"/>
    <x v="1"/>
    <d v="1899-12-30T14:47:00"/>
    <s v="Weekday"/>
    <s v="Organic Fresh Fresh Fruits 500g"/>
    <x v="9"/>
    <n v="305.67"/>
    <s v="Vasanthi Raj"/>
    <x v="2"/>
    <s v="Deepa Subramaniam"/>
    <s v="Sales"/>
    <s v="FreshMart Tiruppur Bypass"/>
    <x v="0"/>
  </r>
  <r>
    <s v="INV101403"/>
    <x v="83"/>
    <s v="CUST0063"/>
    <s v="PRD068"/>
    <s v="STR081"/>
    <s v="EMP0186"/>
    <n v="8"/>
    <n v="253.59"/>
    <n v="15"/>
    <n v="304.31"/>
    <n v="1724.41"/>
    <n v="1287.8399999999999"/>
    <n v="436.57"/>
    <s v="Debit Card"/>
    <s v="Not Returned"/>
    <x v="1"/>
    <d v="1899-12-30T14:38:00"/>
    <s v="Weekday"/>
    <s v="Patanjali Shampoo 2kg"/>
    <x v="10"/>
    <n v="232.2"/>
    <s v="Priya Varma"/>
    <x v="0"/>
    <s v="Hemalatha Velan"/>
    <s v="Billing"/>
    <s v="FreshMart Erode Crossing"/>
    <x v="0"/>
  </r>
  <r>
    <s v="INV101907"/>
    <x v="102"/>
    <s v="CUST0076"/>
    <s v="PRD018"/>
    <s v="STR013"/>
    <s v="EMP0187"/>
    <n v="3"/>
    <n v="252.09"/>
    <n v="0"/>
    <n v="0"/>
    <n v="756.27"/>
    <n v="573.6"/>
    <n v="182.67"/>
    <s v="Wallet"/>
    <s v="Not Returned"/>
    <x v="1"/>
    <d v="1899-12-30T15:20:00"/>
    <s v="Weekday"/>
    <s v="Aavin Cheese 200g"/>
    <x v="3"/>
    <n v="232.58"/>
    <s v="Senthil Chandran"/>
    <x v="0"/>
    <s v="Yogesh Naidu"/>
    <s v="Billing"/>
    <s v="FreshMart Tiruppur Extension"/>
    <x v="0"/>
  </r>
  <r>
    <s v="INV101707"/>
    <x v="70"/>
    <s v="CUST0231"/>
    <s v="PRD029"/>
    <s v="STR110"/>
    <s v="EMP0187"/>
    <n v="6"/>
    <n v="362.16"/>
    <n v="10"/>
    <n v="217.3"/>
    <n v="1955.66"/>
    <n v="1567.32"/>
    <n v="388.34"/>
    <s v="Net Banking"/>
    <s v="Not Returned"/>
    <x v="1"/>
    <d v="1899-12-30T13:17:00"/>
    <s v="Weekday"/>
    <s v="Pepsi Tea 200g"/>
    <x v="0"/>
    <n v="332.73"/>
    <s v="Suresh Menon"/>
    <x v="0"/>
    <s v="Yogesh Naidu"/>
    <s v="Billing"/>
    <s v="FreshMart Mumbai Colony"/>
    <x v="2"/>
  </r>
  <r>
    <s v="INV102136"/>
    <x v="15"/>
    <s v="CUST0230"/>
    <s v="PRD033"/>
    <s v="STR138"/>
    <s v="EMP0188"/>
    <n v="1"/>
    <n v="217.42"/>
    <n v="0"/>
    <n v="0"/>
    <n v="250.03"/>
    <n v="177.03"/>
    <n v="73"/>
    <s v="Debit Card"/>
    <s v="Not Returned"/>
    <x v="1"/>
    <d v="1899-12-30T12:36:00"/>
    <s v="Weekend"/>
    <s v="Bisleri Soft Drinks 2kg"/>
    <x v="0"/>
    <n v="217.42"/>
    <s v="Thenmozhi Menon"/>
    <x v="2"/>
    <s v="Elango Nathan"/>
    <s v="Store Manager"/>
    <s v="FreshMart Mumbai Enclave"/>
    <x v="2"/>
  </r>
  <r>
    <s v="INV100066"/>
    <x v="18"/>
    <s v="CUST0634"/>
    <s v="PRD098"/>
    <s v="STR048"/>
    <s v="EMP0312"/>
    <n v="4"/>
    <n v="83.49"/>
    <n v="0"/>
    <n v="0"/>
    <n v="333.96"/>
    <n v="276.36"/>
    <n v="57.6"/>
    <s v="Net Banking"/>
    <s v="Not Returned"/>
    <x v="0"/>
    <d v="1899-12-30T15:03:00"/>
    <s v="Weekday"/>
    <s v="Organic Fresh Fresh Vegetables 250ml"/>
    <x v="11"/>
    <n v="83.13"/>
    <s v="Chandrasekar Pandian"/>
    <x v="0"/>
    <s v="Vasanthi Chettiar"/>
    <s v="Sales"/>
    <s v="FreshMart Bengaluru Square"/>
    <x v="0"/>
  </r>
  <r>
    <s v="INV100753"/>
    <x v="51"/>
    <s v="CUST0231"/>
    <s v="PRD051"/>
    <s v="STR071"/>
    <s v="EMP0189"/>
    <n v="8"/>
    <n v="150.36000000000001"/>
    <n v="0"/>
    <n v="0"/>
    <n v="1383.31"/>
    <n v="902.4"/>
    <n v="480.91"/>
    <s v="Credit Card"/>
    <s v="Not Returned"/>
    <x v="0"/>
    <d v="1899-12-30T15:32:00"/>
    <s v="Weekend"/>
    <s v="Cadbury Biscuits 250ml"/>
    <x v="7"/>
    <n v="147.97"/>
    <s v="Suresh Menon"/>
    <x v="0"/>
    <s v="Harini Pillai"/>
    <s v="Billing"/>
    <s v="FreshMart Salem Crossing"/>
    <x v="0"/>
  </r>
  <r>
    <s v="INV100103"/>
    <x v="25"/>
    <s v="CUST0568"/>
    <s v="PRD032"/>
    <s v="STR071"/>
    <s v="EMP0189"/>
    <n v="5"/>
    <n v="143.03"/>
    <n v="20"/>
    <n v="143.03"/>
    <n v="572.12"/>
    <n v="579.54999999999995"/>
    <n v="-7.43"/>
    <s v="Credit Card"/>
    <s v="Not Returned"/>
    <x v="1"/>
    <d v="1899-12-30T09:59:00"/>
    <s v="Weekday"/>
    <s v="Coca-Cola Coffee Combo"/>
    <x v="0"/>
    <n v="141.11000000000001"/>
    <s v="Hemalatha Menon"/>
    <x v="0"/>
    <s v="Harini Pillai"/>
    <s v="Billing"/>
    <s v="FreshMart Salem Crossing"/>
    <x v="0"/>
  </r>
  <r>
    <s v="INV101544"/>
    <x v="103"/>
    <s v="CUST0228"/>
    <s v="PRD016"/>
    <s v="STR071"/>
    <s v="EMP0189"/>
    <n v="8"/>
    <n v="66.260000000000005"/>
    <n v="0"/>
    <n v="0"/>
    <n v="530.08000000000004"/>
    <n v="385.2"/>
    <n v="144.88"/>
    <s v="Debit Card"/>
    <s v="Not Returned"/>
    <x v="1"/>
    <d v="1899-12-30T13:11:00"/>
    <s v="Weekday"/>
    <s v="Milky Mist Milk 2kg"/>
    <x v="3"/>
    <n v="59.92"/>
    <s v="Sundar Balan"/>
    <x v="0"/>
    <s v="Harini Pillai"/>
    <s v="Billing"/>
    <s v="FreshMart Salem Crossing"/>
    <x v="0"/>
  </r>
  <r>
    <s v="INV100603"/>
    <x v="24"/>
    <s v="CUST0130"/>
    <s v="PRD022"/>
    <s v="STR091"/>
    <s v="EMP0191"/>
    <n v="3"/>
    <n v="397.22"/>
    <n v="20"/>
    <n v="238.33"/>
    <n v="1096.33"/>
    <n v="958.11"/>
    <n v="138.22"/>
    <s v="Credit Card"/>
    <s v="Not Returned"/>
    <x v="2"/>
    <d v="1899-12-30T13:11:00"/>
    <s v="Weekend"/>
    <s v="Aavin Milk Pack"/>
    <x v="3"/>
    <n v="397.22"/>
    <s v="Geetha Selvam"/>
    <x v="1"/>
    <s v="Thenmozhi Krishnan"/>
    <s v="Billing"/>
    <s v="FreshMart Tiruppur Plaza"/>
    <x v="0"/>
  </r>
  <r>
    <s v="INV100315"/>
    <x v="43"/>
    <s v="CUST0156"/>
    <s v="PRD113"/>
    <s v="STR090"/>
    <s v="EMP0192"/>
    <n v="4"/>
    <n v="247.94"/>
    <n v="15"/>
    <n v="148.76"/>
    <n v="843"/>
    <n v="846.92"/>
    <n v="-3.92"/>
    <s v="Debit Card"/>
    <s v="Not Returned"/>
    <x v="1"/>
    <d v="1899-12-30T14:29:00"/>
    <s v="Weekday"/>
    <s v="Aachi Ponni Rice 1kg v2"/>
    <x v="2"/>
    <n v="236.56"/>
    <s v="Tara Chettiar"/>
    <x v="0"/>
    <s v="Rajesh Mudaliar"/>
    <s v="Billing"/>
    <s v="FreshMart Mysuru Heights"/>
    <x v="0"/>
  </r>
  <r>
    <s v="INV100356"/>
    <x v="51"/>
    <s v="CUST0081"/>
    <s v="PRD026"/>
    <s v="STR106"/>
    <s v="EMP0194"/>
    <n v="2"/>
    <n v="329.69"/>
    <n v="0"/>
    <n v="0"/>
    <n v="758.29"/>
    <n v="494.5"/>
    <n v="263.79000000000002"/>
    <s v="Debit Card"/>
    <s v="Not Returned"/>
    <x v="1"/>
    <d v="1899-12-30T13:57:00"/>
    <s v="Weekend"/>
    <s v="Nescafe Coffee 1kg"/>
    <x v="0"/>
    <n v="329.69"/>
    <s v="Nirmala Achari"/>
    <x v="1"/>
    <s v="Sangeetha Kumar"/>
    <s v="Cashier"/>
    <s v="FreshMart Ahmedabad Crossing"/>
    <x v="2"/>
  </r>
  <r>
    <s v="INV102175"/>
    <x v="12"/>
    <s v="CUST0052"/>
    <s v="PRD022"/>
    <s v="STR118"/>
    <s v="EMP0223"/>
    <n v="4"/>
    <n v="431.14"/>
    <n v="5"/>
    <n v="86.23"/>
    <n v="1638.33"/>
    <n v="1277.48"/>
    <n v="360.85"/>
    <s v="Wallet"/>
    <s v="Not Returned"/>
    <x v="1"/>
    <d v="1899-12-30T11:05:00"/>
    <s v="Weekday"/>
    <s v="Aavin Milk Pack"/>
    <x v="3"/>
    <n v="397.22"/>
    <s v="Janani Selvam"/>
    <x v="0"/>
    <s v="Kalpana Varma"/>
    <s v="HR"/>
    <s v="FreshMart Surat Heights"/>
    <x v="2"/>
  </r>
  <r>
    <s v="INV100559"/>
    <x v="91"/>
    <s v="CUST0061"/>
    <s v="PRD031"/>
    <s v="STR118"/>
    <s v="EMP0223"/>
    <n v="6"/>
    <n v="348.55"/>
    <n v="0"/>
    <n v="0"/>
    <n v="2404.9899999999998"/>
    <n v="1630.68"/>
    <n v="774.31"/>
    <s v="Credit Card"/>
    <s v="Not Returned"/>
    <x v="1"/>
    <d v="1899-12-30T14:34:00"/>
    <s v="Weekend"/>
    <s v="Nescafe Coffee Pack"/>
    <x v="0"/>
    <n v="342.46"/>
    <s v="Deepa Sekar"/>
    <x v="0"/>
    <s v="Kalpana Varma"/>
    <s v="HR"/>
    <s v="FreshMart Surat Heights"/>
    <x v="2"/>
  </r>
  <r>
    <s v="INV100141"/>
    <x v="10"/>
    <s v="CUST0067"/>
    <s v="PRD106"/>
    <s v="STR118"/>
    <s v="EMP0223"/>
    <n v="4"/>
    <n v="227"/>
    <n v="0"/>
    <n v="0"/>
    <n v="1044.2"/>
    <n v="785.2"/>
    <n v="259"/>
    <s v="Upi"/>
    <s v="Not Returned"/>
    <x v="0"/>
    <d v="1899-12-30T17:07:00"/>
    <s v="Weekend"/>
    <s v="Aachi Basmati Rice 2kg"/>
    <x v="2"/>
    <n v="227"/>
    <s v="Unknown"/>
    <x v="2"/>
    <s v="Kalpana Varma"/>
    <s v="HR"/>
    <s v="FreshMart Surat Heights"/>
    <x v="2"/>
  </r>
  <r>
    <s v="INV101991"/>
    <x v="10"/>
    <s v="CUST0572"/>
    <s v="PRD023"/>
    <s v="STR118"/>
    <s v="EMP0223"/>
    <n v="6"/>
    <n v="386.68"/>
    <n v="0"/>
    <n v="0"/>
    <n v="2668.09"/>
    <n v="1596.6"/>
    <n v="1071.49"/>
    <s v="Net Banking"/>
    <s v="Not Returned"/>
    <x v="1"/>
    <d v="1899-12-30T09:30:00"/>
    <s v="Weekend"/>
    <s v="Amul Butter 1L"/>
    <x v="3"/>
    <n v="342.27"/>
    <s v="Chandrasekar Balan"/>
    <x v="0"/>
    <s v="Kalpana Varma"/>
    <s v="HR"/>
    <s v="FreshMart Surat Heights"/>
    <x v="2"/>
  </r>
  <r>
    <s v="INV100348"/>
    <x v="87"/>
    <s v="CUST0457"/>
    <s v="PRD032"/>
    <s v="STR118"/>
    <s v="EMP0223"/>
    <n v="4"/>
    <n v="141.11000000000001"/>
    <n v="0"/>
    <n v="0"/>
    <n v="649.11"/>
    <n v="463.64"/>
    <n v="185.47"/>
    <s v="Cash"/>
    <s v="Not Returned"/>
    <x v="1"/>
    <d v="1899-12-30T21:51:00"/>
    <s v="Weekend"/>
    <s v="Coca-Cola Coffee Combo"/>
    <x v="0"/>
    <n v="141.11000000000001"/>
    <s v="Nithya Raj"/>
    <x v="2"/>
    <s v="Kalpana Varma"/>
    <s v="HR"/>
    <s v="FreshMart Surat Heights"/>
    <x v="2"/>
  </r>
  <r>
    <s v="INV100254"/>
    <x v="2"/>
    <s v="CUST0228"/>
    <s v="PRD019"/>
    <s v="STR118"/>
    <s v="EMP0223"/>
    <n v="4"/>
    <n v="494.93"/>
    <n v="10"/>
    <n v="197.97"/>
    <n v="1781.75"/>
    <n v="1520.32"/>
    <n v="261.43"/>
    <s v="Debit Card"/>
    <s v="Not Returned"/>
    <x v="2"/>
    <d v="1899-12-30T16:30:00"/>
    <s v="Weekday"/>
    <s v="Amul Paneer 1kg"/>
    <x v="3"/>
    <n v="448.94"/>
    <s v="Sundar Balan"/>
    <x v="0"/>
    <s v="Kalpana Varma"/>
    <s v="HR"/>
    <s v="FreshMart Surat Heights"/>
    <x v="2"/>
  </r>
  <r>
    <s v="INV100929"/>
    <x v="25"/>
    <s v="CUST0675"/>
    <s v="PRD027"/>
    <s v="STR131"/>
    <s v="EMP0196"/>
    <n v="4"/>
    <n v="149.26"/>
    <n v="15"/>
    <n v="89.56"/>
    <n v="507.48"/>
    <n v="427.96"/>
    <n v="79.52"/>
    <s v="Cash"/>
    <s v="Not Returned"/>
    <x v="1"/>
    <d v="1899-12-30T13:14:00"/>
    <s v="Weekday"/>
    <s v="Coca-Cola Tea 1kg"/>
    <x v="0"/>
    <n v="139.21"/>
    <s v="Anand Chettiar"/>
    <x v="0"/>
    <s v="Elango Sekar"/>
    <s v="Operations"/>
    <s v="FreshMart Pune Enclave"/>
    <x v="2"/>
  </r>
  <r>
    <s v="INV100829"/>
    <x v="27"/>
    <s v="CUST0353"/>
    <s v="PRD146"/>
    <s v="STR063"/>
    <s v="EMP0196"/>
    <n v="8"/>
    <n v="70.17"/>
    <n v="0"/>
    <n v="0"/>
    <n v="645.55999999999995"/>
    <n v="399.92"/>
    <n v="245.64"/>
    <s v="Net Banking"/>
    <s v="Not Returned"/>
    <x v="1"/>
    <d v="1899-12-30T10:19:00"/>
    <s v="Weekend"/>
    <s v="Lizol Floor Cleaner 200g"/>
    <x v="4"/>
    <n v="66.400000000000006"/>
    <s v="Mala Nair"/>
    <x v="0"/>
    <s v="Elango Sekar"/>
    <s v="Operations"/>
    <s v="FreshMart Hyderabad Market"/>
    <x v="0"/>
  </r>
  <r>
    <s v="INV101267"/>
    <x v="100"/>
    <s v="CUST0219"/>
    <s v="PRD074"/>
    <s v="STR024"/>
    <s v="EMP0199"/>
    <n v="6"/>
    <n v="467.95"/>
    <n v="20"/>
    <n v="561.54"/>
    <n v="2246.16"/>
    <n v="1885.56"/>
    <n v="360.6"/>
    <s v="Credit Card"/>
    <s v="Not Returned"/>
    <x v="1"/>
    <d v="1899-12-30T17:45:00"/>
    <s v="Weekday"/>
    <s v="Surf Excel Tissue Combo"/>
    <x v="5"/>
    <n v="414.29"/>
    <s v="Pandi Naidu"/>
    <x v="0"/>
    <s v="Pandi Naidu"/>
    <s v="Sales"/>
    <s v="FreshMart Bengaluru Plaza"/>
    <x v="0"/>
  </r>
  <r>
    <s v="INV102060"/>
    <x v="104"/>
    <s v="CUST0232"/>
    <s v="PRD023"/>
    <s v="STR024"/>
    <s v="EMP0199"/>
    <n v="4"/>
    <n v="342.27"/>
    <n v="0"/>
    <n v="0"/>
    <n v="1369.08"/>
    <n v="1064.4000000000001"/>
    <n v="304.68"/>
    <s v="Cash"/>
    <s v="Not Returned"/>
    <x v="1"/>
    <d v="1899-12-30T19:04:00"/>
    <s v="Weekday"/>
    <s v="Amul Butter 1L"/>
    <x v="3"/>
    <n v="342.27"/>
    <s v="Kishore Sharma"/>
    <x v="1"/>
    <s v="Pandi Naidu"/>
    <s v="Sales"/>
    <s v="FreshMart Bengaluru Plaza"/>
    <x v="0"/>
  </r>
  <r>
    <s v="INV101057"/>
    <x v="105"/>
    <s v="CUST0477"/>
    <s v="PRD049"/>
    <s v="STR112"/>
    <s v="EMP0200"/>
    <n v="4"/>
    <n v="472.65"/>
    <n v="10"/>
    <n v="189.06"/>
    <n v="1701.54"/>
    <n v="1235.76"/>
    <n v="465.78"/>
    <s v="Wallet"/>
    <s v="Not Returned"/>
    <x v="2"/>
    <d v="1899-12-30T09:03:00"/>
    <s v="Weekday"/>
    <s v="Cadbury Chips 1kg"/>
    <x v="7"/>
    <n v="418.79"/>
    <s v="Malathi Gupta"/>
    <x v="0"/>
    <s v="Lalitha Varma"/>
    <s v="Cashier"/>
    <s v="FreshMart Surat Colony"/>
    <x v="2"/>
  </r>
  <r>
    <s v="INV100135"/>
    <x v="82"/>
    <s v="CUST0233"/>
    <s v="PRD112"/>
    <s v="STR070"/>
    <s v="EMP0201"/>
    <n v="3"/>
    <n v="251.73"/>
    <n v="20"/>
    <n v="151.04"/>
    <n v="604.15"/>
    <n v="631.55999999999995"/>
    <n v="-27.41"/>
    <s v="Upi"/>
    <s v="Not Returned"/>
    <x v="0"/>
    <d v="1899-12-30T15:18:00"/>
    <s v="Weekday"/>
    <s v="Aachi Ponni Rice 2kg"/>
    <x v="2"/>
    <n v="251.73"/>
    <s v="Deepa Achari"/>
    <x v="1"/>
    <s v="Bharath Reddy"/>
    <s v="Sales"/>
    <s v="FreshMart Bengaluru Nagar"/>
    <x v="0"/>
  </r>
  <r>
    <s v="INV102442"/>
    <x v="9"/>
    <s v="CUST0146"/>
    <s v="PRD010"/>
    <s v="STR099"/>
    <s v="EMP0202"/>
    <n v="4"/>
    <n v="182.3"/>
    <n v="15"/>
    <n v="109.38"/>
    <n v="712.79"/>
    <n v="430.4"/>
    <n v="282.39"/>
    <s v="Cash"/>
    <s v="Not Returned"/>
    <x v="0"/>
    <d v="1899-12-30T14:39:00"/>
    <s v="Weekend"/>
    <s v="Harvest Gold Cookies Pack"/>
    <x v="6"/>
    <n v="182.3"/>
    <s v="Dhanya Chandran"/>
    <x v="2"/>
    <s v="Vani Chettiar"/>
    <s v="Sales"/>
    <s v="FreshMart Nagpur Plaza"/>
    <x v="2"/>
  </r>
  <r>
    <s v="INV100694"/>
    <x v="63"/>
    <s v="CUST0052"/>
    <s v="PRD004"/>
    <s v="STR113"/>
    <s v="EMP0339"/>
    <n v="6"/>
    <n v="456.77"/>
    <n v="15"/>
    <n v="411.09"/>
    <n v="2678.96"/>
    <n v="1419.24"/>
    <n v="1259.72"/>
    <s v="Debit Card"/>
    <s v="Not Returned"/>
    <x v="1"/>
    <d v="1899-12-30T12:36:00"/>
    <s v="Weekend"/>
    <s v="Britannia Buns 2kg"/>
    <x v="6"/>
    <n v="398.25"/>
    <s v="Janani Selvam"/>
    <x v="0"/>
    <s v="Hariharan Mudaliar"/>
    <s v="Cashier"/>
    <s v="FreshMart Pune Heights"/>
    <x v="2"/>
  </r>
  <r>
    <s v="INV101633"/>
    <x v="106"/>
    <s v="CUST0066"/>
    <s v="PRD031"/>
    <s v="STR020"/>
    <s v="EMP0203"/>
    <n v="4"/>
    <n v="342.46"/>
    <n v="10"/>
    <n v="136.97999999999999"/>
    <n v="1232.8599999999999"/>
    <n v="1087.1199999999999"/>
    <n v="145.74"/>
    <s v="Upi"/>
    <s v="Not Returned"/>
    <x v="1"/>
    <d v="1899-12-30T19:19:00"/>
    <s v="Weekday"/>
    <s v="Nescafe Coffee Pack"/>
    <x v="0"/>
    <n v="342.46"/>
    <s v="Bhavani Sharma"/>
    <x v="2"/>
    <s v="Hariharan Sekar"/>
    <s v="Operations"/>
    <s v="FreshMart Erode Circle"/>
    <x v="0"/>
  </r>
  <r>
    <s v="INV101264"/>
    <x v="107"/>
    <s v="CUST0053"/>
    <s v="PRD025"/>
    <s v="STR170"/>
    <s v="EMP0236"/>
    <n v="1"/>
    <n v="383.51"/>
    <n v="20"/>
    <n v="76.7"/>
    <n v="306.81"/>
    <n v="285.89999999999998"/>
    <n v="20.91"/>
    <s v="Debit Card"/>
    <s v="Not Returned"/>
    <x v="1"/>
    <d v="1899-12-30T09:29:00"/>
    <s v="Weekday"/>
    <s v="Nescafe Soft Drinks Pack"/>
    <x v="0"/>
    <n v="383.51"/>
    <s v="Suresh Chettiar"/>
    <x v="1"/>
    <s v="Madhavan Varma"/>
    <s v="Sales"/>
    <s v="FreshMart Patna Arcade"/>
    <x v="3"/>
  </r>
  <r>
    <s v="INV102223"/>
    <x v="42"/>
    <s v="CUST0110"/>
    <s v="PRD100"/>
    <s v="STR045"/>
    <s v="EMP0204"/>
    <n v="4"/>
    <n v="292.91000000000003"/>
    <n v="0"/>
    <n v="0"/>
    <n v="1347.39"/>
    <n v="951.56"/>
    <n v="395.83"/>
    <s v="Upi"/>
    <s v="Not Returned"/>
    <x v="1"/>
    <d v="1899-12-30T21:03:00"/>
    <s v="Weekend"/>
    <s v="Organic Fresh Fresh Vegetables 200g v2"/>
    <x v="11"/>
    <n v="290.45"/>
    <s v="Pandi Chandran"/>
    <x v="0"/>
    <s v="Ramesh Murugan"/>
    <s v="Inventory"/>
    <s v="FreshMart Madurai Junction"/>
    <x v="0"/>
  </r>
  <r>
    <s v="INV100936"/>
    <x v="24"/>
    <s v="CUST0119"/>
    <s v="PRD102"/>
    <s v="STR168"/>
    <s v="EMP0209"/>
    <n v="6"/>
    <n v="430.34"/>
    <n v="0"/>
    <n v="0"/>
    <n v="2969.35"/>
    <n v="2045.4"/>
    <n v="923.95"/>
    <s v="Debit Card"/>
    <s v="Not Returned"/>
    <x v="1"/>
    <d v="1899-12-30T10:37:00"/>
    <s v="Weekend"/>
    <s v="Local Farm Fresh Vegetables 200g v2"/>
    <x v="11"/>
    <n v="400.33"/>
    <s v="Nandhini Naidu"/>
    <x v="0"/>
    <s v="Eswari Pandian"/>
    <s v="Store Manager"/>
    <s v="FreshMart Guwahati Point"/>
    <x v="3"/>
  </r>
  <r>
    <s v="INV100156"/>
    <x v="57"/>
    <s v="CUST0614"/>
    <s v="PRD030"/>
    <s v="STR051"/>
    <s v="EMP0209"/>
    <n v="2"/>
    <n v="172.63"/>
    <n v="0"/>
    <n v="0"/>
    <n v="397.05"/>
    <n v="284"/>
    <n v="113.05"/>
    <s v="Net Banking"/>
    <s v="Not Returned"/>
    <x v="1"/>
    <d v="1899-12-30T19:19:00"/>
    <s v="Weekend"/>
    <s v="Nescafe Tea Combo"/>
    <x v="0"/>
    <n v="172.63"/>
    <s v="Hari Gounder"/>
    <x v="2"/>
    <s v="Eswari Pandian"/>
    <s v="Store Manager"/>
    <s v="FreshMart Madurai Arcade"/>
    <x v="0"/>
  </r>
  <r>
    <s v="INV101944"/>
    <x v="32"/>
    <s v="CUST0346"/>
    <s v="PRD150"/>
    <s v="STR074"/>
    <s v="EMP0270"/>
    <n v="3"/>
    <n v="244.28"/>
    <n v="20"/>
    <n v="146.57"/>
    <n v="586.27"/>
    <n v="474.18"/>
    <n v="112.09"/>
    <s v="Debit Card"/>
    <s v="Not Returned"/>
    <x v="1"/>
    <d v="1899-12-30T12:17:00"/>
    <s v="Weekday"/>
    <s v="Lizol Toilet Cleaner 200g v2"/>
    <x v="4"/>
    <n v="214.04"/>
    <s v="Thenmozhi Devi"/>
    <x v="0"/>
    <s v="Priya Venkataraman"/>
    <s v="Operations"/>
    <s v="FreshMart Mysuru Main Road"/>
    <x v="0"/>
  </r>
  <r>
    <s v="INV100080"/>
    <x v="48"/>
    <s v="CUST0133"/>
    <s v="PRD087"/>
    <s v="STR004"/>
    <s v="EMP0212"/>
    <n v="5"/>
    <n v="71.290000000000006"/>
    <n v="5"/>
    <n v="17.82"/>
    <n v="338.63"/>
    <n v="296.85000000000002"/>
    <n v="41.78"/>
    <s v="Upi"/>
    <s v="Returned"/>
    <x v="1"/>
    <d v="1899-12-30T13:46:00"/>
    <s v="Weekday"/>
    <s v="Organic Fresh Fresh Fruits Combo"/>
    <x v="9"/>
    <n v="71.290000000000006"/>
    <s v="Vasanthi Raj"/>
    <x v="2"/>
    <s v="Tamil Pandian"/>
    <s v="Billing"/>
    <s v="FreshMart Erode Plaza"/>
    <x v="0"/>
  </r>
  <r>
    <s v="INV102312"/>
    <x v="108"/>
    <s v="CUST0346"/>
    <s v="PRD137"/>
    <s v="STR018"/>
    <s v="EMP0308"/>
    <n v="6"/>
    <n v="493.69"/>
    <n v="0"/>
    <n v="0"/>
    <n v="2962.14"/>
    <n v="2111.2199999999998"/>
    <n v="850.92"/>
    <s v="Wallet"/>
    <s v="Returned"/>
    <x v="1"/>
    <d v="1899-12-30T09:19:00"/>
    <s v="Weekday"/>
    <s v="MDH Powdered Spices 200g"/>
    <x v="1"/>
    <n v="442.14"/>
    <s v="Thenmozhi Devi"/>
    <x v="0"/>
    <s v="Thenmozhi Selvam"/>
    <s v="Cashier"/>
    <s v="FreshMart Hyderabad Main Road"/>
    <x v="0"/>
  </r>
  <r>
    <s v="INV101427"/>
    <x v="61"/>
    <s v="CUST0119"/>
    <s v="PRD047"/>
    <s v="STR018"/>
    <s v="EMP0308"/>
    <n v="5"/>
    <n v="537.24"/>
    <n v="0"/>
    <n v="0"/>
    <n v="2686.2"/>
    <n v="1719.45"/>
    <n v="966.75"/>
    <s v="Upi"/>
    <s v="Not Returned"/>
    <x v="1"/>
    <d v="1899-12-30T18:21:00"/>
    <s v="Weekday"/>
    <s v="Lays Chocolates Combo"/>
    <x v="7"/>
    <n v="474.19"/>
    <s v="Nandhini Naidu"/>
    <x v="0"/>
    <s v="Thenmozhi Selvam"/>
    <s v="Cashier"/>
    <s v="FreshMart Hyderabad Main Road"/>
    <x v="0"/>
  </r>
  <r>
    <s v="INV101909"/>
    <x v="74"/>
    <s v="CUST0149"/>
    <s v="PRD087"/>
    <s v="STR018"/>
    <s v="EMP0308"/>
    <n v="2"/>
    <n v="71.290000000000006"/>
    <n v="15"/>
    <n v="21.39"/>
    <n v="121.19"/>
    <n v="118.74"/>
    <n v="2.4500000000000002"/>
    <s v="Net Banking"/>
    <s v="Not Returned"/>
    <x v="1"/>
    <d v="1899-12-30T12:11:00"/>
    <s v="Weekday"/>
    <s v="Organic Fresh Fresh Fruits Combo"/>
    <x v="9"/>
    <n v="71.290000000000006"/>
    <s v="Vani Rao"/>
    <x v="2"/>
    <s v="Thenmozhi Selvam"/>
    <s v="Cashier"/>
    <s v="FreshMart Hyderabad Main Road"/>
    <x v="0"/>
  </r>
  <r>
    <s v="INV101758"/>
    <x v="10"/>
    <s v="CUST0558"/>
    <s v="PRD031"/>
    <s v="STR018"/>
    <s v="EMP0308"/>
    <n v="1"/>
    <n v="342.46"/>
    <n v="0"/>
    <n v="0"/>
    <n v="393.83"/>
    <n v="271.77999999999997"/>
    <n v="122.05"/>
    <s v="Wallet"/>
    <s v="Not Returned"/>
    <x v="1"/>
    <d v="1899-12-30T12:11:00"/>
    <s v="Weekend"/>
    <s v="Nescafe Coffee Pack"/>
    <x v="0"/>
    <n v="342.46"/>
    <s v="Banu Sekar"/>
    <x v="2"/>
    <s v="Thenmozhi Selvam"/>
    <s v="Cashier"/>
    <s v="FreshMart Hyderabad Main Road"/>
    <x v="0"/>
  </r>
  <r>
    <s v="INV100613"/>
    <x v="14"/>
    <s v="CUST0654"/>
    <s v="PRD034"/>
    <s v="STR018"/>
    <s v="EMP0308"/>
    <n v="7"/>
    <n v="125.74"/>
    <n v="10"/>
    <n v="88.02"/>
    <n v="792.16"/>
    <n v="681.45"/>
    <n v="110.71"/>
    <s v="Debit Card"/>
    <s v="Not Returned"/>
    <x v="1"/>
    <d v="1899-12-30T14:16:00"/>
    <s v="Weekday"/>
    <s v="Nescafe Coffee 500g"/>
    <x v="0"/>
    <n v="124.84"/>
    <s v="Gokul Sekar"/>
    <x v="0"/>
    <s v="Thenmozhi Selvam"/>
    <s v="Cashier"/>
    <s v="FreshMart Hyderabad Main Road"/>
    <x v="0"/>
  </r>
  <r>
    <s v="INV102147"/>
    <x v="11"/>
    <s v="CUST0200"/>
    <s v="PRD066"/>
    <s v="STR018"/>
    <s v="EMP0308"/>
    <n v="8"/>
    <n v="551.24"/>
    <n v="0"/>
    <n v="0"/>
    <n v="5071.41"/>
    <n v="2924.56"/>
    <n v="2146.85"/>
    <s v="Wallet"/>
    <s v="Not Returned"/>
    <x v="1"/>
    <d v="1899-12-30T19:16:00"/>
    <s v="Weekend"/>
    <s v="Dove Shampoo 2kg"/>
    <x v="10"/>
    <n v="491.81"/>
    <s v="Karthik Achari"/>
    <x v="0"/>
    <s v="Thenmozhi Selvam"/>
    <s v="Cashier"/>
    <s v="FreshMart Hyderabad Main Road"/>
    <x v="0"/>
  </r>
  <r>
    <s v="INV100417"/>
    <x v="109"/>
    <s v="CUST0568"/>
    <s v="PRD083"/>
    <s v="STR148"/>
    <s v="EMP0216"/>
    <n v="4"/>
    <n v="467.31"/>
    <n v="10"/>
    <n v="186.92"/>
    <n v="1682.32"/>
    <n v="1429.88"/>
    <n v="252.44"/>
    <s v="Wallet"/>
    <s v="Not Returned"/>
    <x v="1"/>
    <d v="1899-12-30T09:30:00"/>
    <s v="Weekday"/>
    <s v="Organic Fresh Fresh Fruits 2kg"/>
    <x v="9"/>
    <n v="425.88"/>
    <s v="Hemalatha Menon"/>
    <x v="0"/>
    <s v="Deepak Nathan"/>
    <s v="HR"/>
    <s v="FreshMart Kanpur Gardens"/>
    <x v="1"/>
  </r>
  <r>
    <s v="INV100760"/>
    <x v="18"/>
    <s v="CUST0055"/>
    <s v="PRD086"/>
    <s v="STR070"/>
    <s v="EMP0219"/>
    <n v="3"/>
    <n v="327.08"/>
    <n v="0"/>
    <n v="0"/>
    <n v="981.24"/>
    <n v="823.83"/>
    <n v="157.41"/>
    <s v="Wallet"/>
    <s v="Not Returned"/>
    <x v="1"/>
    <d v="1899-12-30T14:13:00"/>
    <s v="Weekday"/>
    <s v="Local Farm Fresh Fruits Combo v2"/>
    <x v="9"/>
    <n v="327.08"/>
    <s v="Vasanth Mudaliar"/>
    <x v="2"/>
    <s v="Kavya Menon"/>
    <s v="Billing"/>
    <s v="FreshMart Bengaluru Nagar"/>
    <x v="0"/>
  </r>
  <r>
    <s v="INV101591"/>
    <x v="13"/>
    <s v="CUST0175"/>
    <s v="PRD048"/>
    <s v="STR001"/>
    <s v="EMP0219"/>
    <n v="5"/>
    <n v="147.72"/>
    <n v="0"/>
    <n v="0"/>
    <n v="849.39"/>
    <n v="546.04999999999995"/>
    <n v="303.33999999999997"/>
    <s v="Debit Card"/>
    <s v="Not Returned"/>
    <x v="2"/>
    <d v="1899-12-30T12:05:00"/>
    <s v="Weekend"/>
    <s v="Lays Chocolates 1kg"/>
    <x v="7"/>
    <n v="147.72"/>
    <s v="Gopal Venkataraman"/>
    <x v="2"/>
    <s v="Kavya Menon"/>
    <s v="Billing"/>
    <s v="FreshMart Madurai Crossing"/>
    <x v="0"/>
  </r>
  <r>
    <s v="INV102331"/>
    <x v="54"/>
    <s v="CUST0178"/>
    <s v="PRD026"/>
    <s v="STR157"/>
    <s v="EMP0220"/>
    <n v="8"/>
    <n v="347.9"/>
    <n v="15"/>
    <n v="417.48"/>
    <n v="2365.7199999999998"/>
    <n v="1978"/>
    <n v="387.72"/>
    <s v="Upi"/>
    <s v="Not Returned"/>
    <x v="0"/>
    <d v="1899-12-30T17:00:00"/>
    <s v="Weekday"/>
    <s v="Nescafe Coffee 1kg"/>
    <x v="0"/>
    <n v="329.69"/>
    <s v="Vasanth Varma"/>
    <x v="0"/>
    <s v="Ramesh Pillai"/>
    <s v="Operations"/>
    <s v="FreshMart Lucknow Extension"/>
    <x v="1"/>
  </r>
  <r>
    <s v="INV101571"/>
    <x v="32"/>
    <s v="CUST0189"/>
    <s v="PRD054"/>
    <s v="STR057"/>
    <s v="EMP0225"/>
    <n v="4"/>
    <n v="571.54999999999995"/>
    <n v="5"/>
    <n v="114.31"/>
    <n v="2171.89"/>
    <n v="1516.76"/>
    <n v="655.13"/>
    <s v="Credit Card"/>
    <s v="Not Returned"/>
    <x v="1"/>
    <d v="1899-12-30T12:00:00"/>
    <s v="Weekday"/>
    <s v="Lays Namkeen 2kg"/>
    <x v="7"/>
    <n v="530.16"/>
    <s v="Unknown"/>
    <x v="0"/>
    <s v="Banu Achari"/>
    <s v="Sales"/>
    <s v="FreshMart Madurai Point"/>
    <x v="0"/>
  </r>
  <r>
    <s v="INV102481"/>
    <x v="15"/>
    <s v="CUST0098"/>
    <s v="PRD012"/>
    <s v="STR088"/>
    <s v="EMP0229"/>
    <n v="1"/>
    <n v="541.35"/>
    <n v="10"/>
    <n v="54.13"/>
    <n v="560.29999999999995"/>
    <n v="336.4"/>
    <n v="223.9"/>
    <s v="Net Banking"/>
    <s v="Not Returned"/>
    <x v="2"/>
    <d v="1899-12-30T18:07:00"/>
    <s v="Weekend"/>
    <s v="Harvest Gold Rusk 1kg"/>
    <x v="6"/>
    <n v="541.35"/>
    <s v="Bhavani Mudaliar"/>
    <x v="2"/>
    <s v="Udhay Sekar"/>
    <s v="Sales"/>
    <s v="FreshMart Salem Extension"/>
    <x v="0"/>
  </r>
  <r>
    <s v="INV100373"/>
    <x v="49"/>
    <s v="CUST0198"/>
    <s v="PRD122"/>
    <s v="STR013"/>
    <s v="EMP0230"/>
    <n v="3"/>
    <n v="102.51"/>
    <n v="0"/>
    <n v="0"/>
    <n v="307.52999999999997"/>
    <n v="266.16000000000003"/>
    <n v="41.37"/>
    <s v="Cash"/>
    <s v="Not Returned"/>
    <x v="1"/>
    <d v="1899-12-30T16:48:00"/>
    <s v="Weekday"/>
    <s v="Fortune Gingelly Oil 250ml"/>
    <x v="8"/>
    <n v="102.51"/>
    <s v="Meena Pillai"/>
    <x v="2"/>
    <s v="Lokesh Reddy"/>
    <s v="Sales"/>
    <s v="FreshMart Tiruppur Extension"/>
    <x v="0"/>
  </r>
  <r>
    <s v="INV102036"/>
    <x v="12"/>
    <s v="CUST0061"/>
    <s v="PRD058"/>
    <s v="STR025"/>
    <s v="EMP0281"/>
    <n v="7"/>
    <n v="369.28"/>
    <n v="0"/>
    <n v="0"/>
    <n v="2584.96"/>
    <n v="1754.76"/>
    <n v="830.2"/>
    <s v="Net Banking"/>
    <s v="Not Returned"/>
    <x v="2"/>
    <d v="1899-12-30T15:48:00"/>
    <s v="Weekday"/>
    <s v="Himalaya Skin Care 1L"/>
    <x v="10"/>
    <n v="339.13"/>
    <s v="Deepa Sekar"/>
    <x v="0"/>
    <s v="Malathi Iyer"/>
    <s v="Sales"/>
    <s v="FreshMart Tiruppur Enclave"/>
    <x v="0"/>
  </r>
  <r>
    <s v="INV100257"/>
    <x v="84"/>
    <s v="CUST0081"/>
    <s v="PRD112"/>
    <s v="STR047"/>
    <s v="EMP0231"/>
    <n v="3"/>
    <n v="251.73"/>
    <n v="0"/>
    <n v="0"/>
    <n v="755.19"/>
    <n v="631.55999999999995"/>
    <n v="123.63"/>
    <s v="Wallet"/>
    <s v="Not Returned"/>
    <x v="0"/>
    <d v="1899-12-30T12:15:00"/>
    <s v="Weekday"/>
    <s v="Aachi Ponni Rice 2kg"/>
    <x v="2"/>
    <n v="251.73"/>
    <s v="Nirmala Achari"/>
    <x v="1"/>
    <s v="Umesh Murugan"/>
    <s v="Billing"/>
    <s v="FreshMart Hyderabad Enclave"/>
    <x v="0"/>
  </r>
  <r>
    <s v="INV100147"/>
    <x v="86"/>
    <s v="CUST0063"/>
    <s v="PRD012"/>
    <s v="STR100"/>
    <s v="EMP0324"/>
    <n v="3"/>
    <n v="610.45000000000005"/>
    <n v="10"/>
    <n v="183.13"/>
    <n v="1648.22"/>
    <n v="1009.2"/>
    <n v="639.02"/>
    <s v="Debit Card"/>
    <s v="Not Returned"/>
    <x v="1"/>
    <d v="1899-12-30T14:46:00"/>
    <s v="Weekday"/>
    <s v="Harvest Gold Rusk 1kg"/>
    <x v="6"/>
    <n v="541.35"/>
    <s v="Priya Varma"/>
    <x v="0"/>
    <s v="Devi Raj"/>
    <s v="Inventory"/>
    <s v="FreshMart Ahmedabad Enclave"/>
    <x v="2"/>
  </r>
  <r>
    <s v="INV101556"/>
    <x v="62"/>
    <s v="CUST0597"/>
    <s v="PRD015"/>
    <s v="STR100"/>
    <s v="EMP0324"/>
    <n v="1"/>
    <n v="459.58"/>
    <n v="20"/>
    <n v="91.92"/>
    <n v="367.66"/>
    <n v="386.89"/>
    <n v="-19.23"/>
    <s v="Cash"/>
    <s v="Not Returned"/>
    <x v="2"/>
    <d v="1899-12-30T14:02:00"/>
    <s v="Weekday"/>
    <s v="Nestle Butter 250ml"/>
    <x v="3"/>
    <n v="459.58"/>
    <s v="Nagarajan Gounder"/>
    <x v="1"/>
    <s v="Devi Raj"/>
    <s v="Inventory"/>
    <s v="FreshMart Ahmedabad Enclave"/>
    <x v="2"/>
  </r>
  <r>
    <s v="INV100548"/>
    <x v="103"/>
    <s v="CUST0455"/>
    <s v="PRD064"/>
    <s v="STR129"/>
    <s v="EMP0284"/>
    <n v="7"/>
    <n v="411.56"/>
    <n v="15"/>
    <n v="432.14"/>
    <n v="2448.7800000000002"/>
    <n v="1929.69"/>
    <n v="519.09"/>
    <s v="Credit Card"/>
    <s v="Not Returned"/>
    <x v="0"/>
    <d v="1899-12-30T14:42:00"/>
    <s v="Weekday"/>
    <s v="Patanjali Soap Combo"/>
    <x v="10"/>
    <n v="386.17"/>
    <s v="Nithya Venkataraman"/>
    <x v="0"/>
    <s v="Naveen Venkataraman"/>
    <s v="Sales"/>
    <s v="FreshMart Ahmedabad Heights"/>
    <x v="2"/>
  </r>
  <r>
    <s v="INV102174"/>
    <x v="34"/>
    <s v="CUST0159"/>
    <s v="PRD025"/>
    <s v="STR022"/>
    <s v="EMP0284"/>
    <n v="3"/>
    <n v="383.51"/>
    <n v="20"/>
    <n v="230.11"/>
    <n v="920.42"/>
    <n v="857.7"/>
    <n v="62.72"/>
    <s v="Upi"/>
    <s v="Returned"/>
    <x v="0"/>
    <d v="1899-12-30T19:58:00"/>
    <s v="Weekday"/>
    <s v="Nescafe Soft Drinks Pack"/>
    <x v="0"/>
    <n v="383.51"/>
    <s v="Usha Naicker"/>
    <x v="2"/>
    <s v="Naveen Venkataraman"/>
    <s v="Sales"/>
    <s v="FreshMart Tiruppur Complex"/>
    <x v="0"/>
  </r>
  <r>
    <s v="INV100014"/>
    <x v="110"/>
    <s v="CUST0362"/>
    <s v="PRD016"/>
    <s v="STR060"/>
    <s v="EMP0294"/>
    <n v="3"/>
    <n v="59.92"/>
    <n v="0"/>
    <n v="0"/>
    <n v="179.76"/>
    <n v="144.44999999999999"/>
    <n v="35.31"/>
    <s v="Credit Card"/>
    <s v="Not Returned"/>
    <x v="1"/>
    <d v="1899-12-30T17:51:00"/>
    <s v="Weekday"/>
    <s v="Milky Mist Milk 2kg"/>
    <x v="3"/>
    <n v="59.92"/>
    <s v="Yazhini Prabhu"/>
    <x v="2"/>
    <s v="Meena Prabhu"/>
    <s v="Store Manager"/>
    <s v="FreshMart Erode Square"/>
    <x v="1"/>
  </r>
  <r>
    <s v="INV101868"/>
    <x v="27"/>
    <s v="CUST0477"/>
    <s v="PRD016"/>
    <s v="STR043"/>
    <s v="EMP0271"/>
    <n v="5"/>
    <n v="66.900000000000006"/>
    <n v="20"/>
    <n v="66.900000000000006"/>
    <n v="307.74"/>
    <n v="240.75"/>
    <n v="66.989999999999995"/>
    <s v="Debit Card"/>
    <s v="Not Returned"/>
    <x v="1"/>
    <d v="1899-12-30T21:44:00"/>
    <s v="Weekend"/>
    <s v="Milky Mist Milk 2kg"/>
    <x v="3"/>
    <n v="59.92"/>
    <s v="Malathi Gupta"/>
    <x v="0"/>
    <s v="Dhanush Gounder"/>
    <s v="Inventory"/>
    <s v="FreshMart Erode Heights"/>
    <x v="0"/>
  </r>
  <r>
    <s v="INV101532"/>
    <x v="60"/>
    <s v="CUST0471"/>
    <s v="PRD051"/>
    <s v="STR043"/>
    <s v="EMP0271"/>
    <n v="4"/>
    <n v="147.97"/>
    <n v="15"/>
    <n v="88.78"/>
    <n v="503.1"/>
    <n v="451.2"/>
    <n v="51.9"/>
    <s v="Upi"/>
    <s v="Not Returned"/>
    <x v="0"/>
    <d v="1899-12-30T13:19:00"/>
    <s v="Weekday"/>
    <s v="Cadbury Biscuits 250ml"/>
    <x v="7"/>
    <n v="147.97"/>
    <s v="Latha Subramaniam"/>
    <x v="2"/>
    <s v="Dhanush Gounder"/>
    <s v="Inventory"/>
    <s v="FreshMart Erode Heights"/>
    <x v="0"/>
  </r>
  <r>
    <s v="INV100215"/>
    <x v="49"/>
    <s v="CUST0088"/>
    <s v="PRD033"/>
    <s v="STR029"/>
    <s v="EMP0249"/>
    <n v="2"/>
    <n v="217.42"/>
    <n v="0"/>
    <n v="0"/>
    <n v="434.84"/>
    <n v="354.06"/>
    <n v="80.78"/>
    <s v="Cash"/>
    <s v="Not Returned"/>
    <x v="1"/>
    <d v="1899-12-30T17:44:00"/>
    <s v="Weekday"/>
    <s v="Bisleri Soft Drinks 2kg"/>
    <x v="0"/>
    <n v="217.42"/>
    <s v="Eswari Achari"/>
    <x v="2"/>
    <s v="Radha Murugan"/>
    <s v="Inventory"/>
    <s v="FreshMart Bengaluru Colony"/>
    <x v="0"/>
  </r>
  <r>
    <s v="INV100208"/>
    <x v="24"/>
    <s v="CUST0353"/>
    <s v="PRD038"/>
    <s v="STR029"/>
    <s v="EMP0250"/>
    <n v="7"/>
    <n v="147.07"/>
    <n v="15"/>
    <n v="154.41999999999999"/>
    <n v="1006.33"/>
    <n v="788.34"/>
    <n v="217.99"/>
    <s v="Upi"/>
    <s v="Not Returned"/>
    <x v="1"/>
    <d v="1899-12-30T21:41:00"/>
    <s v="Weekend"/>
    <s v="Amul Ice Cream 2kg"/>
    <x v="12"/>
    <n v="130.09"/>
    <s v="Mala Nair"/>
    <x v="0"/>
    <s v="Dinesh Pandian"/>
    <s v="Sales"/>
    <s v="FreshMart Bengaluru Colony"/>
    <x v="0"/>
  </r>
  <r>
    <s v="INV100210"/>
    <x v="73"/>
    <s v="CUST0188"/>
    <s v="PRD006"/>
    <s v="STR108"/>
    <s v="EMP0250"/>
    <n v="6"/>
    <n v="373.11"/>
    <n v="10"/>
    <n v="223.87"/>
    <n v="2317.0100000000002"/>
    <n v="1297.92"/>
    <n v="1019.09"/>
    <s v="Cash"/>
    <s v="Not Returned"/>
    <x v="0"/>
    <d v="1899-12-30T19:47:00"/>
    <s v="Weekend"/>
    <s v="Harvest Gold Cookies 500g"/>
    <x v="6"/>
    <n v="343.56"/>
    <s v="Gopal Raj"/>
    <x v="0"/>
    <s v="Dinesh Pandian"/>
    <s v="Sales"/>
    <s v="FreshMart Mumbai Square"/>
    <x v="2"/>
  </r>
  <r>
    <s v="INV102055"/>
    <x v="13"/>
    <s v="CUST0188"/>
    <s v="PRD039"/>
    <s v="STR034"/>
    <s v="EMP0252"/>
    <n v="8"/>
    <n v="404.08"/>
    <n v="20"/>
    <n v="646.53"/>
    <n v="2974.03"/>
    <n v="2786.64"/>
    <n v="187.39"/>
    <s v="Cash"/>
    <s v="Not Returned"/>
    <x v="1"/>
    <d v="1899-12-30T16:55:00"/>
    <s v="Weekend"/>
    <s v="ITC Frozen Vegetables 250ml"/>
    <x v="12"/>
    <n v="392.79"/>
    <s v="Gopal Raj"/>
    <x v="0"/>
    <s v="Deepak Iyer"/>
    <s v="Sales"/>
    <s v="FreshMart Tiruppur Circle"/>
    <x v="0"/>
  </r>
  <r>
    <s v="INV100543"/>
    <x v="91"/>
    <s v="CUST0071"/>
    <s v="PRD067"/>
    <s v="STR028"/>
    <s v="EMP0337"/>
    <n v="2"/>
    <n v="186.38"/>
    <n v="20"/>
    <n v="74.55"/>
    <n v="342.94"/>
    <n v="271.32"/>
    <n v="71.62"/>
    <s v="Upi"/>
    <s v="Not Returned"/>
    <x v="2"/>
    <d v="1899-12-30T18:21:00"/>
    <s v="Weekend"/>
    <s v="Dove Shampoo 500g"/>
    <x v="10"/>
    <n v="186.38"/>
    <s v="Venkat Iyer"/>
    <x v="2"/>
    <s v="Janani Chettiar"/>
    <s v="Store Manager"/>
    <s v="FreshMart Ahmedabad Hub"/>
    <x v="0"/>
  </r>
  <r>
    <s v="INV101242"/>
    <x v="82"/>
    <s v="CUST0654"/>
    <s v="PRD039"/>
    <s v="STR026"/>
    <s v="EMP0253"/>
    <n v="8"/>
    <n v="397.84"/>
    <n v="0"/>
    <n v="0"/>
    <n v="3182.72"/>
    <n v="2786.64"/>
    <n v="396.08"/>
    <s v="Upi"/>
    <s v="Returned"/>
    <x v="1"/>
    <d v="1899-12-30T19:16:00"/>
    <s v="Weekday"/>
    <s v="ITC Frozen Vegetables 250ml"/>
    <x v="12"/>
    <n v="392.79"/>
    <s v="Gokul Sekar"/>
    <x v="0"/>
    <s v="Vasanthi Naicker"/>
    <s v="HR"/>
    <s v="FreshMart Mysuru Crossing"/>
    <x v="0"/>
  </r>
  <r>
    <s v="INV100137"/>
    <x v="111"/>
    <s v="CUST0232"/>
    <s v="PRD013"/>
    <s v="STR143"/>
    <s v="EMP0254"/>
    <n v="4"/>
    <n v="161.03"/>
    <n v="0"/>
    <n v="0"/>
    <n v="644.12"/>
    <n v="496.96"/>
    <n v="147.16"/>
    <s v="Debit Card"/>
    <s v="Not Returned"/>
    <x v="1"/>
    <d v="1899-12-30T19:30:00"/>
    <s v="Weekday"/>
    <s v="Amul Paneer 250ml"/>
    <x v="3"/>
    <n v="161.03"/>
    <s v="Kishore Sharma"/>
    <x v="1"/>
    <s v="Devi Achari"/>
    <s v="Cashier"/>
    <s v="FreshMart Jaipur Colony"/>
    <x v="1"/>
  </r>
  <r>
    <s v="INV100520"/>
    <x v="10"/>
    <s v="CUST0637"/>
    <s v="PRD115"/>
    <s v="STR056"/>
    <s v="EMP0315"/>
    <n v="3"/>
    <n v="372.61"/>
    <n v="0"/>
    <n v="0"/>
    <n v="1285.5"/>
    <n v="959.73"/>
    <n v="325.77"/>
    <s v="Net Banking"/>
    <s v="Not Returned"/>
    <x v="1"/>
    <d v="1899-12-30T19:18:00"/>
    <s v="Weekend"/>
    <s v="Aachi Ponni Rice 500g"/>
    <x v="2"/>
    <n v="372.61"/>
    <s v="Deepa Devi"/>
    <x v="1"/>
    <s v="Mani Pandian"/>
    <s v="Sales"/>
    <s v="FreshMart Bengaluru Junction"/>
    <x v="0"/>
  </r>
  <r>
    <s v="INV102087"/>
    <x v="105"/>
    <s v="CUST0088"/>
    <s v="PRD025"/>
    <s v="STR128"/>
    <s v="EMP0257"/>
    <n v="1"/>
    <n v="383.51"/>
    <n v="10"/>
    <n v="38.35"/>
    <n v="345.16"/>
    <n v="285.89999999999998"/>
    <n v="59.26"/>
    <s v="Wallet"/>
    <s v="Not Returned"/>
    <x v="1"/>
    <d v="1899-12-30T16:51:00"/>
    <s v="Weekday"/>
    <s v="Nescafe Soft Drinks Pack"/>
    <x v="0"/>
    <n v="383.51"/>
    <s v="Eswari Achari"/>
    <x v="2"/>
    <s v="Sangeetha Naidu"/>
    <s v="Cashier"/>
    <s v="FreshMart Surat Junction"/>
    <x v="2"/>
  </r>
  <r>
    <s v="INV101695"/>
    <x v="43"/>
    <s v="CUST0147"/>
    <s v="PRD026"/>
    <s v="STR128"/>
    <s v="EMP0257"/>
    <n v="5"/>
    <n v="329.69"/>
    <n v="5"/>
    <n v="82.42"/>
    <n v="1566.03"/>
    <n v="1236.25"/>
    <n v="329.78"/>
    <s v="Upi"/>
    <s v="Not Returned"/>
    <x v="0"/>
    <d v="1899-12-30T15:49:00"/>
    <s v="Weekday"/>
    <s v="Nescafe Coffee 1kg"/>
    <x v="0"/>
    <n v="329.69"/>
    <s v="Hari Rao"/>
    <x v="2"/>
    <s v="Sangeetha Naidu"/>
    <s v="Cashier"/>
    <s v="FreshMart Surat Junction"/>
    <x v="2"/>
  </r>
  <r>
    <s v="INV101262"/>
    <x v="15"/>
    <s v="CUST0076"/>
    <s v="PRD108"/>
    <s v="STR125"/>
    <s v="EMP0259"/>
    <n v="6"/>
    <n v="325.33"/>
    <n v="0"/>
    <n v="0"/>
    <n v="2244.7800000000002"/>
    <n v="1559.58"/>
    <n v="685.2"/>
    <s v="Net Banking"/>
    <s v="Not Returned"/>
    <x v="1"/>
    <d v="1899-12-30T17:54:00"/>
    <s v="Weekend"/>
    <s v="Daawat Basmati Rice 2kg"/>
    <x v="2"/>
    <n v="306.62"/>
    <s v="Senthil Chandran"/>
    <x v="0"/>
    <s v="Ramesh Sekar"/>
    <s v="Inventory"/>
    <s v="FreshMart Nagpur Arcade"/>
    <x v="2"/>
  </r>
  <r>
    <s v="INV102472"/>
    <x v="75"/>
    <s v="CUST0398"/>
    <s v="PRD057"/>
    <s v="STR125"/>
    <s v="EMP0259"/>
    <n v="8"/>
    <n v="335.16"/>
    <n v="0"/>
    <n v="0"/>
    <n v="2681.28"/>
    <n v="1880.4"/>
    <n v="800.88"/>
    <s v="Upi"/>
    <s v="Not Returned"/>
    <x v="0"/>
    <d v="1899-12-30T12:06:00"/>
    <s v="Weekday"/>
    <s v="Parle Chocolates 500g"/>
    <x v="7"/>
    <n v="317.99"/>
    <s v="Balamurugan Menon"/>
    <x v="0"/>
    <s v="Ramesh Sekar"/>
    <s v="Inventory"/>
    <s v="FreshMart Nagpur Arcade"/>
    <x v="2"/>
  </r>
  <r>
    <s v="INV100740"/>
    <x v="74"/>
    <s v="CUST0082"/>
    <s v="PRD121"/>
    <s v="STR039"/>
    <s v="EMP0333"/>
    <n v="3"/>
    <n v="350.83"/>
    <n v="10"/>
    <n v="105.25"/>
    <n v="947.24"/>
    <n v="814.59"/>
    <n v="132.65"/>
    <s v="Upi"/>
    <s v="Not Returned"/>
    <x v="1"/>
    <d v="1899-12-30T14:07:00"/>
    <s v="Weekday"/>
    <s v="Fortune Coconut Oil 500g"/>
    <x v="8"/>
    <n v="223.15"/>
    <s v="Kavya Raj"/>
    <x v="0"/>
    <s v="Vasanthi Velan"/>
    <s v="Cashier"/>
    <s v="FreshMart Mysuru Market"/>
    <x v="0"/>
  </r>
  <r>
    <s v="INV102125"/>
    <x v="15"/>
    <s v="CUST0157"/>
    <s v="PRD129"/>
    <s v="STR153"/>
    <s v="EMP0333"/>
    <n v="3"/>
    <n v="490.73"/>
    <n v="10"/>
    <n v="147.22"/>
    <n v="1523.72"/>
    <n v="1120.74"/>
    <n v="402.98"/>
    <s v="Wallet"/>
    <s v="Not Returned"/>
    <x v="0"/>
    <d v="1899-12-30T14:58:00"/>
    <s v="Weekend"/>
    <s v="Everest Powdered Spices Combo"/>
    <x v="1"/>
    <n v="490.22"/>
    <s v="Prasath Chettiar"/>
    <x v="0"/>
    <s v="Vasanthi Velan"/>
    <s v="Cashier"/>
    <s v="FreshMart Lucknow Junction"/>
    <x v="1"/>
  </r>
  <r>
    <s v="INV101869"/>
    <x v="21"/>
    <s v="CUST0614"/>
    <s v="PRD080"/>
    <s v="STR006"/>
    <s v="EMP0265"/>
    <n v="3"/>
    <n v="275.70999999999998"/>
    <n v="0"/>
    <n v="0"/>
    <n v="827.13"/>
    <n v="618.9"/>
    <n v="208.23"/>
    <s v="Debit Card"/>
    <s v="Not Returned"/>
    <x v="1"/>
    <d v="1899-12-30T14:12:00"/>
    <s v="Weekday"/>
    <s v="Vim Kitchenware 1kg"/>
    <x v="5"/>
    <n v="275.70999999999998"/>
    <s v="Hari Gounder"/>
    <x v="2"/>
    <s v="Padma Subramaniam"/>
    <s v="Operations"/>
    <s v="FreshMart Mysuru Junction"/>
    <x v="0"/>
  </r>
  <r>
    <s v="INV101765"/>
    <x v="80"/>
    <s v="CUST0554"/>
    <s v="PRD004"/>
    <s v="STR006"/>
    <s v="EMP0265"/>
    <n v="2"/>
    <n v="398.25"/>
    <n v="10"/>
    <n v="79.650000000000006"/>
    <n v="716.85"/>
    <n v="473.08"/>
    <n v="243.77"/>
    <s v="Upi"/>
    <s v="Not Returned"/>
    <x v="1"/>
    <d v="1899-12-30T13:22:00"/>
    <s v="Weekday"/>
    <s v="Britannia Buns 2kg"/>
    <x v="6"/>
    <n v="398.25"/>
    <s v="Nirmala Chandran"/>
    <x v="2"/>
    <s v="Padma Subramaniam"/>
    <s v="Operations"/>
    <s v="FreshMart Mysuru Junction"/>
    <x v="0"/>
  </r>
  <r>
    <s v="INV101761"/>
    <x v="83"/>
    <s v="CUST0135"/>
    <s v="PRD057"/>
    <s v="STR174"/>
    <s v="EMP0266"/>
    <n v="3"/>
    <n v="317.99"/>
    <n v="0"/>
    <n v="0"/>
    <n v="953.97"/>
    <n v="705.15"/>
    <n v="248.82"/>
    <s v="Debit Card"/>
    <s v="Not Returned"/>
    <x v="1"/>
    <d v="1899-12-30T18:49:00"/>
    <s v="Weekday"/>
    <s v="Parle Chocolates 500g"/>
    <x v="7"/>
    <n v="317.99"/>
    <s v="Pandi Velan"/>
    <x v="1"/>
    <s v="Bhuvana Iyer"/>
    <s v="Billing"/>
    <s v="FreshMart Guwahati Colony"/>
    <x v="3"/>
  </r>
  <r>
    <s v="INV100282"/>
    <x v="14"/>
    <s v="CUST0300"/>
    <s v="PRD019"/>
    <s v="STR162"/>
    <s v="EMP0272"/>
    <n v="2"/>
    <n v="448.94"/>
    <n v="0"/>
    <n v="0"/>
    <n v="897.88"/>
    <n v="760.16"/>
    <n v="137.72"/>
    <s v="Net Banking"/>
    <s v="Not Returned"/>
    <x v="1"/>
    <d v="1899-12-30T15:29:00"/>
    <s v="Weekday"/>
    <s v="Amul Paneer 1kg"/>
    <x v="3"/>
    <n v="448.94"/>
    <s v="Indira Prabhu"/>
    <x v="1"/>
    <s v="Dhanush Pillai"/>
    <s v="Store Manager"/>
    <s v="FreshMart Delhi Extension"/>
    <x v="1"/>
  </r>
  <r>
    <s v="INV102128"/>
    <x v="112"/>
    <s v="CUST0182"/>
    <s v="PRD005"/>
    <s v="STR073"/>
    <s v="EMP0268"/>
    <n v="4"/>
    <n v="332.74"/>
    <n v="20"/>
    <n v="266.19"/>
    <n v="1064.77"/>
    <n v="821.08"/>
    <n v="243.69"/>
    <s v="Cash"/>
    <s v="Not Returned"/>
    <x v="1"/>
    <d v="1899-12-30T13:24:00"/>
    <s v="Weekday"/>
    <s v="Amul Paneer 250ml"/>
    <x v="6"/>
    <n v="332.74"/>
    <s v="Esha Prabhu"/>
    <x v="2"/>
    <s v="Dhanya Sharma"/>
    <s v="Store Manager"/>
    <s v="FreshMart Bengaluru Market"/>
    <x v="0"/>
  </r>
  <r>
    <s v="INV101792"/>
    <x v="29"/>
    <s v="CUST0567"/>
    <s v="PRD057"/>
    <s v="STR115"/>
    <s v="EMP0269"/>
    <n v="8"/>
    <n v="318.92"/>
    <n v="10"/>
    <n v="255.14"/>
    <n v="2296.2199999999998"/>
    <n v="1880.4"/>
    <n v="415.82"/>
    <s v="Upi"/>
    <s v="Not Returned"/>
    <x v="0"/>
    <d v="1899-12-30T12:35:00"/>
    <s v="Weekday"/>
    <s v="Parle Chocolates 500g"/>
    <x v="7"/>
    <n v="317.99"/>
    <s v="Bharath Balan"/>
    <x v="0"/>
    <s v="Devi Sharma"/>
    <s v="Billing"/>
    <s v="FreshMart Surat Nagar"/>
    <x v="2"/>
  </r>
  <r>
    <s v="INV102395"/>
    <x v="66"/>
    <s v="CUST0170"/>
    <s v="PRD103"/>
    <s v="STR115"/>
    <s v="EMP0269"/>
    <n v="2"/>
    <n v="355.64"/>
    <n v="15"/>
    <n v="106.69"/>
    <n v="604.59"/>
    <n v="606.82000000000005"/>
    <n v="-2.23"/>
    <s v="Debit Card"/>
    <s v="Returned"/>
    <x v="0"/>
    <d v="1899-12-30T21:18:00"/>
    <s v="Weekday"/>
    <s v="Organic Fresh Fresh Vegetables Pack"/>
    <x v="11"/>
    <n v="355.64"/>
    <s v="Bhuvana Pandian"/>
    <x v="1"/>
    <s v="Devi Sharma"/>
    <s v="Billing"/>
    <s v="FreshMart Surat Nagar"/>
    <x v="2"/>
  </r>
  <r>
    <s v="INV100008"/>
    <x v="0"/>
    <s v="CUST0267"/>
    <s v="PRD030"/>
    <s v="STR019"/>
    <s v="EMP0273"/>
    <n v="4"/>
    <n v="172.63"/>
    <n v="0"/>
    <n v="0"/>
    <n v="794.1"/>
    <n v="568"/>
    <n v="226.1"/>
    <s v="Cash"/>
    <s v="Not Returned"/>
    <x v="1"/>
    <d v="1899-12-30T17:13:00"/>
    <s v="Weekend"/>
    <s v="Nescafe Tea Combo"/>
    <x v="0"/>
    <n v="172.63"/>
    <s v="Manoj Gounder"/>
    <x v="2"/>
    <s v="Prasath Subramaniam"/>
    <s v="Store Manager"/>
    <s v="FreshMart Hyderabad Heights"/>
    <x v="0"/>
  </r>
  <r>
    <s v="INV100243"/>
    <x v="22"/>
    <s v="CUST0153"/>
    <s v="PRD107"/>
    <s v="STR019"/>
    <s v="EMP0273"/>
    <n v="2"/>
    <n v="405.1"/>
    <n v="0"/>
    <n v="0"/>
    <n v="931.73"/>
    <n v="696.82"/>
    <n v="234.91"/>
    <s v="Upi"/>
    <s v="Not Returned"/>
    <x v="1"/>
    <d v="1899-12-30T12:39:00"/>
    <s v="Weekend"/>
    <s v="Aachi Idli Rice Combo"/>
    <x v="2"/>
    <n v="405.1"/>
    <s v="Thenmozhi Sharma"/>
    <x v="2"/>
    <s v="Prasath Subramaniam"/>
    <s v="Store Manager"/>
    <s v="FreshMart Hyderabad Heights"/>
    <x v="0"/>
  </r>
  <r>
    <s v="INV102494"/>
    <x v="70"/>
    <s v="CUST0101"/>
    <s v="PRD034"/>
    <s v="STR061"/>
    <s v="EMP0279"/>
    <n v="3"/>
    <n v="124.84"/>
    <n v="0"/>
    <n v="0"/>
    <n v="374.52"/>
    <n v="292.05"/>
    <n v="82.47"/>
    <s v="Cash"/>
    <s v="Not Returned"/>
    <x v="1"/>
    <d v="1899-12-30T14:42:00"/>
    <s v="Weekday"/>
    <s v="Nescafe Coffee 500g"/>
    <x v="0"/>
    <n v="124.84"/>
    <s v="Dinesh Nair"/>
    <x v="2"/>
    <s v="Arun Varma"/>
    <s v="Sales"/>
    <s v="FreshMart Hyderabad Colony"/>
    <x v="0"/>
  </r>
  <r>
    <s v="INV100482"/>
    <x v="0"/>
    <s v="CUST0133"/>
    <s v="PRD120"/>
    <s v="STR061"/>
    <s v="EMP0279"/>
    <n v="3"/>
    <n v="109.69"/>
    <n v="10"/>
    <n v="32.909999999999997"/>
    <n v="340.58"/>
    <n v="278.88"/>
    <n v="61.7"/>
    <s v="Net Banking"/>
    <s v="Not Returned"/>
    <x v="0"/>
    <d v="1899-12-30T11:56:00"/>
    <s v="Weekend"/>
    <s v="Idhayam Groundnut Oil 2kg"/>
    <x v="8"/>
    <n v="109.69"/>
    <s v="Vasanthi Raj"/>
    <x v="2"/>
    <s v="Arun Varma"/>
    <s v="Sales"/>
    <s v="FreshMart Hyderabad Colony"/>
    <x v="0"/>
  </r>
  <r>
    <s v="INV100512"/>
    <x v="104"/>
    <s v="CUST0090"/>
    <s v="PRD049"/>
    <s v="STR037"/>
    <s v="EMP0322"/>
    <n v="4"/>
    <n v="418.79"/>
    <n v="5"/>
    <n v="83.76"/>
    <n v="1591.4"/>
    <n v="1235.76"/>
    <n v="355.64"/>
    <s v="Net Banking"/>
    <s v="Not Returned"/>
    <x v="1"/>
    <d v="1899-12-30T15:32:00"/>
    <s v="Weekday"/>
    <s v="Cadbury Chips 1kg"/>
    <x v="7"/>
    <n v="418.79"/>
    <s v="Deepa Chettiar"/>
    <x v="2"/>
    <s v="Prasath Naidu"/>
    <s v="Billing"/>
    <s v="FreshMart Hyderabad Extension"/>
    <x v="0"/>
  </r>
  <r>
    <s v="INV101486"/>
    <x v="15"/>
    <s v="CUST0103"/>
    <s v="PRD093"/>
    <s v="STR009"/>
    <s v="EMP0322"/>
    <n v="2"/>
    <n v="96.72"/>
    <n v="0"/>
    <n v="0"/>
    <n v="222.46"/>
    <n v="159.63999999999999"/>
    <n v="62.82"/>
    <s v="Credit Card"/>
    <s v="Not Returned"/>
    <x v="1"/>
    <d v="1899-12-30T15:54:00"/>
    <s v="Weekend"/>
    <s v="Local Farm Fresh Vegetables 250ml"/>
    <x v="11"/>
    <n v="96.72"/>
    <s v="Chandran Varma"/>
    <x v="1"/>
    <s v="Prasath Naidu"/>
    <s v="Billing"/>
    <s v="FreshMart Kochi Square"/>
    <x v="0"/>
  </r>
  <r>
    <s v="INV102251"/>
    <x v="65"/>
    <s v="CUST0223"/>
    <s v="PRD072"/>
    <s v="STR039"/>
    <s v="EMP0283"/>
    <n v="8"/>
    <n v="342.87"/>
    <n v="15"/>
    <n v="411.44"/>
    <n v="2331.52"/>
    <n v="2110.8000000000002"/>
    <n v="220.72"/>
    <s v="Upi"/>
    <s v="Not Returned"/>
    <x v="0"/>
    <d v="1899-12-30T11:54:00"/>
    <s v="Weekday"/>
    <s v="Eveready Detergent 1L"/>
    <x v="5"/>
    <n v="340.25"/>
    <s v="Gopal Velan"/>
    <x v="0"/>
    <s v="Suresh Pandian"/>
    <s v="Sales"/>
    <s v="FreshMart Mysuru Market"/>
    <x v="0"/>
  </r>
  <r>
    <s v="INV102377"/>
    <x v="65"/>
    <s v="CUST0208"/>
    <s v="PRD136"/>
    <s v="STR044"/>
    <s v="EMP0287"/>
    <n v="3"/>
    <n v="123.11"/>
    <n v="0"/>
    <n v="0"/>
    <n v="369.33"/>
    <n v="273.54000000000002"/>
    <n v="95.79"/>
    <s v="Upi"/>
    <s v="Not Returned"/>
    <x v="1"/>
    <d v="1899-12-30T16:28:00"/>
    <s v="Weekday"/>
    <s v="Aachi Whole Spices 200g v2"/>
    <x v="1"/>
    <n v="123.11"/>
    <s v="Ezhil Menon"/>
    <x v="1"/>
    <s v="Elango Gupta"/>
    <s v="Store Manager"/>
    <s v="FreshMart Erode Colony"/>
    <x v="0"/>
  </r>
  <r>
    <s v="INV102002"/>
    <x v="42"/>
    <s v="CUST0676"/>
    <s v="PRD019"/>
    <s v="STR084"/>
    <s v="EMP0288"/>
    <n v="7"/>
    <n v="457.23"/>
    <n v="5"/>
    <n v="160.03"/>
    <n v="3496.67"/>
    <n v="2660.56"/>
    <n v="836.11"/>
    <s v="Upi"/>
    <s v="Not Returned"/>
    <x v="1"/>
    <d v="1899-12-30T15:37:00"/>
    <s v="Weekend"/>
    <s v="Amul Paneer 1kg"/>
    <x v="3"/>
    <n v="448.94"/>
    <s v="Dhanush Mudaliar"/>
    <x v="0"/>
    <s v="Chitra Selvam"/>
    <s v="Sales"/>
    <s v="FreshMart Tiruppur Market"/>
    <x v="0"/>
  </r>
  <r>
    <s v="INV100665"/>
    <x v="42"/>
    <s v="CUST0540"/>
    <s v="PRD017"/>
    <s v="STR084"/>
    <s v="EMP0288"/>
    <n v="3"/>
    <n v="528.04"/>
    <n v="15"/>
    <n v="237.62"/>
    <n v="1548.47"/>
    <n v="1193.07"/>
    <n v="355.4"/>
    <s v="Cash"/>
    <s v="Not Returned"/>
    <x v="2"/>
    <d v="1899-12-30T13:43:00"/>
    <s v="Weekend"/>
    <s v="Nestle Curd 1kg"/>
    <x v="3"/>
    <n v="464.41"/>
    <s v="Thenmozhi Naicker"/>
    <x v="0"/>
    <s v="Chitra Selvam"/>
    <s v="Sales"/>
    <s v="FreshMart Tiruppur Market"/>
    <x v="0"/>
  </r>
  <r>
    <s v="INV102140"/>
    <x v="41"/>
    <s v="CUST0370"/>
    <s v="PRD102"/>
    <s v="STR146"/>
    <s v="EMP0343"/>
    <n v="6"/>
    <n v="421.98"/>
    <n v="15"/>
    <n v="379.78"/>
    <n v="2152.1"/>
    <n v="2045.4"/>
    <n v="106.7"/>
    <s v="Debit Card"/>
    <s v="Not Returned"/>
    <x v="1"/>
    <d v="1899-12-30T10:43:00"/>
    <s v="Weekday"/>
    <s v="Local Farm Fresh Vegetables 200g v2"/>
    <x v="11"/>
    <n v="400.33"/>
    <s v="Jaya Naicker"/>
    <x v="0"/>
    <s v="Kishore Velan"/>
    <s v="Inventory"/>
    <s v="FreshMart Chandigarh Hub"/>
    <x v="1"/>
  </r>
  <r>
    <s v="INV102245"/>
    <x v="24"/>
    <s v="CUST0118"/>
    <s v="PRD034"/>
    <s v="STR152"/>
    <s v="EMP0291"/>
    <n v="4"/>
    <n v="124.84"/>
    <n v="5"/>
    <n v="24.97"/>
    <n v="545.54999999999995"/>
    <n v="389.4"/>
    <n v="156.15"/>
    <s v="Wallet"/>
    <s v="Returned"/>
    <x v="1"/>
    <d v="1899-12-30T12:22:00"/>
    <s v="Weekend"/>
    <s v="Nescafe Coffee 500g"/>
    <x v="0"/>
    <n v="124.84"/>
    <s v="Gokul Naidu"/>
    <x v="2"/>
    <s v="Sathish Nathan"/>
    <s v="HR"/>
    <s v="FreshMart Lucknow Arcade"/>
    <x v="1"/>
  </r>
  <r>
    <s v="INV100738"/>
    <x v="17"/>
    <s v="CUST0676"/>
    <s v="PRD003"/>
    <s v="STR121"/>
    <s v="EMP0319"/>
    <n v="8"/>
    <n v="677.38"/>
    <n v="0"/>
    <n v="0"/>
    <n v="5419.04"/>
    <n v="2749.2"/>
    <n v="2669.84"/>
    <s v="Debit Card"/>
    <s v="Returned"/>
    <x v="1"/>
    <d v="1899-12-30T14:20:00"/>
    <s v="Weekday"/>
    <s v="Harvest Gold Buns Combo"/>
    <x v="6"/>
    <n v="589.75"/>
    <s v="Dhanush Mudaliar"/>
    <x v="0"/>
    <s v="Harini Kumar"/>
    <s v="Cashier"/>
    <s v="FreshMart Pune Junction"/>
    <x v="2"/>
  </r>
  <r>
    <s v="INV100207"/>
    <x v="91"/>
    <s v="CUST0138"/>
    <s v="PRD100"/>
    <s v="STR121"/>
    <s v="EMP0319"/>
    <n v="4"/>
    <n v="290.45"/>
    <n v="0"/>
    <n v="0"/>
    <n v="1336.07"/>
    <n v="951.56"/>
    <n v="384.51"/>
    <s v="Net Banking"/>
    <s v="Not Returned"/>
    <x v="1"/>
    <d v="1899-12-30T21:52:00"/>
    <s v="Weekend"/>
    <s v="Organic Fresh Fresh Vegetables 200g v2"/>
    <x v="11"/>
    <n v="290.45"/>
    <s v="Bhavani Gounder"/>
    <x v="1"/>
    <s v="Harini Kumar"/>
    <s v="Cashier"/>
    <s v="FreshMart Pune Junction"/>
    <x v="2"/>
  </r>
  <r>
    <s v="INV101302"/>
    <x v="27"/>
    <s v="CUST0353"/>
    <s v="PRD115"/>
    <s v="STR035"/>
    <s v="EMP0297"/>
    <n v="4"/>
    <n v="423.73"/>
    <n v="5"/>
    <n v="84.75"/>
    <n v="1851.7"/>
    <n v="1279.6400000000001"/>
    <n v="572.05999999999995"/>
    <s v="Credit Card"/>
    <s v="Not Returned"/>
    <x v="1"/>
    <d v="1899-12-30T13:40:00"/>
    <s v="Weekend"/>
    <s v="Aachi Ponni Rice 500g"/>
    <x v="2"/>
    <n v="372.61"/>
    <s v="Mala Nair"/>
    <x v="0"/>
    <s v="Kishore Naidu"/>
    <s v="Sales"/>
    <s v="FreshMart Kochi Circle"/>
    <x v="0"/>
  </r>
  <r>
    <s v="INV100625"/>
    <x v="27"/>
    <s v="CUST0526"/>
    <s v="PRD115"/>
    <s v="STR070"/>
    <s v="EMP0297"/>
    <n v="2"/>
    <n v="372.61"/>
    <n v="0"/>
    <n v="0"/>
    <n v="857"/>
    <n v="639.82000000000005"/>
    <n v="217.18"/>
    <s v="Upi"/>
    <s v="Not Returned"/>
    <x v="0"/>
    <d v="1899-12-30T20:38:00"/>
    <s v="Weekend"/>
    <s v="Aachi Ponni Rice 500g"/>
    <x v="2"/>
    <n v="372.61"/>
    <s v="Deepa Krishnan"/>
    <x v="1"/>
    <s v="Kishore Naidu"/>
    <s v="Sales"/>
    <s v="FreshMart Bengaluru Nagar"/>
    <x v="0"/>
  </r>
  <r>
    <s v="INV101407"/>
    <x v="27"/>
    <s v="CUST0225"/>
    <s v="PRD027"/>
    <s v="STR096"/>
    <s v="EMP0301"/>
    <n v="3"/>
    <n v="139.21"/>
    <n v="20"/>
    <n v="83.53"/>
    <n v="384.21"/>
    <n v="320.97000000000003"/>
    <n v="63.24"/>
    <s v="Debit Card"/>
    <s v="Not Returned"/>
    <x v="1"/>
    <d v="1899-12-30T14:38:00"/>
    <s v="Weekend"/>
    <s v="Coca-Cola Tea 1kg"/>
    <x v="0"/>
    <n v="139.21"/>
    <s v="Raghav Naicker"/>
    <x v="2"/>
    <s v="Kalpana Prabhu"/>
    <s v="Inventory"/>
    <s v="FreshMart Mumbai Bypass"/>
    <x v="2"/>
  </r>
  <r>
    <s v="INV101962"/>
    <x v="100"/>
    <s v="CUST0354"/>
    <s v="PRD056"/>
    <s v="STR178"/>
    <s v="EMP0306"/>
    <n v="5"/>
    <n v="333.54"/>
    <n v="0"/>
    <n v="0"/>
    <n v="1667.7"/>
    <n v="1192.1500000000001"/>
    <n v="475.55"/>
    <s v="Upi"/>
    <s v="Not Returned"/>
    <x v="1"/>
    <d v="1899-12-30T13:50:00"/>
    <s v="Weekday"/>
    <s v="Cadbury Namkeen Combo"/>
    <x v="7"/>
    <n v="333.54"/>
    <s v="Hemalatha Gounder"/>
    <x v="2"/>
    <s v="Yogesh Menon"/>
    <s v="Cashier"/>
    <s v="FreshMart Bhubaneswar Complex"/>
    <x v="3"/>
  </r>
  <r>
    <s v="INV102471"/>
    <x v="43"/>
    <s v="CUST0188"/>
    <s v="PRD053"/>
    <s v="STR058"/>
    <s v="EMP0314"/>
    <n v="5"/>
    <n v="294.41000000000003"/>
    <n v="10"/>
    <n v="147.21"/>
    <n v="1324.84"/>
    <n v="973.2"/>
    <n v="351.64"/>
    <s v="Wallet"/>
    <s v="Not Returned"/>
    <x v="1"/>
    <d v="1899-12-30T11:26:00"/>
    <s v="Weekday"/>
    <s v="Cadbury Namkeen Pack"/>
    <x v="7"/>
    <n v="262.77"/>
    <s v="Gopal Raj"/>
    <x v="0"/>
    <s v="Naveen Naidu"/>
    <s v="Cashier"/>
    <s v="FreshMart Erode Central"/>
    <x v="0"/>
  </r>
  <r>
    <s v="INV100129"/>
    <x v="77"/>
    <s v="CUST0207"/>
    <s v="PRD109"/>
    <s v="STR106"/>
    <s v="EMP0314"/>
    <n v="3"/>
    <n v="157.97999999999999"/>
    <n v="10"/>
    <n v="47.39"/>
    <n v="426.55"/>
    <n v="413.85"/>
    <n v="12.7"/>
    <s v="Upi"/>
    <s v="Not Returned"/>
    <x v="1"/>
    <d v="1899-12-30T14:21:00"/>
    <s v="Weekday"/>
    <s v="Aachi Ponni Rice 1kg"/>
    <x v="2"/>
    <n v="157.97999999999999"/>
    <s v="Sangeetha Selvam"/>
    <x v="1"/>
    <s v="Naveen Naidu"/>
    <s v="Cashier"/>
    <s v="FreshMart Ahmedabad Crossing"/>
    <x v="2"/>
  </r>
  <r>
    <s v="INV101790"/>
    <x v="27"/>
    <s v="CUST0126"/>
    <s v="PRD104"/>
    <s v="STR051"/>
    <s v="EMP0346"/>
    <n v="1"/>
    <n v="191.13"/>
    <n v="0"/>
    <n v="0"/>
    <n v="219.8"/>
    <n v="153.41999999999999"/>
    <n v="66.38"/>
    <s v="Upi"/>
    <s v="Not Returned"/>
    <x v="0"/>
    <d v="1899-12-30T19:09:00"/>
    <s v="Weekend"/>
    <s v="Local Farm Fresh Vegetables Combo"/>
    <x v="11"/>
    <n v="191.13"/>
    <s v="Anjali Balan"/>
    <x v="1"/>
    <s v="Dhanya Sekar"/>
    <s v="Sales"/>
    <s v="FreshMart Madurai Arcade"/>
    <x v="0"/>
  </r>
  <r>
    <s v="INV100267"/>
    <x v="56"/>
    <s v="CUST0507"/>
    <s v="PRD131"/>
    <s v="STR098"/>
    <s v="EMP0320"/>
    <n v="3"/>
    <n v="93.47"/>
    <n v="0"/>
    <n v="0"/>
    <n v="280.41000000000003"/>
    <n v="216.87"/>
    <n v="63.54"/>
    <s v="Cash"/>
    <s v="Not Returned"/>
    <x v="1"/>
    <d v="1899-12-30T11:39:00"/>
    <s v="Weekday"/>
    <s v="Sakthi Powdered Spices 250ml"/>
    <x v="1"/>
    <n v="93.47"/>
    <s v="Kamala Iyer"/>
    <x v="2"/>
    <s v="Revathi Varma"/>
    <s v="Sales"/>
    <s v="FreshMart Pune Main Road"/>
    <x v="1"/>
  </r>
  <r>
    <s v="INV100659"/>
    <x v="57"/>
    <s v="CUST0191"/>
    <s v="PRD135"/>
    <s v="STR041"/>
    <s v="EMP0325"/>
    <n v="3"/>
    <n v="379.12"/>
    <n v="15"/>
    <n v="170.6"/>
    <n v="1111.77"/>
    <n v="879.15"/>
    <n v="232.62"/>
    <s v="Cash"/>
    <s v="Not Returned"/>
    <x v="1"/>
    <d v="1899-12-30T12:06:00"/>
    <s v="Weekend"/>
    <s v="MDH Whole Spices 1L"/>
    <x v="1"/>
    <n v="379.12"/>
    <s v="Elango Balan"/>
    <x v="1"/>
    <s v="Chandran Naidu"/>
    <s v="Cashier"/>
    <s v="FreshMart Tiruppur Colony"/>
    <x v="0"/>
  </r>
  <r>
    <s v="INV101377"/>
    <x v="63"/>
    <s v="CUST0202"/>
    <s v="PRD001"/>
    <s v="STR041"/>
    <s v="EMP0325"/>
    <n v="4"/>
    <n v="299.73"/>
    <n v="10"/>
    <n v="119.89"/>
    <n v="1240.8800000000001"/>
    <n v="738.96"/>
    <n v="501.92"/>
    <s v="Net Banking"/>
    <s v="Not Returned"/>
    <x v="1"/>
    <d v="1899-12-30T09:26:00"/>
    <s v="Weekend"/>
    <s v="Local Bakers Buns 1kg"/>
    <x v="6"/>
    <n v="299.73"/>
    <s v="Vijay Nair"/>
    <x v="1"/>
    <s v="Chandran Naidu"/>
    <s v="Cashier"/>
    <s v="FreshMart Tiruppur Colony"/>
    <x v="0"/>
  </r>
  <r>
    <s v="INV100435"/>
    <x v="9"/>
    <s v="CUST0508"/>
    <s v="PRD068"/>
    <s v="STR008"/>
    <s v="EMP0330"/>
    <n v="1"/>
    <n v="232.2"/>
    <n v="0"/>
    <n v="0"/>
    <n v="267.02999999999997"/>
    <n v="160.97999999999999"/>
    <n v="106.05"/>
    <s v="Credit Card"/>
    <s v="Not Returned"/>
    <x v="1"/>
    <d v="1899-12-30T13:50:00"/>
    <s v="Weekend"/>
    <s v="Patanjali Shampoo 2kg"/>
    <x v="10"/>
    <n v="232.2"/>
    <s v="Priya Subramaniam"/>
    <x v="2"/>
    <s v="Nagarajan Chandran"/>
    <s v="Store Manager"/>
    <s v="FreshMart Kochi Plaza"/>
    <x v="0"/>
  </r>
  <r>
    <s v="INV102033"/>
    <x v="57"/>
    <s v="CUST0149"/>
    <s v="PRD117"/>
    <s v="STR008"/>
    <s v="EMP0334"/>
    <n v="4"/>
    <n v="268.32"/>
    <n v="15"/>
    <n v="160.99"/>
    <n v="1049.1300000000001"/>
    <n v="965.76"/>
    <n v="83.37"/>
    <s v="Upi"/>
    <s v="Not Returned"/>
    <x v="1"/>
    <d v="1899-12-30T17:44:00"/>
    <s v="Weekend"/>
    <s v="Idhayam Groundnut Oil 1kg"/>
    <x v="8"/>
    <n v="268.32"/>
    <s v="Vani Rao"/>
    <x v="2"/>
    <s v="Elango Raj"/>
    <s v="Sales"/>
    <s v="FreshMart Kochi Plaza"/>
    <x v="0"/>
  </r>
  <r>
    <s v="INV101498"/>
    <x v="84"/>
    <s v="CUST0568"/>
    <s v="PRD074"/>
    <s v="STR097"/>
    <s v="EMP0340"/>
    <n v="3"/>
    <n v="461.27"/>
    <n v="5"/>
    <n v="69.19"/>
    <n v="1314.62"/>
    <n v="942.78"/>
    <n v="371.84"/>
    <s v="Upi"/>
    <s v="Not Returned"/>
    <x v="0"/>
    <d v="1899-12-30T15:54:00"/>
    <s v="Weekday"/>
    <s v="Surf Excel Tissue Combo"/>
    <x v="5"/>
    <n v="414.29"/>
    <s v="Hemalatha Menon"/>
    <x v="0"/>
    <s v="Nithya Subramaniam"/>
    <s v="Cashier"/>
    <s v="FreshMart Ahmedabad Arcade"/>
    <x v="2"/>
  </r>
  <r>
    <s v="INV101829"/>
    <x v="64"/>
    <s v="CUST0168"/>
    <s v="PRD147"/>
    <s v="STR097"/>
    <s v="EMP0340"/>
    <n v="8"/>
    <n v="70.64"/>
    <n v="0"/>
    <n v="0"/>
    <n v="565.12"/>
    <n v="403.44"/>
    <n v="161.68"/>
    <s v="Credit Card"/>
    <s v="Not Returned"/>
    <x v="0"/>
    <d v="1899-12-30T19:37:00"/>
    <s v="Weekday"/>
    <s v="Vim Dishwash 1kg"/>
    <x v="4"/>
    <n v="67.37"/>
    <s v="Naveen Prabhu"/>
    <x v="0"/>
    <s v="Nithya Subramaniam"/>
    <s v="Cashier"/>
    <s v="FreshMart Ahmedabad Arcade"/>
    <x v="2"/>
  </r>
  <r>
    <s v="INV100346"/>
    <x v="55"/>
    <s v="CUST0518"/>
    <s v="PRD034"/>
    <s v="STR097"/>
    <s v="EMP0340"/>
    <n v="6"/>
    <n v="134.9"/>
    <n v="0"/>
    <n v="0"/>
    <n v="809.4"/>
    <n v="584.1"/>
    <n v="225.3"/>
    <s v="Debit Card"/>
    <s v="Not Returned"/>
    <x v="1"/>
    <d v="1899-12-30T15:52:00"/>
    <s v="Weekday"/>
    <s v="Nescafe Coffee 500g"/>
    <x v="0"/>
    <n v="124.84"/>
    <s v="Raghav Kumar"/>
    <x v="0"/>
    <s v="Nithya Subramaniam"/>
    <s v="Cashier"/>
    <s v="FreshMart Ahmedabad Arcade"/>
    <x v="2"/>
  </r>
  <r>
    <s v="INV101916"/>
    <x v="37"/>
    <s v="CUST0686"/>
    <s v="PRD091"/>
    <s v="STR097"/>
    <s v="EMP0340"/>
    <n v="7"/>
    <n v="387.19"/>
    <n v="0"/>
    <n v="0"/>
    <n v="3116.88"/>
    <n v="2110.9899999999998"/>
    <n v="1005.89"/>
    <s v="Cash"/>
    <s v="Not Returned"/>
    <x v="1"/>
    <d v="1899-12-30T12:56:00"/>
    <s v="Weekend"/>
    <s v="Local Farm Fresh Fruits 250ml"/>
    <x v="9"/>
    <n v="376.11"/>
    <s v="Hemalatha Balan"/>
    <x v="0"/>
    <s v="Nithya Subramaniam"/>
    <s v="Cashier"/>
    <s v="FreshMart Ahmedabad Arcade"/>
    <x v="2"/>
  </r>
  <r>
    <s v="INV101258"/>
    <x v="47"/>
    <s v="CUST0526"/>
    <s v="PRD034"/>
    <s v="STR142"/>
    <s v="EMP0345"/>
    <n v="4"/>
    <n v="124.84"/>
    <n v="15"/>
    <n v="74.900000000000006"/>
    <n v="424.46"/>
    <n v="389.4"/>
    <n v="35.06"/>
    <s v="Cash"/>
    <s v="Not Returned"/>
    <x v="0"/>
    <d v="1899-12-30T13:08:00"/>
    <s v="Weekday"/>
    <s v="Nescafe Coffee 500g"/>
    <x v="0"/>
    <n v="124.84"/>
    <s v="Deepa Krishnan"/>
    <x v="1"/>
    <s v="Chitra Murugan"/>
    <s v="Sales"/>
    <s v="FreshMart Chandigarh Plaza"/>
    <x v="1"/>
  </r>
  <r>
    <s v="INV101772"/>
    <x v="57"/>
    <s v="CUST0329"/>
    <s v="PRD061"/>
    <s v="STR162"/>
    <s v="EMP0272"/>
    <n v="8"/>
    <n v="364.78"/>
    <n v="5"/>
    <n v="145.91"/>
    <n v="3188.18"/>
    <n v="1773.76"/>
    <n v="1414.42"/>
    <s v="Wallet"/>
    <s v="Not Returned"/>
    <x v="1"/>
    <d v="1899-12-30T21:33:00"/>
    <s v="Weekend"/>
    <s v="Colgate Shampoo Combo"/>
    <x v="10"/>
    <n v="318.62"/>
    <s v="Usha Krishnan"/>
    <x v="0"/>
    <s v="Dhanush Pillai"/>
    <s v="Store Manager"/>
    <s v="FreshMart Delhi Extension"/>
    <x v="1"/>
  </r>
  <r>
    <s v="INV102462"/>
    <x v="57"/>
    <s v="CUST0237"/>
    <s v="PRD092"/>
    <s v="STR077"/>
    <s v="EMP0030"/>
    <n v="3"/>
    <n v="224.28"/>
    <n v="20"/>
    <n v="134.57"/>
    <n v="619.01"/>
    <n v="577.16999999999996"/>
    <n v="41.84"/>
    <s v="Credit Card"/>
    <s v="Not Returned"/>
    <x v="1"/>
    <d v="1899-12-30T16:47:00"/>
    <s v="Weekend"/>
    <s v="Organic Fresh Fresh Fruits 200g"/>
    <x v="9"/>
    <n v="224.28"/>
    <s v="Harini Varma"/>
    <x v="1"/>
    <s v="Hariharan Rao"/>
    <s v="Cashier"/>
    <s v="FreshMart Kochi Gardens"/>
    <x v="0"/>
  </r>
  <r>
    <s v="INV101554"/>
    <x v="10"/>
    <s v="CUST0441"/>
    <s v="PRD062"/>
    <s v="STR102"/>
    <s v="EMP0302"/>
    <n v="3"/>
    <n v="446.17"/>
    <n v="0"/>
    <n v="0"/>
    <n v="1539.29"/>
    <n v="976.83"/>
    <n v="562.46"/>
    <s v="Upi"/>
    <s v="Not Returned"/>
    <x v="0"/>
    <d v="1899-12-30T15:27:00"/>
    <s v="Weekend"/>
    <s v="Himalaya Skin Care Combo"/>
    <x v="10"/>
    <n v="298.81"/>
    <s v="Hari Kumar"/>
    <x v="2"/>
    <s v="Anitha Subramaniam"/>
    <s v="Sales"/>
    <s v="FreshMart Nagpur Towers"/>
    <x v="0"/>
  </r>
  <r>
    <s v="INV102458"/>
    <x v="38"/>
    <s v="CUST0441"/>
    <s v="PRD014"/>
    <s v="STR087"/>
    <s v="EMP0222"/>
    <n v="1"/>
    <n v="434.65"/>
    <n v="0"/>
    <n v="0"/>
    <n v="499.85"/>
    <n v="351.63"/>
    <n v="148.22"/>
    <s v="Wallet"/>
    <s v="Not Returned"/>
    <x v="1"/>
    <d v="1899-12-30T20:40:00"/>
    <s v="Weekend"/>
    <s v="Milky Mist Curd 1kg"/>
    <x v="3"/>
    <n v="434.65"/>
    <s v="Hari Kumar"/>
    <x v="2"/>
    <s v="Poornima Rao"/>
    <s v="Inventory"/>
    <s v="FreshMart Mysuru Complex"/>
    <x v="0"/>
  </r>
  <r>
    <s v="INV101881"/>
    <x v="58"/>
    <s v="CUST0238"/>
    <s v="PRD111"/>
    <s v="STR079"/>
    <s v="EMP0295"/>
    <n v="3"/>
    <n v="225.45"/>
    <n v="5"/>
    <n v="33.82"/>
    <n v="738.91"/>
    <n v="572.70000000000005"/>
    <n v="166.21"/>
    <s v="Credit Card"/>
    <s v="Not Returned"/>
    <x v="2"/>
    <d v="1899-12-30T20:56:00"/>
    <s v="Weekend"/>
    <s v="Aachi Idli Rice 500g"/>
    <x v="2"/>
    <n v="225.45"/>
    <s v="Balaji Varma"/>
    <x v="2"/>
    <s v="Lakshmi Nair"/>
    <s v="Inventory"/>
    <s v="FreshMart Erode Hub"/>
    <x v="0"/>
  </r>
  <r>
    <s v="INV101393"/>
    <x v="24"/>
    <s v="CUST0238"/>
    <s v="PRD110"/>
    <s v="STR080"/>
    <s v="EMP0285"/>
    <n v="3"/>
    <n v="291.93"/>
    <n v="15"/>
    <n v="131.37"/>
    <n v="856.08"/>
    <n v="761.1"/>
    <n v="94.98"/>
    <s v="Debit Card"/>
    <s v="Not Returned"/>
    <x v="2"/>
    <d v="1899-12-30T17:45:00"/>
    <s v="Weekend"/>
    <s v="India Gate Ponni Rice 1kg"/>
    <x v="2"/>
    <n v="291.93"/>
    <s v="Balaji Varma"/>
    <x v="2"/>
    <s v="Lalitha Murugan"/>
    <s v="Store Manager"/>
    <s v="FreshMart Madurai Colony"/>
    <x v="0"/>
  </r>
  <r>
    <s v="INV100092"/>
    <x v="57"/>
    <s v="CUST0368"/>
    <s v="PRD062"/>
    <s v="STR145"/>
    <s v="EMP0161"/>
    <n v="3"/>
    <n v="446.17"/>
    <n v="15"/>
    <n v="200.78"/>
    <n v="1308.3900000000001"/>
    <n v="976.83"/>
    <n v="331.56"/>
    <s v="Upi"/>
    <s v="Not Returned"/>
    <x v="2"/>
    <d v="1899-12-30T20:16:00"/>
    <s v="Weekend"/>
    <s v="Himalaya Skin Care Combo"/>
    <x v="10"/>
    <n v="298.81"/>
    <s v="Kamala Chettiar"/>
    <x v="2"/>
    <s v="Lokesh Venkataraman"/>
    <s v="Inventory"/>
    <s v="FreshMart Lucknow Main Road"/>
    <x v="1"/>
  </r>
  <r>
    <s v="INV100283"/>
    <x v="2"/>
    <s v="CUST0368"/>
    <s v="PRD150"/>
    <s v="STR012"/>
    <s v="EMP0157"/>
    <n v="4"/>
    <n v="214.04"/>
    <n v="5"/>
    <n v="42.81"/>
    <n v="813.35"/>
    <n v="632.24"/>
    <n v="181.11"/>
    <s v="Credit Card"/>
    <s v="Not Returned"/>
    <x v="0"/>
    <d v="1899-12-30T15:01:00"/>
    <s v="Weekday"/>
    <s v="Lizol Toilet Cleaner 200g v2"/>
    <x v="4"/>
    <n v="214.04"/>
    <s v="Kamala Chettiar"/>
    <x v="2"/>
    <s v="Elango Velan"/>
    <s v="Cashier"/>
    <s v="FreshMart Chennai Junction"/>
    <x v="0"/>
  </r>
  <r>
    <s v="INV100564"/>
    <x v="2"/>
    <s v="CUST0368"/>
    <s v="PRD021"/>
    <s v="STR112"/>
    <s v="EMP0200"/>
    <n v="3"/>
    <n v="38.659999999999997"/>
    <n v="0"/>
    <n v="0"/>
    <n v="115.98"/>
    <n v="97.2"/>
    <n v="18.78"/>
    <s v="Debit Card"/>
    <s v="Not Returned"/>
    <x v="1"/>
    <d v="1899-12-30T12:16:00"/>
    <s v="Weekday"/>
    <s v="Milky Mist Butter Pack"/>
    <x v="3"/>
    <n v="38.659999999999997"/>
    <s v="Kamala Chettiar"/>
    <x v="2"/>
    <s v="Lalitha Varma"/>
    <s v="Cashier"/>
    <s v="FreshMart Surat Colony"/>
    <x v="2"/>
  </r>
  <r>
    <s v="INV101093"/>
    <x v="72"/>
    <s v="CUST0243"/>
    <s v="PRD057"/>
    <s v="STR129"/>
    <s v="EMP0256"/>
    <n v="3"/>
    <n v="317.99"/>
    <n v="5"/>
    <n v="47.7"/>
    <n v="906.27"/>
    <n v="705.15"/>
    <n v="201.12"/>
    <s v="Debit Card"/>
    <s v="Not Returned"/>
    <x v="2"/>
    <d v="1899-12-30T13:30:00"/>
    <s v="Weekday"/>
    <s v="Parle Chocolates 500g"/>
    <x v="7"/>
    <n v="317.99"/>
    <s v="Lakshmi Reddy"/>
    <x v="2"/>
    <s v="Vani Naicker"/>
    <s v="Cashier"/>
    <s v="FreshMart Ahmedabad Heights"/>
    <x v="2"/>
  </r>
  <r>
    <s v="INV102445"/>
    <x v="4"/>
    <s v="CUST0258"/>
    <s v="PRD063"/>
    <s v="STR155"/>
    <s v="EMP0055"/>
    <n v="4"/>
    <n v="73.83"/>
    <n v="10"/>
    <n v="29.53"/>
    <n v="305.66000000000003"/>
    <n v="217.28"/>
    <n v="88.38"/>
    <s v="Cash"/>
    <s v="Not Returned"/>
    <x v="1"/>
    <d v="1899-12-30T19:09:00"/>
    <s v="Weekend"/>
    <s v="Patanjali Shampoo Combo"/>
    <x v="10"/>
    <n v="42.16"/>
    <s v="Vasanthi Sekar"/>
    <x v="2"/>
    <s v="Gopal Kumar"/>
    <s v="Billing"/>
    <s v="FreshMart Delhi Complex"/>
    <x v="1"/>
  </r>
  <r>
    <s v="INV101683"/>
    <x v="10"/>
    <s v="CUST0244"/>
    <s v="PRD066"/>
    <s v="STR068"/>
    <s v="EMP0304"/>
    <n v="5"/>
    <n v="491.81"/>
    <n v="20"/>
    <n v="491.81"/>
    <n v="2262.33"/>
    <n v="1827.85"/>
    <n v="434.48"/>
    <s v="Debit Card"/>
    <s v="Not Returned"/>
    <x v="1"/>
    <d v="1899-12-30T18:33:00"/>
    <s v="Weekend"/>
    <s v="Dove Shampoo 2kg"/>
    <x v="10"/>
    <n v="491.81"/>
    <s v="Padma Naicker"/>
    <x v="2"/>
    <s v="Deepa Menon"/>
    <s v="Billing"/>
    <s v="FreshMart Coimbatore Main Road"/>
    <x v="0"/>
  </r>
  <r>
    <s v="INV101473"/>
    <x v="65"/>
    <s v="CUST0244"/>
    <s v="PRD004"/>
    <s v="STR057"/>
    <s v="EMP0065"/>
    <n v="1"/>
    <n v="398.25"/>
    <n v="15"/>
    <n v="59.74"/>
    <n v="338.51"/>
    <n v="236.54"/>
    <n v="101.97"/>
    <s v="Debit Card"/>
    <s v="Not Returned"/>
    <x v="1"/>
    <d v="1899-12-30T20:49:00"/>
    <s v="Weekday"/>
    <s v="Britannia Buns 2kg"/>
    <x v="6"/>
    <n v="398.25"/>
    <s v="Padma Naicker"/>
    <x v="2"/>
    <s v="Kavya Velan"/>
    <s v="Cashier"/>
    <s v="FreshMart Madurai Point"/>
    <x v="0"/>
  </r>
  <r>
    <s v="INV101966"/>
    <x v="79"/>
    <s v="CUST0244"/>
    <s v="PRD129"/>
    <s v="STR034"/>
    <s v="EMP0059"/>
    <n v="3"/>
    <n v="490.22"/>
    <n v="0"/>
    <n v="0"/>
    <n v="1691.26"/>
    <n v="1120.74"/>
    <n v="570.52"/>
    <s v="Cash"/>
    <s v="Not Returned"/>
    <x v="1"/>
    <d v="1899-12-30T18:05:00"/>
    <s v="Weekend"/>
    <s v="Everest Powdered Spices Combo"/>
    <x v="1"/>
    <n v="490.22"/>
    <s v="Padma Naicker"/>
    <x v="2"/>
    <s v="Ezhil Rao"/>
    <s v="Billing"/>
    <s v="FreshMart Tiruppur Circle"/>
    <x v="0"/>
  </r>
  <r>
    <s v="INV100327"/>
    <x v="26"/>
    <s v="CUST0244"/>
    <s v="PRD080"/>
    <s v="STR069"/>
    <s v="EMP0318"/>
    <n v="1"/>
    <n v="275.70999999999998"/>
    <n v="10"/>
    <n v="27.57"/>
    <n v="285.36"/>
    <n v="206.3"/>
    <n v="79.06"/>
    <s v="Upi"/>
    <s v="Not Returned"/>
    <x v="1"/>
    <d v="1899-12-30T13:44:00"/>
    <s v="Weekend"/>
    <s v="Vim Kitchenware 1kg"/>
    <x v="5"/>
    <n v="275.70999999999998"/>
    <s v="Padma Naicker"/>
    <x v="2"/>
    <s v="Prakash Raj"/>
    <s v="Billing"/>
    <s v="FreshMart Madurai Gardens"/>
    <x v="0"/>
  </r>
  <r>
    <s v="INV100225"/>
    <x v="87"/>
    <s v="CUST0297"/>
    <s v="PRD065"/>
    <s v="STR011"/>
    <s v="EMP0341"/>
    <n v="8"/>
    <n v="309.23"/>
    <n v="0"/>
    <n v="0"/>
    <n v="2844.92"/>
    <n v="1593.28"/>
    <n v="1251.6400000000001"/>
    <s v="Upi"/>
    <s v="Not Returned"/>
    <x v="1"/>
    <d v="1899-12-30T17:44:00"/>
    <s v="Weekend"/>
    <s v="Dove Toothpaste 1L"/>
    <x v="10"/>
    <n v="159.5"/>
    <s v="Nithya Sharma"/>
    <x v="0"/>
    <s v="Indira Chandran"/>
    <s v="Billing"/>
    <s v="FreshMart Bengaluru Enclave"/>
    <x v="0"/>
  </r>
  <r>
    <s v="INV102375"/>
    <x v="0"/>
    <s v="CUST0297"/>
    <s v="PRD122"/>
    <s v="STR074"/>
    <s v="EMP0270"/>
    <n v="4"/>
    <n v="106.97"/>
    <n v="20"/>
    <n v="85.58"/>
    <n v="393.64"/>
    <n v="354.88"/>
    <n v="38.76"/>
    <s v="Cash"/>
    <s v="Not Returned"/>
    <x v="1"/>
    <d v="1899-12-30T21:38:00"/>
    <s v="Weekend"/>
    <s v="Fortune Gingelly Oil 250ml"/>
    <x v="8"/>
    <n v="102.51"/>
    <s v="Nithya Sharma"/>
    <x v="0"/>
    <s v="Priya Venkataraman"/>
    <s v="Operations"/>
    <s v="FreshMart Mysuru Main Road"/>
    <x v="0"/>
  </r>
  <r>
    <s v="INV101808"/>
    <x v="92"/>
    <s v="CUST0297"/>
    <s v="PRD144"/>
    <s v="STR042"/>
    <s v="EMP0261"/>
    <n v="8"/>
    <n v="265.54000000000002"/>
    <n v="0"/>
    <n v="0"/>
    <n v="2124.3200000000002"/>
    <n v="1488.32"/>
    <n v="636"/>
    <s v="Wallet"/>
    <s v="Not Returned"/>
    <x v="1"/>
    <d v="1899-12-30T15:36:00"/>
    <s v="Weekday"/>
    <s v="Harpic Dishwash Combo"/>
    <x v="4"/>
    <n v="242.22"/>
    <s v="Nithya Sharma"/>
    <x v="0"/>
    <s v="Hari Murugan"/>
    <s v="Sales"/>
    <s v="FreshMart Erode Point"/>
    <x v="0"/>
  </r>
  <r>
    <s v="INV100410"/>
    <x v="113"/>
    <s v="CUST0297"/>
    <s v="PRD146"/>
    <s v="STR038"/>
    <s v="EMP0041"/>
    <n v="3"/>
    <n v="72.31"/>
    <n v="5"/>
    <n v="10.85"/>
    <n v="206.08"/>
    <n v="149.97"/>
    <n v="56.11"/>
    <s v="Upi"/>
    <s v="Not Returned"/>
    <x v="1"/>
    <d v="1899-12-30T21:21:00"/>
    <s v="Weekday"/>
    <s v="Lizol Floor Cleaner 200g"/>
    <x v="4"/>
    <n v="66.400000000000006"/>
    <s v="Nithya Sharma"/>
    <x v="0"/>
    <s v="Thenmozhi Pandian"/>
    <s v="Inventory"/>
    <s v="FreshMart Hyderabad Hub"/>
    <x v="0"/>
  </r>
  <r>
    <s v="INV101946"/>
    <x v="11"/>
    <s v="CUST0297"/>
    <s v="PRD123"/>
    <s v="STR082"/>
    <s v="EMP0115"/>
    <n v="8"/>
    <n v="189.3"/>
    <n v="0"/>
    <n v="0"/>
    <n v="1741.56"/>
    <n v="1267.44"/>
    <n v="474.12"/>
    <s v="Wallet"/>
    <s v="Not Returned"/>
    <x v="2"/>
    <d v="1899-12-30T21:26:00"/>
    <s v="Weekend"/>
    <s v="Fortune Gingelly Oil 200g"/>
    <x v="8"/>
    <n v="183.39"/>
    <s v="Nithya Sharma"/>
    <x v="0"/>
    <s v="Vasanth Menon"/>
    <s v="Store Manager"/>
    <s v="FreshMart Salem Bypass"/>
    <x v="0"/>
  </r>
  <r>
    <s v="INV102394"/>
    <x v="26"/>
    <s v="CUST0297"/>
    <s v="PRD026"/>
    <s v="STR069"/>
    <s v="EMP0042"/>
    <n v="6"/>
    <n v="352.68"/>
    <n v="0"/>
    <n v="0"/>
    <n v="2433.4899999999998"/>
    <n v="1483.5"/>
    <n v="949.99"/>
    <s v="Upi"/>
    <s v="Not Returned"/>
    <x v="1"/>
    <d v="1899-12-30T10:09:00"/>
    <s v="Weekend"/>
    <s v="Nescafe Coffee 1kg"/>
    <x v="0"/>
    <n v="329.69"/>
    <s v="Nithya Sharma"/>
    <x v="0"/>
    <s v="Nirmala Venkataraman"/>
    <s v="Sales"/>
    <s v="FreshMart Madurai Gardens"/>
    <x v="0"/>
  </r>
  <r>
    <s v="INV102212"/>
    <x v="27"/>
    <s v="CUST0246"/>
    <s v="PRD086"/>
    <s v="STR072"/>
    <s v="EMP0124"/>
    <n v="0"/>
    <n v="359.87"/>
    <n v="0"/>
    <n v="0"/>
    <n v="1241.55"/>
    <n v="823.83"/>
    <n v="417.72"/>
    <s v="Net Banking"/>
    <s v="Not Returned"/>
    <x v="0"/>
    <d v="1899-12-30T16:36:00"/>
    <s v="Weekend"/>
    <s v="Local Farm Fresh Fruits Combo v2"/>
    <x v="9"/>
    <n v="327.08"/>
    <s v="Udhay Varma"/>
    <x v="0"/>
    <s v="Vijay Pandian"/>
    <s v="Sales"/>
    <s v="FreshMart Salem Point"/>
    <x v="0"/>
  </r>
  <r>
    <s v="INV102031"/>
    <x v="91"/>
    <s v="CUST0246"/>
    <s v="PRD104"/>
    <s v="STR057"/>
    <s v="EMP0065"/>
    <n v="4"/>
    <n v="191.42"/>
    <n v="0"/>
    <n v="0"/>
    <n v="880.53"/>
    <n v="613.67999999999995"/>
    <n v="266.85000000000002"/>
    <s v="Debit Card"/>
    <s v="Not Returned"/>
    <x v="0"/>
    <d v="1899-12-30T21:56:00"/>
    <s v="Weekend"/>
    <s v="Local Farm Fresh Vegetables Combo"/>
    <x v="11"/>
    <n v="191.13"/>
    <s v="Udhay Varma"/>
    <x v="0"/>
    <s v="Kavya Velan"/>
    <s v="Cashier"/>
    <s v="FreshMart Madurai Point"/>
    <x v="0"/>
  </r>
  <r>
    <s v="INV100065"/>
    <x v="79"/>
    <s v="CUST0246"/>
    <s v="PRD085"/>
    <s v="STR141"/>
    <s v="EMP0213"/>
    <n v="4"/>
    <n v="416.77"/>
    <n v="0"/>
    <n v="0"/>
    <n v="1917.14"/>
    <n v="1344.28"/>
    <n v="572.86"/>
    <s v="Wallet"/>
    <s v="Not Returned"/>
    <x v="1"/>
    <d v="1899-12-30T20:08:00"/>
    <s v="Weekend"/>
    <s v="Local Farm Fresh Fruits 1kg"/>
    <x v="9"/>
    <n v="389.61"/>
    <s v="Udhay Varma"/>
    <x v="0"/>
    <s v="Venkat Varma"/>
    <s v="Cashier"/>
    <s v="FreshMart Delhi Arcade"/>
    <x v="1"/>
  </r>
  <r>
    <s v="INV101147"/>
    <x v="57"/>
    <s v="CUST0250"/>
    <s v="PRD133"/>
    <s v="STR151"/>
    <s v="EMP0277"/>
    <n v="4"/>
    <n v="80.5"/>
    <n v="5"/>
    <n v="16.100000000000001"/>
    <n v="351.78"/>
    <n v="249"/>
    <n v="102.78"/>
    <s v="Cash"/>
    <s v="Not Returned"/>
    <x v="1"/>
    <d v="1899-12-30T17:51:00"/>
    <s v="Weekend"/>
    <s v="Aachi Powdered Spices 200g"/>
    <x v="1"/>
    <n v="80.5"/>
    <s v="Nirmala Mudaliar"/>
    <x v="1"/>
    <s v="Arun Velan"/>
    <s v="Cashier"/>
    <s v="FreshMart Chandigarh Square"/>
    <x v="1"/>
  </r>
  <r>
    <s v="INV100394"/>
    <x v="37"/>
    <s v="CUST0250"/>
    <s v="PRD141"/>
    <s v="STR075"/>
    <s v="EMP0033"/>
    <n v="2"/>
    <n v="46.76"/>
    <n v="5"/>
    <n v="4.68"/>
    <n v="102.17"/>
    <n v="73.3"/>
    <n v="28.87"/>
    <s v="Cash"/>
    <s v="Not Returned"/>
    <x v="1"/>
    <d v="1899-12-30T20:21:00"/>
    <s v="Weekend"/>
    <s v="Vim Floor Cleaner 1L"/>
    <x v="4"/>
    <n v="46.76"/>
    <s v="Nirmala Mudaliar"/>
    <x v="1"/>
    <s v="Geetha Subramaniam"/>
    <s v="Sales"/>
    <s v="FreshMart Salem Main Road"/>
    <x v="0"/>
  </r>
  <r>
    <s v="INV100544"/>
    <x v="18"/>
    <s v="CUST0254"/>
    <s v="PRD101"/>
    <s v="STR062"/>
    <s v="EMP0350"/>
    <n v="1"/>
    <n v="451.89"/>
    <n v="0"/>
    <n v="0"/>
    <n v="451.89"/>
    <n v="387.16"/>
    <n v="64.73"/>
    <s v="Upi"/>
    <s v="Not Returned"/>
    <x v="0"/>
    <d v="1899-12-30T18:28:00"/>
    <s v="Weekday"/>
    <s v="Organic Fresh Fresh Vegetables 500g"/>
    <x v="11"/>
    <n v="451.89"/>
    <s v="Devi Raj"/>
    <x v="2"/>
    <s v="Uma Pandian"/>
    <s v="Cashier"/>
    <s v="FreshMart Hyderabad Crossing"/>
    <x v="0"/>
  </r>
  <r>
    <s v="INV102099"/>
    <x v="15"/>
    <s v="CUST0256"/>
    <s v="PRD122"/>
    <s v="STR134"/>
    <s v="EMP0170"/>
    <n v="2"/>
    <n v="102.51"/>
    <n v="10"/>
    <n v="20.5"/>
    <n v="212.2"/>
    <n v="177.44"/>
    <n v="34.76"/>
    <s v="Cash"/>
    <s v="Not Returned"/>
    <x v="2"/>
    <d v="1899-12-30T14:00:00"/>
    <s v="Weekend"/>
    <s v="Fortune Gingelly Oil 250ml"/>
    <x v="8"/>
    <n v="102.51"/>
    <s v="Charulatha Velan"/>
    <x v="2"/>
    <s v="Ovi Devi"/>
    <s v="Sales"/>
    <s v="FreshMart Pune Extension"/>
    <x v="2"/>
  </r>
  <r>
    <s v="INV101496"/>
    <x v="92"/>
    <s v="CUST0260"/>
    <s v="PRD004"/>
    <s v="STR107"/>
    <s v="EMP0038"/>
    <n v="4"/>
    <n v="398.25"/>
    <n v="0"/>
    <n v="0"/>
    <n v="1593"/>
    <n v="946.16"/>
    <n v="646.84"/>
    <s v="Upi"/>
    <s v="Not Returned"/>
    <x v="1"/>
    <d v="1899-12-30T14:26:00"/>
    <s v="Weekday"/>
    <s v="Britannia Buns 2kg"/>
    <x v="6"/>
    <n v="398.25"/>
    <s v="Geetha Achari"/>
    <x v="2"/>
    <s v="Yamuna Achari"/>
    <s v="Inventory"/>
    <s v="FreshMart Surat Arcade"/>
    <x v="2"/>
  </r>
  <r>
    <s v="INV102170"/>
    <x v="100"/>
    <s v="CUST0495"/>
    <s v="PRD117"/>
    <s v="STR146"/>
    <s v="EMP0343"/>
    <n v="5"/>
    <n v="279.74"/>
    <n v="0"/>
    <n v="0"/>
    <n v="1398.7"/>
    <n v="1207.2"/>
    <n v="191.5"/>
    <s v="Net Banking"/>
    <s v="Not Returned"/>
    <x v="1"/>
    <d v="1899-12-30T17:42:00"/>
    <s v="Weekday"/>
    <s v="Idhayam Groundnut Oil 1kg"/>
    <x v="8"/>
    <n v="268.32"/>
    <s v="Bhuvana Pillai"/>
    <x v="0"/>
    <s v="Kishore Velan"/>
    <s v="Inventory"/>
    <s v="FreshMart Chandigarh Hub"/>
    <x v="1"/>
  </r>
  <r>
    <s v="INV100950"/>
    <x v="55"/>
    <s v="CUST0263"/>
    <s v="PRD073"/>
    <s v="STR035"/>
    <s v="EMP0158"/>
    <n v="3"/>
    <n v="402.67"/>
    <n v="10"/>
    <n v="120.8"/>
    <n v="1087.21"/>
    <n v="957.15"/>
    <n v="130.06"/>
    <s v="Cash"/>
    <s v="Not Returned"/>
    <x v="2"/>
    <d v="1899-12-30T18:53:00"/>
    <s v="Weekday"/>
    <s v="Harvest Gold Rusk 1kg"/>
    <x v="5"/>
    <n v="392.68"/>
    <s v="Deepa Kumar"/>
    <x v="0"/>
    <s v="Kavya Varma"/>
    <s v="Sales"/>
    <s v="FreshMart Kochi Circle"/>
    <x v="0"/>
  </r>
  <r>
    <s v="INV101865"/>
    <x v="3"/>
    <s v="CUST0263"/>
    <s v="PRD143"/>
    <s v="STR009"/>
    <s v="EMP0322"/>
    <n v="4"/>
    <n v="232.11"/>
    <n v="0"/>
    <n v="0"/>
    <n v="928.44"/>
    <n v="622.6"/>
    <n v="305.83999999999997"/>
    <s v="Cash"/>
    <s v="Not Returned"/>
    <x v="1"/>
    <d v="1899-12-30T10:27:00"/>
    <s v="Weekday"/>
    <s v="Harpic Toilet Cleaner Pack"/>
    <x v="4"/>
    <n v="210.36"/>
    <s v="Deepa Kumar"/>
    <x v="0"/>
    <s v="Prasath Naidu"/>
    <s v="Billing"/>
    <s v="FreshMart Kochi Square"/>
    <x v="0"/>
  </r>
  <r>
    <s v="INV101961"/>
    <x v="91"/>
    <s v="CUST0263"/>
    <s v="PRD085"/>
    <s v="STR028"/>
    <s v="EMP0123"/>
    <n v="6"/>
    <n v="401.75"/>
    <n v="5"/>
    <n v="120.53"/>
    <n v="2633.47"/>
    <n v="2016.42"/>
    <n v="617.04999999999995"/>
    <s v="Wallet"/>
    <s v="Not Returned"/>
    <x v="1"/>
    <d v="1899-12-30T15:43:00"/>
    <s v="Weekend"/>
    <s v="Local Farm Fresh Fruits 1kg"/>
    <x v="9"/>
    <n v="389.61"/>
    <s v="Deepa Kumar"/>
    <x v="0"/>
    <s v="Sundar Sharma"/>
    <s v="Cashier"/>
    <s v="FreshMart Ahmedabad Hub"/>
    <x v="0"/>
  </r>
  <r>
    <s v="INV102296"/>
    <x v="44"/>
    <s v="CUST0263"/>
    <s v="PRD024"/>
    <s v="STR152"/>
    <s v="EMP0291"/>
    <n v="6"/>
    <n v="352.52"/>
    <n v="10"/>
    <n v="211.51"/>
    <n v="1903.61"/>
    <n v="1476.72"/>
    <n v="426.89"/>
    <s v="Wallet"/>
    <s v="Not Returned"/>
    <x v="0"/>
    <d v="1899-12-30T21:46:00"/>
    <s v="Weekday"/>
    <s v="Aavin Milk Pack v2"/>
    <x v="3"/>
    <n v="313.47000000000003"/>
    <s v="Deepa Kumar"/>
    <x v="0"/>
    <s v="Sathish Nathan"/>
    <s v="HR"/>
    <s v="FreshMart Lucknow Arcade"/>
    <x v="1"/>
  </r>
  <r>
    <s v="INV101468"/>
    <x v="33"/>
    <s v="CUST0263"/>
    <s v="PRD027"/>
    <s v="STR072"/>
    <s v="EMP0124"/>
    <n v="7"/>
    <n v="155.72"/>
    <n v="0"/>
    <n v="0"/>
    <n v="1253.55"/>
    <n v="748.93"/>
    <n v="504.62"/>
    <s v="Net Banking"/>
    <s v="Returned"/>
    <x v="1"/>
    <d v="1899-12-30T20:38:00"/>
    <s v="Weekend"/>
    <s v="Coca-Cola Tea 1kg"/>
    <x v="0"/>
    <n v="139.21"/>
    <s v="Deepa Kumar"/>
    <x v="0"/>
    <s v="Vijay Pandian"/>
    <s v="Sales"/>
    <s v="FreshMart Salem Point"/>
    <x v="0"/>
  </r>
  <r>
    <s v="INV101557"/>
    <x v="39"/>
    <s v="CUST0264"/>
    <s v="PRD094"/>
    <s v="STR092"/>
    <s v="EMP0122"/>
    <n v="8"/>
    <n v="327.9"/>
    <n v="10"/>
    <n v="262.32"/>
    <n v="2360.88"/>
    <n v="2005.52"/>
    <n v="355.36"/>
    <s v="Upi"/>
    <s v="Not Returned"/>
    <x v="1"/>
    <d v="1899-12-30T12:43:00"/>
    <s v="Weekday"/>
    <s v="Organic Fresh Fresh Vegetables 2kg"/>
    <x v="11"/>
    <n v="298.68"/>
    <s v="Kavya Sharma"/>
    <x v="0"/>
    <s v="Rajesh Chettiar"/>
    <s v="Cashier"/>
    <s v="FreshMart Chennai Gardens"/>
    <x v="0"/>
  </r>
  <r>
    <s v="INV101222"/>
    <x v="57"/>
    <s v="CUST0318"/>
    <s v="PRD070"/>
    <s v="STR005"/>
    <s v="EMP0127"/>
    <n v="4"/>
    <n v="233.47"/>
    <n v="0"/>
    <n v="0"/>
    <n v="1073.96"/>
    <n v="755.92"/>
    <n v="318.04000000000002"/>
    <s v="Credit Card"/>
    <s v="Returned"/>
    <x v="1"/>
    <d v="1899-12-30T17:05:00"/>
    <s v="Weekend"/>
    <s v="Surf Excel Batteries 2kg"/>
    <x v="5"/>
    <n v="233.47"/>
    <s v="Ilango Achari"/>
    <x v="2"/>
    <s v="Kannan Mudaliar"/>
    <s v="Sales"/>
    <s v="FreshMart Chennai Crossing"/>
    <x v="0"/>
  </r>
  <r>
    <s v="INV101819"/>
    <x v="37"/>
    <s v="CUST0268"/>
    <s v="PRD025"/>
    <s v="STR099"/>
    <s v="EMP0026"/>
    <n v="1"/>
    <n v="383.51"/>
    <n v="0"/>
    <n v="0"/>
    <n v="441.04"/>
    <n v="285.89999999999998"/>
    <n v="155.13999999999999"/>
    <s v="Credit Card"/>
    <s v="Not Returned"/>
    <x v="1"/>
    <d v="1899-12-30T19:09:00"/>
    <s v="Weekend"/>
    <s v="Nescafe Soft Drinks Pack"/>
    <x v="0"/>
    <n v="383.51"/>
    <s v="Ilango Sharma"/>
    <x v="1"/>
    <s v="Nandhini Pandian"/>
    <s v="Operations"/>
    <s v="FreshMart Nagpur Plaza"/>
    <x v="2"/>
  </r>
  <r>
    <s v="INV101205"/>
    <x v="23"/>
    <s v="CUST0269"/>
    <s v="PRD108"/>
    <s v="STR051"/>
    <s v="EMP0199"/>
    <n v="2"/>
    <n v="306.62"/>
    <n v="5"/>
    <n v="30.66"/>
    <n v="669.97"/>
    <n v="519.86"/>
    <n v="150.11000000000001"/>
    <s v="Debit Card"/>
    <s v="Not Returned"/>
    <x v="0"/>
    <d v="1899-12-30T10:25:00"/>
    <s v="Weekend"/>
    <s v="Daawat Basmati Rice 2kg"/>
    <x v="2"/>
    <n v="306.62"/>
    <s v="Naveen Naidu"/>
    <x v="2"/>
    <s v="Pandi Naidu"/>
    <s v="Sales"/>
    <s v="FreshMart Madurai Arcade"/>
    <x v="0"/>
  </r>
  <r>
    <s v="INV100412"/>
    <x v="26"/>
    <s v="CUST0269"/>
    <s v="PRD088"/>
    <s v="STR005"/>
    <s v="EMP0127"/>
    <n v="4"/>
    <n v="404.97"/>
    <n v="0"/>
    <n v="0"/>
    <n v="1862.86"/>
    <n v="1364.96"/>
    <n v="497.9"/>
    <s v="Net Banking"/>
    <s v="Not Returned"/>
    <x v="1"/>
    <d v="1899-12-30T20:19:00"/>
    <s v="Weekend"/>
    <s v="Local Farm Fresh Fruits Combo v3"/>
    <x v="9"/>
    <n v="404.97"/>
    <s v="Naveen Naidu"/>
    <x v="2"/>
    <s v="Kannan Mudaliar"/>
    <s v="Sales"/>
    <s v="FreshMart Chennai Crossing"/>
    <x v="0"/>
  </r>
  <r>
    <s v="INV101970"/>
    <x v="88"/>
    <s v="CUST0269"/>
    <s v="PRD150"/>
    <s v="STR136"/>
    <s v="EMP0070"/>
    <n v="2"/>
    <n v="214.04"/>
    <n v="0"/>
    <n v="0"/>
    <n v="428.08"/>
    <n v="316.12"/>
    <n v="111.96"/>
    <s v="Upi"/>
    <s v="Not Returned"/>
    <x v="1"/>
    <d v="1899-12-30T15:01:00"/>
    <s v="Weekday"/>
    <s v="Lizol Toilet Cleaner 200g v2"/>
    <x v="4"/>
    <n v="214.04"/>
    <s v="Naveen Naidu"/>
    <x v="2"/>
    <s v="Umesh Subramaniam"/>
    <s v="Sales"/>
    <s v="FreshMart Nagpur Crossing"/>
    <x v="2"/>
  </r>
  <r>
    <s v="INV102488"/>
    <x v="72"/>
    <s v="CUST0269"/>
    <s v="PRD129"/>
    <s v="STR050"/>
    <s v="EMP0059"/>
    <n v="3"/>
    <n v="490.22"/>
    <n v="0"/>
    <n v="0"/>
    <n v="1470.66"/>
    <n v="1120.74"/>
    <n v="349.92"/>
    <s v="Debit Card"/>
    <s v="Not Returned"/>
    <x v="1"/>
    <d v="1899-12-30T12:17:00"/>
    <s v="Weekday"/>
    <s v="Everest Powdered Spices Combo"/>
    <x v="1"/>
    <n v="490.22"/>
    <s v="Naveen Naidu"/>
    <x v="2"/>
    <s v="Ezhil Rao"/>
    <s v="Billing"/>
    <s v="FreshMart Chennai Main Road"/>
    <x v="0"/>
  </r>
  <r>
    <s v="INV100975"/>
    <x v="23"/>
    <s v="CUST0270"/>
    <s v="PRD022"/>
    <s v="STR123"/>
    <s v="EMP0155"/>
    <n v="6"/>
    <n v="448"/>
    <n v="15"/>
    <n v="403.2"/>
    <n v="2627.52"/>
    <n v="1916.22"/>
    <n v="711.3"/>
    <s v="Cash"/>
    <s v="Not Returned"/>
    <x v="1"/>
    <d v="1899-12-30T17:09:00"/>
    <s v="Weekend"/>
    <s v="Aavin Milk Pack"/>
    <x v="3"/>
    <n v="397.22"/>
    <s v="Banu Venkataraman"/>
    <x v="0"/>
    <s v="Vijay Chandran"/>
    <s v="Cashier"/>
    <s v="FreshMart Mumbai Extension"/>
    <x v="2"/>
  </r>
  <r>
    <s v="INV101935"/>
    <x v="35"/>
    <s v="CUST0276"/>
    <s v="PRD111"/>
    <s v="STR037"/>
    <s v="EMP0332"/>
    <n v="1"/>
    <n v="225.45"/>
    <n v="0"/>
    <n v="0"/>
    <n v="259.27"/>
    <n v="190.9"/>
    <n v="68.37"/>
    <s v="Debit Card"/>
    <s v="Not Returned"/>
    <x v="1"/>
    <d v="1899-12-30T17:07:00"/>
    <s v="Weekend"/>
    <s v="Aachi Idli Rice 500g"/>
    <x v="2"/>
    <n v="225.45"/>
    <s v="Padma Balan"/>
    <x v="1"/>
    <s v="Udhay Gounder"/>
    <s v="Cashier"/>
    <s v="FreshMart Hyderabad Extension"/>
    <x v="0"/>
  </r>
  <r>
    <s v="INV101667"/>
    <x v="41"/>
    <s v="CUST0285"/>
    <s v="PRD080"/>
    <s v="STR123"/>
    <s v="EMP0133"/>
    <n v="5"/>
    <n v="275.70999999999998"/>
    <n v="20"/>
    <n v="275.70999999999998"/>
    <n v="1102.8399999999999"/>
    <n v="1031.5"/>
    <n v="71.34"/>
    <s v="Wallet"/>
    <s v="Not Returned"/>
    <x v="0"/>
    <d v="1899-12-30T12:41:00"/>
    <s v="Weekday"/>
    <s v="Vim Kitchenware 1kg"/>
    <x v="5"/>
    <n v="275.70999999999998"/>
    <s v="Aishwarya Gounder"/>
    <x v="2"/>
    <s v="Deepak Naicker"/>
    <s v="Sales"/>
    <s v="FreshMart Mumbai Extension"/>
    <x v="2"/>
  </r>
  <r>
    <s v="INV102018"/>
    <x v="24"/>
    <s v="CUST0285"/>
    <s v="PRD067"/>
    <s v="STR158"/>
    <s v="EMP0107"/>
    <n v="3"/>
    <n v="186.38"/>
    <n v="20"/>
    <n v="111.83"/>
    <n v="514.41"/>
    <n v="406.98"/>
    <n v="107.43"/>
    <s v="Debit Card"/>
    <s v="Not Returned"/>
    <x v="1"/>
    <d v="1899-12-30T19:03:00"/>
    <s v="Weekend"/>
    <s v="Dove Shampoo 500g"/>
    <x v="10"/>
    <n v="186.38"/>
    <s v="Aishwarya Gounder"/>
    <x v="2"/>
    <s v="Sangeetha Devi"/>
    <s v="Sales"/>
    <s v="FreshMart Delhi Crossing"/>
    <x v="1"/>
  </r>
  <r>
    <s v="INV101388"/>
    <x v="5"/>
    <s v="CUST0277"/>
    <s v="PRD070"/>
    <s v="STR012"/>
    <s v="EMP0157"/>
    <n v="4"/>
    <n v="247.03"/>
    <n v="5"/>
    <n v="49.41"/>
    <n v="938.71"/>
    <n v="755.92"/>
    <n v="182.79"/>
    <s v="Credit Card"/>
    <s v="Returned"/>
    <x v="1"/>
    <d v="1899-12-30T15:13:00"/>
    <s v="Weekday"/>
    <s v="Surf Excel Batteries 2kg"/>
    <x v="5"/>
    <n v="233.47"/>
    <s v="Senthil Kumar"/>
    <x v="0"/>
    <s v="Elango Velan"/>
    <s v="Cashier"/>
    <s v="FreshMart Chennai Junction"/>
    <x v="0"/>
  </r>
  <r>
    <s v="INV100557"/>
    <x v="42"/>
    <s v="CUST0277"/>
    <s v="PRD111"/>
    <s v="STR016"/>
    <s v="EMP0146"/>
    <n v="7"/>
    <n v="230.21"/>
    <n v="0"/>
    <n v="0"/>
    <n v="1853.19"/>
    <n v="1336.3"/>
    <n v="516.89"/>
    <s v="Cash"/>
    <s v="Not Returned"/>
    <x v="1"/>
    <d v="1899-12-30T11:09:00"/>
    <s v="Weekend"/>
    <s v="Aachi Idli Rice 500g"/>
    <x v="2"/>
    <n v="225.45"/>
    <s v="Senthil Kumar"/>
    <x v="0"/>
    <s v="Kishore Chettiar"/>
    <s v="Inventory"/>
    <s v="FreshMart Kochi Bypass"/>
    <x v="0"/>
  </r>
  <r>
    <s v="INV100174"/>
    <x v="24"/>
    <s v="CUST0277"/>
    <s v="PRD080"/>
    <s v="STR021"/>
    <s v="EMP0280"/>
    <n v="6"/>
    <n v="276.49"/>
    <n v="0"/>
    <n v="0"/>
    <n v="1907.78"/>
    <n v="1237.8"/>
    <n v="669.98"/>
    <s v="Debit Card"/>
    <s v="Not Returned"/>
    <x v="1"/>
    <d v="1899-12-30T12:37:00"/>
    <s v="Weekend"/>
    <s v="Vim Kitchenware 1kg"/>
    <x v="5"/>
    <n v="275.70999999999998"/>
    <s v="Senthil Kumar"/>
    <x v="0"/>
    <s v="Hema Mudaliar"/>
    <s v="Store Manager"/>
    <s v="FreshMart Madurai Market"/>
    <x v="0"/>
  </r>
  <r>
    <s v="INV100249"/>
    <x v="46"/>
    <s v="CUST0279"/>
    <s v="PRD126"/>
    <s v="STR032"/>
    <s v="EMP0306"/>
    <n v="4"/>
    <n v="399.72"/>
    <n v="0"/>
    <n v="0"/>
    <n v="1598.88"/>
    <n v="1297.92"/>
    <n v="300.95999999999998"/>
    <s v="Net Banking"/>
    <s v="Returned"/>
    <x v="1"/>
    <d v="1899-12-30T13:58:00"/>
    <s v="Weekday"/>
    <s v="Fortune Gingelly Oil 1L"/>
    <x v="8"/>
    <n v="360.52"/>
    <s v="Ramesh Devi"/>
    <x v="0"/>
    <s v="Yogesh Menon"/>
    <s v="Cashier"/>
    <s v="FreshMart Kochi Main Road"/>
    <x v="0"/>
  </r>
  <r>
    <s v="INV100611"/>
    <x v="105"/>
    <s v="CUST0425"/>
    <s v="PRD081"/>
    <s v="STR170"/>
    <s v="EMP0236"/>
    <n v="7"/>
    <n v="56.88"/>
    <n v="20"/>
    <n v="79.63"/>
    <n v="318.52999999999997"/>
    <n v="314.72000000000003"/>
    <n v="3.81"/>
    <s v="Cash"/>
    <s v="Not Returned"/>
    <x v="1"/>
    <d v="1899-12-30T14:28:00"/>
    <s v="Weekday"/>
    <s v="Eveready Batteries 250ml"/>
    <x v="5"/>
    <n v="55.81"/>
    <s v="Balaji Mudaliar"/>
    <x v="0"/>
    <s v="Madhavan Varma"/>
    <s v="Sales"/>
    <s v="FreshMart Patna Arcade"/>
    <x v="3"/>
  </r>
  <r>
    <s v="INV101503"/>
    <x v="22"/>
    <s v="CUST0425"/>
    <s v="PRD004"/>
    <s v="STR105"/>
    <s v="EMP0089"/>
    <n v="7"/>
    <n v="441.15"/>
    <n v="0"/>
    <n v="0"/>
    <n v="3551.26"/>
    <n v="1655.78"/>
    <n v="1895.48"/>
    <s v="Upi"/>
    <s v="Not Returned"/>
    <x v="1"/>
    <d v="1899-12-30T10:03:00"/>
    <s v="Weekend"/>
    <s v="Britannia Buns 2kg"/>
    <x v="6"/>
    <n v="398.25"/>
    <s v="Balaji Mudaliar"/>
    <x v="0"/>
    <s v="Kalpana Balan"/>
    <s v="Cashier"/>
    <s v="FreshMart Ahmedabad Junction"/>
    <x v="2"/>
  </r>
  <r>
    <s v="INV101583"/>
    <x v="69"/>
    <s v="CUST0283"/>
    <s v="PRD006"/>
    <s v="STR026"/>
    <s v="EMP0253"/>
    <n v="5"/>
    <n v="343.56"/>
    <n v="0"/>
    <n v="0"/>
    <n v="1717.8"/>
    <n v="1081.5999999999999"/>
    <n v="636.20000000000005"/>
    <s v="Debit Card"/>
    <s v="Not Returned"/>
    <x v="1"/>
    <d v="1899-12-30T17:42:00"/>
    <s v="Weekday"/>
    <s v="Harvest Gold Cookies 500g"/>
    <x v="6"/>
    <n v="343.56"/>
    <s v="Malathi Sharma"/>
    <x v="2"/>
    <s v="Vasanthi Naicker"/>
    <s v="HR"/>
    <s v="FreshMart Mysuru Crossing"/>
    <x v="0"/>
  </r>
  <r>
    <s v="INV101608"/>
    <x v="9"/>
    <s v="CUST0284"/>
    <s v="PRD041"/>
    <s v="STR040"/>
    <s v="EMP0061"/>
    <n v="3"/>
    <n v="217.85"/>
    <n v="20"/>
    <n v="130.71"/>
    <n v="601.27"/>
    <n v="569.07000000000005"/>
    <n v="32.200000000000003"/>
    <s v="Debit Card"/>
    <s v="Not Returned"/>
    <x v="0"/>
    <d v="1899-12-30T19:32:00"/>
    <s v="Weekend"/>
    <s v="Amul Frozen Vegetables 250ml"/>
    <x v="12"/>
    <n v="217.85"/>
    <s v="Usha Gounder"/>
    <x v="1"/>
    <s v="Poornima Devi"/>
    <s v="Billing"/>
    <s v="FreshMart Coimbatore Colony"/>
    <x v="2"/>
  </r>
  <r>
    <s v="INV102138"/>
    <x v="15"/>
    <s v="CUST0286"/>
    <s v="PRD118"/>
    <s v="STR048"/>
    <s v="EMP0312"/>
    <n v="3"/>
    <n v="155.55000000000001"/>
    <n v="5"/>
    <n v="23.33"/>
    <n v="509.82"/>
    <n v="412.92"/>
    <n v="96.9"/>
    <s v="Upi"/>
    <s v="Not Returned"/>
    <x v="1"/>
    <d v="1899-12-30T09:32:00"/>
    <s v="Weekend"/>
    <s v="Local Farm Fresh Fruits 1kg"/>
    <x v="8"/>
    <n v="155.55000000000001"/>
    <s v="Senthil Devi"/>
    <x v="2"/>
    <s v="Vasanthi Chettiar"/>
    <s v="Sales"/>
    <s v="FreshMart Bengaluru Square"/>
    <x v="0"/>
  </r>
  <r>
    <s v="INV100258"/>
    <x v="17"/>
    <s v="CUST0287"/>
    <s v="PRD017"/>
    <s v="STR130"/>
    <s v="EMP0066"/>
    <n v="4"/>
    <n v="464.41"/>
    <n v="0"/>
    <n v="0"/>
    <n v="1857.64"/>
    <n v="1590.76"/>
    <n v="266.88"/>
    <s v="Wallet"/>
    <s v="Not Returned"/>
    <x v="1"/>
    <d v="1899-12-30T16:06:00"/>
    <s v="Weekday"/>
    <s v="Nestle Curd 1kg"/>
    <x v="3"/>
    <n v="464.41"/>
    <s v="Ovi Achari"/>
    <x v="2"/>
    <s v="Padma Raj"/>
    <s v="Operations"/>
    <s v="FreshMart Surat Central"/>
    <x v="2"/>
  </r>
  <r>
    <s v="INV101969"/>
    <x v="4"/>
    <s v="CUST0324"/>
    <s v="PRD084"/>
    <s v="STR014"/>
    <s v="EMP0109"/>
    <n v="7"/>
    <n v="244.61"/>
    <n v="0"/>
    <n v="0"/>
    <n v="1969.11"/>
    <n v="1275.19"/>
    <n v="693.92"/>
    <s v="Debit Card"/>
    <s v="Not Returned"/>
    <x v="1"/>
    <d v="1899-12-30T10:00:00"/>
    <s v="Weekend"/>
    <s v="Local Farm Fresh Fruits Combo"/>
    <x v="9"/>
    <n v="221.61"/>
    <s v="Tamil Velan"/>
    <x v="0"/>
    <s v="Dinesh Chettiar"/>
    <s v="Store Manager"/>
    <s v="FreshMart Coimbatore Circle"/>
    <x v="0"/>
  </r>
  <r>
    <s v="INV101739"/>
    <x v="102"/>
    <s v="CUST0324"/>
    <s v="PRD082"/>
    <s v="STR054"/>
    <s v="EMP0104"/>
    <n v="3"/>
    <n v="246.7"/>
    <n v="0"/>
    <n v="0"/>
    <n v="740.1"/>
    <n v="577.23"/>
    <n v="162.87"/>
    <s v="Cash"/>
    <s v="Not Returned"/>
    <x v="1"/>
    <d v="1899-12-30T20:11:00"/>
    <s v="Weekday"/>
    <s v="Organic Fresh Fresh Fruits Pack"/>
    <x v="9"/>
    <n v="232.92"/>
    <s v="Tamil Velan"/>
    <x v="0"/>
    <s v="Pandi Nair"/>
    <s v="Inventory"/>
    <s v="FreshMart Mysuru Plaza"/>
    <x v="0"/>
  </r>
  <r>
    <s v="INV101031"/>
    <x v="15"/>
    <s v="CUST0289"/>
    <s v="PRD139"/>
    <s v="STR062"/>
    <s v="EMP0350"/>
    <n v="5"/>
    <n v="91.61"/>
    <n v="0"/>
    <n v="0"/>
    <n v="526.76"/>
    <n v="353.5"/>
    <n v="173.26"/>
    <s v="Cash"/>
    <s v="Not Returned"/>
    <x v="1"/>
    <d v="1899-12-30T12:40:00"/>
    <s v="Weekend"/>
    <s v="Lizol Toilet Cleaner Combo"/>
    <x v="4"/>
    <n v="91.61"/>
    <s v="Mala Naidu"/>
    <x v="2"/>
    <s v="Uma Pandian"/>
    <s v="Cashier"/>
    <s v="FreshMart Hyderabad Crossing"/>
    <x v="0"/>
  </r>
  <r>
    <s v="INV102388"/>
    <x v="4"/>
    <s v="CUST0504"/>
    <s v="PRD085"/>
    <s v="STR056"/>
    <s v="EMP0163"/>
    <n v="5"/>
    <n v="433.39"/>
    <n v="0"/>
    <n v="0"/>
    <n v="2491.9899999999998"/>
    <n v="1680.35"/>
    <n v="811.64"/>
    <s v="Credit Card"/>
    <s v="Not Returned"/>
    <x v="1"/>
    <d v="1899-12-30T13:16:00"/>
    <s v="Weekend"/>
    <s v="Local Farm Fresh Fruits 1kg"/>
    <x v="9"/>
    <n v="389.61"/>
    <s v="Kalpana Kumar"/>
    <x v="0"/>
    <s v="Revathi Raj"/>
    <s v="Cashier"/>
    <s v="FreshMart Bengaluru Junction"/>
    <x v="0"/>
  </r>
  <r>
    <s v="INV102015"/>
    <x v="64"/>
    <s v="CUST0504"/>
    <s v="PRD020"/>
    <s v="STR058"/>
    <s v="EMP0052"/>
    <n v="5"/>
    <n v="106.8"/>
    <n v="5"/>
    <n v="26.7"/>
    <n v="507.3"/>
    <n v="430.25"/>
    <n v="77.05"/>
    <s v="Cash"/>
    <s v="Not Returned"/>
    <x v="0"/>
    <d v="1899-12-30T15:18:00"/>
    <s v="Weekday"/>
    <s v="Aavin Milk 1L"/>
    <x v="3"/>
    <n v="99.93"/>
    <s v="Kalpana Kumar"/>
    <x v="0"/>
    <s v="Pandi Iyer"/>
    <s v="Sales"/>
    <s v="FreshMart Erode Central"/>
    <x v="0"/>
  </r>
  <r>
    <s v="INV101515"/>
    <x v="72"/>
    <s v="CUST0290"/>
    <s v="PRD030"/>
    <s v="STR029"/>
    <s v="EMP0155"/>
    <n v="4"/>
    <n v="172.63"/>
    <n v="10"/>
    <n v="69.05"/>
    <n v="621.47"/>
    <n v="568"/>
    <n v="53.47"/>
    <s v="Upi"/>
    <s v="Not Returned"/>
    <x v="1"/>
    <d v="1899-12-30T16:34:00"/>
    <s v="Weekday"/>
    <s v="Nescafe Tea Combo"/>
    <x v="0"/>
    <n v="172.63"/>
    <s v="Uma Pillai"/>
    <x v="1"/>
    <s v="Vijay Chandran"/>
    <s v="Cashier"/>
    <s v="FreshMart Bengaluru Colony"/>
    <x v="0"/>
  </r>
  <r>
    <s v="INV102071"/>
    <x v="111"/>
    <s v="CUST0291"/>
    <s v="PRD016"/>
    <s v="STR069"/>
    <s v="EMP0283"/>
    <n v="3"/>
    <n v="59.92"/>
    <n v="0"/>
    <n v="0"/>
    <n v="179.76"/>
    <n v="144.44999999999999"/>
    <n v="35.31"/>
    <s v="Credit Card"/>
    <s v="Not Returned"/>
    <x v="1"/>
    <d v="1899-12-30T13:19:00"/>
    <s v="Weekday"/>
    <s v="Milky Mist Milk 2kg"/>
    <x v="3"/>
    <n v="59.92"/>
    <s v="Revathi Sharma"/>
    <x v="1"/>
    <s v="Suresh Pandian"/>
    <s v="Sales"/>
    <s v="FreshMart Madurai Gardens"/>
    <x v="0"/>
  </r>
  <r>
    <s v="INV101006"/>
    <x v="10"/>
    <s v="CUST0293"/>
    <s v="PRD098"/>
    <s v="STR046"/>
    <s v="EMP0023"/>
    <n v="3"/>
    <n v="87.95"/>
    <n v="5"/>
    <n v="13.19"/>
    <n v="288.26"/>
    <n v="207.27"/>
    <n v="80.989999999999995"/>
    <s v="Wallet"/>
    <s v="Not Returned"/>
    <x v="1"/>
    <d v="1899-12-30T10:21:00"/>
    <s v="Weekend"/>
    <s v="Organic Fresh Fresh Vegetables 250ml"/>
    <x v="11"/>
    <n v="83.13"/>
    <s v="Suresh Chandran"/>
    <x v="0"/>
    <s v="Jayakumar Gounder"/>
    <s v="Operations"/>
    <s v="FreshMart Mysuru Colony"/>
    <x v="0"/>
  </r>
  <r>
    <s v="INV102486"/>
    <x v="17"/>
    <s v="CUST0293"/>
    <s v="PRD082"/>
    <s v="STR180"/>
    <s v="EMP0195"/>
    <n v="7"/>
    <n v="235.76"/>
    <n v="10"/>
    <n v="165.03"/>
    <n v="1485.29"/>
    <n v="1346.87"/>
    <n v="138.41999999999999"/>
    <s v="Net Banking"/>
    <s v="Not Returned"/>
    <x v="1"/>
    <d v="1899-12-30T14:31:00"/>
    <s v="Weekday"/>
    <s v="Organic Fresh Fresh Fruits Pack"/>
    <x v="9"/>
    <n v="232.92"/>
    <s v="Suresh Chandran"/>
    <x v="0"/>
    <s v="Ovi Menon"/>
    <s v="Sales"/>
    <s v="FreshMart Guwahati Extension"/>
    <x v="3"/>
  </r>
  <r>
    <s v="INV100392"/>
    <x v="27"/>
    <s v="CUST0395"/>
    <s v="PRD086"/>
    <s v="STR036"/>
    <s v="EMP0150"/>
    <n v="4"/>
    <n v="327.08"/>
    <n v="20"/>
    <n v="261.66000000000003"/>
    <n v="1203.6600000000001"/>
    <n v="1098.44"/>
    <n v="105.22"/>
    <s v="Wallet"/>
    <s v="Not Returned"/>
    <x v="1"/>
    <d v="1899-12-30T14:47:00"/>
    <s v="Weekend"/>
    <s v="Local Farm Fresh Fruits Combo v2"/>
    <x v="9"/>
    <n v="327.08"/>
    <s v="Arun Pandian"/>
    <x v="1"/>
    <s v="Dhanya Iyer"/>
    <s v="Operations"/>
    <s v="FreshMart Chennai Central"/>
    <x v="0"/>
  </r>
  <r>
    <s v="INV100547"/>
    <x v="43"/>
    <s v="CUST0395"/>
    <s v="PRD132"/>
    <s v="STR176"/>
    <s v="EMP0069"/>
    <n v="1"/>
    <n v="351.78"/>
    <n v="10"/>
    <n v="35.18"/>
    <n v="316.60000000000002"/>
    <n v="253.83"/>
    <n v="62.77"/>
    <s v="Credit Card"/>
    <s v="Not Returned"/>
    <x v="0"/>
    <d v="1899-12-30T13:48:00"/>
    <s v="Weekday"/>
    <s v="Everest Blended Masala 2kg"/>
    <x v="1"/>
    <n v="351.78"/>
    <s v="Arun Pandian"/>
    <x v="1"/>
    <s v="Uma Chandran"/>
    <s v="Store Manager"/>
    <s v="FreshMart Kolkata Hub"/>
    <x v="3"/>
  </r>
  <r>
    <s v="INV101715"/>
    <x v="8"/>
    <s v="CUST0294"/>
    <s v="PRD103"/>
    <s v="STR080"/>
    <s v="EMP0285"/>
    <n v="3"/>
    <n v="355.64"/>
    <n v="15"/>
    <n v="160.04"/>
    <n v="1042.9100000000001"/>
    <n v="910.23"/>
    <n v="132.68"/>
    <s v="Debit Card"/>
    <s v="Not Returned"/>
    <x v="0"/>
    <d v="1899-12-30T14:32:00"/>
    <s v="Weekend"/>
    <s v="Organic Fresh Fresh Vegetables Pack"/>
    <x v="11"/>
    <n v="355.64"/>
    <s v="Deepak Venkataraman"/>
    <x v="2"/>
    <s v="Lalitha Murugan"/>
    <s v="Store Manager"/>
    <s v="FreshMart Madurai Colony"/>
    <x v="0"/>
  </r>
  <r>
    <s v="INV100595"/>
    <x v="87"/>
    <s v="CUST0480"/>
    <s v="PRD086"/>
    <s v="STR063"/>
    <s v="EMP0143"/>
    <n v="3"/>
    <n v="327.08"/>
    <n v="15"/>
    <n v="147.19"/>
    <n v="959.16"/>
    <n v="823.83"/>
    <n v="135.33000000000001"/>
    <s v="Cash"/>
    <s v="Not Returned"/>
    <x v="1"/>
    <d v="1899-12-30T13:01:00"/>
    <s v="Weekend"/>
    <s v="Local Farm Fresh Fruits Combo v2"/>
    <x v="9"/>
    <n v="327.08"/>
    <s v="Aishwarya Balan"/>
    <x v="1"/>
    <s v="Chitra Prabhu"/>
    <s v="Sales"/>
    <s v="FreshMart Hyderabad Market"/>
    <x v="0"/>
  </r>
  <r>
    <s v="INV100968"/>
    <x v="48"/>
    <s v="CUST0302"/>
    <s v="PRD001"/>
    <s v="STR112"/>
    <s v="EMP0165"/>
    <n v="2"/>
    <n v="299.73"/>
    <n v="0"/>
    <n v="0"/>
    <n v="599.46"/>
    <n v="369.48"/>
    <n v="229.98"/>
    <s v="Wallet"/>
    <s v="Not Returned"/>
    <x v="1"/>
    <d v="1899-12-30T11:42:00"/>
    <s v="Weekday"/>
    <s v="Local Bakers Buns 1kg"/>
    <x v="6"/>
    <n v="299.73"/>
    <s v="Rajesh Reddy"/>
    <x v="1"/>
    <s v="Aishwarya Nathan"/>
    <s v="Sales"/>
    <s v="FreshMart Surat Colony"/>
    <x v="2"/>
  </r>
  <r>
    <s v="INV100675"/>
    <x v="24"/>
    <s v="CUST0304"/>
    <s v="PRD008"/>
    <s v="STR153"/>
    <s v="EMP0168"/>
    <n v="1"/>
    <n v="455.79"/>
    <n v="0"/>
    <n v="0"/>
    <n v="524.16"/>
    <n v="282.88"/>
    <n v="241.28"/>
    <s v="Wallet"/>
    <s v="Not Returned"/>
    <x v="2"/>
    <d v="1899-12-30T16:21:00"/>
    <s v="Weekend"/>
    <s v="Britannia Cookies 200g"/>
    <x v="6"/>
    <n v="455.79"/>
    <s v="Unknown"/>
    <x v="1"/>
    <s v="Sudha Sekar"/>
    <s v="Cashier"/>
    <s v="FreshMart Lucknow Junction"/>
    <x v="1"/>
  </r>
  <r>
    <s v="INV101568"/>
    <x v="41"/>
    <s v="CUST0435"/>
    <s v="PRD089"/>
    <s v="STR010"/>
    <s v="EMP0004"/>
    <n v="1"/>
    <n v="305.67"/>
    <n v="15"/>
    <n v="45.85"/>
    <n v="259.82"/>
    <n v="251.42"/>
    <n v="8.4"/>
    <s v="Credit Card"/>
    <s v="Not Returned"/>
    <x v="1"/>
    <d v="1899-12-30T17:30:00"/>
    <s v="Weekday"/>
    <s v="Organic Fresh Fresh Fruits 500g"/>
    <x v="9"/>
    <n v="305.67"/>
    <s v="Rajesh Devi"/>
    <x v="2"/>
    <s v="Hema Chettiar"/>
    <s v="Sales"/>
    <s v="FreshMart Kochi Colony"/>
    <x v="0"/>
  </r>
  <r>
    <s v="INV101623"/>
    <x v="93"/>
    <s v="CUST0435"/>
    <s v="PRD019"/>
    <s v="STR049"/>
    <s v="EMP0017"/>
    <n v="1"/>
    <n v="448.94"/>
    <n v="0"/>
    <n v="0"/>
    <n v="448.94"/>
    <n v="380.08"/>
    <n v="68.86"/>
    <s v="Upi"/>
    <s v="Not Returned"/>
    <x v="2"/>
    <d v="1899-12-30T16:00:00"/>
    <s v="Weekday"/>
    <s v="Amul Paneer 1kg"/>
    <x v="3"/>
    <n v="448.94"/>
    <s v="Rajesh Devi"/>
    <x v="2"/>
    <s v="Ovi Sharma"/>
    <s v="Sales"/>
    <s v="FreshMart Mysuru Circle"/>
    <x v="0"/>
  </r>
  <r>
    <s v="INV100344"/>
    <x v="114"/>
    <s v="CUST0435"/>
    <s v="PRD006"/>
    <s v="STR126"/>
    <s v="EMP0063"/>
    <n v="5"/>
    <n v="343.56"/>
    <n v="20"/>
    <n v="343.56"/>
    <n v="1374.24"/>
    <n v="1081.5999999999999"/>
    <n v="292.64"/>
    <s v="Credit Card"/>
    <s v="Not Returned"/>
    <x v="1"/>
    <d v="1899-12-30T12:43:00"/>
    <s v="Weekday"/>
    <s v="Harvest Gold Cookies 500g"/>
    <x v="6"/>
    <n v="343.56"/>
    <s v="Rajesh Devi"/>
    <x v="2"/>
    <s v="Lakshmi Devi"/>
    <s v="Store Manager"/>
    <s v="FreshMart Surat Hub"/>
    <x v="2"/>
  </r>
  <r>
    <s v="INV102347"/>
    <x v="40"/>
    <s v="CUST0562"/>
    <s v="PRD089"/>
    <s v="STR074"/>
    <s v="EMP0270"/>
    <n v="8"/>
    <n v="309.81"/>
    <n v="20"/>
    <n v="495.7"/>
    <n v="1982.78"/>
    <n v="2011.36"/>
    <n v="-28.58"/>
    <s v="Credit Card"/>
    <s v="Not Returned"/>
    <x v="1"/>
    <d v="1899-12-30T12:54:00"/>
    <s v="Weekday"/>
    <s v="Organic Fresh Fresh Fruits 500g"/>
    <x v="9"/>
    <n v="305.67"/>
    <s v="Gopal Pandian"/>
    <x v="0"/>
    <s v="Priya Venkataraman"/>
    <s v="Operations"/>
    <s v="FreshMart Mysuru Main Road"/>
    <x v="0"/>
  </r>
  <r>
    <s v="INV100151"/>
    <x v="42"/>
    <s v="CUST0308"/>
    <s v="PRD072"/>
    <s v="STR114"/>
    <s v="EMP0053"/>
    <n v="3"/>
    <n v="388.84"/>
    <n v="10"/>
    <n v="116.65"/>
    <n v="1207.3499999999999"/>
    <n v="791.55"/>
    <n v="415.8"/>
    <s v="Cash"/>
    <s v="Not Returned"/>
    <x v="2"/>
    <d v="1899-12-30T20:34:00"/>
    <s v="Weekend"/>
    <s v="Eveready Detergent 1L"/>
    <x v="5"/>
    <n v="340.25"/>
    <s v="Deepa Nathan"/>
    <x v="0"/>
    <s v="Kannan Gupta"/>
    <s v="Cashier"/>
    <s v="FreshMart Ahmedabad Complex"/>
    <x v="2"/>
  </r>
  <r>
    <s v="INV100042"/>
    <x v="50"/>
    <s v="CUST0309"/>
    <s v="PRD025"/>
    <s v="STR015"/>
    <s v="EMP0349"/>
    <n v="7"/>
    <n v="428.85"/>
    <n v="0"/>
    <n v="0"/>
    <n v="3452.24"/>
    <n v="2001.3"/>
    <n v="1450.94"/>
    <s v="Upi"/>
    <s v="Not Returned"/>
    <x v="1"/>
    <d v="1899-12-30T13:39:00"/>
    <s v="Weekend"/>
    <s v="Nescafe Soft Drinks Pack"/>
    <x v="0"/>
    <n v="383.51"/>
    <s v="Bharath Pillai"/>
    <x v="0"/>
    <s v="Jagan Balan"/>
    <s v="Cashier"/>
    <s v="FreshMart Salem Circle"/>
    <x v="0"/>
  </r>
  <r>
    <s v="INV101359"/>
    <x v="104"/>
    <s v="CUST0311"/>
    <s v="PRD076"/>
    <s v="STR095"/>
    <s v="EMP0177"/>
    <n v="2"/>
    <n v="395.66"/>
    <n v="0"/>
    <n v="0"/>
    <n v="791.32"/>
    <n v="640.38"/>
    <n v="150.94"/>
    <s v="Wallet"/>
    <s v="Not Returned"/>
    <x v="2"/>
    <d v="1899-12-30T15:25:00"/>
    <s v="Weekday"/>
    <s v="Surf Excel Tissue Combo v2"/>
    <x v="5"/>
    <n v="395.66"/>
    <s v="Sudha Pandian"/>
    <x v="1"/>
    <s v="Raghav Iyer"/>
    <s v="Store Manager"/>
    <s v="FreshMart Ahmedabad Gardens"/>
    <x v="2"/>
  </r>
  <r>
    <s v="INV101298"/>
    <x v="22"/>
    <s v="CUST0311"/>
    <s v="PRD091"/>
    <s v="STR073"/>
    <s v="EMP0268"/>
    <n v="3"/>
    <n v="376.11"/>
    <n v="10"/>
    <n v="112.83"/>
    <n v="1167.82"/>
    <n v="904.71"/>
    <n v="263.11"/>
    <s v="Debit Card"/>
    <s v="Not Returned"/>
    <x v="1"/>
    <d v="1899-12-30T19:51:00"/>
    <s v="Weekend"/>
    <s v="Local Farm Fresh Fruits 250ml"/>
    <x v="9"/>
    <n v="376.11"/>
    <s v="Sudha Pandian"/>
    <x v="1"/>
    <s v="Dhanya Sharma"/>
    <s v="Store Manager"/>
    <s v="FreshMart Bengaluru Market"/>
    <x v="0"/>
  </r>
  <r>
    <s v="INV102151"/>
    <x v="4"/>
    <s v="CUST0312"/>
    <s v="PRD150"/>
    <s v="STR129"/>
    <s v="EMP0003"/>
    <n v="7"/>
    <n v="224.08"/>
    <n v="15"/>
    <n v="235.28"/>
    <n v="1533.27"/>
    <n v="1106.42"/>
    <n v="426.85"/>
    <s v="Wallet"/>
    <s v="Not Returned"/>
    <x v="1"/>
    <d v="1899-12-30T09:12:00"/>
    <s v="Weekend"/>
    <s v="Lizol Toilet Cleaner 200g v2"/>
    <x v="4"/>
    <n v="214.04"/>
    <s v="Tara Sharma"/>
    <x v="0"/>
    <s v="Manoj Achari"/>
    <s v="Sales"/>
    <s v="FreshMart Ahmedabad Heights"/>
    <x v="2"/>
  </r>
  <r>
    <s v="INV101253"/>
    <x v="15"/>
    <s v="CUST0312"/>
    <s v="PRD034"/>
    <s v="STR026"/>
    <s v="EMP0253"/>
    <n v="8"/>
    <n v="127.5"/>
    <n v="5"/>
    <n v="51"/>
    <n v="1114.3499999999999"/>
    <n v="778.8"/>
    <n v="335.55"/>
    <s v="Wallet"/>
    <s v="Not Returned"/>
    <x v="1"/>
    <d v="1899-12-30T10:43:00"/>
    <s v="Weekend"/>
    <s v="Nescafe Coffee 500g"/>
    <x v="0"/>
    <n v="124.84"/>
    <s v="Tara Sharma"/>
    <x v="0"/>
    <s v="Vasanthi Naicker"/>
    <s v="HR"/>
    <s v="FreshMart Mysuru Crossing"/>
    <x v="0"/>
  </r>
  <r>
    <s v="INV100916"/>
    <x v="93"/>
    <s v="CUST0315"/>
    <s v="PRD012"/>
    <s v="STR088"/>
    <s v="EMP0229"/>
    <n v="4"/>
    <n v="541.35"/>
    <n v="5"/>
    <n v="108.27"/>
    <n v="2057.13"/>
    <n v="1345.6"/>
    <n v="711.53"/>
    <s v="Cash"/>
    <s v="Not Returned"/>
    <x v="2"/>
    <d v="1899-12-30T11:57:00"/>
    <s v="Weekday"/>
    <s v="Harvest Gold Rusk 1kg"/>
    <x v="6"/>
    <n v="541.35"/>
    <s v="Aishwarya Varma"/>
    <x v="2"/>
    <s v="Udhay Sekar"/>
    <s v="Sales"/>
    <s v="FreshMart Salem Extension"/>
    <x v="0"/>
  </r>
  <r>
    <s v="INV101736"/>
    <x v="2"/>
    <s v="CUST0315"/>
    <s v="PRD108"/>
    <s v="STR052"/>
    <s v="EMP0232"/>
    <n v="5"/>
    <n v="306.62"/>
    <n v="15"/>
    <n v="229.97"/>
    <n v="1303.1300000000001"/>
    <n v="1299.6500000000001"/>
    <n v="3.48"/>
    <s v="Debit Card"/>
    <s v="Not Returned"/>
    <x v="1"/>
    <d v="1899-12-30T18:21:00"/>
    <s v="Weekday"/>
    <s v="Daawat Basmati Rice 2kg"/>
    <x v="2"/>
    <n v="306.62"/>
    <s v="Aishwarya Varma"/>
    <x v="2"/>
    <s v="Uma Nathan"/>
    <s v="Operations"/>
    <s v="FreshMart Erode Extension"/>
    <x v="0"/>
  </r>
  <r>
    <s v="INV101573"/>
    <x v="105"/>
    <s v="CUST0316"/>
    <s v="PRD149"/>
    <s v="STR082"/>
    <s v="EMP0115"/>
    <n v="3"/>
    <n v="171.25"/>
    <n v="0"/>
    <n v="0"/>
    <n v="513.75"/>
    <n v="372.99"/>
    <n v="140.76"/>
    <s v="Upi"/>
    <s v="Not Returned"/>
    <x v="1"/>
    <d v="1899-12-30T19:26:00"/>
    <s v="Weekday"/>
    <s v="Vim Toilet Cleaner 200g"/>
    <x v="4"/>
    <n v="171.25"/>
    <s v="Aishwarya Iyer"/>
    <x v="1"/>
    <s v="Vasanth Menon"/>
    <s v="Store Manager"/>
    <s v="FreshMart Salem Bypass"/>
    <x v="0"/>
  </r>
  <r>
    <s v="INV101784"/>
    <x v="105"/>
    <s v="CUST0698"/>
    <s v="PRD098"/>
    <s v="STR097"/>
    <s v="EMP0340"/>
    <n v="4"/>
    <n v="83.13"/>
    <n v="15"/>
    <n v="49.88"/>
    <n v="282.64"/>
    <n v="276.36"/>
    <n v="6.28"/>
    <s v="Upi"/>
    <s v="Not Returned"/>
    <x v="1"/>
    <d v="1899-12-30T19:13:00"/>
    <s v="Weekday"/>
    <s v="Organic Fresh Fresh Vegetables 250ml"/>
    <x v="11"/>
    <n v="83.13"/>
    <s v="Nirmala Nair"/>
    <x v="2"/>
    <s v="Nithya Subramaniam"/>
    <s v="Cashier"/>
    <s v="FreshMart Ahmedabad Arcade"/>
    <x v="2"/>
  </r>
  <r>
    <s v="INV101148"/>
    <x v="37"/>
    <s v="CUST0698"/>
    <s v="PRD024"/>
    <s v="STR073"/>
    <s v="EMP0114"/>
    <n v="5"/>
    <n v="313.47000000000003"/>
    <n v="0"/>
    <n v="0"/>
    <n v="1802.45"/>
    <n v="1230.5999999999999"/>
    <n v="571.85"/>
    <s v="Debit Card"/>
    <s v="Not Returned"/>
    <x v="1"/>
    <d v="1899-12-30T12:27:00"/>
    <s v="Weekend"/>
    <s v="Aavin Milk Pack v2"/>
    <x v="3"/>
    <n v="313.47000000000003"/>
    <s v="Nirmala Nair"/>
    <x v="2"/>
    <s v="Devi Krishnan"/>
    <s v="Store Manager"/>
    <s v="FreshMart Bengaluru Market"/>
    <x v="0"/>
  </r>
  <r>
    <s v="INV100572"/>
    <x v="94"/>
    <s v="CUST0698"/>
    <s v="PRD009"/>
    <s v="STR063"/>
    <s v="EMP0071"/>
    <n v="1"/>
    <n v="661.91"/>
    <n v="0"/>
    <n v="0"/>
    <n v="761.2"/>
    <n v="398.72"/>
    <n v="362.48"/>
    <s v="Debit Card"/>
    <s v="Not Returned"/>
    <x v="1"/>
    <d v="1899-12-30T13:21:00"/>
    <s v="Weekend"/>
    <s v="Harvest Gold Buns 200g"/>
    <x v="6"/>
    <n v="661.91"/>
    <s v="Nirmala Nair"/>
    <x v="2"/>
    <s v="Ilango Selvam"/>
    <s v="Inventory"/>
    <s v="FreshMart Hyderabad Market"/>
    <x v="0"/>
  </r>
  <r>
    <s v="INV100748"/>
    <x v="115"/>
    <s v="CUST0698"/>
    <s v="PRD077"/>
    <s v="STR005"/>
    <s v="EMP0311"/>
    <n v="1"/>
    <n v="86.11"/>
    <n v="0"/>
    <n v="0"/>
    <n v="86.11"/>
    <n v="68.17"/>
    <n v="17.940000000000001"/>
    <s v="Wallet"/>
    <s v="Not Returned"/>
    <x v="1"/>
    <d v="1899-12-30T09:09:00"/>
    <s v="Weekday"/>
    <s v="Vim Tissue 500g"/>
    <x v="5"/>
    <n v="86.11"/>
    <s v="Nirmala Nair"/>
    <x v="2"/>
    <s v="Vijay Gounder"/>
    <s v="Store Manager"/>
    <s v="FreshMart Chennai Crossing"/>
    <x v="0"/>
  </r>
  <r>
    <s v="INV100815"/>
    <x v="73"/>
    <s v="CUST0320"/>
    <s v="PRD114"/>
    <s v="STR111"/>
    <s v="EMP0177"/>
    <n v="4"/>
    <n v="188.64"/>
    <n v="0"/>
    <n v="0"/>
    <n v="867.74"/>
    <n v="633.12"/>
    <n v="234.62"/>
    <s v="Debit Card"/>
    <s v="Not Returned"/>
    <x v="0"/>
    <d v="1899-12-30T11:54:00"/>
    <s v="Weekend"/>
    <s v="Aachi Ponni Rice 250ml"/>
    <x v="2"/>
    <n v="188.64"/>
    <s v="Sudha Menon"/>
    <x v="2"/>
    <s v="Raghav Iyer"/>
    <s v="Store Manager"/>
    <s v="FreshMart Mumbai Towers"/>
    <x v="2"/>
  </r>
  <r>
    <s v="INV101565"/>
    <x v="84"/>
    <s v="CUST0320"/>
    <s v="PRD064"/>
    <s v="STR047"/>
    <s v="EMP0166"/>
    <n v="4"/>
    <n v="386.17"/>
    <n v="5"/>
    <n v="77.23"/>
    <n v="1467.45"/>
    <n v="1102.68"/>
    <n v="364.77"/>
    <s v="Debit Card"/>
    <s v="Not Returned"/>
    <x v="1"/>
    <d v="1899-12-30T21:31:00"/>
    <s v="Weekday"/>
    <s v="Patanjali Soap Combo"/>
    <x v="10"/>
    <n v="386.17"/>
    <s v="Sudha Menon"/>
    <x v="2"/>
    <s v="Ramesh Pandian"/>
    <s v="Sales"/>
    <s v="FreshMart Hyderabad Enclave"/>
    <x v="0"/>
  </r>
  <r>
    <s v="INV102102"/>
    <x v="9"/>
    <s v="CUST0322"/>
    <s v="PRD044"/>
    <s v="STR114"/>
    <s v="EMP0053"/>
    <n v="2"/>
    <n v="229.81"/>
    <n v="15"/>
    <n v="68.94"/>
    <n v="449.28"/>
    <n v="416.44"/>
    <n v="32.840000000000003"/>
    <s v="Upi"/>
    <s v="Not Returned"/>
    <x v="1"/>
    <d v="1899-12-30T15:49:00"/>
    <s v="Weekend"/>
    <s v="ITC Frozen Vegetables 250ml v2"/>
    <x v="12"/>
    <n v="229.81"/>
    <s v="Mala Murugan"/>
    <x v="1"/>
    <s v="Kannan Gupta"/>
    <s v="Cashier"/>
    <s v="FreshMart Ahmedabad Complex"/>
    <x v="2"/>
  </r>
  <r>
    <s v="INV102383"/>
    <x v="34"/>
    <s v="CUST0322"/>
    <s v="PRD025"/>
    <s v="STR109"/>
    <s v="EMP0180"/>
    <n v="3"/>
    <n v="383.51"/>
    <n v="10"/>
    <n v="115.05"/>
    <n v="1035.48"/>
    <n v="857.7"/>
    <n v="177.78"/>
    <s v="Wallet"/>
    <s v="Not Returned"/>
    <x v="1"/>
    <d v="1899-12-30T15:01:00"/>
    <s v="Weekday"/>
    <s v="Nescafe Soft Drinks Pack"/>
    <x v="0"/>
    <n v="383.51"/>
    <s v="Mala Murugan"/>
    <x v="1"/>
    <s v="Venkat Balan"/>
    <s v="Billing"/>
    <s v="FreshMart Mumbai Complex"/>
    <x v="2"/>
  </r>
  <r>
    <s v="INV102346"/>
    <x v="102"/>
    <s v="CUST0326"/>
    <s v="PRD028"/>
    <s v="STR127"/>
    <s v="EMP0199"/>
    <n v="2"/>
    <n v="380.12"/>
    <n v="10"/>
    <n v="76.02"/>
    <n v="684.22"/>
    <n v="619.96"/>
    <n v="64.260000000000005"/>
    <s v="Cash"/>
    <s v="Not Returned"/>
    <x v="1"/>
    <d v="1899-12-30T15:19:00"/>
    <s v="Weekday"/>
    <s v="Tata Tea Soft Drinks 500g"/>
    <x v="0"/>
    <n v="380.12"/>
    <s v="Radha Raj"/>
    <x v="2"/>
    <s v="Pandi Naidu"/>
    <s v="Sales"/>
    <s v="FreshMart Surat Enclave"/>
    <x v="2"/>
  </r>
  <r>
    <s v="INV100579"/>
    <x v="64"/>
    <s v="CUST0327"/>
    <s v="PRD123"/>
    <s v="STR018"/>
    <s v="EMP0308"/>
    <n v="2"/>
    <n v="183.39"/>
    <n v="0"/>
    <n v="0"/>
    <n v="366.78"/>
    <n v="316.86"/>
    <n v="49.92"/>
    <s v="Cash"/>
    <s v="Not Returned"/>
    <x v="0"/>
    <d v="1899-12-30T19:42:00"/>
    <s v="Weekday"/>
    <s v="Fortune Gingelly Oil 200g"/>
    <x v="8"/>
    <n v="183.39"/>
    <s v="Lakshmi Rao"/>
    <x v="1"/>
    <s v="Thenmozhi Selvam"/>
    <s v="Cashier"/>
    <s v="FreshMart Hyderabad Main Road"/>
    <x v="0"/>
  </r>
  <r>
    <s v="INV102252"/>
    <x v="50"/>
    <s v="CUST0327"/>
    <s v="PRD001"/>
    <s v="STR012"/>
    <s v="EMP0142"/>
    <n v="2"/>
    <n v="299.73"/>
    <n v="0"/>
    <n v="0"/>
    <n v="689.38"/>
    <n v="369.48"/>
    <n v="319.89999999999998"/>
    <s v="Net Banking"/>
    <s v="Not Returned"/>
    <x v="1"/>
    <d v="1899-12-30T18:59:00"/>
    <s v="Weekend"/>
    <s v="Local Bakers Buns 1kg"/>
    <x v="6"/>
    <n v="299.73"/>
    <s v="Lakshmi Rao"/>
    <x v="1"/>
    <s v="Sathish Subramaniam"/>
    <s v="Billing"/>
    <s v="FreshMart Chennai Junction"/>
    <x v="0"/>
  </r>
  <r>
    <s v="INV100477"/>
    <x v="23"/>
    <s v="CUST0330"/>
    <s v="PRD120"/>
    <s v="STR088"/>
    <s v="EMP0012"/>
    <n v="4"/>
    <n v="109.69"/>
    <n v="20"/>
    <n v="87.75"/>
    <n v="403.66"/>
    <n v="371.84"/>
    <n v="31.82"/>
    <s v="Wallet"/>
    <s v="Not Returned"/>
    <x v="0"/>
    <d v="1899-12-30T17:08:00"/>
    <s v="Weekend"/>
    <s v="Idhayam Groundnut Oil 2kg"/>
    <x v="8"/>
    <n v="109.69"/>
    <s v="Anand Balan"/>
    <x v="2"/>
    <s v="Suresh Nathan"/>
    <s v="Cashier"/>
    <s v="FreshMart Salem Extension"/>
    <x v="0"/>
  </r>
  <r>
    <s v="INV100493"/>
    <x v="27"/>
    <s v="CUST0569"/>
    <s v="PRD102"/>
    <s v="STR122"/>
    <s v="EMP0262"/>
    <n v="4"/>
    <n v="400.33"/>
    <n v="10"/>
    <n v="160.13"/>
    <n v="1657.37"/>
    <n v="1363.6"/>
    <n v="293.77"/>
    <s v="Credit Card"/>
    <s v="Not Returned"/>
    <x v="1"/>
    <d v="1899-12-30T16:56:00"/>
    <s v="Weekend"/>
    <s v="Local Farm Fresh Vegetables 200g v2"/>
    <x v="11"/>
    <n v="400.33"/>
    <s v="Sathish Krishnan"/>
    <x v="1"/>
    <s v="Umesh Krishnan"/>
    <s v="Sales"/>
    <s v="FreshMart Pune Square"/>
    <x v="2"/>
  </r>
  <r>
    <s v="INV101732"/>
    <x v="11"/>
    <s v="CUST0569"/>
    <s v="PRD024"/>
    <s v="STR151"/>
    <s v="EMP0277"/>
    <n v="3"/>
    <n v="313.47000000000003"/>
    <n v="0"/>
    <n v="0"/>
    <n v="1081.47"/>
    <n v="738.36"/>
    <n v="343.11"/>
    <s v="Cash"/>
    <s v="Not Returned"/>
    <x v="2"/>
    <d v="1899-12-30T09:14:00"/>
    <s v="Weekend"/>
    <s v="Aavin Milk Pack v2"/>
    <x v="3"/>
    <n v="313.47000000000003"/>
    <s v="Sathish Krishnan"/>
    <x v="1"/>
    <s v="Arun Velan"/>
    <s v="Cashier"/>
    <s v="FreshMart Chandigarh Square"/>
    <x v="1"/>
  </r>
  <r>
    <s v="INV102297"/>
    <x v="73"/>
    <s v="CUST0334"/>
    <s v="PRD062"/>
    <s v="STR021"/>
    <s v="EMP0280"/>
    <n v="4"/>
    <n v="446.17"/>
    <n v="0"/>
    <n v="0"/>
    <n v="2052.38"/>
    <n v="1302.44"/>
    <n v="749.94"/>
    <s v="Credit Card"/>
    <s v="Not Returned"/>
    <x v="0"/>
    <d v="1899-12-30T13:50:00"/>
    <s v="Weekend"/>
    <s v="Himalaya Skin Care Combo"/>
    <x v="10"/>
    <n v="298.81"/>
    <s v="Anitha Kumar"/>
    <x v="2"/>
    <s v="Hema Mudaliar"/>
    <s v="Store Manager"/>
    <s v="FreshMart Madurai Market"/>
    <x v="0"/>
  </r>
  <r>
    <s v="INV101965"/>
    <x v="79"/>
    <s v="CUST0338"/>
    <s v="PRD022"/>
    <s v="STR068"/>
    <s v="EMP0304"/>
    <n v="3"/>
    <n v="397.22"/>
    <n v="5"/>
    <n v="59.58"/>
    <n v="1301.8900000000001"/>
    <n v="958.11"/>
    <n v="343.78"/>
    <s v="Debit Card"/>
    <s v="Not Returned"/>
    <x v="1"/>
    <d v="1899-12-30T13:11:00"/>
    <s v="Weekend"/>
    <s v="Aavin Milk Pack"/>
    <x v="3"/>
    <n v="397.22"/>
    <s v="Mala Pillai"/>
    <x v="1"/>
    <s v="Deepa Menon"/>
    <s v="Billing"/>
    <s v="FreshMart Coimbatore Main Road"/>
    <x v="0"/>
  </r>
  <r>
    <s v="INV100898"/>
    <x v="83"/>
    <s v="CUST0338"/>
    <s v="PRD002"/>
    <s v="STR082"/>
    <s v="EMP0115"/>
    <n v="2"/>
    <n v="440.5"/>
    <n v="20"/>
    <n v="176.2"/>
    <n v="704.8"/>
    <n v="508.1"/>
    <n v="196.7"/>
    <s v="Upi"/>
    <s v="Not Returned"/>
    <x v="1"/>
    <d v="1899-12-30T16:00:00"/>
    <s v="Weekday"/>
    <s v="Britannia Buns Pack"/>
    <x v="6"/>
    <n v="440.5"/>
    <s v="Mala Pillai"/>
    <x v="1"/>
    <s v="Vasanth Menon"/>
    <s v="Store Manager"/>
    <s v="FreshMart Salem Bypass"/>
    <x v="0"/>
  </r>
  <r>
    <s v="INV102004"/>
    <x v="87"/>
    <s v="CUST0580"/>
    <s v="PRD109"/>
    <s v="STR035"/>
    <s v="EMP0158"/>
    <n v="2"/>
    <n v="157.97999999999999"/>
    <n v="0"/>
    <n v="0"/>
    <n v="363.35"/>
    <n v="275.89999999999998"/>
    <n v="87.45"/>
    <s v="Credit Card"/>
    <s v="Not Returned"/>
    <x v="1"/>
    <d v="1899-12-30T17:31:00"/>
    <s v="Weekend"/>
    <s v="Aachi Ponni Rice 1kg"/>
    <x v="2"/>
    <n v="157.97999999999999"/>
    <s v="Eswari Nathan"/>
    <x v="1"/>
    <s v="Kavya Varma"/>
    <s v="Sales"/>
    <s v="FreshMart Kochi Circle"/>
    <x v="0"/>
  </r>
  <r>
    <s v="INV100227"/>
    <x v="24"/>
    <s v="CUST0580"/>
    <s v="PRD119"/>
    <s v="STR165"/>
    <s v="EMP0028"/>
    <n v="1"/>
    <n v="234.86"/>
    <n v="10"/>
    <n v="23.49"/>
    <n v="243.08"/>
    <n v="213.23"/>
    <n v="29.85"/>
    <s v="Upi"/>
    <s v="Not Returned"/>
    <x v="0"/>
    <d v="1899-12-30T12:38:00"/>
    <s v="Weekend"/>
    <s v="Gold Winner Sunflower Oil 200g"/>
    <x v="8"/>
    <n v="234.86"/>
    <s v="Eswari Nathan"/>
    <x v="1"/>
    <s v="Thiru Krishnan"/>
    <s v="Sales"/>
    <s v="FreshMart Jaipur Junction"/>
    <x v="1"/>
  </r>
  <r>
    <s v="INV102265"/>
    <x v="116"/>
    <s v="CUST0340"/>
    <s v="PRD032"/>
    <s v="STR054"/>
    <s v="EMP0104"/>
    <n v="5"/>
    <n v="156.29"/>
    <n v="0"/>
    <n v="0"/>
    <n v="781.45"/>
    <n v="579.54999999999995"/>
    <n v="201.9"/>
    <s v="Wallet"/>
    <s v="Not Returned"/>
    <x v="0"/>
    <d v="1899-12-30T13:19:00"/>
    <s v="Weekday"/>
    <s v="Coca-Cola Coffee Combo"/>
    <x v="0"/>
    <n v="141.11000000000001"/>
    <s v="Anand Prabhu"/>
    <x v="0"/>
    <s v="Pandi Nair"/>
    <s v="Inventory"/>
    <s v="FreshMart Mysuru Plaza"/>
    <x v="0"/>
  </r>
  <r>
    <s v="INV100919"/>
    <x v="81"/>
    <s v="CUST0342"/>
    <s v="PRD030"/>
    <s v="STR147"/>
    <s v="EMP0001"/>
    <n v="2"/>
    <n v="172.63"/>
    <n v="0"/>
    <n v="0"/>
    <n v="345.26"/>
    <n v="284"/>
    <n v="61.26"/>
    <s v="Debit Card"/>
    <s v="Not Returned"/>
    <x v="1"/>
    <d v="1899-12-30T15:57:00"/>
    <s v="Weekday"/>
    <s v="Nescafe Tea Combo"/>
    <x v="0"/>
    <n v="172.63"/>
    <s v="Usha Murugan"/>
    <x v="1"/>
    <s v="Manoj Pillai"/>
    <s v="Sales"/>
    <s v="FreshMart Lucknow Nagar"/>
    <x v="1"/>
  </r>
  <r>
    <s v="INV101166"/>
    <x v="3"/>
    <s v="CUST0627"/>
    <s v="PRD119"/>
    <s v="STR029"/>
    <s v="EMP0276"/>
    <n v="5"/>
    <n v="234.86"/>
    <n v="10"/>
    <n v="117.43"/>
    <n v="1056.8699999999999"/>
    <n v="1066.1500000000001"/>
    <n v="-9.2799999999999994"/>
    <s v="Net Banking"/>
    <s v="Not Returned"/>
    <x v="1"/>
    <d v="1899-12-30T10:22:00"/>
    <s v="Weekday"/>
    <s v="Gold Winner Sunflower Oil 200g"/>
    <x v="8"/>
    <n v="234.86"/>
    <s v="Ishwarya Mudaliar"/>
    <x v="2"/>
    <s v="Hari Chettiar"/>
    <s v="Store Manager"/>
    <s v="FreshMart Bengaluru Colony"/>
    <x v="0"/>
  </r>
  <r>
    <s v="INV101295"/>
    <x v="17"/>
    <s v="CUST0627"/>
    <s v="PRD025"/>
    <s v="STR161"/>
    <s v="EMP0126"/>
    <n v="4"/>
    <n v="383.51"/>
    <n v="0"/>
    <n v="0"/>
    <n v="1534.04"/>
    <n v="1143.5999999999999"/>
    <n v="390.44"/>
    <s v="Cash"/>
    <s v="Not Returned"/>
    <x v="1"/>
    <d v="1899-12-30T16:50:00"/>
    <s v="Weekday"/>
    <s v="Nescafe Soft Drinks Pack"/>
    <x v="0"/>
    <n v="383.51"/>
    <s v="Ishwarya Mudaliar"/>
    <x v="2"/>
    <s v="Anjali Kumar"/>
    <s v="Sales"/>
    <s v="FreshMart Jaipur Hub"/>
    <x v="1"/>
  </r>
  <r>
    <s v="INV100618"/>
    <x v="55"/>
    <s v="CUST0602"/>
    <s v="PRD119"/>
    <s v="STR123"/>
    <s v="EMP0155"/>
    <n v="5"/>
    <n v="234.86"/>
    <n v="0"/>
    <n v="0"/>
    <n v="1174.3"/>
    <n v="1066.1500000000001"/>
    <n v="108.15"/>
    <s v="Cash"/>
    <s v="Not Returned"/>
    <x v="1"/>
    <d v="1899-12-30T12:52:00"/>
    <s v="Weekday"/>
    <s v="Gold Winner Sunflower Oil 200g"/>
    <x v="8"/>
    <n v="234.86"/>
    <s v="Harini Pandian"/>
    <x v="2"/>
    <s v="Vijay Chandran"/>
    <s v="Cashier"/>
    <s v="FreshMart Mumbai Extension"/>
    <x v="2"/>
  </r>
  <r>
    <s v="INV101769"/>
    <x v="39"/>
    <s v="CUST0347"/>
    <s v="PRD067"/>
    <s v="STR059"/>
    <s v="EMP0133"/>
    <n v="4"/>
    <n v="186.38"/>
    <n v="10"/>
    <n v="74.55"/>
    <n v="670.97"/>
    <n v="542.64"/>
    <n v="128.33000000000001"/>
    <s v="Debit Card"/>
    <s v="Not Returned"/>
    <x v="2"/>
    <d v="1899-12-30T12:31:00"/>
    <s v="Weekday"/>
    <s v="Dove Shampoo 500g"/>
    <x v="10"/>
    <n v="186.38"/>
    <s v="Balamurugan Murugan"/>
    <x v="1"/>
    <s v="Deepak Naicker"/>
    <s v="Sales"/>
    <s v="FreshMart Coimbatore Plaza"/>
    <x v="0"/>
  </r>
  <r>
    <s v="INV101402"/>
    <x v="35"/>
    <s v="CUST0349"/>
    <s v="PRD015"/>
    <s v="STR163"/>
    <s v="EMP0292"/>
    <n v="4"/>
    <n v="459.58"/>
    <n v="10"/>
    <n v="183.83"/>
    <n v="1902.66"/>
    <n v="1547.56"/>
    <n v="355.1"/>
    <s v="Upi"/>
    <s v="Not Returned"/>
    <x v="1"/>
    <d v="1899-12-30T16:46:00"/>
    <s v="Weekend"/>
    <s v="Nestle Butter 250ml"/>
    <x v="3"/>
    <n v="459.58"/>
    <s v="Mala Devi"/>
    <x v="2"/>
    <s v="Deepa Gupta"/>
    <s v="Inventory"/>
    <s v="FreshMart Lucknow Square"/>
    <x v="1"/>
  </r>
  <r>
    <s v="INV101259"/>
    <x v="57"/>
    <s v="CUST0583"/>
    <s v="PRD133"/>
    <s v="STR091"/>
    <s v="EMP0164"/>
    <n v="5"/>
    <n v="80.5"/>
    <n v="5"/>
    <n v="20.12"/>
    <n v="439.74"/>
    <n v="311.25"/>
    <n v="128.49"/>
    <s v="Credit Card"/>
    <s v="Returned"/>
    <x v="1"/>
    <d v="1899-12-30T09:28:00"/>
    <s v="Weekend"/>
    <s v="Aachi Powdered Spices 200g"/>
    <x v="1"/>
    <n v="80.5"/>
    <s v="Sudha Achari"/>
    <x v="2"/>
    <s v="Sundar Naicker"/>
    <s v="Billing"/>
    <s v="FreshMart Tiruppur Plaza"/>
    <x v="0"/>
  </r>
  <r>
    <s v="INV101520"/>
    <x v="40"/>
    <s v="CUST0699"/>
    <s v="PRD133"/>
    <s v="STR094"/>
    <s v="EMP0347"/>
    <n v="3"/>
    <n v="82.31"/>
    <n v="0"/>
    <n v="0"/>
    <n v="246.93"/>
    <n v="186.75"/>
    <n v="60.18"/>
    <s v="Credit Card"/>
    <s v="Not Returned"/>
    <x v="0"/>
    <d v="1899-12-30T19:48:00"/>
    <s v="Weekday"/>
    <s v="Aachi Powdered Spices 200g"/>
    <x v="1"/>
    <n v="80.5"/>
    <s v="Karthik Iyer"/>
    <x v="0"/>
    <s v="Dhanush Chandran"/>
    <s v="Sales"/>
    <s v="FreshMart Mumbai Central"/>
    <x v="2"/>
  </r>
  <r>
    <s v="INV101854"/>
    <x v="63"/>
    <s v="CUST0699"/>
    <s v="PRD034"/>
    <s v="STR088"/>
    <s v="EMP0229"/>
    <n v="4"/>
    <n v="130.76"/>
    <n v="0"/>
    <n v="0"/>
    <n v="601.5"/>
    <n v="389.4"/>
    <n v="212.1"/>
    <s v="Wallet"/>
    <s v="Not Returned"/>
    <x v="1"/>
    <d v="1899-12-30T16:25:00"/>
    <s v="Weekend"/>
    <s v="Nescafe Coffee 500g"/>
    <x v="0"/>
    <n v="124.84"/>
    <s v="Karthik Iyer"/>
    <x v="0"/>
    <s v="Udhay Sekar"/>
    <s v="Sales"/>
    <s v="FreshMart Salem Extension"/>
    <x v="0"/>
  </r>
  <r>
    <s v="INV101136"/>
    <x v="81"/>
    <s v="CUST0699"/>
    <s v="PRD118"/>
    <s v="STR121"/>
    <s v="EMP0319"/>
    <n v="3"/>
    <n v="168.57"/>
    <n v="0"/>
    <n v="0"/>
    <n v="505.71"/>
    <n v="412.92"/>
    <n v="92.79"/>
    <s v="Upi"/>
    <s v="Not Returned"/>
    <x v="1"/>
    <d v="1899-12-30T18:47:00"/>
    <s v="Weekday"/>
    <s v="Local Farm Fresh Fruits 1kg"/>
    <x v="8"/>
    <n v="155.55000000000001"/>
    <s v="Karthik Iyer"/>
    <x v="0"/>
    <s v="Harini Kumar"/>
    <s v="Cashier"/>
    <s v="FreshMart Pune Junction"/>
    <x v="2"/>
  </r>
  <r>
    <s v="INV101656"/>
    <x v="70"/>
    <s v="CUST0513"/>
    <s v="PRD142"/>
    <s v="STR030"/>
    <s v="EMP0283"/>
    <n v="2"/>
    <n v="522.78"/>
    <n v="0"/>
    <n v="0"/>
    <n v="1045.56"/>
    <n v="791.74"/>
    <n v="253.82"/>
    <s v="Wallet"/>
    <s v="Returned"/>
    <x v="0"/>
    <d v="1899-12-30T20:13:00"/>
    <s v="Weekday"/>
    <s v="Lizol Dishwash 200g"/>
    <x v="4"/>
    <n v="522.78"/>
    <s v="Vani Reddy"/>
    <x v="1"/>
    <s v="Suresh Pandian"/>
    <s v="Sales"/>
    <s v="FreshMart Mysuru Bypass"/>
    <x v="0"/>
  </r>
  <r>
    <s v="INV100771"/>
    <x v="73"/>
    <s v="CUST0361"/>
    <s v="PRD121"/>
    <s v="STR070"/>
    <s v="EMP0131"/>
    <n v="5"/>
    <n v="324.85000000000002"/>
    <n v="0"/>
    <n v="0"/>
    <n v="1867.89"/>
    <n v="1357.65"/>
    <n v="510.24"/>
    <s v="Upi"/>
    <s v="Not Returned"/>
    <x v="1"/>
    <d v="1899-12-30T19:51:00"/>
    <s v="Weekend"/>
    <s v="Fortune Coconut Oil 500g"/>
    <x v="8"/>
    <n v="223.15"/>
    <s v="Ramesh Achari"/>
    <x v="0"/>
    <s v="Vani Chandran"/>
    <s v="Inventory"/>
    <s v="FreshMart Bengaluru Nagar"/>
    <x v="0"/>
  </r>
  <r>
    <s v="INV102342"/>
    <x v="77"/>
    <s v="CUST0361"/>
    <s v="PRD082"/>
    <s v="STR118"/>
    <s v="EMP0223"/>
    <n v="7"/>
    <n v="266.14999999999998"/>
    <n v="0"/>
    <n v="0"/>
    <n v="1863.05"/>
    <n v="1346.87"/>
    <n v="516.17999999999995"/>
    <s v="Upi"/>
    <s v="Not Returned"/>
    <x v="0"/>
    <d v="1899-12-30T17:37:00"/>
    <s v="Weekday"/>
    <s v="Organic Fresh Fresh Fruits Pack"/>
    <x v="9"/>
    <n v="232.92"/>
    <s v="Ramesh Achari"/>
    <x v="0"/>
    <s v="Kalpana Varma"/>
    <s v="HR"/>
    <s v="FreshMart Surat Heights"/>
    <x v="2"/>
  </r>
  <r>
    <s v="INV101255"/>
    <x v="101"/>
    <s v="CUST0361"/>
    <s v="PRD030"/>
    <s v="STR073"/>
    <s v="EMP0268"/>
    <n v="6"/>
    <n v="183.76"/>
    <n v="10"/>
    <n v="110.26"/>
    <n v="992.3"/>
    <n v="852"/>
    <n v="140.30000000000001"/>
    <s v="Wallet"/>
    <s v="Not Returned"/>
    <x v="1"/>
    <d v="1899-12-30T19:23:00"/>
    <s v="Weekday"/>
    <s v="Nescafe Tea Combo"/>
    <x v="0"/>
    <n v="172.63"/>
    <s v="Ramesh Achari"/>
    <x v="0"/>
    <s v="Dhanya Sharma"/>
    <s v="Store Manager"/>
    <s v="FreshMart Bengaluru Market"/>
    <x v="0"/>
  </r>
  <r>
    <s v="INV100012"/>
    <x v="14"/>
    <s v="CUST0574"/>
    <s v="PRD142"/>
    <s v="STR158"/>
    <s v="EMP0107"/>
    <n v="2"/>
    <n v="522.78"/>
    <n v="0"/>
    <n v="0"/>
    <n v="1045.56"/>
    <n v="791.74"/>
    <n v="253.82"/>
    <s v="Credit Card"/>
    <s v="Not Returned"/>
    <x v="1"/>
    <d v="1899-12-30T15:59:00"/>
    <s v="Weekday"/>
    <s v="Lizol Dishwash 200g"/>
    <x v="4"/>
    <n v="522.78"/>
    <s v="Dhanush Nathan"/>
    <x v="1"/>
    <s v="Sangeetha Devi"/>
    <s v="Sales"/>
    <s v="FreshMart Delhi Crossing"/>
    <x v="1"/>
  </r>
  <r>
    <s v="INV100851"/>
    <x v="108"/>
    <s v="CUST0574"/>
    <s v="PRD015"/>
    <s v="STR048"/>
    <s v="EMP0312"/>
    <n v="1"/>
    <n v="459.58"/>
    <n v="0"/>
    <n v="0"/>
    <n v="459.58"/>
    <n v="386.89"/>
    <n v="72.69"/>
    <s v="Wallet"/>
    <s v="Not Returned"/>
    <x v="1"/>
    <d v="1899-12-30T10:33:00"/>
    <s v="Weekday"/>
    <s v="Nestle Butter 250ml"/>
    <x v="3"/>
    <n v="459.58"/>
    <s v="Dhanush Nathan"/>
    <x v="1"/>
    <s v="Vasanthi Chettiar"/>
    <s v="Sales"/>
    <s v="FreshMart Bengaluru Square"/>
    <x v="0"/>
  </r>
  <r>
    <s v="INV100803"/>
    <x v="75"/>
    <s v="CUST0693"/>
    <s v="PRD025"/>
    <s v="STR050"/>
    <s v="EMP0305"/>
    <n v="3"/>
    <n v="383.51"/>
    <n v="5"/>
    <n v="57.53"/>
    <n v="1093"/>
    <n v="857.7"/>
    <n v="235.3"/>
    <s v="Debit Card"/>
    <s v="Not Returned"/>
    <x v="1"/>
    <d v="1899-12-30T21:38:00"/>
    <s v="Weekday"/>
    <s v="Nescafe Soft Drinks Pack"/>
    <x v="0"/>
    <n v="383.51"/>
    <s v="Dhanush Raj"/>
    <x v="1"/>
    <s v="Hari Gounder"/>
    <s v="Sales"/>
    <s v="FreshMart Chennai Main Road"/>
    <x v="0"/>
  </r>
  <r>
    <s v="INV101998"/>
    <x v="1"/>
    <s v="CUST0365"/>
    <s v="PRD054"/>
    <s v="STR075"/>
    <s v="EMP0033"/>
    <n v="5"/>
    <n v="530.16"/>
    <n v="0"/>
    <n v="0"/>
    <n v="3048.42"/>
    <n v="1895.95"/>
    <n v="1152.47"/>
    <s v="Debit Card"/>
    <s v="Not Returned"/>
    <x v="1"/>
    <d v="1899-12-30T10:27:00"/>
    <s v="Weekend"/>
    <s v="Lays Namkeen 2kg"/>
    <x v="7"/>
    <n v="530.16"/>
    <s v="Jaya Iyer"/>
    <x v="2"/>
    <s v="Geetha Subramaniam"/>
    <s v="Sales"/>
    <s v="FreshMart Salem Main Road"/>
    <x v="0"/>
  </r>
  <r>
    <s v="INV101441"/>
    <x v="75"/>
    <s v="CUST0490"/>
    <s v="PRD134"/>
    <s v="STR080"/>
    <s v="EMP0285"/>
    <n v="6"/>
    <n v="404.17"/>
    <n v="0"/>
    <n v="0"/>
    <n v="2425.02"/>
    <n v="1576.8"/>
    <n v="848.22"/>
    <s v="Wallet"/>
    <s v="Not Returned"/>
    <x v="1"/>
    <d v="1899-12-30T17:24:00"/>
    <s v="Weekday"/>
    <s v="Aachi Powdered Spices 200g v2"/>
    <x v="1"/>
    <n v="353.05"/>
    <s v="Hema Gounder"/>
    <x v="0"/>
    <s v="Lalitha Murugan"/>
    <s v="Store Manager"/>
    <s v="FreshMart Madurai Colony"/>
    <x v="0"/>
  </r>
  <r>
    <s v="INV101394"/>
    <x v="12"/>
    <s v="CUST0490"/>
    <s v="PRD048"/>
    <s v="STR042"/>
    <s v="EMP0261"/>
    <n v="5"/>
    <n v="167.18"/>
    <n v="20"/>
    <n v="167.18"/>
    <n v="668.72"/>
    <n v="546.04999999999995"/>
    <n v="122.67"/>
    <s v="Cash"/>
    <s v="Not Returned"/>
    <x v="0"/>
    <d v="1899-12-30T16:24:00"/>
    <s v="Weekday"/>
    <s v="Lays Chocolates 1kg"/>
    <x v="7"/>
    <n v="147.72"/>
    <s v="Hema Gounder"/>
    <x v="0"/>
    <s v="Hari Murugan"/>
    <s v="Sales"/>
    <s v="FreshMart Erode Point"/>
    <x v="0"/>
  </r>
  <r>
    <s v="INV100481"/>
    <x v="113"/>
    <s v="CUST0490"/>
    <s v="PRD014"/>
    <s v="STR165"/>
    <s v="EMP0348"/>
    <n v="5"/>
    <n v="444.12"/>
    <n v="20"/>
    <n v="444.12"/>
    <n v="1776.48"/>
    <n v="1758.15"/>
    <n v="18.329999999999998"/>
    <s v="Debit Card"/>
    <s v="Not Returned"/>
    <x v="1"/>
    <d v="1899-12-30T18:15:00"/>
    <s v="Weekday"/>
    <s v="Milky Mist Curd 1kg"/>
    <x v="3"/>
    <n v="434.65"/>
    <s v="Hema Gounder"/>
    <x v="0"/>
    <s v="Rajesh Naidu"/>
    <s v="Inventory"/>
    <s v="FreshMart Jaipur Junction"/>
    <x v="1"/>
  </r>
  <r>
    <s v="INV102040"/>
    <x v="114"/>
    <s v="CUST0490"/>
    <s v="PRD028"/>
    <s v="STR175"/>
    <s v="EMP0043"/>
    <n v="4"/>
    <n v="418.58"/>
    <n v="15"/>
    <n v="251.15"/>
    <n v="1423.17"/>
    <n v="1239.92"/>
    <n v="183.25"/>
    <s v="Credit Card"/>
    <s v="Not Returned"/>
    <x v="1"/>
    <d v="1899-12-30T16:46:00"/>
    <s v="Weekday"/>
    <s v="Tata Tea Soft Drinks 500g"/>
    <x v="0"/>
    <n v="380.12"/>
    <s v="Hema Gounder"/>
    <x v="0"/>
    <s v="Suresh Reddy"/>
    <s v="Cashier"/>
    <s v="FreshMart Patna Square"/>
    <x v="3"/>
  </r>
  <r>
    <s v="INV100480"/>
    <x v="26"/>
    <s v="CUST0490"/>
    <s v="PRD023"/>
    <s v="STR099"/>
    <s v="EMP0202"/>
    <n v="8"/>
    <n v="357.49"/>
    <n v="10"/>
    <n v="285.99"/>
    <n v="2960.02"/>
    <n v="2128.8000000000002"/>
    <n v="831.22"/>
    <s v="Wallet"/>
    <s v="Not Returned"/>
    <x v="1"/>
    <d v="1899-12-30T20:43:00"/>
    <s v="Weekend"/>
    <s v="Amul Butter 1L"/>
    <x v="3"/>
    <n v="342.27"/>
    <s v="Hema Gounder"/>
    <x v="0"/>
    <s v="Vani Chettiar"/>
    <s v="Sales"/>
    <s v="FreshMart Nagpur Plaza"/>
    <x v="2"/>
  </r>
  <r>
    <s v="INV101207"/>
    <x v="24"/>
    <s v="CUST0490"/>
    <s v="PRD021"/>
    <s v="STR119"/>
    <s v="EMP0110"/>
    <n v="7"/>
    <n v="39.590000000000003"/>
    <n v="10"/>
    <n v="27.71"/>
    <n v="286.83"/>
    <n v="226.8"/>
    <n v="60.03"/>
    <s v="Upi"/>
    <s v="Not Returned"/>
    <x v="1"/>
    <d v="1899-12-30T21:53:00"/>
    <s v="Weekend"/>
    <s v="Milky Mist Butter Pack"/>
    <x v="3"/>
    <n v="38.659999999999997"/>
    <s v="Hema Gounder"/>
    <x v="0"/>
    <s v="Nandhini Chandran"/>
    <s v="Cashier"/>
    <s v="FreshMart Ahmedabad Nagar"/>
    <x v="2"/>
  </r>
  <r>
    <s v="INV100923"/>
    <x v="81"/>
    <s v="CUST0367"/>
    <s v="PRD027"/>
    <s v="STR073"/>
    <s v="EMP0268"/>
    <n v="2"/>
    <n v="139.21"/>
    <n v="15"/>
    <n v="41.76"/>
    <n v="236.66"/>
    <n v="213.98"/>
    <n v="22.68"/>
    <s v="Net Banking"/>
    <s v="Not Returned"/>
    <x v="1"/>
    <d v="1899-12-30T17:05:00"/>
    <s v="Weekday"/>
    <s v="Coca-Cola Tea 1kg"/>
    <x v="0"/>
    <n v="139.21"/>
    <s v="Chandrasekar Raj"/>
    <x v="1"/>
    <s v="Dhanya Sharma"/>
    <s v="Store Manager"/>
    <s v="FreshMart Bengaluru Market"/>
    <x v="0"/>
  </r>
  <r>
    <s v="INV100203"/>
    <x v="91"/>
    <s v="CUST0369"/>
    <s v="PRD035"/>
    <s v="STR028"/>
    <s v="EMP0235"/>
    <n v="4"/>
    <n v="503.36"/>
    <n v="0"/>
    <n v="0"/>
    <n v="2315.46"/>
    <n v="1559.2"/>
    <n v="756.26"/>
    <s v="Cash"/>
    <s v="Not Returned"/>
    <x v="1"/>
    <d v="1899-12-30T11:04:00"/>
    <s v="Weekend"/>
    <s v="Coca-Cola Coffee 500g"/>
    <x v="0"/>
    <n v="503.36"/>
    <s v="Bharath Gupta"/>
    <x v="1"/>
    <s v="Mani Chandran"/>
    <s v="Cashier"/>
    <s v="FreshMart Ahmedabad Hub"/>
    <x v="0"/>
  </r>
  <r>
    <s v="INV102261"/>
    <x v="98"/>
    <s v="CUST0369"/>
    <s v="PRD057"/>
    <s v="STR049"/>
    <s v="EMP0183"/>
    <n v="2"/>
    <n v="317.99"/>
    <n v="20"/>
    <n v="127.2"/>
    <n v="508.78"/>
    <n v="470.1"/>
    <n v="38.68"/>
    <s v="Upi"/>
    <s v="Not Returned"/>
    <x v="2"/>
    <d v="1899-12-30T15:19:00"/>
    <s v="Weekday"/>
    <s v="Parle Chocolates 500g"/>
    <x v="7"/>
    <n v="317.99"/>
    <s v="Bharath Gupta"/>
    <x v="1"/>
    <s v="Kamala Murugan"/>
    <s v="Cashier"/>
    <s v="FreshMart Mysuru Circle"/>
    <x v="0"/>
  </r>
  <r>
    <s v="INV101999"/>
    <x v="20"/>
    <s v="CUST0369"/>
    <s v="PRD092"/>
    <s v="STR010"/>
    <s v="EMP0129"/>
    <n v="3"/>
    <n v="224.28"/>
    <n v="10"/>
    <n v="67.28"/>
    <n v="605.55999999999995"/>
    <n v="577.16999999999996"/>
    <n v="28.39"/>
    <s v="Cash"/>
    <s v="Not Returned"/>
    <x v="0"/>
    <d v="1899-12-30T16:46:00"/>
    <s v="Weekday"/>
    <s v="Organic Fresh Fresh Fruits 200g"/>
    <x v="9"/>
    <n v="224.28"/>
    <s v="Bharath Gupta"/>
    <x v="1"/>
    <s v="Arun Nair"/>
    <s v="Inventory"/>
    <s v="FreshMart Kochi Colony"/>
    <x v="0"/>
  </r>
  <r>
    <s v="INV100169"/>
    <x v="91"/>
    <s v="CUST0645"/>
    <s v="PRD020"/>
    <s v="STR095"/>
    <s v="EMP0177"/>
    <n v="6"/>
    <n v="105.36"/>
    <n v="0"/>
    <n v="0"/>
    <n v="726.98"/>
    <n v="516.29999999999995"/>
    <n v="210.68"/>
    <s v="Wallet"/>
    <s v="Not Returned"/>
    <x v="1"/>
    <d v="1899-12-30T18:47:00"/>
    <s v="Weekend"/>
    <s v="Aavin Milk 1L"/>
    <x v="3"/>
    <n v="99.93"/>
    <s v="Kamala Velan"/>
    <x v="0"/>
    <s v="Raghav Iyer"/>
    <s v="Store Manager"/>
    <s v="FreshMart Ahmedabad Gardens"/>
    <x v="2"/>
  </r>
  <r>
    <s v="INV100784"/>
    <x v="89"/>
    <s v="CUST0645"/>
    <s v="PRD086"/>
    <s v="STR002"/>
    <s v="EMP0185"/>
    <n v="6"/>
    <n v="363.82"/>
    <n v="20"/>
    <n v="436.58"/>
    <n v="1746.34"/>
    <n v="1647.66"/>
    <n v="98.68"/>
    <s v="Wallet"/>
    <s v="Not Returned"/>
    <x v="1"/>
    <d v="1899-12-30T11:13:00"/>
    <s v="Weekday"/>
    <s v="Local Farm Fresh Fruits Combo v2"/>
    <x v="9"/>
    <n v="327.08"/>
    <s v="Kamala Velan"/>
    <x v="0"/>
    <s v="Ezhil Raj"/>
    <s v="Inventory"/>
    <s v="FreshMart Tiruppur Bypass"/>
    <x v="0"/>
  </r>
  <r>
    <s v="INV100554"/>
    <x v="15"/>
    <s v="CUST0378"/>
    <s v="PRD081"/>
    <s v="STR061"/>
    <s v="EMP0279"/>
    <n v="3"/>
    <n v="56.89"/>
    <n v="0"/>
    <n v="0"/>
    <n v="196.27"/>
    <n v="134.88"/>
    <n v="61.39"/>
    <s v="Cash"/>
    <s v="Not Returned"/>
    <x v="0"/>
    <d v="1899-12-30T16:08:00"/>
    <s v="Weekend"/>
    <s v="Eveready Batteries 250ml"/>
    <x v="5"/>
    <n v="55.81"/>
    <s v="Radha Nair"/>
    <x v="0"/>
    <s v="Arun Varma"/>
    <s v="Sales"/>
    <s v="FreshMart Hyderabad Colony"/>
    <x v="0"/>
  </r>
  <r>
    <s v="INV100088"/>
    <x v="15"/>
    <s v="CUST0380"/>
    <s v="PRD018"/>
    <s v="STR175"/>
    <s v="EMP0043"/>
    <n v="4"/>
    <n v="232.58"/>
    <n v="15"/>
    <n v="139.55000000000001"/>
    <n v="909.39"/>
    <n v="764.8"/>
    <n v="144.59"/>
    <s v="Upi"/>
    <s v="Not Returned"/>
    <x v="0"/>
    <d v="1899-12-30T14:33:00"/>
    <s v="Weekend"/>
    <s v="Aavin Cheese 200g"/>
    <x v="3"/>
    <n v="232.58"/>
    <s v="Dinesh Venkataraman"/>
    <x v="2"/>
    <s v="Suresh Reddy"/>
    <s v="Cashier"/>
    <s v="FreshMart Patna Square"/>
    <x v="3"/>
  </r>
  <r>
    <s v="INV100329"/>
    <x v="91"/>
    <s v="CUST0497"/>
    <s v="PRD058"/>
    <s v="STR104"/>
    <s v="EMP0067"/>
    <n v="3"/>
    <n v="358.83"/>
    <n v="15"/>
    <n v="161.47"/>
    <n v="1052.27"/>
    <n v="752.04"/>
    <n v="300.23"/>
    <s v="Wallet"/>
    <s v="Not Returned"/>
    <x v="0"/>
    <d v="1899-12-30T09:19:00"/>
    <s v="Weekend"/>
    <s v="Himalaya Skin Care 1L"/>
    <x v="10"/>
    <n v="339.13"/>
    <s v="Vasanth Nathan"/>
    <x v="0"/>
    <s v="Chandran Nair"/>
    <s v="Sales"/>
    <s v="FreshMart Nagpur Square"/>
    <x v="2"/>
  </r>
  <r>
    <s v="INV100876"/>
    <x v="45"/>
    <s v="CUST0497"/>
    <s v="PRD013"/>
    <s v="STR163"/>
    <s v="EMP0292"/>
    <n v="7"/>
    <n v="167.53"/>
    <n v="5"/>
    <n v="58.64"/>
    <n v="1281.18"/>
    <n v="869.68"/>
    <n v="411.5"/>
    <s v="Debit Card"/>
    <s v="Returned"/>
    <x v="0"/>
    <d v="1899-12-30T16:52:00"/>
    <s v="Weekend"/>
    <s v="Amul Paneer 250ml"/>
    <x v="3"/>
    <n v="161.03"/>
    <s v="Vasanth Nathan"/>
    <x v="0"/>
    <s v="Deepa Gupta"/>
    <s v="Inventory"/>
    <s v="FreshMart Lucknow Square"/>
    <x v="1"/>
  </r>
  <r>
    <s v="INV100330"/>
    <x v="91"/>
    <s v="CUST0581"/>
    <s v="PRD027"/>
    <s v="STR059"/>
    <s v="EMP0094"/>
    <n v="4"/>
    <n v="139.21"/>
    <n v="20"/>
    <n v="111.37"/>
    <n v="512.29"/>
    <n v="427.96"/>
    <n v="84.33"/>
    <s v="Wallet"/>
    <s v="Not Returned"/>
    <x v="1"/>
    <d v="1899-12-30T11:08:00"/>
    <s v="Weekend"/>
    <s v="Coca-Cola Tea 1kg"/>
    <x v="0"/>
    <n v="139.21"/>
    <s v="Banu Naidu"/>
    <x v="2"/>
    <s v="Pandi Naicker"/>
    <s v="Cashier"/>
    <s v="FreshMart Coimbatore Plaza"/>
    <x v="0"/>
  </r>
  <r>
    <s v="INV100681"/>
    <x v="102"/>
    <s v="CUST0384"/>
    <s v="PRD073"/>
    <s v="STR131"/>
    <s v="EMP0196"/>
    <n v="3"/>
    <n v="415.16"/>
    <n v="10"/>
    <n v="124.55"/>
    <n v="1120.93"/>
    <n v="957.15"/>
    <n v="163.78"/>
    <s v="Cash"/>
    <s v="Not Returned"/>
    <x v="0"/>
    <d v="1899-12-30T21:21:00"/>
    <s v="Weekday"/>
    <s v="Harvest Gold Rusk 1kg"/>
    <x v="5"/>
    <n v="392.68"/>
    <s v="Anand Kumar"/>
    <x v="0"/>
    <s v="Elango Sekar"/>
    <s v="Operations"/>
    <s v="FreshMart Pune Enclave"/>
    <x v="2"/>
  </r>
  <r>
    <s v="INV102104"/>
    <x v="88"/>
    <s v="CUST0384"/>
    <s v="PRD035"/>
    <s v="STR122"/>
    <s v="EMP0262"/>
    <n v="5"/>
    <n v="519.71"/>
    <n v="5"/>
    <n v="129.93"/>
    <n v="2468.62"/>
    <n v="1949"/>
    <n v="519.62"/>
    <s v="Cash"/>
    <s v="Not Returned"/>
    <x v="1"/>
    <d v="1899-12-30T12:07:00"/>
    <s v="Weekday"/>
    <s v="Coca-Cola Coffee 500g"/>
    <x v="0"/>
    <n v="503.36"/>
    <s v="Anand Kumar"/>
    <x v="0"/>
    <s v="Umesh Krishnan"/>
    <s v="Sales"/>
    <s v="FreshMart Pune Square"/>
    <x v="2"/>
  </r>
  <r>
    <s v="INV100698"/>
    <x v="86"/>
    <s v="CUST0384"/>
    <s v="PRD024"/>
    <s v="STR163"/>
    <s v="EMP0292"/>
    <n v="4"/>
    <n v="347.33"/>
    <n v="0"/>
    <n v="0"/>
    <n v="1389.32"/>
    <n v="984.48"/>
    <n v="404.84"/>
    <s v="Upi"/>
    <s v="Not Returned"/>
    <x v="1"/>
    <d v="1899-12-30T14:42:00"/>
    <s v="Weekday"/>
    <s v="Aavin Milk Pack v2"/>
    <x v="3"/>
    <n v="313.47000000000003"/>
    <s v="Anand Kumar"/>
    <x v="0"/>
    <s v="Deepa Gupta"/>
    <s v="Inventory"/>
    <s v="FreshMart Lucknow Square"/>
    <x v="1"/>
  </r>
  <r>
    <s v="INV101724"/>
    <x v="91"/>
    <s v="CUST0412"/>
    <s v="PRD051"/>
    <s v="STR113"/>
    <s v="EMP0326"/>
    <n v="5"/>
    <n v="167.74"/>
    <n v="0"/>
    <n v="0"/>
    <n v="964.5"/>
    <n v="564"/>
    <n v="400.5"/>
    <s v="Credit Card"/>
    <s v="Not Returned"/>
    <x v="1"/>
    <d v="1899-12-30T21:54:00"/>
    <s v="Weekend"/>
    <s v="Cadbury Biscuits 250ml"/>
    <x v="7"/>
    <n v="147.97"/>
    <s v="Kalpana Gounder"/>
    <x v="0"/>
    <s v="Thenmozhi Sekar"/>
    <s v="Store Manager"/>
    <s v="FreshMart Pune Heights"/>
    <x v="2"/>
  </r>
  <r>
    <s v="INV100323"/>
    <x v="92"/>
    <s v="CUST0412"/>
    <s v="PRD031"/>
    <s v="STR102"/>
    <s v="EMP0193"/>
    <n v="5"/>
    <n v="376.44"/>
    <n v="0"/>
    <n v="0"/>
    <n v="1882.2"/>
    <n v="1358.9"/>
    <n v="523.29999999999995"/>
    <s v="Wallet"/>
    <s v="Not Returned"/>
    <x v="1"/>
    <d v="1899-12-30T14:13:00"/>
    <s v="Weekday"/>
    <s v="Nescafe Coffee Pack"/>
    <x v="0"/>
    <n v="342.46"/>
    <s v="Kalpana Gounder"/>
    <x v="0"/>
    <s v="Chandrasekar Chandran"/>
    <s v="HR"/>
    <s v="FreshMart Nagpur Towers"/>
    <x v="0"/>
  </r>
  <r>
    <s v="INV102130"/>
    <x v="113"/>
    <s v="CUST0412"/>
    <s v="PRD029"/>
    <s v="STR107"/>
    <s v="EMP0146"/>
    <n v="8"/>
    <n v="373.95"/>
    <n v="5"/>
    <n v="149.58000000000001"/>
    <n v="2842.02"/>
    <n v="2089.7600000000002"/>
    <n v="752.26"/>
    <s v="Credit Card"/>
    <s v="Not Returned"/>
    <x v="0"/>
    <d v="1899-12-30T15:11:00"/>
    <s v="Weekday"/>
    <s v="Pepsi Tea 200g"/>
    <x v="0"/>
    <n v="332.73"/>
    <s v="Kalpana Gounder"/>
    <x v="0"/>
    <s v="Kishore Chettiar"/>
    <s v="Inventory"/>
    <s v="FreshMart Surat Arcade"/>
    <x v="2"/>
  </r>
  <r>
    <s v="INV100266"/>
    <x v="82"/>
    <s v="CUST0412"/>
    <s v="PRD133"/>
    <s v="STR135"/>
    <s v="EMP0021"/>
    <n v="4"/>
    <n v="89.76"/>
    <n v="10"/>
    <n v="35.9"/>
    <n v="323.14"/>
    <n v="249"/>
    <n v="74.14"/>
    <s v="Wallet"/>
    <s v="Not Returned"/>
    <x v="1"/>
    <d v="1899-12-30T16:37:00"/>
    <s v="Weekday"/>
    <s v="Aachi Powdered Spices 200g"/>
    <x v="1"/>
    <n v="80.5"/>
    <s v="Kalpana Gounder"/>
    <x v="0"/>
    <s v="Tamil Nathan"/>
    <s v="Inventory"/>
    <s v="FreshMart Pune Towers"/>
    <x v="2"/>
  </r>
  <r>
    <s v="INV101333"/>
    <x v="6"/>
    <s v="CUST0389"/>
    <s v="PRD047"/>
    <s v="STR046"/>
    <s v="EMP0172"/>
    <n v="5"/>
    <n v="474.19"/>
    <n v="5"/>
    <n v="118.55"/>
    <n v="2252.4"/>
    <n v="1719.45"/>
    <n v="532.95000000000005"/>
    <s v="Debit Card"/>
    <s v="Not Returned"/>
    <x v="0"/>
    <d v="1899-12-30T18:11:00"/>
    <s v="Weekday"/>
    <s v="Lays Chocolates Combo"/>
    <x v="7"/>
    <n v="474.19"/>
    <s v="Madhavan Naidu"/>
    <x v="2"/>
    <s v="Geetha Naicker"/>
    <s v="Cashier"/>
    <s v="FreshMart Mysuru Colony"/>
    <x v="0"/>
  </r>
  <r>
    <s v="INV100063"/>
    <x v="42"/>
    <s v="CUST0389"/>
    <s v="PRD071"/>
    <s v="STR124"/>
    <s v="EMP0294"/>
    <n v="5"/>
    <n v="53.39"/>
    <n v="0"/>
    <n v="0"/>
    <n v="306.99"/>
    <n v="215.05"/>
    <n v="91.94"/>
    <s v="Wallet"/>
    <s v="Not Returned"/>
    <x v="1"/>
    <d v="1899-12-30T11:56:00"/>
    <s v="Weekend"/>
    <s v="Eveready Batteries Combo"/>
    <x v="5"/>
    <n v="53.39"/>
    <s v="Madhavan Naidu"/>
    <x v="2"/>
    <s v="Meena Prabhu"/>
    <s v="Store Manager"/>
    <s v="FreshMart Ahmedabad Hub"/>
    <x v="2"/>
  </r>
  <r>
    <s v="INV101828"/>
    <x v="91"/>
    <s v="CUST0520"/>
    <s v="PRD053"/>
    <s v="STR040"/>
    <s v="EMP0061"/>
    <n v="4"/>
    <n v="262.77"/>
    <n v="0"/>
    <n v="0"/>
    <n v="1208.74"/>
    <n v="778.56"/>
    <n v="430.18"/>
    <s v="Credit Card"/>
    <s v="Not Returned"/>
    <x v="1"/>
    <d v="1899-12-30T18:52:00"/>
    <s v="Weekend"/>
    <s v="Cadbury Namkeen Pack"/>
    <x v="7"/>
    <n v="262.77"/>
    <s v="Anand Gounder"/>
    <x v="1"/>
    <s v="Poornima Devi"/>
    <s v="Billing"/>
    <s v="FreshMart Coimbatore Colony"/>
    <x v="2"/>
  </r>
  <r>
    <s v="INV101785"/>
    <x v="76"/>
    <s v="CUST0392"/>
    <s v="PRD068"/>
    <s v="STR039"/>
    <s v="EMP0025"/>
    <n v="5"/>
    <n v="254.39"/>
    <n v="15"/>
    <n v="190.79"/>
    <n v="1081.1600000000001"/>
    <n v="804.9"/>
    <n v="276.26"/>
    <s v="Upi"/>
    <s v="Not Returned"/>
    <x v="1"/>
    <d v="1899-12-30T17:35:00"/>
    <s v="Weekday"/>
    <s v="Patanjali Shampoo 2kg"/>
    <x v="10"/>
    <n v="232.2"/>
    <s v="Indira Chettiar"/>
    <x v="0"/>
    <s v="Lakshmi Rao"/>
    <s v="Sales"/>
    <s v="FreshMart Mysuru Market"/>
    <x v="0"/>
  </r>
  <r>
    <s v="INV100130"/>
    <x v="37"/>
    <s v="CUST0573"/>
    <s v="PRD101"/>
    <s v="STR025"/>
    <s v="EMP0323"/>
    <n v="7"/>
    <n v="499.18"/>
    <n v="15"/>
    <n v="524.14"/>
    <n v="3415.64"/>
    <n v="2710.12"/>
    <n v="705.52"/>
    <s v="Upi"/>
    <s v="Not Returned"/>
    <x v="1"/>
    <d v="1899-12-30T18:05:00"/>
    <s v="Weekend"/>
    <s v="Organic Fresh Fresh Vegetables 500g"/>
    <x v="11"/>
    <n v="451.89"/>
    <s v="Padma Varma"/>
    <x v="1"/>
    <s v="Kavya Gupta"/>
    <s v="Sales"/>
    <s v="FreshMart Tiruppur Enclave"/>
    <x v="0"/>
  </r>
  <r>
    <s v="INV101334"/>
    <x v="33"/>
    <s v="CUST0573"/>
    <s v="PRD075"/>
    <s v="STR022"/>
    <s v="EMP0284"/>
    <n v="8"/>
    <n v="327.84"/>
    <n v="0"/>
    <n v="0"/>
    <n v="3016.13"/>
    <n v="1802.24"/>
    <n v="1213.8900000000001"/>
    <s v="Wallet"/>
    <s v="Not Returned"/>
    <x v="1"/>
    <d v="1899-12-30T15:48:00"/>
    <s v="Weekend"/>
    <s v="Local Farm Fresh Vegetables 200g"/>
    <x v="5"/>
    <n v="297.32"/>
    <s v="Padma Varma"/>
    <x v="1"/>
    <s v="Naveen Venkataraman"/>
    <s v="Sales"/>
    <s v="FreshMart Tiruppur Complex"/>
    <x v="0"/>
  </r>
  <r>
    <s v="INV102299"/>
    <x v="31"/>
    <s v="CUST0573"/>
    <s v="PRD125"/>
    <s v="STR068"/>
    <s v="EMP0304"/>
    <n v="4"/>
    <n v="232.55"/>
    <n v="0"/>
    <n v="0"/>
    <n v="930.2"/>
    <n v="781.76"/>
    <n v="148.44"/>
    <s v="Upi"/>
    <s v="Not Returned"/>
    <x v="1"/>
    <d v="1899-12-30T14:08:00"/>
    <s v="Weekday"/>
    <s v="Gold Winner Coconut Oil 2kg v2"/>
    <x v="8"/>
    <n v="219.39"/>
    <s v="Padma Varma"/>
    <x v="1"/>
    <s v="Deepa Menon"/>
    <s v="Billing"/>
    <s v="FreshMart Coimbatore Main Road"/>
    <x v="0"/>
  </r>
  <r>
    <s v="INV101839"/>
    <x v="83"/>
    <s v="CUST0573"/>
    <s v="PRD104"/>
    <s v="STR015"/>
    <s v="EMP0304"/>
    <n v="7"/>
    <n v="203.55"/>
    <n v="15"/>
    <n v="213.73"/>
    <n v="1211.1199999999999"/>
    <n v="1073.94"/>
    <n v="137.18"/>
    <s v="Upi"/>
    <s v="Not Returned"/>
    <x v="1"/>
    <d v="1899-12-30T09:41:00"/>
    <s v="Weekday"/>
    <s v="Local Farm Fresh Vegetables Combo"/>
    <x v="11"/>
    <n v="191.13"/>
    <s v="Padma Varma"/>
    <x v="1"/>
    <s v="Deepa Menon"/>
    <s v="Billing"/>
    <s v="FreshMart Salem Circle"/>
    <x v="0"/>
  </r>
  <r>
    <s v="INV100040"/>
    <x v="77"/>
    <s v="CUST0394"/>
    <s v="PRD125"/>
    <s v="STR026"/>
    <s v="EMP0253"/>
    <n v="7"/>
    <n v="243"/>
    <n v="0"/>
    <n v="0"/>
    <n v="1701"/>
    <n v="1368.08"/>
    <n v="332.92"/>
    <s v="Wallet"/>
    <s v="Not Returned"/>
    <x v="2"/>
    <d v="1899-12-30T09:43:00"/>
    <s v="Weekday"/>
    <s v="Gold Winner Coconut Oil 2kg v2"/>
    <x v="8"/>
    <n v="219.39"/>
    <s v="Sudha Mudaliar"/>
    <x v="0"/>
    <s v="Vasanthi Naicker"/>
    <s v="HR"/>
    <s v="FreshMart Mysuru Crossing"/>
    <x v="0"/>
  </r>
  <r>
    <s v="INV102208"/>
    <x v="33"/>
    <s v="CUST0396"/>
    <s v="PRD057"/>
    <s v="STR056"/>
    <s v="EMP0315"/>
    <n v="5"/>
    <n v="317.99"/>
    <n v="5"/>
    <n v="79.5"/>
    <n v="1737.02"/>
    <n v="1175.25"/>
    <n v="561.77"/>
    <s v="Cash"/>
    <s v="Not Returned"/>
    <x v="1"/>
    <d v="1899-12-30T20:14:00"/>
    <s v="Weekend"/>
    <s v="Parle Chocolates 500g"/>
    <x v="7"/>
    <n v="317.99"/>
    <s v="Yogesh Raj"/>
    <x v="2"/>
    <s v="Mani Pandian"/>
    <s v="Sales"/>
    <s v="FreshMart Bengaluru Junction"/>
    <x v="0"/>
  </r>
  <r>
    <s v="INV101081"/>
    <x v="106"/>
    <s v="CUST0396"/>
    <s v="PRD051"/>
    <s v="STR057"/>
    <s v="EMP0065"/>
    <n v="2"/>
    <n v="147.97"/>
    <n v="20"/>
    <n v="59.19"/>
    <n v="236.75"/>
    <n v="225.6"/>
    <n v="11.15"/>
    <s v="Net Banking"/>
    <s v="Not Returned"/>
    <x v="1"/>
    <d v="1899-12-30T21:51:00"/>
    <s v="Weekday"/>
    <s v="Cadbury Biscuits 250ml"/>
    <x v="7"/>
    <n v="147.97"/>
    <s v="Yogesh Raj"/>
    <x v="2"/>
    <s v="Kavya Velan"/>
    <s v="Cashier"/>
    <s v="FreshMart Madurai Point"/>
    <x v="0"/>
  </r>
  <r>
    <s v="INV100144"/>
    <x v="37"/>
    <s v="CUST0546"/>
    <s v="PRD018"/>
    <s v="STR016"/>
    <s v="EMP0073"/>
    <n v="3"/>
    <n v="232.58"/>
    <n v="0"/>
    <n v="0"/>
    <n v="802.4"/>
    <n v="573.6"/>
    <n v="228.8"/>
    <s v="Debit Card"/>
    <s v="Not Returned"/>
    <x v="1"/>
    <d v="1899-12-30T20:31:00"/>
    <s v="Weekend"/>
    <s v="Aavin Cheese 200g"/>
    <x v="3"/>
    <n v="232.58"/>
    <s v="Balaji Sekar"/>
    <x v="2"/>
    <s v="Harini Prabhu"/>
    <s v="Sales"/>
    <s v="FreshMart Kochi Bypass"/>
    <x v="0"/>
  </r>
  <r>
    <s v="INV102185"/>
    <x v="117"/>
    <s v="CUST0546"/>
    <s v="PRD002"/>
    <s v="STR081"/>
    <s v="EMP0230"/>
    <n v="5"/>
    <n v="440.5"/>
    <n v="15"/>
    <n v="330.38"/>
    <n v="1872.12"/>
    <n v="1270.25"/>
    <n v="601.87"/>
    <s v="Credit Card"/>
    <s v="Not Returned"/>
    <x v="1"/>
    <d v="1899-12-30T19:17:00"/>
    <s v="Weekday"/>
    <s v="Britannia Buns Pack"/>
    <x v="6"/>
    <n v="440.5"/>
    <s v="Balaji Sekar"/>
    <x v="2"/>
    <s v="Lokesh Reddy"/>
    <s v="Sales"/>
    <s v="FreshMart Erode Crossing"/>
    <x v="0"/>
  </r>
  <r>
    <s v="INV101709"/>
    <x v="101"/>
    <s v="CUST0399"/>
    <s v="PRD082"/>
    <s v="STR145"/>
    <s v="EMP0002"/>
    <n v="3"/>
    <n v="232.92"/>
    <n v="15"/>
    <n v="104.81"/>
    <n v="593.95000000000005"/>
    <n v="577.23"/>
    <n v="16.72"/>
    <s v="Cash"/>
    <s v="Not Returned"/>
    <x v="1"/>
    <d v="1899-12-30T13:24:00"/>
    <s v="Weekday"/>
    <s v="Organic Fresh Fresh Fruits Pack"/>
    <x v="9"/>
    <n v="232.92"/>
    <s v="Karthik Kumar"/>
    <x v="2"/>
    <s v="Lokesh Gounder"/>
    <s v="Billing"/>
    <s v="FreshMart Lucknow Main Road"/>
    <x v="1"/>
  </r>
  <r>
    <s v="INV100995"/>
    <x v="50"/>
    <s v="CUST0399"/>
    <s v="PRD111"/>
    <s v="STR099"/>
    <s v="EMP0202"/>
    <n v="2"/>
    <n v="225.45"/>
    <n v="10"/>
    <n v="45.09"/>
    <n v="466.68"/>
    <n v="381.8"/>
    <n v="84.88"/>
    <s v="Debit Card"/>
    <s v="Not Returned"/>
    <x v="0"/>
    <d v="1899-12-30T09:24:00"/>
    <s v="Weekend"/>
    <s v="Aachi Idli Rice 500g"/>
    <x v="2"/>
    <n v="225.45"/>
    <s v="Karthik Kumar"/>
    <x v="2"/>
    <s v="Vani Chettiar"/>
    <s v="Sales"/>
    <s v="FreshMart Nagpur Plaza"/>
    <x v="2"/>
  </r>
  <r>
    <s v="INV102006"/>
    <x v="103"/>
    <s v="CUST0400"/>
    <s v="PRD017"/>
    <s v="STR109"/>
    <s v="EMP0180"/>
    <n v="1"/>
    <n v="464.41"/>
    <n v="20"/>
    <n v="92.88"/>
    <n v="371.53"/>
    <n v="397.69"/>
    <n v="-26.16"/>
    <s v="Credit Card"/>
    <s v="Not Returned"/>
    <x v="1"/>
    <d v="1899-12-30T20:51:00"/>
    <s v="Weekday"/>
    <s v="Nestle Curd 1kg"/>
    <x v="3"/>
    <n v="464.41"/>
    <s v="Meena Prabhu"/>
    <x v="1"/>
    <s v="Venkat Balan"/>
    <s v="Billing"/>
    <s v="FreshMart Mumbai Complex"/>
    <x v="2"/>
  </r>
  <r>
    <s v="INV101107"/>
    <x v="106"/>
    <s v="CUST0401"/>
    <s v="PRD104"/>
    <s v="STR121"/>
    <s v="EMP0319"/>
    <n v="5"/>
    <n v="191.13"/>
    <n v="0"/>
    <n v="0"/>
    <n v="955.65"/>
    <n v="767.1"/>
    <n v="188.55"/>
    <s v="Cash"/>
    <s v="Not Returned"/>
    <x v="1"/>
    <d v="1899-12-30T20:00:00"/>
    <s v="Weekday"/>
    <s v="Local Farm Fresh Vegetables Combo"/>
    <x v="11"/>
    <n v="191.13"/>
    <s v="Gayathri Prabhu"/>
    <x v="2"/>
    <s v="Harini Kumar"/>
    <s v="Cashier"/>
    <s v="FreshMart Pune Junction"/>
    <x v="2"/>
  </r>
  <r>
    <s v="INV100236"/>
    <x v="37"/>
    <s v="CUST0576"/>
    <s v="PRD032"/>
    <s v="STR175"/>
    <s v="EMP0043"/>
    <n v="6"/>
    <n v="141.99"/>
    <n v="0"/>
    <n v="0"/>
    <n v="979.73"/>
    <n v="695.46"/>
    <n v="284.27"/>
    <s v="Upi"/>
    <s v="Not Returned"/>
    <x v="2"/>
    <d v="1899-12-30T20:48:00"/>
    <s v="Weekend"/>
    <s v="Coca-Cola Coffee Combo"/>
    <x v="0"/>
    <n v="141.11000000000001"/>
    <s v="Vasanthi Chandran"/>
    <x v="0"/>
    <s v="Suresh Reddy"/>
    <s v="Cashier"/>
    <s v="FreshMart Patna Square"/>
    <x v="3"/>
  </r>
  <r>
    <s v="INV101827"/>
    <x v="28"/>
    <s v="CUST0576"/>
    <s v="PRD031"/>
    <s v="STR112"/>
    <s v="EMP0084"/>
    <n v="5"/>
    <n v="389.64"/>
    <n v="0"/>
    <n v="0"/>
    <n v="2240.4299999999998"/>
    <n v="1358.9"/>
    <n v="881.53"/>
    <s v="Net Banking"/>
    <s v="Not Returned"/>
    <x v="1"/>
    <d v="1899-12-30T13:47:00"/>
    <s v="Weekend"/>
    <s v="Nescafe Coffee Pack"/>
    <x v="0"/>
    <n v="342.46"/>
    <s v="Vasanthi Chandran"/>
    <x v="0"/>
    <s v="Lakshmi Velan"/>
    <s v="Cashier"/>
    <s v="FreshMart Surat Colony"/>
    <x v="2"/>
  </r>
  <r>
    <s v="INV101793"/>
    <x v="15"/>
    <s v="CUST0576"/>
    <s v="PRD034"/>
    <s v="STR079"/>
    <s v="EMP0293"/>
    <n v="8"/>
    <n v="134.76"/>
    <n v="0"/>
    <n v="0"/>
    <n v="1239.79"/>
    <n v="778.8"/>
    <n v="460.99"/>
    <s v="Wallet"/>
    <s v="Returned"/>
    <x v="1"/>
    <d v="1899-12-30T19:47:00"/>
    <s v="Weekend"/>
    <s v="Nescafe Coffee 500g"/>
    <x v="0"/>
    <n v="124.84"/>
    <s v="Vasanthi Chandran"/>
    <x v="0"/>
    <s v="Jaya Gounder"/>
    <s v="Cashier"/>
    <s v="FreshMart Erode Hub"/>
    <x v="0"/>
  </r>
  <r>
    <s v="INV101286"/>
    <x v="37"/>
    <s v="CUST0402"/>
    <s v="PRD035"/>
    <s v="STR011"/>
    <s v="EMP0102"/>
    <n v="7"/>
    <n v="531.25"/>
    <n v="15"/>
    <n v="557.80999999999995"/>
    <n v="3635.08"/>
    <n v="2728.6"/>
    <n v="906.48"/>
    <s v="Net Banking"/>
    <s v="Returned"/>
    <x v="1"/>
    <d v="1899-12-30T10:58:00"/>
    <s v="Weekend"/>
    <s v="Coca-Cola Coffee 500g"/>
    <x v="0"/>
    <n v="503.36"/>
    <s v="Usha Raj"/>
    <x v="0"/>
    <s v="Prasath Reddy"/>
    <s v="Cashier"/>
    <s v="FreshMart Bengaluru Enclave"/>
    <x v="0"/>
  </r>
  <r>
    <s v="INV101505"/>
    <x v="1"/>
    <s v="CUST0402"/>
    <s v="PRD084"/>
    <s v="STR013"/>
    <s v="EMP0077"/>
    <n v="7"/>
    <n v="228.59"/>
    <n v="10"/>
    <n v="160.01"/>
    <n v="1656.14"/>
    <n v="1275.19"/>
    <n v="380.95"/>
    <s v="Debit Card"/>
    <s v="Not Returned"/>
    <x v="2"/>
    <d v="1899-12-30T09:48:00"/>
    <s v="Weekend"/>
    <s v="Local Farm Fresh Fruits Combo"/>
    <x v="9"/>
    <n v="221.61"/>
    <s v="Usha Raj"/>
    <x v="0"/>
    <s v="Senthil Subramaniam"/>
    <s v="Cashier"/>
    <s v="FreshMart Tiruppur Extension"/>
    <x v="0"/>
  </r>
  <r>
    <s v="INV101873"/>
    <x v="83"/>
    <s v="CUST0402"/>
    <s v="PRD027"/>
    <s v="STR136"/>
    <s v="EMP0070"/>
    <n v="4"/>
    <n v="141.36000000000001"/>
    <n v="20"/>
    <n v="113.09"/>
    <n v="452.35"/>
    <n v="427.96"/>
    <n v="24.39"/>
    <s v="Wallet"/>
    <s v="Not Returned"/>
    <x v="1"/>
    <d v="1899-12-30T19:41:00"/>
    <s v="Weekday"/>
    <s v="Coca-Cola Tea 1kg"/>
    <x v="0"/>
    <n v="139.21"/>
    <s v="Usha Raj"/>
    <x v="0"/>
    <s v="Umesh Subramaniam"/>
    <s v="Sales"/>
    <s v="FreshMart Nagpur Crossing"/>
    <x v="2"/>
  </r>
  <r>
    <s v="INV101067"/>
    <x v="28"/>
    <s v="CUST0404"/>
    <s v="PRD047"/>
    <s v="STR014"/>
    <s v="EMP0328"/>
    <n v="3"/>
    <n v="474.19"/>
    <n v="20"/>
    <n v="284.51"/>
    <n v="1308.77"/>
    <n v="1031.67"/>
    <n v="277.10000000000002"/>
    <s v="Wallet"/>
    <s v="Not Returned"/>
    <x v="1"/>
    <d v="1899-12-30T14:24:00"/>
    <s v="Weekend"/>
    <s v="Lays Chocolates Combo"/>
    <x v="7"/>
    <n v="474.19"/>
    <s v="Dhanush Velan"/>
    <x v="1"/>
    <s v="Chitra Raj"/>
    <s v="Sales"/>
    <s v="FreshMart Coimbatore Circle"/>
    <x v="0"/>
  </r>
  <r>
    <s v="INV100709"/>
    <x v="37"/>
    <s v="CUST0463"/>
    <s v="PRD090"/>
    <s v="STR172"/>
    <s v="EMP0111"/>
    <n v="8"/>
    <n v="502.19"/>
    <n v="20"/>
    <n v="803.5"/>
    <n v="3696.12"/>
    <n v="2961.44"/>
    <n v="734.68"/>
    <s v="Wallet"/>
    <s v="Not Returned"/>
    <x v="1"/>
    <d v="1899-12-30T20:33:00"/>
    <s v="Weekend"/>
    <s v="Organic Fresh Fresh Fruits Pack v2"/>
    <x v="9"/>
    <n v="438.7"/>
    <s v="Gayathri Gounder"/>
    <x v="0"/>
    <s v="Devi Mudaliar"/>
    <s v="Store Manager"/>
    <s v="FreshMart Guwahati Heights"/>
    <x v="3"/>
  </r>
  <r>
    <s v="INV101296"/>
    <x v="15"/>
    <s v="CUST0463"/>
    <s v="PRD130"/>
    <s v="STR153"/>
    <s v="EMP0333"/>
    <n v="8"/>
    <n v="553.24"/>
    <n v="10"/>
    <n v="442.59"/>
    <n v="4580.83"/>
    <n v="3183.36"/>
    <n v="1397.47"/>
    <s v="Net Banking"/>
    <s v="Not Returned"/>
    <x v="1"/>
    <d v="1899-12-30T17:12:00"/>
    <s v="Weekend"/>
    <s v="Aachi Whole Spices 200g"/>
    <x v="1"/>
    <n v="519.78"/>
    <s v="Gayathri Gounder"/>
    <x v="0"/>
    <s v="Vasanthi Velan"/>
    <s v="Cashier"/>
    <s v="FreshMart Lucknow Junction"/>
    <x v="1"/>
  </r>
  <r>
    <s v="INV100674"/>
    <x v="106"/>
    <s v="CUST0409"/>
    <s v="PRD141"/>
    <s v="STR091"/>
    <s v="EMP0021"/>
    <n v="5"/>
    <n v="48.47"/>
    <n v="15"/>
    <n v="36.35"/>
    <n v="206"/>
    <n v="183.25"/>
    <n v="22.75"/>
    <s v="Net Banking"/>
    <s v="Not Returned"/>
    <x v="1"/>
    <d v="1899-12-30T13:15:00"/>
    <s v="Weekday"/>
    <s v="Vim Floor Cleaner 1L"/>
    <x v="4"/>
    <n v="46.76"/>
    <s v="Banu Subramaniam"/>
    <x v="0"/>
    <s v="Tamil Nathan"/>
    <s v="Inventory"/>
    <s v="FreshMart Tiruppur Plaza"/>
    <x v="0"/>
  </r>
  <r>
    <s v="INV100431"/>
    <x v="31"/>
    <s v="CUST0413"/>
    <s v="PRD017"/>
    <s v="STR054"/>
    <s v="EMP0104"/>
    <n v="3"/>
    <n v="464.41"/>
    <n v="10"/>
    <n v="139.32"/>
    <n v="1253.9100000000001"/>
    <n v="1193.07"/>
    <n v="60.84"/>
    <s v="Credit Card"/>
    <s v="Not Returned"/>
    <x v="1"/>
    <d v="1899-12-30T18:36:00"/>
    <s v="Weekday"/>
    <s v="Nestle Curd 1kg"/>
    <x v="3"/>
    <n v="464.41"/>
    <s v="Udhay Sharma"/>
    <x v="1"/>
    <s v="Pandi Nair"/>
    <s v="Inventory"/>
    <s v="FreshMart Mysuru Plaza"/>
    <x v="0"/>
  </r>
  <r>
    <s v="INV101833"/>
    <x v="63"/>
    <s v="CUST0414"/>
    <s v="PRD124"/>
    <s v="STR080"/>
    <s v="EMP0285"/>
    <n v="5"/>
    <n v="121.9"/>
    <n v="0"/>
    <n v="0"/>
    <n v="700.92"/>
    <n v="544.6"/>
    <n v="156.32"/>
    <s v="Wallet"/>
    <s v="Not Returned"/>
    <x v="1"/>
    <d v="1899-12-30T10:11:00"/>
    <s v="Weekend"/>
    <s v="Gold Winner Coconut Oil 2kg"/>
    <x v="8"/>
    <n v="121.9"/>
    <s v="Jaya Pandian"/>
    <x v="2"/>
    <s v="Lalitha Murugan"/>
    <s v="Store Manager"/>
    <s v="FreshMart Madurai Colony"/>
    <x v="0"/>
  </r>
  <r>
    <s v="INV102118"/>
    <x v="93"/>
    <s v="CUST0414"/>
    <s v="PRD006"/>
    <s v="STR072"/>
    <s v="EMP0124"/>
    <n v="1"/>
    <n v="343.56"/>
    <n v="0"/>
    <n v="0"/>
    <n v="343.56"/>
    <n v="216.32"/>
    <n v="127.24"/>
    <s v="Upi"/>
    <s v="Not Returned"/>
    <x v="2"/>
    <d v="1899-12-30T16:41:00"/>
    <s v="Weekday"/>
    <s v="Harvest Gold Cookies 500g"/>
    <x v="6"/>
    <n v="343.56"/>
    <s v="Jaya Pandian"/>
    <x v="2"/>
    <s v="Vijay Pandian"/>
    <s v="Sales"/>
    <s v="FreshMart Salem Point"/>
    <x v="0"/>
  </r>
  <r>
    <s v="INV100229"/>
    <x v="48"/>
    <s v="CUST0415"/>
    <s v="PRD072"/>
    <s v="STR151"/>
    <s v="EMP0277"/>
    <n v="4"/>
    <n v="345.14"/>
    <n v="0"/>
    <n v="0"/>
    <n v="1380.56"/>
    <n v="1055.4000000000001"/>
    <n v="325.16000000000003"/>
    <s v="Credit Card"/>
    <s v="Not Returned"/>
    <x v="0"/>
    <d v="1899-12-30T16:05:00"/>
    <s v="Weekday"/>
    <s v="Eveready Detergent 1L"/>
    <x v="5"/>
    <n v="340.25"/>
    <s v="Bharath Devi"/>
    <x v="0"/>
    <s v="Arun Velan"/>
    <s v="Cashier"/>
    <s v="FreshMart Chandigarh Square"/>
    <x v="1"/>
  </r>
  <r>
    <s v="INV102498"/>
    <x v="1"/>
    <s v="CUST0415"/>
    <s v="PRD033"/>
    <s v="STR054"/>
    <s v="EMP0104"/>
    <n v="3"/>
    <n v="249.45"/>
    <n v="15"/>
    <n v="112.25"/>
    <n v="731.51"/>
    <n v="531.09"/>
    <n v="200.42"/>
    <s v="Net Banking"/>
    <s v="Not Returned"/>
    <x v="1"/>
    <d v="1899-12-30T20:20:00"/>
    <s v="Weekend"/>
    <s v="Bisleri Soft Drinks 2kg"/>
    <x v="0"/>
    <n v="217.42"/>
    <s v="Bharath Devi"/>
    <x v="0"/>
    <s v="Pandi Nair"/>
    <s v="Inventory"/>
    <s v="FreshMart Mysuru Plaza"/>
    <x v="0"/>
  </r>
  <r>
    <s v="INV102427"/>
    <x v="63"/>
    <s v="CUST0415"/>
    <s v="PRD082"/>
    <s v="STR110"/>
    <s v="EMP0187"/>
    <n v="8"/>
    <n v="238.62"/>
    <n v="0"/>
    <n v="0"/>
    <n v="2195.3000000000002"/>
    <n v="1539.28"/>
    <n v="656.02"/>
    <s v="Upi"/>
    <s v="Not Returned"/>
    <x v="1"/>
    <d v="1899-12-30T11:30:00"/>
    <s v="Weekend"/>
    <s v="Organic Fresh Fresh Fruits Pack"/>
    <x v="9"/>
    <n v="232.92"/>
    <s v="Bharath Devi"/>
    <x v="0"/>
    <s v="Yogesh Naidu"/>
    <s v="Billing"/>
    <s v="FreshMart Mumbai Colony"/>
    <x v="2"/>
  </r>
  <r>
    <s v="INV100220"/>
    <x v="42"/>
    <s v="CUST0415"/>
    <s v="PRD087"/>
    <s v="STR050"/>
    <s v="EMP0096"/>
    <n v="7"/>
    <n v="80.790000000000006"/>
    <n v="5"/>
    <n v="28.28"/>
    <n v="617.84"/>
    <n v="415.59"/>
    <n v="202.25"/>
    <s v="Wallet"/>
    <s v="Not Returned"/>
    <x v="0"/>
    <d v="1899-12-30T14:51:00"/>
    <s v="Weekend"/>
    <s v="Organic Fresh Fresh Fruits Combo"/>
    <x v="9"/>
    <n v="71.290000000000006"/>
    <s v="Bharath Devi"/>
    <x v="0"/>
    <s v="Manoj Nathan"/>
    <s v="Sales"/>
    <s v="FreshMart Chennai Main Road"/>
    <x v="0"/>
  </r>
  <r>
    <s v="INV101453"/>
    <x v="15"/>
    <s v="CUST0415"/>
    <s v="PRD084"/>
    <s v="STR030"/>
    <s v="EMP0224"/>
    <n v="6"/>
    <n v="242.93"/>
    <n v="0"/>
    <n v="0"/>
    <n v="1676.22"/>
    <n v="1093.02"/>
    <n v="583.20000000000005"/>
    <s v="Debit Card"/>
    <s v="Not Returned"/>
    <x v="1"/>
    <d v="1899-12-30T17:39:00"/>
    <s v="Weekend"/>
    <s v="Local Farm Fresh Fruits Combo"/>
    <x v="9"/>
    <n v="221.61"/>
    <s v="Bharath Devi"/>
    <x v="0"/>
    <s v="Sathish Sekar"/>
    <s v="Operations"/>
    <s v="FreshMart Mysuru Bypass"/>
    <x v="0"/>
  </r>
  <r>
    <s v="INV100138"/>
    <x v="83"/>
    <s v="CUST0416"/>
    <s v="PRD138"/>
    <s v="STR158"/>
    <s v="EMP0107"/>
    <n v="2"/>
    <n v="416.08"/>
    <n v="20"/>
    <n v="166.43"/>
    <n v="665.73"/>
    <n v="639.28"/>
    <n v="26.45"/>
    <s v="Credit Card"/>
    <s v="Not Returned"/>
    <x v="0"/>
    <d v="1899-12-30T12:11:00"/>
    <s v="Weekday"/>
    <s v="MDH Whole Spices Combo"/>
    <x v="1"/>
    <n v="416.08"/>
    <s v="Hari Prabhu"/>
    <x v="2"/>
    <s v="Sangeetha Devi"/>
    <s v="Sales"/>
    <s v="FreshMart Delhi Crossing"/>
    <x v="1"/>
  </r>
  <r>
    <s v="INV100120"/>
    <x v="63"/>
    <s v="CUST0418"/>
    <s v="PRD135"/>
    <s v="STR081"/>
    <s v="EMP0226"/>
    <n v="1"/>
    <n v="379.12"/>
    <n v="5"/>
    <n v="18.96"/>
    <n v="414.18"/>
    <n v="293.05"/>
    <n v="121.13"/>
    <s v="Debit Card"/>
    <s v="Returned"/>
    <x v="0"/>
    <d v="1899-12-30T16:23:00"/>
    <s v="Weekend"/>
    <s v="MDH Whole Spices 1L"/>
    <x v="1"/>
    <n v="379.12"/>
    <s v="Jayakumar Gounder"/>
    <x v="2"/>
    <s v="Arun Rao"/>
    <s v="Store Manager"/>
    <s v="FreshMart Erode Crossing"/>
    <x v="0"/>
  </r>
  <r>
    <s v="INV101484"/>
    <x v="64"/>
    <s v="CUST0420"/>
    <s v="PRD050"/>
    <s v="STR105"/>
    <s v="EMP0089"/>
    <n v="1"/>
    <n v="51.33"/>
    <n v="5"/>
    <n v="2.57"/>
    <n v="48.76"/>
    <n v="37.479999999999997"/>
    <n v="11.28"/>
    <s v="Wallet"/>
    <s v="Not Returned"/>
    <x v="1"/>
    <d v="1899-12-30T17:15:00"/>
    <s v="Weekday"/>
    <s v="Parle Namkeen 500g"/>
    <x v="7"/>
    <n v="51.33"/>
    <s v="Bharath Mudaliar"/>
    <x v="2"/>
    <s v="Kalpana Balan"/>
    <s v="Cashier"/>
    <s v="FreshMart Ahmedabad Junction"/>
    <x v="2"/>
  </r>
  <r>
    <s v="INV101924"/>
    <x v="102"/>
    <s v="CUST0517"/>
    <s v="PRD085"/>
    <s v="STR145"/>
    <s v="EMP0161"/>
    <n v="5"/>
    <n v="389.61"/>
    <n v="0"/>
    <n v="0"/>
    <n v="1948.05"/>
    <n v="1680.35"/>
    <n v="267.7"/>
    <s v="Credit Card"/>
    <s v="Not Returned"/>
    <x v="1"/>
    <d v="1899-12-30T17:15:00"/>
    <s v="Weekday"/>
    <s v="Local Farm Fresh Fruits 1kg"/>
    <x v="9"/>
    <n v="389.61"/>
    <s v="Tamil Varma"/>
    <x v="2"/>
    <s v="Lokesh Venkataraman"/>
    <s v="Inventory"/>
    <s v="FreshMart Lucknow Main Road"/>
    <x v="1"/>
  </r>
  <r>
    <s v="INV100297"/>
    <x v="28"/>
    <s v="CUST0517"/>
    <s v="PRD027"/>
    <s v="STR014"/>
    <s v="EMP0109"/>
    <n v="3"/>
    <n v="139.21"/>
    <n v="5"/>
    <n v="20.88"/>
    <n v="456.26"/>
    <n v="320.97000000000003"/>
    <n v="135.29"/>
    <s v="Credit Card"/>
    <s v="Not Returned"/>
    <x v="0"/>
    <d v="1899-12-30T09:41:00"/>
    <s v="Weekend"/>
    <s v="Coca-Cola Tea 1kg"/>
    <x v="0"/>
    <n v="139.21"/>
    <s v="Tamil Varma"/>
    <x v="2"/>
    <s v="Dinesh Chettiar"/>
    <s v="Store Manager"/>
    <s v="FreshMart Coimbatore Circle"/>
    <x v="0"/>
  </r>
  <r>
    <s v="INV101439"/>
    <x v="86"/>
    <s v="CUST0517"/>
    <s v="PRD021"/>
    <s v="STR165"/>
    <s v="EMP0010"/>
    <n v="5"/>
    <n v="38.659999999999997"/>
    <n v="0"/>
    <n v="0"/>
    <n v="193.3"/>
    <n v="162"/>
    <n v="31.3"/>
    <s v="Upi"/>
    <s v="Not Returned"/>
    <x v="0"/>
    <d v="1899-12-30T18:20:00"/>
    <s v="Weekday"/>
    <s v="Milky Mist Butter Pack"/>
    <x v="3"/>
    <n v="38.659999999999997"/>
    <s v="Tamil Varma"/>
    <x v="2"/>
    <s v="Hema Sharma"/>
    <s v="Billing"/>
    <s v="FreshMart Jaipur Junction"/>
    <x v="1"/>
  </r>
  <r>
    <s v="INV101198"/>
    <x v="58"/>
    <s v="CUST0422"/>
    <s v="PRD074"/>
    <s v="STR024"/>
    <s v="EMP0005"/>
    <n v="1"/>
    <n v="414.29"/>
    <n v="0"/>
    <n v="0"/>
    <n v="476.43"/>
    <n v="314.26"/>
    <n v="162.16999999999999"/>
    <s v="Debit Card"/>
    <s v="Not Returned"/>
    <x v="1"/>
    <d v="1899-12-30T20:21:00"/>
    <s v="Weekend"/>
    <s v="Surf Excel Tissue Combo"/>
    <x v="5"/>
    <n v="414.29"/>
    <s v="Balamurugan Naidu"/>
    <x v="2"/>
    <s v="Harini Sekar"/>
    <s v="Inventory"/>
    <s v="FreshMart Bengaluru Plaza"/>
    <x v="0"/>
  </r>
  <r>
    <s v="INV102122"/>
    <x v="49"/>
    <s v="CUST0424"/>
    <s v="PRD054"/>
    <s v="STR064"/>
    <s v="EMP0234"/>
    <n v="2"/>
    <n v="530.16"/>
    <n v="5"/>
    <n v="53.02"/>
    <n v="1007.3"/>
    <n v="758.38"/>
    <n v="248.92"/>
    <s v="Wallet"/>
    <s v="Not Returned"/>
    <x v="1"/>
    <d v="1899-12-30T09:53:00"/>
    <s v="Weekday"/>
    <s v="Lays Namkeen 2kg"/>
    <x v="7"/>
    <n v="530.16"/>
    <s v="Sanjay Varma"/>
    <x v="1"/>
    <s v="Lalitha Menon"/>
    <s v="Sales"/>
    <s v="FreshMart Kochi Extension"/>
    <x v="0"/>
  </r>
  <r>
    <s v="INV100529"/>
    <x v="48"/>
    <s v="CUST0500"/>
    <s v="PRD017"/>
    <s v="STR174"/>
    <s v="EMP0266"/>
    <n v="7"/>
    <n v="527.84"/>
    <n v="0"/>
    <n v="0"/>
    <n v="3694.88"/>
    <n v="2783.83"/>
    <n v="911.05"/>
    <s v="Wallet"/>
    <s v="Not Returned"/>
    <x v="1"/>
    <d v="1899-12-30T11:59:00"/>
    <s v="Weekday"/>
    <s v="Nestle Curd 1kg"/>
    <x v="3"/>
    <n v="464.41"/>
    <s v="Nandhini Prabhu"/>
    <x v="0"/>
    <s v="Bhuvana Iyer"/>
    <s v="Billing"/>
    <s v="FreshMart Guwahati Colony"/>
    <x v="3"/>
  </r>
  <r>
    <s v="INV101788"/>
    <x v="49"/>
    <s v="CUST0500"/>
    <s v="PRD069"/>
    <s v="STR031"/>
    <s v="EMP0153"/>
    <n v="4"/>
    <n v="520.39"/>
    <n v="0"/>
    <n v="0"/>
    <n v="2081.56"/>
    <n v="1347.2"/>
    <n v="734.36"/>
    <s v="Upi"/>
    <s v="Not Returned"/>
    <x v="0"/>
    <d v="1899-12-30T21:42:00"/>
    <s v="Weekday"/>
    <s v="Patanjali Shampoo 1kg"/>
    <x v="10"/>
    <n v="468.94"/>
    <s v="Nandhini Prabhu"/>
    <x v="0"/>
    <s v="Eswari Raj"/>
    <s v="Sales"/>
    <s v="FreshMart Chennai Complex"/>
    <x v="0"/>
  </r>
  <r>
    <s v="INV100496"/>
    <x v="23"/>
    <s v="CUST0500"/>
    <s v="PRD047"/>
    <s v="STR050"/>
    <s v="EMP0100"/>
    <n v="3"/>
    <n v="540.85"/>
    <n v="0"/>
    <n v="0"/>
    <n v="1865.93"/>
    <n v="1031.67"/>
    <n v="834.26"/>
    <s v="Debit Card"/>
    <s v="Not Returned"/>
    <x v="1"/>
    <d v="1899-12-30T14:58:00"/>
    <s v="Weekend"/>
    <s v="Lays Chocolates Combo"/>
    <x v="7"/>
    <n v="474.19"/>
    <s v="Nandhini Prabhu"/>
    <x v="0"/>
    <s v="Jagan Prabhu"/>
    <s v="HR"/>
    <s v="FreshMart Chennai Main Road"/>
    <x v="0"/>
  </r>
  <r>
    <s v="INV100932"/>
    <x v="26"/>
    <s v="CUST0433"/>
    <s v="PRD052"/>
    <s v="STR036"/>
    <s v="EMP0150"/>
    <n v="8"/>
    <n v="338.77"/>
    <n v="0"/>
    <n v="0"/>
    <n v="3116.68"/>
    <n v="2043.92"/>
    <n v="1072.76"/>
    <s v="Credit Card"/>
    <s v="Not Returned"/>
    <x v="2"/>
    <d v="1899-12-30T15:30:00"/>
    <s v="Weekend"/>
    <s v="Lays Namkeen 200g"/>
    <x v="7"/>
    <n v="328.59"/>
    <s v="Uma Nair"/>
    <x v="0"/>
    <s v="Dhanya Iyer"/>
    <s v="Operations"/>
    <s v="FreshMart Chennai Central"/>
    <x v="0"/>
  </r>
  <r>
    <s v="INV101898"/>
    <x v="2"/>
    <s v="CUST0433"/>
    <s v="PRD092"/>
    <s v="STR022"/>
    <s v="EMP0283"/>
    <n v="6"/>
    <n v="239.49"/>
    <n v="0"/>
    <n v="0"/>
    <n v="1436.94"/>
    <n v="1154.3399999999999"/>
    <n v="282.60000000000002"/>
    <s v="Net Banking"/>
    <s v="Not Returned"/>
    <x v="1"/>
    <d v="1899-12-30T21:11:00"/>
    <s v="Weekday"/>
    <s v="Organic Fresh Fresh Fruits 200g"/>
    <x v="9"/>
    <n v="224.28"/>
    <s v="Uma Nair"/>
    <x v="0"/>
    <s v="Suresh Pandian"/>
    <s v="Sales"/>
    <s v="FreshMart Tiruppur Complex"/>
    <x v="0"/>
  </r>
  <r>
    <s v="INV100460"/>
    <x v="72"/>
    <s v="CUST0433"/>
    <s v="PRD035"/>
    <s v="STR071"/>
    <s v="EMP0144"/>
    <n v="4"/>
    <n v="525.54999999999995"/>
    <n v="20"/>
    <n v="420.44"/>
    <n v="1681.76"/>
    <n v="1559.2"/>
    <n v="122.56"/>
    <s v="Wallet"/>
    <s v="Returned"/>
    <x v="1"/>
    <d v="1899-12-30T15:19:00"/>
    <s v="Weekday"/>
    <s v="Coca-Cola Coffee 500g"/>
    <x v="0"/>
    <n v="503.36"/>
    <s v="Uma Nair"/>
    <x v="0"/>
    <s v="Chitra Nair"/>
    <s v="Cashier"/>
    <s v="FreshMart Salem Crossing"/>
    <x v="0"/>
  </r>
  <r>
    <s v="INV101124"/>
    <x v="92"/>
    <s v="CUST0434"/>
    <s v="PRD025"/>
    <s v="STR097"/>
    <s v="EMP0146"/>
    <n v="4"/>
    <n v="383.51"/>
    <n v="20"/>
    <n v="306.81"/>
    <n v="1227.23"/>
    <n v="1143.5999999999999"/>
    <n v="83.63"/>
    <s v="Net Banking"/>
    <s v="Not Returned"/>
    <x v="0"/>
    <d v="1899-12-30T18:40:00"/>
    <s v="Weekday"/>
    <s v="Nescafe Soft Drinks Pack"/>
    <x v="0"/>
    <n v="383.51"/>
    <s v="Poornima Devi"/>
    <x v="1"/>
    <s v="Kishore Chettiar"/>
    <s v="Inventory"/>
    <s v="FreshMart Ahmedabad Arcade"/>
    <x v="2"/>
  </r>
  <r>
    <s v="INV101146"/>
    <x v="103"/>
    <s v="CUST0436"/>
    <s v="PRD026"/>
    <s v="STR053"/>
    <s v="EMP0007"/>
    <n v="7"/>
    <n v="370.43"/>
    <n v="0"/>
    <n v="0"/>
    <n v="2593.0100000000002"/>
    <n v="1730.75"/>
    <n v="862.26"/>
    <s v="Cash"/>
    <s v="Not Returned"/>
    <x v="1"/>
    <d v="1899-12-30T13:00:00"/>
    <s v="Weekday"/>
    <s v="Nescafe Coffee 1kg"/>
    <x v="0"/>
    <n v="329.69"/>
    <s v="Hari Pillai"/>
    <x v="0"/>
    <s v="Udhay Selvam"/>
    <s v="Billing"/>
    <s v="FreshMart Tiruppur Heights"/>
    <x v="0"/>
  </r>
  <r>
    <s v="INV102283"/>
    <x v="28"/>
    <s v="CUST0436"/>
    <s v="PRD053"/>
    <s v="STR057"/>
    <s v="EMP0225"/>
    <n v="4"/>
    <n v="265.07"/>
    <n v="0"/>
    <n v="0"/>
    <n v="1219.32"/>
    <n v="778.56"/>
    <n v="440.76"/>
    <s v="Upi"/>
    <s v="Not Returned"/>
    <x v="1"/>
    <d v="1899-12-30T12:24:00"/>
    <s v="Weekend"/>
    <s v="Cadbury Namkeen Pack"/>
    <x v="7"/>
    <n v="262.77"/>
    <s v="Hari Pillai"/>
    <x v="0"/>
    <s v="Banu Achari"/>
    <s v="Sales"/>
    <s v="FreshMart Madurai Point"/>
    <x v="0"/>
  </r>
  <r>
    <s v="INV100317"/>
    <x v="118"/>
    <s v="CUST0437"/>
    <s v="PRD080"/>
    <s v="STR135"/>
    <s v="EMP0184"/>
    <n v="2"/>
    <n v="275.70999999999998"/>
    <n v="0"/>
    <n v="0"/>
    <n v="551.41999999999996"/>
    <n v="412.6"/>
    <n v="138.82"/>
    <s v="Debit Card"/>
    <s v="Not Returned"/>
    <x v="0"/>
    <d v="1899-12-30T19:09:00"/>
    <s v="Weekday"/>
    <s v="Vim Kitchenware 1kg"/>
    <x v="5"/>
    <n v="275.70999999999998"/>
    <s v="Vasanth Krishnan"/>
    <x v="2"/>
    <s v="Deepa Subramaniam"/>
    <s v="Sales"/>
    <s v="FreshMart Pune Towers"/>
    <x v="2"/>
  </r>
  <r>
    <s v="INV101682"/>
    <x v="85"/>
    <s v="CUST0439"/>
    <m/>
    <s v="STR092"/>
    <s v="EMP0336"/>
    <n v="4"/>
    <n v="221.61"/>
    <n v="10"/>
    <n v="88.64"/>
    <n v="797.8"/>
    <n v="728.68"/>
    <n v="69.12"/>
    <s v="Net Banking"/>
    <s v="Returned"/>
    <x v="1"/>
    <d v="1899-12-30T20:53:00"/>
    <s v="Weekday"/>
    <m/>
    <x v="13"/>
    <m/>
    <s v="Vijay Velan"/>
    <x v="2"/>
    <s v="Sanjay Sharma"/>
    <s v="Billing"/>
    <s v="FreshMart Chennai Gardens"/>
    <x v="0"/>
  </r>
  <r>
    <s v="INV100754"/>
    <x v="88"/>
    <s v="CUST0439"/>
    <s v="PRD104"/>
    <s v="STR059"/>
    <s v="EMP0346"/>
    <n v="1"/>
    <n v="191.13"/>
    <n v="0"/>
    <n v="0"/>
    <n v="191.13"/>
    <n v="153.41999999999999"/>
    <n v="37.71"/>
    <s v="Net Banking"/>
    <s v="Not Returned"/>
    <x v="2"/>
    <d v="1899-12-30T19:20:00"/>
    <s v="Weekday"/>
    <s v="Local Farm Fresh Vegetables Combo"/>
    <x v="11"/>
    <n v="191.13"/>
    <s v="Vijay Velan"/>
    <x v="2"/>
    <s v="Dhanya Sekar"/>
    <s v="Sales"/>
    <s v="FreshMart Coimbatore Plaza"/>
    <x v="0"/>
  </r>
  <r>
    <s v="INV100862"/>
    <x v="48"/>
    <s v="CUST0456"/>
    <s v="PRD078"/>
    <s v="STR061"/>
    <s v="EMP0279"/>
    <n v="3"/>
    <n v="261.55"/>
    <n v="20"/>
    <n v="156.93"/>
    <n v="627.72"/>
    <n v="645.09"/>
    <n v="-17.37"/>
    <s v="Net Banking"/>
    <s v="Not Returned"/>
    <x v="1"/>
    <d v="1899-12-30T14:05:00"/>
    <s v="Weekday"/>
    <s v="Vim Kitchenware Combo"/>
    <x v="5"/>
    <n v="261.55"/>
    <s v="Kamala Devi"/>
    <x v="1"/>
    <s v="Arun Varma"/>
    <s v="Sales"/>
    <s v="FreshMart Hyderabad Colony"/>
    <x v="0"/>
  </r>
  <r>
    <s v="INV101358"/>
    <x v="99"/>
    <s v="CUST0440"/>
    <s v="PRD080"/>
    <s v="STR093"/>
    <s v="EMP0141"/>
    <n v="3"/>
    <n v="275.70999999999998"/>
    <n v="20"/>
    <n v="165.43"/>
    <n v="661.7"/>
    <n v="618.9"/>
    <n v="42.8"/>
    <s v="Net Banking"/>
    <s v="Not Returned"/>
    <x v="1"/>
    <d v="1899-12-30T13:58:00"/>
    <s v="Weekday"/>
    <s v="Vim Kitchenware 1kg"/>
    <x v="5"/>
    <n v="275.70999999999998"/>
    <s v="Yazhini Reddy"/>
    <x v="1"/>
    <s v="Mala Velan"/>
    <s v="Sales"/>
    <s v="FreshMart Pune Complex"/>
    <x v="2"/>
  </r>
  <r>
    <s v="INV100311"/>
    <x v="111"/>
    <s v="CUST0689"/>
    <s v="PRD114"/>
    <s v="STR019"/>
    <s v="EMP0273"/>
    <n v="2"/>
    <n v="188.64"/>
    <n v="0"/>
    <n v="0"/>
    <n v="377.28"/>
    <n v="316.56"/>
    <n v="60.72"/>
    <s v="Cash"/>
    <s v="Not Returned"/>
    <x v="1"/>
    <d v="1899-12-30T09:31:00"/>
    <s v="Weekday"/>
    <s v="Aachi Ponni Rice 250ml"/>
    <x v="2"/>
    <n v="188.64"/>
    <s v="Karthik Pillai"/>
    <x v="2"/>
    <s v="Prasath Subramaniam"/>
    <s v="Store Manager"/>
    <s v="FreshMart Hyderabad Heights"/>
    <x v="0"/>
  </r>
  <r>
    <s v="INV100354"/>
    <x v="26"/>
    <s v="CUST0689"/>
    <s v="PRD121"/>
    <s v="STR086"/>
    <s v="EMP0263"/>
    <n v="5"/>
    <n v="317.72000000000003"/>
    <n v="20"/>
    <n v="317.72000000000003"/>
    <n v="1461.51"/>
    <n v="1357.65"/>
    <n v="103.86"/>
    <s v="Upi"/>
    <s v="Returned"/>
    <x v="0"/>
    <d v="1899-12-30T12:56:00"/>
    <s v="Weekend"/>
    <s v="Fortune Coconut Oil 500g"/>
    <x v="8"/>
    <n v="223.15"/>
    <s v="Karthik Pillai"/>
    <x v="2"/>
    <s v="Vani Nair"/>
    <s v="Cashier"/>
    <s v="FreshMart Bengaluru Circle"/>
    <x v="0"/>
  </r>
  <r>
    <s v="INV100049"/>
    <x v="45"/>
    <s v="CUST0445"/>
    <s v="PRD006"/>
    <s v="STR039"/>
    <s v="EMP0061"/>
    <n v="2"/>
    <n v="343.56"/>
    <n v="10"/>
    <n v="68.709999999999994"/>
    <n v="711.17"/>
    <n v="432.64"/>
    <n v="278.52999999999997"/>
    <s v="Upi"/>
    <s v="Not Returned"/>
    <x v="0"/>
    <d v="1899-12-30T11:56:00"/>
    <s v="Weekend"/>
    <s v="Harvest Gold Cookies 500g"/>
    <x v="6"/>
    <n v="343.56"/>
    <s v="Anjali Kumar"/>
    <x v="2"/>
    <s v="Poornima Devi"/>
    <s v="Billing"/>
    <s v="FreshMart Mysuru Market"/>
    <x v="0"/>
  </r>
  <r>
    <s v="INV101070"/>
    <x v="28"/>
    <s v="CUST0446"/>
    <s v="PRD052"/>
    <s v="STR108"/>
    <s v="EMP0171"/>
    <n v="4"/>
    <n v="328.59"/>
    <n v="0"/>
    <n v="0"/>
    <n v="1511.51"/>
    <n v="1021.96"/>
    <n v="489.55"/>
    <s v="Credit Card"/>
    <s v="Not Returned"/>
    <x v="0"/>
    <d v="1899-12-30T20:45:00"/>
    <s v="Weekend"/>
    <s v="Lays Namkeen 200g"/>
    <x v="7"/>
    <n v="328.59"/>
    <s v="Ramesh Sharma"/>
    <x v="2"/>
    <s v="Ashok Nair"/>
    <s v="Cashier"/>
    <s v="FreshMart Mumbai Square"/>
    <x v="2"/>
  </r>
  <r>
    <s v="INV100848"/>
    <x v="35"/>
    <s v="CUST0448"/>
    <s v="PRD116"/>
    <s v="STR112"/>
    <s v="EMP0084"/>
    <n v="4"/>
    <n v="150.04"/>
    <n v="5"/>
    <n v="30.01"/>
    <n v="655.67"/>
    <n v="511.92"/>
    <n v="143.75"/>
    <s v="Cash"/>
    <s v="Not Returned"/>
    <x v="1"/>
    <d v="1899-12-30T11:33:00"/>
    <s v="Weekend"/>
    <s v="Aachi Basmati Rice 200g"/>
    <x v="2"/>
    <n v="150.04"/>
    <s v="Sanjay Achari"/>
    <x v="2"/>
    <s v="Lakshmi Velan"/>
    <s v="Cashier"/>
    <s v="FreshMart Surat Colony"/>
    <x v="2"/>
  </r>
  <r>
    <s v="INV102368"/>
    <x v="72"/>
    <s v="CUST0448"/>
    <s v="PRD140"/>
    <s v="STR028"/>
    <s v="EMP0235"/>
    <n v="4"/>
    <n v="352.51"/>
    <n v="20"/>
    <n v="282.01"/>
    <n v="1128.03"/>
    <n v="1040.24"/>
    <n v="87.79"/>
    <s v="Credit Card"/>
    <s v="Not Returned"/>
    <x v="0"/>
    <d v="1899-12-30T18:24:00"/>
    <s v="Weekday"/>
    <s v="Vim Toilet Cleaner 2kg"/>
    <x v="4"/>
    <n v="352.51"/>
    <s v="Sanjay Achari"/>
    <x v="2"/>
    <s v="Mani Chandran"/>
    <s v="Cashier"/>
    <s v="FreshMart Ahmedabad Hub"/>
    <x v="0"/>
  </r>
  <r>
    <s v="INV100575"/>
    <x v="64"/>
    <s v="CUST0499"/>
    <s v="PRD014"/>
    <s v="STR042"/>
    <s v="EMP0261"/>
    <n v="5"/>
    <n v="476.81"/>
    <n v="10"/>
    <n v="238.41"/>
    <n v="2145.64"/>
    <n v="1758.15"/>
    <n v="387.49"/>
    <s v="Upi"/>
    <s v="Not Returned"/>
    <x v="1"/>
    <d v="1899-12-30T18:33:00"/>
    <s v="Weekday"/>
    <s v="Milky Mist Curd 1kg"/>
    <x v="3"/>
    <n v="434.65"/>
    <s v="Rajesh Rao"/>
    <x v="0"/>
    <s v="Hari Murugan"/>
    <s v="Sales"/>
    <s v="FreshMart Erode Point"/>
    <x v="0"/>
  </r>
  <r>
    <s v="INV100059"/>
    <x v="38"/>
    <s v="CUST0499"/>
    <s v="PRD021"/>
    <s v="STR089"/>
    <s v="EMP0105"/>
    <n v="8"/>
    <n v="39.340000000000003"/>
    <n v="0"/>
    <n v="0"/>
    <n v="361.93"/>
    <n v="259.2"/>
    <n v="102.73"/>
    <s v="Cash"/>
    <s v="Not Returned"/>
    <x v="1"/>
    <d v="1899-12-30T10:20:00"/>
    <s v="Weekend"/>
    <s v="Milky Mist Butter Pack"/>
    <x v="3"/>
    <n v="38.659999999999997"/>
    <s v="Rajesh Rao"/>
    <x v="0"/>
    <s v="Nagarajan Mudaliar"/>
    <s v="Cashier"/>
    <s v="FreshMart Salem Hub"/>
    <x v="0"/>
  </r>
  <r>
    <s v="INV102065"/>
    <x v="22"/>
    <s v="CUST0499"/>
    <s v="PRD135"/>
    <s v="STR115"/>
    <s v="EMP0327"/>
    <n v="5"/>
    <n v="413.29"/>
    <n v="20"/>
    <n v="413.29"/>
    <n v="1901.13"/>
    <n v="1465.25"/>
    <n v="435.88"/>
    <s v="Credit Card"/>
    <s v="Not Returned"/>
    <x v="1"/>
    <d v="1899-12-30T19:36:00"/>
    <s v="Weekend"/>
    <s v="MDH Whole Spices 1L"/>
    <x v="1"/>
    <n v="379.12"/>
    <s v="Rajesh Rao"/>
    <x v="0"/>
    <s v="Yogesh Varma"/>
    <s v="Inventory"/>
    <s v="FreshMart Surat Nagar"/>
    <x v="2"/>
  </r>
  <r>
    <s v="INV100484"/>
    <x v="38"/>
    <s v="CUST0451"/>
    <s v="PRD059"/>
    <s v="STR095"/>
    <s v="EMP0177"/>
    <n v="2"/>
    <n v="507.5"/>
    <n v="0"/>
    <n v="0"/>
    <n v="1167.25"/>
    <n v="726.58"/>
    <n v="440.67"/>
    <s v="Net Banking"/>
    <s v="Not Returned"/>
    <x v="0"/>
    <d v="1899-12-30T17:38:00"/>
    <s v="Weekend"/>
    <s v="Colgate Toothpaste 1kg"/>
    <x v="10"/>
    <n v="507.5"/>
    <s v="Divya Nair"/>
    <x v="2"/>
    <s v="Raghav Iyer"/>
    <s v="Store Manager"/>
    <s v="FreshMart Ahmedabad Gardens"/>
    <x v="2"/>
  </r>
  <r>
    <s v="INV101348"/>
    <x v="49"/>
    <s v="CUST0452"/>
    <s v="PRD055"/>
    <s v="STR040"/>
    <s v="EMP0061"/>
    <n v="4"/>
    <n v="125.15"/>
    <n v="20"/>
    <n v="100.12"/>
    <n v="400.48"/>
    <n v="382.8"/>
    <n v="17.68"/>
    <s v="Credit Card"/>
    <s v="Not Returned"/>
    <x v="0"/>
    <d v="1899-12-30T10:26:00"/>
    <s v="Weekday"/>
    <s v="Cadbury Biscuits Pack"/>
    <x v="7"/>
    <n v="125.15"/>
    <s v="Dhanya Varma"/>
    <x v="1"/>
    <s v="Poornima Devi"/>
    <s v="Billing"/>
    <s v="FreshMart Coimbatore Colony"/>
    <x v="2"/>
  </r>
  <r>
    <s v="INV100641"/>
    <x v="97"/>
    <s v="CUST0453"/>
    <s v="PRD001"/>
    <s v="STR097"/>
    <s v="EMP0146"/>
    <n v="2"/>
    <n v="299.73"/>
    <n v="5"/>
    <n v="29.97"/>
    <n v="569.49"/>
    <n v="369.48"/>
    <n v="200.01"/>
    <s v="Debit Card"/>
    <s v="Not Returned"/>
    <x v="1"/>
    <d v="1899-12-30T10:06:00"/>
    <s v="Weekday"/>
    <s v="Local Bakers Buns 1kg"/>
    <x v="6"/>
    <n v="299.73"/>
    <s v="Prasath Nair"/>
    <x v="1"/>
    <s v="Kishore Chettiar"/>
    <s v="Inventory"/>
    <s v="FreshMart Ahmedabad Arcade"/>
    <x v="2"/>
  </r>
  <r>
    <s v="INV102291"/>
    <x v="90"/>
    <s v="CUST0453"/>
    <s v="PRD013"/>
    <s v="STR070"/>
    <s v="EMP0169"/>
    <n v="2"/>
    <n v="161.03"/>
    <n v="15"/>
    <n v="48.31"/>
    <n v="314.81"/>
    <n v="248.48"/>
    <n v="66.33"/>
    <s v="Cash"/>
    <s v="Not Returned"/>
    <x v="1"/>
    <d v="1899-12-30T19:42:00"/>
    <s v="Weekend"/>
    <s v="Amul Paneer 250ml"/>
    <x v="3"/>
    <n v="161.03"/>
    <s v="Prasath Nair"/>
    <x v="1"/>
    <s v="Janani Velan"/>
    <s v="Inventory"/>
    <s v="FreshMart Bengaluru Nagar"/>
    <x v="0"/>
  </r>
  <r>
    <s v="INV101816"/>
    <x v="43"/>
    <s v="CUST0453"/>
    <s v="PRD034"/>
    <s v="STR027"/>
    <s v="EMP0143"/>
    <n v="1"/>
    <n v="124.84"/>
    <n v="0"/>
    <n v="0"/>
    <n v="124.84"/>
    <n v="97.35"/>
    <n v="27.49"/>
    <s v="Net Banking"/>
    <s v="Not Returned"/>
    <x v="1"/>
    <d v="1899-12-30T16:24:00"/>
    <s v="Weekday"/>
    <s v="Nescafe Coffee 500g"/>
    <x v="0"/>
    <n v="124.84"/>
    <s v="Prasath Nair"/>
    <x v="1"/>
    <s v="Chitra Prabhu"/>
    <s v="Sales"/>
    <s v="FreshMart Coimbatore Heights"/>
    <x v="0"/>
  </r>
  <r>
    <s v="INV101852"/>
    <x v="64"/>
    <s v="CUST0509"/>
    <s v="PRD114"/>
    <s v="STR084"/>
    <s v="EMP0288"/>
    <n v="4"/>
    <n v="208.23"/>
    <n v="5"/>
    <n v="41.65"/>
    <n v="791.27"/>
    <n v="633.12"/>
    <n v="158.15"/>
    <s v="Debit Card"/>
    <s v="Not Returned"/>
    <x v="1"/>
    <d v="1899-12-30T17:14:00"/>
    <s v="Weekday"/>
    <s v="Aachi Ponni Rice 250ml"/>
    <x v="2"/>
    <n v="188.64"/>
    <s v="Harini Chandran"/>
    <x v="0"/>
    <s v="Chitra Selvam"/>
    <s v="Sales"/>
    <s v="FreshMart Tiruppur Market"/>
    <x v="0"/>
  </r>
  <r>
    <s v="INV101436"/>
    <x v="106"/>
    <s v="CUST0461"/>
    <s v="PRD056"/>
    <s v="STR011"/>
    <s v="EMP0341"/>
    <n v="6"/>
    <n v="368"/>
    <n v="0"/>
    <n v="0"/>
    <n v="2208"/>
    <n v="1430.58"/>
    <n v="777.42"/>
    <s v="Net Banking"/>
    <s v="Not Returned"/>
    <x v="1"/>
    <d v="1899-12-30T19:42:00"/>
    <s v="Weekday"/>
    <s v="Cadbury Namkeen Combo"/>
    <x v="7"/>
    <n v="333.54"/>
    <s v="Prakash Achari"/>
    <x v="0"/>
    <s v="Indira Chandran"/>
    <s v="Billing"/>
    <s v="FreshMart Bengaluru Enclave"/>
    <x v="0"/>
  </r>
  <r>
    <s v="INV101560"/>
    <x v="28"/>
    <s v="CUST0461"/>
    <s v="PRD091"/>
    <s v="STR162"/>
    <s v="EMP0272"/>
    <n v="7"/>
    <n v="402.8"/>
    <n v="10"/>
    <n v="281.95999999999998"/>
    <n v="2918.29"/>
    <n v="2110.9899999999998"/>
    <n v="807.3"/>
    <s v="Wallet"/>
    <s v="Not Returned"/>
    <x v="1"/>
    <d v="1899-12-30T19:22:00"/>
    <s v="Weekend"/>
    <s v="Local Farm Fresh Fruits 250ml"/>
    <x v="9"/>
    <n v="376.11"/>
    <s v="Prakash Achari"/>
    <x v="0"/>
    <s v="Dhanush Pillai"/>
    <s v="Store Manager"/>
    <s v="FreshMart Delhi Extension"/>
    <x v="1"/>
  </r>
  <r>
    <s v="INV100269"/>
    <x v="94"/>
    <s v="CUST0658"/>
    <s v="PRD099"/>
    <s v="STR058"/>
    <s v="EMP0182"/>
    <n v="7"/>
    <n v="454.66"/>
    <n v="5"/>
    <n v="159.13"/>
    <n v="3477.01"/>
    <n v="2432.29"/>
    <n v="1044.72"/>
    <s v="Credit Card"/>
    <s v="Not Returned"/>
    <x v="1"/>
    <d v="1899-12-30T17:17:00"/>
    <s v="Weekend"/>
    <s v="Local Farm Fresh Vegetables 200g"/>
    <x v="11"/>
    <n v="401.06"/>
    <s v="Udhay Subramaniam"/>
    <x v="0"/>
    <s v="Arun Naicker"/>
    <s v="Operations"/>
    <s v="FreshMart Erode Central"/>
    <x v="0"/>
  </r>
  <r>
    <s v="INV100434"/>
    <x v="9"/>
    <s v="CUST0658"/>
    <s v="PRD005"/>
    <s v="STR100"/>
    <s v="EMP0038"/>
    <n v="4"/>
    <n v="351.25"/>
    <n v="0"/>
    <n v="0"/>
    <n v="1615.75"/>
    <n v="821.08"/>
    <n v="794.67"/>
    <s v="Debit Card"/>
    <s v="Returned"/>
    <x v="1"/>
    <d v="1899-12-30T10:17:00"/>
    <s v="Weekend"/>
    <s v="Amul Paneer 250ml"/>
    <x v="6"/>
    <n v="332.74"/>
    <s v="Udhay Subramaniam"/>
    <x v="0"/>
    <s v="Yamuna Achari"/>
    <s v="Inventory"/>
    <s v="FreshMart Ahmedabad Enclave"/>
    <x v="2"/>
  </r>
  <r>
    <s v="INV102307"/>
    <x v="26"/>
    <s v="CUST0658"/>
    <m/>
    <s v="STR085"/>
    <s v="EMP0154"/>
    <n v="6"/>
    <n v="445.71"/>
    <n v="0"/>
    <n v="0"/>
    <n v="3075.4"/>
    <n v="1853.64"/>
    <n v="1221.76"/>
    <s v="Upi"/>
    <s v="Not Returned"/>
    <x v="1"/>
    <d v="1899-12-30T19:28:00"/>
    <s v="Weekend"/>
    <m/>
    <x v="13"/>
    <m/>
    <s v="Udhay Subramaniam"/>
    <x v="0"/>
    <s v="Dinesh Varma"/>
    <s v="Store Manager"/>
    <s v="FreshMart Mysuru Arcade"/>
    <x v="0"/>
  </r>
  <r>
    <s v="INV100800"/>
    <x v="9"/>
    <s v="CUST0464"/>
    <s v="PRD087"/>
    <s v="STR004"/>
    <s v="EMP0040"/>
    <n v="3"/>
    <n v="71.290000000000006"/>
    <n v="10"/>
    <n v="21.39"/>
    <n v="221.35"/>
    <n v="178.11"/>
    <n v="43.24"/>
    <s v="Net Banking"/>
    <s v="Not Returned"/>
    <x v="0"/>
    <d v="1899-12-30T11:21:00"/>
    <s v="Weekend"/>
    <s v="Organic Fresh Fresh Fruits Combo"/>
    <x v="9"/>
    <n v="71.290000000000006"/>
    <s v="Gopal Sharma"/>
    <x v="2"/>
    <s v="Pandi Selvam"/>
    <s v="Sales"/>
    <s v="FreshMart Erode Plaza"/>
    <x v="0"/>
  </r>
  <r>
    <s v="INV101037"/>
    <x v="50"/>
    <s v="CUST0465"/>
    <s v="PRD083"/>
    <s v="STR081"/>
    <s v="EMP0002"/>
    <n v="1"/>
    <n v="425.88"/>
    <n v="0"/>
    <n v="0"/>
    <n v="489.76"/>
    <n v="357.47"/>
    <n v="132.29"/>
    <s v="Wallet"/>
    <s v="Not Returned"/>
    <x v="1"/>
    <d v="1899-12-30T10:49:00"/>
    <s v="Weekend"/>
    <s v="Organic Fresh Fresh Fruits 2kg"/>
    <x v="9"/>
    <n v="425.88"/>
    <s v="Madhavan Iyer"/>
    <x v="2"/>
    <s v="Lokesh Gounder"/>
    <s v="Billing"/>
    <s v="FreshMart Erode Crossing"/>
    <x v="0"/>
  </r>
  <r>
    <s v="INV100643"/>
    <x v="86"/>
    <s v="CUST0468"/>
    <s v="PRD056"/>
    <s v="STR081"/>
    <s v="EMP0090"/>
    <n v="1"/>
    <n v="333.54"/>
    <n v="20"/>
    <n v="66.709999999999994"/>
    <n v="266.83"/>
    <n v="238.43"/>
    <n v="28.4"/>
    <s v="Net Banking"/>
    <s v="Not Returned"/>
    <x v="1"/>
    <d v="1899-12-30T16:53:00"/>
    <s v="Weekday"/>
    <s v="Cadbury Namkeen Combo"/>
    <x v="7"/>
    <n v="333.54"/>
    <s v="Dinesh Kumar"/>
    <x v="2"/>
    <s v="Yazhini Nair"/>
    <s v="Billing"/>
    <s v="FreshMart Erode Crossing"/>
    <x v="0"/>
  </r>
  <r>
    <s v="INV101877"/>
    <x v="94"/>
    <s v="CUST0543"/>
    <s v="PRD013"/>
    <s v="STR075"/>
    <s v="EMP0033"/>
    <n v="3"/>
    <n v="161.63999999999999"/>
    <n v="0"/>
    <n v="0"/>
    <n v="557.66"/>
    <n v="372.72"/>
    <n v="-396.41"/>
    <s v="Wallet"/>
    <s v="Not Returned"/>
    <x v="1"/>
    <d v="1899-12-30T12:18:00"/>
    <s v="Weekend"/>
    <s v="Amul Paneer 250ml"/>
    <x v="3"/>
    <n v="161.03"/>
    <s v="Gopal Menon"/>
    <x v="0"/>
    <s v="Geetha Subramaniam"/>
    <s v="Sales"/>
    <s v="FreshMart Salem Main Road"/>
    <x v="0"/>
  </r>
  <r>
    <s v="INV102222"/>
    <x v="114"/>
    <s v="CUST0543"/>
    <s v="PRD125"/>
    <s v="STR108"/>
    <s v="EMP0171"/>
    <n v="4"/>
    <n v="245.36"/>
    <n v="0"/>
    <n v="0"/>
    <n v="981.44"/>
    <n v="781.76"/>
    <n v="199.68"/>
    <s v="Upi"/>
    <s v="Not Returned"/>
    <x v="2"/>
    <d v="1899-12-30T12:53:00"/>
    <s v="Weekday"/>
    <s v="Gold Winner Coconut Oil 2kg v2"/>
    <x v="8"/>
    <n v="219.39"/>
    <s v="Gopal Menon"/>
    <x v="0"/>
    <s v="Ashok Nair"/>
    <s v="Cashier"/>
    <s v="FreshMart Mumbai Square"/>
    <x v="2"/>
  </r>
  <r>
    <s v="INV100073"/>
    <x v="11"/>
    <s v="CUST0473"/>
    <s v="PRD100"/>
    <s v="STR045"/>
    <s v="EMP0057"/>
    <n v="2"/>
    <n v="290.45"/>
    <n v="0"/>
    <n v="0"/>
    <n v="668.03"/>
    <n v="475.78"/>
    <n v="192.25"/>
    <s v="Wallet"/>
    <s v="Not Returned"/>
    <x v="1"/>
    <d v="1899-12-30T18:54:00"/>
    <s v="Weekend"/>
    <s v="Organic Fresh Fresh Vegetables 200g v2"/>
    <x v="11"/>
    <n v="290.45"/>
    <s v="Gayathri Iyer"/>
    <x v="1"/>
    <s v="Indira Raj"/>
    <s v="Billing"/>
    <s v="FreshMart Madurai Junction"/>
    <x v="0"/>
  </r>
  <r>
    <s v="INV100364"/>
    <x v="26"/>
    <s v="CUST0473"/>
    <s v="PRD136"/>
    <s v="STR032"/>
    <s v="EMP0259"/>
    <n v="2"/>
    <n v="123.11"/>
    <n v="0"/>
    <n v="0"/>
    <n v="283.14999999999998"/>
    <n v="182.36"/>
    <n v="100.79"/>
    <s v="Net Banking"/>
    <s v="Not Returned"/>
    <x v="1"/>
    <d v="1899-12-30T13:29:00"/>
    <s v="Weekend"/>
    <s v="Aachi Whole Spices 200g v2"/>
    <x v="1"/>
    <n v="123.11"/>
    <s v="Gayathri Iyer"/>
    <x v="1"/>
    <s v="Ramesh Sekar"/>
    <s v="Inventory"/>
    <s v="FreshMart Kochi Main Road"/>
    <x v="0"/>
  </r>
  <r>
    <s v="INV100486"/>
    <x v="73"/>
    <s v="CUST0493"/>
    <s v="PRD093"/>
    <s v="STR151"/>
    <s v="EMP0277"/>
    <n v="4"/>
    <n v="102.61"/>
    <n v="20"/>
    <n v="82.09"/>
    <n v="377.6"/>
    <n v="319.27999999999997"/>
    <n v="58.32"/>
    <s v="Debit Card"/>
    <s v="Not Returned"/>
    <x v="1"/>
    <d v="1899-12-30T19:17:00"/>
    <s v="Weekend"/>
    <s v="Local Farm Fresh Vegetables 250ml"/>
    <x v="11"/>
    <n v="96.72"/>
    <s v="Elango Nair"/>
    <x v="0"/>
    <s v="Arun Velan"/>
    <s v="Cashier"/>
    <s v="FreshMart Chandigarh Square"/>
    <x v="1"/>
  </r>
  <r>
    <s v="INV101549"/>
    <x v="23"/>
    <s v="CUST0493"/>
    <s v="PRD100"/>
    <s v="STR099"/>
    <s v="EMP0202"/>
    <n v="5"/>
    <n v="292.39999999999998"/>
    <n v="0"/>
    <n v="0"/>
    <n v="1681.3"/>
    <n v="1189.45"/>
    <n v="491.85"/>
    <s v="Upi"/>
    <s v="Not Returned"/>
    <x v="1"/>
    <d v="1899-12-30T11:20:00"/>
    <s v="Weekend"/>
    <s v="Organic Fresh Fresh Vegetables 200g v2"/>
    <x v="11"/>
    <n v="290.45"/>
    <s v="Elango Nair"/>
    <x v="0"/>
    <s v="Vani Chettiar"/>
    <s v="Sales"/>
    <s v="FreshMart Nagpur Plaza"/>
    <x v="2"/>
  </r>
  <r>
    <s v="INV101729"/>
    <x v="23"/>
    <s v="CUST0493"/>
    <s v="PRD136"/>
    <s v="STR109"/>
    <s v="EMP0180"/>
    <n v="7"/>
    <n v="130.33000000000001"/>
    <n v="20"/>
    <n v="182.46"/>
    <n v="839.33"/>
    <n v="638.26"/>
    <n v="201.07"/>
    <s v="Debit Card"/>
    <s v="Not Returned"/>
    <x v="1"/>
    <d v="1899-12-30T13:32:00"/>
    <s v="Weekend"/>
    <s v="Aachi Whole Spices 200g v2"/>
    <x v="1"/>
    <n v="123.11"/>
    <s v="Elango Nair"/>
    <x v="0"/>
    <s v="Venkat Balan"/>
    <s v="Billing"/>
    <s v="FreshMart Mumbai Complex"/>
    <x v="2"/>
  </r>
  <r>
    <s v="INV101234"/>
    <x v="99"/>
    <s v="CUST0493"/>
    <s v="PRD083"/>
    <s v="STR036"/>
    <s v="EMP0150"/>
    <n v="7"/>
    <n v="486.23"/>
    <n v="15"/>
    <n v="510.54"/>
    <n v="2893.07"/>
    <n v="2502.29"/>
    <n v="390.78"/>
    <s v="Debit Card"/>
    <s v="Not Returned"/>
    <x v="1"/>
    <d v="1899-12-30T18:49:00"/>
    <s v="Weekday"/>
    <s v="Organic Fresh Fresh Fruits 2kg"/>
    <x v="9"/>
    <n v="425.88"/>
    <s v="Elango Nair"/>
    <x v="0"/>
    <s v="Dhanya Iyer"/>
    <s v="Operations"/>
    <s v="FreshMart Chennai Central"/>
    <x v="0"/>
  </r>
  <r>
    <s v="INV101811"/>
    <x v="45"/>
    <s v="CUST0493"/>
    <s v="PRD013"/>
    <s v="STR084"/>
    <s v="EMP0288"/>
    <n v="7"/>
    <n v="169.79"/>
    <n v="0"/>
    <n v="0"/>
    <n v="1366.81"/>
    <n v="869.68"/>
    <n v="497.13"/>
    <s v="Debit Card"/>
    <s v="Not Returned"/>
    <x v="1"/>
    <d v="1899-12-30T17:13:00"/>
    <s v="Weekend"/>
    <s v="Amul Paneer 250ml"/>
    <x v="3"/>
    <n v="161.03"/>
    <s v="Elango Nair"/>
    <x v="0"/>
    <s v="Chitra Selvam"/>
    <s v="Sales"/>
    <s v="FreshMart Tiruppur Market"/>
    <x v="0"/>
  </r>
  <r>
    <s v="INV100888"/>
    <x v="79"/>
    <s v="CUST0493"/>
    <s v="PRD025"/>
    <s v="STR137"/>
    <s v="EMP0091"/>
    <n v="3"/>
    <n v="415.18"/>
    <n v="0"/>
    <n v="0"/>
    <n v="1432.37"/>
    <n v="857.7"/>
    <n v="574.66999999999996"/>
    <s v="Wallet"/>
    <s v="Not Returned"/>
    <x v="0"/>
    <d v="1899-12-30T20:49:00"/>
    <s v="Weekend"/>
    <s v="Nescafe Soft Drinks Pack"/>
    <x v="0"/>
    <n v="383.51"/>
    <s v="Elango Nair"/>
    <x v="0"/>
    <s v="Hema Nathan"/>
    <s v="Sales"/>
    <s v="FreshMart Ahmedabad Square"/>
    <x v="2"/>
  </r>
  <r>
    <s v="INV100899"/>
    <x v="34"/>
    <s v="CUST0493"/>
    <s v="PRD064"/>
    <s v="STR163"/>
    <s v="EMP0292"/>
    <n v="8"/>
    <n v="431.54"/>
    <n v="0"/>
    <n v="0"/>
    <n v="3452.32"/>
    <n v="2205.36"/>
    <n v="1246.96"/>
    <s v="Credit Card"/>
    <s v="Not Returned"/>
    <x v="1"/>
    <d v="1899-12-30T18:56:00"/>
    <s v="Weekday"/>
    <s v="Patanjali Soap Combo"/>
    <x v="10"/>
    <n v="386.17"/>
    <s v="Elango Nair"/>
    <x v="0"/>
    <s v="Deepa Gupta"/>
    <s v="Inventory"/>
    <s v="FreshMart Lucknow Square"/>
    <x v="1"/>
  </r>
  <r>
    <s v="INV100381"/>
    <x v="28"/>
    <s v="CUST0493"/>
    <s v="PRD034"/>
    <s v="STR125"/>
    <s v="EMP0259"/>
    <n v="7"/>
    <n v="131.04"/>
    <n v="0"/>
    <n v="0"/>
    <n v="1054.8699999999999"/>
    <n v="681.45"/>
    <n v="373.42"/>
    <s v="Credit Card"/>
    <s v="Not Returned"/>
    <x v="1"/>
    <d v="1899-12-30T19:04:00"/>
    <s v="Weekend"/>
    <s v="Nescafe Coffee 500g"/>
    <x v="0"/>
    <n v="124.84"/>
    <s v="Elango Nair"/>
    <x v="0"/>
    <s v="Ramesh Sekar"/>
    <s v="Inventory"/>
    <s v="FreshMart Nagpur Arcade"/>
    <x v="2"/>
  </r>
  <r>
    <s v="INV100645"/>
    <x v="74"/>
    <s v="CUST0493"/>
    <s v="PRD082"/>
    <s v="STR077"/>
    <s v="EMP0030"/>
    <n v="5"/>
    <n v="247.24"/>
    <n v="0"/>
    <n v="0"/>
    <n v="1236.2"/>
    <n v="962.05"/>
    <n v="274.14999999999998"/>
    <s v="Upi"/>
    <s v="Not Returned"/>
    <x v="0"/>
    <d v="1899-12-30T13:54:00"/>
    <s v="Weekday"/>
    <s v="Organic Fresh Fresh Fruits Pack"/>
    <x v="9"/>
    <n v="232.92"/>
    <s v="Elango Nair"/>
    <x v="0"/>
    <s v="Hariharan Rao"/>
    <s v="Cashier"/>
    <s v="FreshMart Kochi Gardens"/>
    <x v="0"/>
  </r>
  <r>
    <s v="INV101120"/>
    <x v="115"/>
    <s v="CUST0481"/>
    <s v="PRD112"/>
    <s v="STR052"/>
    <s v="EMP0232"/>
    <n v="2"/>
    <n v="251.73"/>
    <n v="0"/>
    <n v="0"/>
    <n v="503.46"/>
    <n v="421.04"/>
    <n v="82.42"/>
    <s v="Debit Card"/>
    <s v="Not Returned"/>
    <x v="1"/>
    <d v="1899-12-30T21:31:00"/>
    <s v="Weekday"/>
    <s v="Aachi Ponni Rice 2kg"/>
    <x v="2"/>
    <n v="251.73"/>
    <s v="Gayathri Naidu"/>
    <x v="1"/>
    <s v="Uma Nathan"/>
    <s v="Operations"/>
    <s v="FreshMart Erode Extension"/>
    <x v="0"/>
  </r>
  <r>
    <s v="INV100492"/>
    <x v="42"/>
    <s v="CUST0485"/>
    <s v="PRD033"/>
    <s v="STR055"/>
    <s v="EMP0068"/>
    <n v="7"/>
    <n v="223.81"/>
    <n v="10"/>
    <n v="156.66999999999999"/>
    <n v="1621.5"/>
    <n v="1239.21"/>
    <n v="382.29"/>
    <s v="Upi"/>
    <s v="Not Returned"/>
    <x v="1"/>
    <d v="1899-12-30T09:46:00"/>
    <s v="Weekend"/>
    <s v="Bisleri Soft Drinks 2kg"/>
    <x v="0"/>
    <n v="217.42"/>
    <s v="Dhanush Venkataraman"/>
    <x v="0"/>
    <s v="Manoj Subramaniam"/>
    <s v="Sales"/>
    <s v="FreshMart Madurai Circle"/>
    <x v="0"/>
  </r>
  <r>
    <s v="INV100478"/>
    <x v="24"/>
    <s v="CUST0485"/>
    <s v="PRD057"/>
    <s v="STR071"/>
    <s v="EMP0144"/>
    <n v="8"/>
    <n v="323.91000000000003"/>
    <n v="0"/>
    <n v="0"/>
    <n v="2979.97"/>
    <n v="1880.4"/>
    <n v="1099.57"/>
    <s v="Wallet"/>
    <s v="Not Returned"/>
    <x v="1"/>
    <d v="1899-12-30T09:38:00"/>
    <s v="Weekend"/>
    <s v="Parle Chocolates 500g"/>
    <x v="7"/>
    <n v="317.99"/>
    <s v="Dhanush Venkataraman"/>
    <x v="0"/>
    <s v="Chitra Nair"/>
    <s v="Cashier"/>
    <s v="FreshMart Salem Crossing"/>
    <x v="0"/>
  </r>
  <r>
    <s v="INV100199"/>
    <x v="89"/>
    <s v="CUST0485"/>
    <s v="PRD056"/>
    <s v="STR140"/>
    <s v="EMP0145"/>
    <n v="7"/>
    <n v="382.17"/>
    <n v="5"/>
    <n v="133.76"/>
    <n v="2541.4299999999998"/>
    <n v="1669.01"/>
    <n v="872.42"/>
    <s v="Upi"/>
    <s v="Not Returned"/>
    <x v="0"/>
    <d v="1899-12-30T13:00:00"/>
    <s v="Weekday"/>
    <s v="Cadbury Namkeen Combo"/>
    <x v="7"/>
    <n v="333.54"/>
    <s v="Dhanush Venkataraman"/>
    <x v="0"/>
    <s v="Ilango Reddy"/>
    <s v="Cashier"/>
    <s v="FreshMart Surat Crossing"/>
    <x v="2"/>
  </r>
  <r>
    <s v="INV102421"/>
    <x v="71"/>
    <s v="CUST0488"/>
    <s v="PRD022"/>
    <s v="STR035"/>
    <s v="EMP0158"/>
    <n v="1"/>
    <n v="397.22"/>
    <n v="0"/>
    <n v="0"/>
    <n v="397.22"/>
    <n v="319.37"/>
    <n v="77.849999999999994"/>
    <s v="Cash"/>
    <s v="Not Returned"/>
    <x v="1"/>
    <d v="1899-12-30T14:54:00"/>
    <s v="Weekday"/>
    <s v="Aavin Milk Pack"/>
    <x v="3"/>
    <n v="397.22"/>
    <s v="Kannan Chettiar"/>
    <x v="1"/>
    <s v="Kavya Varma"/>
    <s v="Sales"/>
    <s v="FreshMart Kochi Circle"/>
    <x v="0"/>
  </r>
  <r>
    <s v="INV101110"/>
    <x v="13"/>
    <s v="CUST0489"/>
    <s v="PRD018"/>
    <s v="STR072"/>
    <s v="EMP0124"/>
    <n v="4"/>
    <n v="232.58"/>
    <n v="0"/>
    <n v="0"/>
    <n v="1069.8699999999999"/>
    <n v="764.8"/>
    <n v="305.07"/>
    <s v="Upi"/>
    <s v="Not Returned"/>
    <x v="2"/>
    <d v="1899-12-30T09:09:00"/>
    <s v="Weekend"/>
    <s v="Aavin Cheese 200g"/>
    <x v="3"/>
    <n v="232.58"/>
    <s v="Nagarajan Sharma"/>
    <x v="1"/>
    <s v="Vijay Pandian"/>
    <s v="Sales"/>
    <s v="FreshMart Salem Point"/>
    <x v="0"/>
  </r>
  <r>
    <s v="INV101524"/>
    <x v="39"/>
    <s v="CUST0491"/>
    <s v="PRD059"/>
    <s v="STR132"/>
    <s v="EMP0106"/>
    <n v="2"/>
    <n v="507.5"/>
    <n v="0"/>
    <n v="0"/>
    <n v="1015"/>
    <n v="726.58"/>
    <n v="288.42"/>
    <s v="Wallet"/>
    <s v="Not Returned"/>
    <x v="1"/>
    <d v="1899-12-30T20:41:00"/>
    <s v="Weekday"/>
    <s v="Colgate Toothpaste 1kg"/>
    <x v="10"/>
    <n v="507.5"/>
    <s v="Jagan Raj"/>
    <x v="1"/>
    <s v="Banu Raj"/>
    <s v="Sales"/>
    <s v="FreshMart Surat Plaza"/>
    <x v="2"/>
  </r>
  <r>
    <s v="INV100102"/>
    <x v="112"/>
    <s v="CUST0684"/>
    <s v="PRD098"/>
    <s v="STR088"/>
    <s v="EMP0229"/>
    <n v="4"/>
    <n v="83.59"/>
    <n v="20"/>
    <n v="66.87"/>
    <n v="267.49"/>
    <n v="276.36"/>
    <n v="-8.8699999999999992"/>
    <s v="Net Banking"/>
    <s v="Not Returned"/>
    <x v="1"/>
    <d v="1899-12-30T12:44:00"/>
    <s v="Weekday"/>
    <s v="Organic Fresh Fresh Vegetables 250ml"/>
    <x v="11"/>
    <n v="83.13"/>
    <s v="Unknown"/>
    <x v="0"/>
    <s v="Udhay Sekar"/>
    <s v="Sales"/>
    <s v="FreshMart Salem Extension"/>
    <x v="0"/>
  </r>
  <r>
    <s v="INV100585"/>
    <x v="11"/>
    <s v="CUST0684"/>
    <s v="PRD026"/>
    <s v="STR002"/>
    <s v="EMP0184"/>
    <n v="7"/>
    <n v="337.13"/>
    <n v="15"/>
    <n v="353.99"/>
    <n v="2306.81"/>
    <n v="1730.75"/>
    <n v="576.05999999999995"/>
    <s v="Upi"/>
    <s v="Not Returned"/>
    <x v="2"/>
    <d v="1899-12-30T16:42:00"/>
    <s v="Weekend"/>
    <s v="Nescafe Coffee 1kg"/>
    <x v="0"/>
    <n v="329.69"/>
    <s v="Unknown"/>
    <x v="0"/>
    <s v="Deepa Subramaniam"/>
    <s v="Sales"/>
    <s v="FreshMart Tiruppur Bypass"/>
    <x v="0"/>
  </r>
  <r>
    <s v="INV101171"/>
    <x v="22"/>
    <s v="CUST0684"/>
    <s v="PRD010"/>
    <s v="STR046"/>
    <s v="EMP0133"/>
    <n v="7"/>
    <n v="189.47"/>
    <n v="20"/>
    <n v="265.26"/>
    <n v="1220.18"/>
    <n v="753.2"/>
    <n v="466.98"/>
    <s v="Wallet"/>
    <s v="Not Returned"/>
    <x v="1"/>
    <d v="1899-12-30T11:41:00"/>
    <s v="Weekend"/>
    <s v="Harvest Gold Cookies Pack"/>
    <x v="6"/>
    <n v="182.3"/>
    <s v="Unknown"/>
    <x v="0"/>
    <s v="Deepak Naicker"/>
    <s v="Sales"/>
    <s v="FreshMart Mysuru Colony"/>
    <x v="0"/>
  </r>
  <r>
    <s v="INV101857"/>
    <x v="28"/>
    <s v="CUST0684"/>
    <s v="PRD144"/>
    <s v="STR128"/>
    <s v="EMP0257"/>
    <n v="3"/>
    <n v="270.12"/>
    <n v="0"/>
    <n v="0"/>
    <n v="931.91"/>
    <n v="558.12"/>
    <n v="373.79"/>
    <s v="Net Banking"/>
    <s v="Not Returned"/>
    <x v="1"/>
    <d v="1899-12-30T15:56:00"/>
    <s v="Weekend"/>
    <s v="Harpic Dishwash Combo"/>
    <x v="4"/>
    <n v="242.22"/>
    <s v="Unknown"/>
    <x v="0"/>
    <s v="Sangeetha Naidu"/>
    <s v="Cashier"/>
    <s v="FreshMart Surat Junction"/>
    <x v="2"/>
  </r>
  <r>
    <s v="INV100906"/>
    <x v="15"/>
    <s v="CUST0684"/>
    <s v="PRD087"/>
    <s v="STR041"/>
    <s v="EMP0325"/>
    <n v="5"/>
    <n v="80.55"/>
    <n v="0"/>
    <n v="0"/>
    <n v="463.16"/>
    <n v="296.85000000000002"/>
    <n v="166.31"/>
    <s v="Debit Card"/>
    <s v="Not Returned"/>
    <x v="0"/>
    <d v="1899-12-30T09:11:00"/>
    <s v="Weekend"/>
    <s v="Organic Fresh Fresh Fruits Combo"/>
    <x v="9"/>
    <n v="71.290000000000006"/>
    <s v="Unknown"/>
    <x v="0"/>
    <s v="Chandran Naidu"/>
    <s v="Cashier"/>
    <s v="FreshMart Tiruppur Colony"/>
    <x v="0"/>
  </r>
  <r>
    <s v="INV101983"/>
    <x v="28"/>
    <s v="CUST0494"/>
    <s v="PRD002"/>
    <s v="STR046"/>
    <s v="EMP0172"/>
    <n v="4"/>
    <n v="490.98"/>
    <n v="0"/>
    <n v="0"/>
    <n v="2258.5100000000002"/>
    <n v="1016.2"/>
    <n v="1242.31"/>
    <s v="Debit Card"/>
    <s v="Not Returned"/>
    <x v="0"/>
    <d v="1899-12-30T20:19:00"/>
    <s v="Weekend"/>
    <s v="Britannia Buns Pack"/>
    <x v="6"/>
    <n v="440.5"/>
    <s v="Bhavani Reddy"/>
    <x v="0"/>
    <s v="Geetha Naicker"/>
    <s v="Cashier"/>
    <s v="FreshMart Mysuru Colony"/>
    <x v="0"/>
  </r>
  <r>
    <s v="INV102418"/>
    <x v="112"/>
    <s v="CUST0639"/>
    <s v="PRD028"/>
    <s v="STR146"/>
    <s v="EMP0343"/>
    <n v="5"/>
    <n v="388.34"/>
    <n v="0"/>
    <n v="0"/>
    <n v="1941.7"/>
    <n v="1549.9"/>
    <n v="391.8"/>
    <s v="Credit Card"/>
    <s v="Not Returned"/>
    <x v="0"/>
    <d v="1899-12-30T14:36:00"/>
    <s v="Weekday"/>
    <s v="Tata Tea Soft Drinks 500g"/>
    <x v="0"/>
    <n v="380.12"/>
    <s v="Hari Raj"/>
    <x v="0"/>
    <s v="Kishore Velan"/>
    <s v="Inventory"/>
    <s v="FreshMart Chandigarh Hub"/>
    <x v="1"/>
  </r>
  <r>
    <s v="INV101596"/>
    <x v="106"/>
    <s v="CUST0639"/>
    <s v="PRD121"/>
    <s v="STR052"/>
    <s v="EMP0205"/>
    <n v="3"/>
    <n v="330.49"/>
    <n v="0"/>
    <n v="0"/>
    <n v="991.47"/>
    <n v="814.59"/>
    <n v="176.88"/>
    <s v="Cash"/>
    <s v="Not Returned"/>
    <x v="0"/>
    <d v="1899-12-30T14:54:00"/>
    <s v="Weekday"/>
    <s v="Fortune Coconut Oil 500g"/>
    <x v="8"/>
    <n v="223.15"/>
    <s v="Hari Raj"/>
    <x v="0"/>
    <s v="Divya Menon"/>
    <s v="Store Manager"/>
    <s v="FreshMart Erode Extension"/>
    <x v="0"/>
  </r>
  <r>
    <s v="INV101119"/>
    <x v="1"/>
    <s v="CUST0501"/>
    <s v="PRD012"/>
    <s v="STR026"/>
    <s v="EMP0253"/>
    <n v="3"/>
    <n v="541.35"/>
    <n v="10"/>
    <n v="162.41"/>
    <n v="1680.89"/>
    <n v="1009.2"/>
    <n v="671.69"/>
    <s v="Upi"/>
    <s v="Not Returned"/>
    <x v="1"/>
    <d v="1899-12-30T14:02:00"/>
    <s v="Weekend"/>
    <s v="Harvest Gold Rusk 1kg"/>
    <x v="6"/>
    <n v="541.35"/>
    <s v="Kavya Subramaniam"/>
    <x v="1"/>
    <s v="Vasanthi Naicker"/>
    <s v="HR"/>
    <s v="FreshMart Mysuru Crossing"/>
    <x v="0"/>
  </r>
  <r>
    <s v="INV101626"/>
    <x v="23"/>
    <s v="CUST0501"/>
    <s v="PRD081"/>
    <s v="STR088"/>
    <s v="EMP0287"/>
    <n v="2"/>
    <n v="55.81"/>
    <n v="20"/>
    <n v="22.32"/>
    <n v="102.7"/>
    <n v="89.92"/>
    <n v="12.78"/>
    <s v="Cash"/>
    <s v="Returned"/>
    <x v="1"/>
    <d v="1899-12-30T20:33:00"/>
    <s v="Weekend"/>
    <s v="Eveready Batteries 250ml"/>
    <x v="5"/>
    <n v="55.81"/>
    <s v="Kavya Subramaniam"/>
    <x v="1"/>
    <s v="Elango Gupta"/>
    <s v="Store Manager"/>
    <s v="FreshMart Salem Extension"/>
    <x v="0"/>
  </r>
  <r>
    <s v="INV102189"/>
    <x v="6"/>
    <s v="CUST0502"/>
    <m/>
    <s v="STR021"/>
    <s v="EMP0280"/>
    <n v="4"/>
    <n v="503.36"/>
    <n v="20"/>
    <n v="402.69"/>
    <n v="1610.75"/>
    <n v="1559.2"/>
    <n v="51.55"/>
    <s v="Cash"/>
    <s v="Not Returned"/>
    <x v="1"/>
    <d v="1899-12-30T09:54:00"/>
    <s v="Weekday"/>
    <m/>
    <x v="13"/>
    <m/>
    <s v="Dhanya Sekar"/>
    <x v="1"/>
    <s v="Hema Mudaliar"/>
    <s v="Store Manager"/>
    <s v="FreshMart Madurai Market"/>
    <x v="0"/>
  </r>
  <r>
    <s v="INV100660"/>
    <x v="118"/>
    <s v="CUST0599"/>
    <s v="PRD121"/>
    <s v="STR059"/>
    <s v="EMP0043"/>
    <n v="6"/>
    <n v="322.24"/>
    <n v="15"/>
    <n v="290.02"/>
    <n v="1643.42"/>
    <n v="1629.18"/>
    <n v="14.24"/>
    <s v="Cash"/>
    <s v="Not Returned"/>
    <x v="0"/>
    <d v="1899-12-30T20:28:00"/>
    <s v="Weekday"/>
    <s v="Fortune Coconut Oil 500g"/>
    <x v="8"/>
    <n v="223.15"/>
    <s v="Kalpana Subramaniam"/>
    <x v="0"/>
    <s v="Suresh Reddy"/>
    <s v="Cashier"/>
    <s v="FreshMart Coimbatore Plaza"/>
    <x v="0"/>
  </r>
  <r>
    <s v="INV101823"/>
    <x v="118"/>
    <s v="CUST0600"/>
    <s v="PRD118"/>
    <s v="STR114"/>
    <s v="EMP0276"/>
    <n v="7"/>
    <n v="170.2"/>
    <n v="0"/>
    <n v="0"/>
    <n v="1191.4000000000001"/>
    <n v="963.48"/>
    <n v="227.92"/>
    <s v="Wallet"/>
    <s v="Not Returned"/>
    <x v="1"/>
    <d v="1899-12-30T14:40:00"/>
    <s v="Weekday"/>
    <s v="Local Farm Fresh Fruits 1kg"/>
    <x v="8"/>
    <n v="155.55000000000001"/>
    <s v="Anitha Reddy"/>
    <x v="0"/>
    <s v="Hari Chettiar"/>
    <s v="Store Manager"/>
    <s v="FreshMart Ahmedabad Complex"/>
    <x v="2"/>
  </r>
  <r>
    <s v="INV101699"/>
    <x v="12"/>
    <s v="CUST0600"/>
    <s v="PRD052"/>
    <s v="STR007"/>
    <s v="EMP0125"/>
    <n v="3"/>
    <n v="373.02"/>
    <n v="0"/>
    <n v="0"/>
    <n v="1119.06"/>
    <n v="766.47"/>
    <n v="352.59"/>
    <s v="Wallet"/>
    <s v="Not Returned"/>
    <x v="2"/>
    <d v="1899-12-30T17:23:00"/>
    <s v="Weekday"/>
    <s v="Lays Namkeen 200g"/>
    <x v="7"/>
    <n v="328.59"/>
    <s v="Anitha Reddy"/>
    <x v="0"/>
    <s v="Nandhini Chettiar"/>
    <s v="Cashier"/>
    <s v="FreshMart Mysuru Towers"/>
    <x v="0"/>
  </r>
  <r>
    <s v="INV101576"/>
    <x v="39"/>
    <s v="CUST0600"/>
    <s v="PRD129"/>
    <s v="STR001"/>
    <s v="EMP0185"/>
    <n v="3"/>
    <n v="550.96"/>
    <n v="0"/>
    <n v="0"/>
    <n v="1652.88"/>
    <n v="1120.74"/>
    <n v="532.14"/>
    <s v="Net Banking"/>
    <s v="Not Returned"/>
    <x v="1"/>
    <d v="1899-12-30T17:56:00"/>
    <s v="Weekday"/>
    <s v="Everest Powdered Spices Combo"/>
    <x v="1"/>
    <n v="490.22"/>
    <s v="Anitha Reddy"/>
    <x v="0"/>
    <s v="Ezhil Raj"/>
    <s v="Inventory"/>
    <s v="FreshMart Madurai Crossing"/>
    <x v="0"/>
  </r>
  <r>
    <s v="INV100891"/>
    <x v="58"/>
    <s v="CUST0511"/>
    <s v="PRD047"/>
    <s v="STR089"/>
    <s v="EMP0105"/>
    <n v="1"/>
    <n v="474.19"/>
    <n v="0"/>
    <n v="0"/>
    <n v="545.32000000000005"/>
    <n v="343.89"/>
    <n v="201.43"/>
    <s v="Cash"/>
    <s v="Not Returned"/>
    <x v="1"/>
    <d v="1899-12-30T21:35:00"/>
    <s v="Weekend"/>
    <s v="Lays Chocolates Combo"/>
    <x v="7"/>
    <n v="474.19"/>
    <s v="Venkat Chandran"/>
    <x v="1"/>
    <s v="Nagarajan Mudaliar"/>
    <s v="Cashier"/>
    <s v="FreshMart Salem Hub"/>
    <x v="0"/>
  </r>
  <r>
    <s v="INV100599"/>
    <x v="97"/>
    <s v="CUST0514"/>
    <s v="PRD013"/>
    <s v="STR006"/>
    <s v="EMP0265"/>
    <n v="4"/>
    <n v="161.03"/>
    <n v="10"/>
    <n v="64.41"/>
    <n v="579.71"/>
    <n v="496.96"/>
    <n v="82.75"/>
    <s v="Debit Card"/>
    <s v="Not Returned"/>
    <x v="0"/>
    <d v="1899-12-30T14:21:00"/>
    <s v="Weekday"/>
    <s v="Amul Paneer 250ml"/>
    <x v="3"/>
    <n v="161.03"/>
    <s v="Naveen Rao"/>
    <x v="2"/>
    <s v="Padma Subramaniam"/>
    <s v="Operations"/>
    <s v="FreshMart Mysuru Junction"/>
    <x v="0"/>
  </r>
  <r>
    <s v="INV101955"/>
    <x v="67"/>
    <s v="CUST0515"/>
    <s v="PRD050"/>
    <s v="STR002"/>
    <s v="EMP0060"/>
    <n v="3"/>
    <n v="51.33"/>
    <n v="20"/>
    <n v="30.8"/>
    <n v="141.66999999999999"/>
    <n v="112.44"/>
    <n v="29.23"/>
    <s v="Cash"/>
    <s v="Not Returned"/>
    <x v="1"/>
    <d v="1899-12-30T12:49:00"/>
    <s v="Weekend"/>
    <s v="Parle Namkeen 500g"/>
    <x v="7"/>
    <n v="51.33"/>
    <s v="Ovi Pillai"/>
    <x v="1"/>
    <s v="Venkat Gupta"/>
    <s v="Sales"/>
    <s v="FreshMart Tiruppur Bypass"/>
    <x v="0"/>
  </r>
  <r>
    <s v="INV100720"/>
    <x v="44"/>
    <s v="CUST0539"/>
    <s v="PRD053"/>
    <s v="STR048"/>
    <s v="EMP0312"/>
    <n v="3"/>
    <n v="262.77"/>
    <n v="20"/>
    <n v="157.66"/>
    <n v="630.65"/>
    <n v="583.91999999999996"/>
    <n v="46.73"/>
    <s v="Upi"/>
    <s v="Not Returned"/>
    <x v="1"/>
    <d v="1899-12-30T21:16:00"/>
    <s v="Weekday"/>
    <s v="Cadbury Namkeen Pack"/>
    <x v="7"/>
    <n v="262.77"/>
    <s v="Prasath Gupta"/>
    <x v="1"/>
    <s v="Vasanthi Chettiar"/>
    <s v="Sales"/>
    <s v="FreshMart Bengaluru Square"/>
    <x v="0"/>
  </r>
  <r>
    <s v="INV101731"/>
    <x v="44"/>
    <s v="CUST0548"/>
    <s v="PRD094"/>
    <s v="STR046"/>
    <s v="EMP0172"/>
    <n v="3"/>
    <n v="328.22"/>
    <n v="5"/>
    <n v="49.23"/>
    <n v="935.43"/>
    <n v="752.07"/>
    <n v="183.36"/>
    <s v="Credit Card"/>
    <s v="Not Returned"/>
    <x v="1"/>
    <d v="1899-12-30T14:37:00"/>
    <s v="Weekday"/>
    <s v="Organic Fresh Fresh Vegetables 2kg"/>
    <x v="11"/>
    <n v="298.68"/>
    <s v="Charulatha Gupta"/>
    <x v="0"/>
    <s v="Geetha Naicker"/>
    <s v="Cashier"/>
    <s v="FreshMart Mysuru Colony"/>
    <x v="0"/>
  </r>
  <r>
    <s v="INV102204"/>
    <x v="24"/>
    <s v="CUST0548"/>
    <s v="PRD120"/>
    <s v="STR042"/>
    <s v="EMP0261"/>
    <n v="3"/>
    <n v="112.64"/>
    <n v="0"/>
    <n v="0"/>
    <n v="388.61"/>
    <n v="278.88"/>
    <n v="109.73"/>
    <s v="Debit Card"/>
    <s v="Not Returned"/>
    <x v="1"/>
    <d v="1899-12-30T13:48:00"/>
    <s v="Weekend"/>
    <s v="Idhayam Groundnut Oil 2kg"/>
    <x v="8"/>
    <n v="109.69"/>
    <s v="Charulatha Gupta"/>
    <x v="0"/>
    <s v="Hari Murugan"/>
    <s v="Sales"/>
    <s v="FreshMart Erode Point"/>
    <x v="0"/>
  </r>
  <r>
    <s v="INV100170"/>
    <x v="28"/>
    <s v="CUST0519"/>
    <s v="PRD138"/>
    <s v="STR125"/>
    <s v="EMP0139"/>
    <n v="4"/>
    <n v="416.08"/>
    <n v="20"/>
    <n v="332.86"/>
    <n v="1531.18"/>
    <n v="1278.56"/>
    <n v="252.62"/>
    <s v="Upi"/>
    <s v="Not Returned"/>
    <x v="0"/>
    <d v="1899-12-30T09:58:00"/>
    <s v="Weekend"/>
    <s v="MDH Whole Spices Combo"/>
    <x v="1"/>
    <n v="416.08"/>
    <s v="Padma Murugan"/>
    <x v="2"/>
    <s v="Balamurugan Devi"/>
    <s v="Operations"/>
    <s v="FreshMart Nagpur Arcade"/>
    <x v="2"/>
  </r>
  <r>
    <s v="INV101383"/>
    <x v="113"/>
    <s v="CUST0522"/>
    <s v="PRD048"/>
    <s v="STR015"/>
    <s v="EMP0136"/>
    <n v="5"/>
    <n v="147.72"/>
    <n v="10"/>
    <n v="73.86"/>
    <n v="664.74"/>
    <n v="546.04999999999995"/>
    <n v="118.69"/>
    <s v="Credit Card"/>
    <s v="Not Returned"/>
    <x v="0"/>
    <d v="1899-12-30T10:19:00"/>
    <s v="Weekday"/>
    <s v="Lays Chocolates 1kg"/>
    <x v="7"/>
    <n v="147.72"/>
    <s v="Gayathri Naicker"/>
    <x v="2"/>
    <s v="Karthik Menon"/>
    <s v="Sales"/>
    <s v="FreshMart Salem Circle"/>
    <x v="0"/>
  </r>
  <r>
    <s v="INV101398"/>
    <x v="74"/>
    <s v="CUST0523"/>
    <s v="PRD059"/>
    <s v="STR135"/>
    <s v="EMP0336"/>
    <n v="2"/>
    <n v="507.5"/>
    <n v="0"/>
    <n v="0"/>
    <n v="1015"/>
    <n v="726.58"/>
    <n v="288.42"/>
    <s v="Wallet"/>
    <s v="Not Returned"/>
    <x v="1"/>
    <d v="1899-12-30T09:40:00"/>
    <s v="Weekday"/>
    <s v="Colgate Toothpaste 1kg"/>
    <x v="10"/>
    <n v="507.5"/>
    <s v="Mala Velan"/>
    <x v="2"/>
    <s v="Sanjay Sharma"/>
    <s v="Billing"/>
    <s v="FreshMart Pune Towers"/>
    <x v="2"/>
  </r>
  <r>
    <s v="INV100175"/>
    <x v="13"/>
    <s v="CUST0596"/>
    <s v="PRD115"/>
    <s v="STR165"/>
    <s v="EMP0346"/>
    <n v="2"/>
    <n v="372.61"/>
    <n v="20"/>
    <n v="149.04"/>
    <n v="685.61"/>
    <n v="639.82000000000005"/>
    <n v="45.79"/>
    <s v="Net Banking"/>
    <s v="Not Returned"/>
    <x v="0"/>
    <d v="1899-12-30T20:55:00"/>
    <s v="Weekend"/>
    <s v="Aachi Ponni Rice 500g"/>
    <x v="2"/>
    <n v="372.61"/>
    <s v="Geetha Sharma"/>
    <x v="2"/>
    <s v="Dhanya Sekar"/>
    <s v="Sales"/>
    <s v="FreshMart Jaipur Junction"/>
    <x v="1"/>
  </r>
  <r>
    <s v="INV100128"/>
    <x v="107"/>
    <s v="CUST0620"/>
    <s v="PRD085"/>
    <s v="STR098"/>
    <s v="EMP0096"/>
    <n v="3"/>
    <n v="389.61"/>
    <n v="0"/>
    <n v="0"/>
    <n v="1168.83"/>
    <n v="1008.21"/>
    <n v="160.62"/>
    <s v="Credit Card"/>
    <s v="Not Returned"/>
    <x v="0"/>
    <d v="1899-12-30T12:04:00"/>
    <s v="Weekday"/>
    <s v="Local Farm Fresh Fruits 1kg"/>
    <x v="9"/>
    <n v="389.61"/>
    <s v="Nagarajan Gupta"/>
    <x v="2"/>
    <s v="Manoj Nathan"/>
    <s v="Sales"/>
    <s v="FreshMart Pune Main Road"/>
    <x v="1"/>
  </r>
  <r>
    <s v="INV100256"/>
    <x v="81"/>
    <s v="CUST0620"/>
    <s v="PRD102"/>
    <s v="STR079"/>
    <s v="EMP0295"/>
    <n v="2"/>
    <n v="400.33"/>
    <n v="5"/>
    <n v="40.03"/>
    <n v="760.63"/>
    <n v="681.8"/>
    <n v="78.83"/>
    <s v="Credit Card"/>
    <s v="Not Returned"/>
    <x v="1"/>
    <d v="1899-12-30T15:26:00"/>
    <s v="Weekday"/>
    <s v="Local Farm Fresh Vegetables 200g v2"/>
    <x v="11"/>
    <n v="400.33"/>
    <s v="Nagarajan Gupta"/>
    <x v="2"/>
    <s v="Lakshmi Nair"/>
    <s v="Inventory"/>
    <s v="FreshMart Erode Hub"/>
    <x v="0"/>
  </r>
  <r>
    <s v="INV101254"/>
    <x v="11"/>
    <s v="CUST0527"/>
    <s v="PRD016"/>
    <s v="STR126"/>
    <s v="EMP0063"/>
    <n v="6"/>
    <n v="65.36"/>
    <n v="0"/>
    <n v="0"/>
    <n v="450.98"/>
    <n v="288.89999999999998"/>
    <n v="162.08000000000001"/>
    <s v="Cash"/>
    <s v="Not Returned"/>
    <x v="0"/>
    <d v="1899-12-30T09:09:00"/>
    <s v="Weekend"/>
    <s v="Milky Mist Milk 2kg"/>
    <x v="3"/>
    <n v="59.92"/>
    <s v="Gopal Varma"/>
    <x v="0"/>
    <s v="Lakshmi Devi"/>
    <s v="Store Manager"/>
    <s v="FreshMart Surat Hub"/>
    <x v="2"/>
  </r>
  <r>
    <s v="INV101812"/>
    <x v="107"/>
    <s v="CUST0530"/>
    <s v="PRD080"/>
    <s v="STR009"/>
    <s v="EMP0317"/>
    <n v="4"/>
    <n v="275.70999999999998"/>
    <n v="15"/>
    <n v="165.43"/>
    <n v="937.41"/>
    <n v="825.2"/>
    <n v="112.21"/>
    <s v="Wallet"/>
    <s v="Not Returned"/>
    <x v="1"/>
    <d v="1899-12-30T12:05:00"/>
    <s v="Weekday"/>
    <s v="Vim Kitchenware 1kg"/>
    <x v="5"/>
    <n v="275.70999999999998"/>
    <s v="Deepak Chettiar"/>
    <x v="2"/>
    <s v="Umesh Sharma"/>
    <s v="HR"/>
    <s v="FreshMart Kochi Square"/>
    <x v="0"/>
  </r>
  <r>
    <s v="INV102360"/>
    <x v="19"/>
    <s v="CUST0529"/>
    <s v="PRD072"/>
    <s v="STR088"/>
    <s v="EMP0012"/>
    <n v="1"/>
    <n v="340.25"/>
    <n v="20"/>
    <n v="68.05"/>
    <n v="272.2"/>
    <n v="263.85000000000002"/>
    <n v="8.35"/>
    <s v="Debit Card"/>
    <s v="Not Returned"/>
    <x v="1"/>
    <d v="1899-12-30T12:45:00"/>
    <s v="Weekday"/>
    <s v="Eveready Detergent 1L"/>
    <x v="5"/>
    <n v="340.25"/>
    <s v="Indira Balan"/>
    <x v="1"/>
    <s v="Suresh Nathan"/>
    <s v="Cashier"/>
    <s v="FreshMart Salem Extension"/>
    <x v="0"/>
  </r>
  <r>
    <s v="INV100320"/>
    <x v="83"/>
    <s v="CUST0529"/>
    <s v="PRD020"/>
    <s v="STR007"/>
    <s v="EMP0167"/>
    <n v="4"/>
    <n v="99.93"/>
    <n v="0"/>
    <n v="0"/>
    <n v="399.72"/>
    <n v="344.2"/>
    <n v="55.52"/>
    <s v="Net Banking"/>
    <s v="Not Returned"/>
    <x v="1"/>
    <d v="1899-12-30T21:06:00"/>
    <s v="Weekday"/>
    <s v="Aavin Milk 1L"/>
    <x v="3"/>
    <n v="99.93"/>
    <s v="Indira Balan"/>
    <x v="1"/>
    <s v="Hariharan Subramaniam"/>
    <s v="Store Manager"/>
    <s v="FreshMart Mysuru Towers"/>
    <x v="0"/>
  </r>
  <r>
    <s v="INV102238"/>
    <x v="107"/>
    <s v="CUST0584"/>
    <s v="PRD095"/>
    <s v="STR032"/>
    <s v="EMP0191"/>
    <n v="6"/>
    <n v="82.69"/>
    <n v="20"/>
    <n v="99.23"/>
    <n v="396.91"/>
    <n v="372.84"/>
    <n v="24.07"/>
    <s v="Wallet"/>
    <s v="Not Returned"/>
    <x v="1"/>
    <d v="1899-12-30T13:10:00"/>
    <s v="Weekday"/>
    <s v="Organic Fresh Fresh Vegetables 200g"/>
    <x v="11"/>
    <n v="75.680000000000007"/>
    <s v="Esha Krishnan"/>
    <x v="0"/>
    <s v="Thenmozhi Krishnan"/>
    <s v="Billing"/>
    <s v="FreshMart Kochi Main Road"/>
    <x v="0"/>
  </r>
  <r>
    <s v="INV102032"/>
    <x v="33"/>
    <s v="CUST0532"/>
    <s v="PRD024"/>
    <s v="STR078"/>
    <s v="EMP0296"/>
    <n v="4"/>
    <n v="313.47000000000003"/>
    <n v="5"/>
    <n v="62.69"/>
    <n v="1369.87"/>
    <n v="984.48"/>
    <n v="385.39"/>
    <s v="Cash"/>
    <s v="Not Returned"/>
    <x v="1"/>
    <d v="1899-12-30T20:12:00"/>
    <s v="Weekend"/>
    <s v="Aavin Milk Pack v2"/>
    <x v="3"/>
    <n v="313.47000000000003"/>
    <s v="Hema Sharma"/>
    <x v="2"/>
    <s v="Vani Venkataraman"/>
    <s v="Billing"/>
    <s v="FreshMart Tiruppur Towers"/>
    <x v="0"/>
  </r>
  <r>
    <s v="INV100900"/>
    <x v="103"/>
    <s v="CUST0553"/>
    <s v="PRD104"/>
    <s v="STR043"/>
    <s v="EMP0278"/>
    <n v="5"/>
    <n v="213.78"/>
    <n v="0"/>
    <n v="0"/>
    <n v="1068.9000000000001"/>
    <n v="767.1"/>
    <n v="301.8"/>
    <s v="Upi"/>
    <s v="Not Returned"/>
    <x v="1"/>
    <d v="1899-12-30T11:37:00"/>
    <s v="Weekday"/>
    <s v="Local Farm Fresh Vegetables Combo"/>
    <x v="11"/>
    <n v="191.13"/>
    <s v="Rajesh Varma"/>
    <x v="0"/>
    <s v="Hariharan Reddy"/>
    <s v="Inventory"/>
    <s v="FreshMart Erode Heights"/>
    <x v="0"/>
  </r>
  <r>
    <s v="INV102112"/>
    <x v="54"/>
    <s v="CUST0535"/>
    <s v="PRD027"/>
    <s v="STR070"/>
    <s v="EMP0228"/>
    <n v="4"/>
    <n v="139.21"/>
    <n v="0"/>
    <n v="0"/>
    <n v="556.84"/>
    <n v="427.96"/>
    <n v="128.88"/>
    <s v="Debit Card"/>
    <s v="Not Returned"/>
    <x v="1"/>
    <d v="1899-12-30T09:37:00"/>
    <s v="Weekday"/>
    <s v="Coca-Cola Tea 1kg"/>
    <x v="0"/>
    <n v="139.21"/>
    <s v="Sundar Venkataraman"/>
    <x v="1"/>
    <s v="Poornima Naidu"/>
    <s v="Sales"/>
    <s v="FreshMart Bengaluru Nagar"/>
    <x v="0"/>
  </r>
  <r>
    <s v="INV100031"/>
    <x v="15"/>
    <s v="CUST0545"/>
    <s v="PRD096"/>
    <s v="STR017"/>
    <s v="EMP0092"/>
    <n v="4"/>
    <n v="205.93"/>
    <n v="0"/>
    <n v="0"/>
    <n v="947.28"/>
    <n v="680.8"/>
    <n v="266.48"/>
    <s v="Credit Card"/>
    <s v="Not Returned"/>
    <x v="1"/>
    <d v="1899-12-30T15:34:00"/>
    <s v="Weekend"/>
    <s v="Local Farm Fresh Vegetables 1L"/>
    <x v="11"/>
    <n v="205.93"/>
    <s v="Prakash Mudaliar"/>
    <x v="1"/>
    <s v="Tara Gupta"/>
    <s v="Sales"/>
    <s v="FreshMart Madurai Plaza"/>
    <x v="0"/>
  </r>
  <r>
    <s v="INV100173"/>
    <x v="33"/>
    <s v="CUST0692"/>
    <s v="PRD110"/>
    <s v="STR052"/>
    <s v="EMP0232"/>
    <n v="2"/>
    <n v="291.93"/>
    <n v="15"/>
    <n v="87.58"/>
    <n v="570.72"/>
    <n v="507.4"/>
    <n v="63.32"/>
    <s v="Debit Card"/>
    <s v="Not Returned"/>
    <x v="1"/>
    <d v="1899-12-30T14:29:00"/>
    <s v="Weekend"/>
    <s v="India Gate Ponni Rice 1kg"/>
    <x v="2"/>
    <n v="291.93"/>
    <s v="Ovi Mudaliar"/>
    <x v="2"/>
    <s v="Uma Nathan"/>
    <s v="Operations"/>
    <s v="FreshMart Erode Extension"/>
    <x v="0"/>
  </r>
  <r>
    <s v="INV100099"/>
    <x v="113"/>
    <s v="CUST0551"/>
    <s v="PRD064"/>
    <s v="STR018"/>
    <s v="EMP0308"/>
    <n v="5"/>
    <n v="420.41"/>
    <n v="0"/>
    <n v="0"/>
    <n v="2102.0500000000002"/>
    <n v="1378.35"/>
    <n v="723.7"/>
    <s v="Credit Card"/>
    <s v="Not Returned"/>
    <x v="1"/>
    <d v="1899-12-30T14:29:00"/>
    <s v="Weekday"/>
    <s v="Patanjali Soap Combo"/>
    <x v="10"/>
    <n v="386.17"/>
    <s v="Jagan Pandian"/>
    <x v="0"/>
    <s v="Thenmozhi Selvam"/>
    <s v="Cashier"/>
    <s v="FreshMart Hyderabad Main Road"/>
    <x v="0"/>
  </r>
  <r>
    <s v="INV102293"/>
    <x v="42"/>
    <s v="CUST0551"/>
    <s v="PRD022"/>
    <s v="STR027"/>
    <s v="EMP0143"/>
    <n v="8"/>
    <n v="453.14"/>
    <n v="0"/>
    <n v="0"/>
    <n v="4168.8900000000003"/>
    <n v="2554.96"/>
    <n v="1613.93"/>
    <s v="Upi"/>
    <s v="Not Returned"/>
    <x v="1"/>
    <d v="1899-12-30T12:10:00"/>
    <s v="Weekend"/>
    <s v="Aavin Milk Pack"/>
    <x v="3"/>
    <n v="397.22"/>
    <s v="Jagan Pandian"/>
    <x v="0"/>
    <s v="Chitra Prabhu"/>
    <s v="Sales"/>
    <s v="FreshMart Coimbatore Heights"/>
    <x v="0"/>
  </r>
  <r>
    <s v="INV101669"/>
    <x v="43"/>
    <s v="CUST0555"/>
    <s v="PRD013"/>
    <s v="STR134"/>
    <s v="EMP0013"/>
    <n v="2"/>
    <n v="161.03"/>
    <n v="5"/>
    <n v="16.100000000000001"/>
    <n v="305.95999999999998"/>
    <n v="248.48"/>
    <n v="57.48"/>
    <s v="Net Banking"/>
    <s v="Returned"/>
    <x v="2"/>
    <d v="1899-12-30T11:09:00"/>
    <s v="Weekday"/>
    <s v="Amul Paneer 250ml"/>
    <x v="3"/>
    <n v="161.03"/>
    <s v="Anjali Venkataraman"/>
    <x v="2"/>
    <s v="Gokul Achari"/>
    <s v="Billing"/>
    <s v="FreshMart Pune Extension"/>
    <x v="2"/>
  </r>
  <r>
    <s v="INV100571"/>
    <x v="93"/>
    <s v="CUST0559"/>
    <s v="PRD010"/>
    <s v="STR021"/>
    <s v="EMP0280"/>
    <n v="4"/>
    <n v="182.3"/>
    <n v="5"/>
    <n v="36.46"/>
    <n v="692.74"/>
    <n v="430.4"/>
    <n v="262.33999999999997"/>
    <s v="Credit Card"/>
    <s v="Not Returned"/>
    <x v="1"/>
    <d v="1899-12-30T17:15:00"/>
    <s v="Weekday"/>
    <s v="Harvest Gold Cookies Pack"/>
    <x v="6"/>
    <n v="182.3"/>
    <s v="Sundar Menon"/>
    <x v="1"/>
    <s v="Hema Mudaliar"/>
    <s v="Store Manager"/>
    <s v="FreshMart Madurai Market"/>
    <x v="0"/>
  </r>
  <r>
    <s v="INV101767"/>
    <x v="28"/>
    <s v="CUST0561"/>
    <s v="PRD004"/>
    <s v="STR059"/>
    <s v="EMP0160"/>
    <n v="4"/>
    <n v="398.25"/>
    <n v="0"/>
    <n v="0"/>
    <n v="1831.95"/>
    <n v="946.16"/>
    <n v="885.79"/>
    <s v="Cash"/>
    <s v="Not Returned"/>
    <x v="2"/>
    <d v="1899-12-30T12:56:00"/>
    <s v="Weekend"/>
    <s v="Britannia Buns 2kg"/>
    <x v="6"/>
    <n v="398.25"/>
    <s v="Usha Balan"/>
    <x v="1"/>
    <s v="Sangeetha Pillai"/>
    <s v="Sales"/>
    <s v="FreshMart Coimbatore Plaza"/>
    <x v="0"/>
  </r>
  <r>
    <s v="INV101375"/>
    <x v="61"/>
    <s v="CUST0566"/>
    <s v="PRD126"/>
    <s v="STR098"/>
    <s v="EMP0050"/>
    <n v="4"/>
    <n v="360.52"/>
    <n v="0"/>
    <n v="0"/>
    <n v="1442.08"/>
    <n v="1297.92"/>
    <n v="144.16"/>
    <s v="Debit Card"/>
    <s v="Not Returned"/>
    <x v="1"/>
    <d v="1899-12-30T16:25:00"/>
    <s v="Weekday"/>
    <s v="Fortune Gingelly Oil 1L"/>
    <x v="8"/>
    <n v="360.52"/>
    <s v="Kishore Mudaliar"/>
    <x v="1"/>
    <s v="Umesh Menon"/>
    <s v="Sales"/>
    <s v="FreshMart Pune Main Road"/>
    <x v="1"/>
  </r>
  <r>
    <s v="INV100399"/>
    <x v="23"/>
    <s v="CUST0683"/>
    <s v="PRD121"/>
    <s v="STR007"/>
    <s v="EMP0021"/>
    <n v="4"/>
    <n v="317.72000000000003"/>
    <n v="0"/>
    <n v="0"/>
    <n v="1461.51"/>
    <n v="1086.1199999999999"/>
    <n v="375.39"/>
    <s v="Upi"/>
    <s v="Not Returned"/>
    <x v="1"/>
    <d v="1899-12-30T21:17:00"/>
    <s v="Weekend"/>
    <s v="Fortune Coconut Oil 500g"/>
    <x v="8"/>
    <n v="223.15"/>
    <s v="Prasath Raj"/>
    <x v="2"/>
    <s v="Tamil Nathan"/>
    <s v="Inventory"/>
    <s v="FreshMart Mysuru Towers"/>
    <x v="0"/>
  </r>
  <r>
    <s v="INV101614"/>
    <x v="23"/>
    <s v="CUST0671"/>
    <s v="PRD139"/>
    <s v="STR038"/>
    <s v="EMP0255"/>
    <n v="4"/>
    <n v="94.71"/>
    <n v="10"/>
    <n v="37.880000000000003"/>
    <n v="392.1"/>
    <n v="282.8"/>
    <n v="109.3"/>
    <s v="Wallet"/>
    <s v="Not Returned"/>
    <x v="1"/>
    <d v="1899-12-30T12:42:00"/>
    <s v="Weekend"/>
    <s v="Lizol Toilet Cleaner Combo"/>
    <x v="4"/>
    <n v="91.61"/>
    <s v="Nagarajan Raj"/>
    <x v="0"/>
    <s v="Jagan Chettiar"/>
    <s v="Billing"/>
    <s v="FreshMart Hyderabad Hub"/>
    <x v="0"/>
  </r>
  <r>
    <s v="INV101043"/>
    <x v="15"/>
    <s v="CUST0671"/>
    <s v="PRD012"/>
    <s v="STR093"/>
    <s v="EMP0141"/>
    <n v="4"/>
    <n v="603.65"/>
    <n v="15"/>
    <n v="362.19"/>
    <n v="2360.27"/>
    <n v="1345.6"/>
    <n v="1014.67"/>
    <s v="Wallet"/>
    <s v="Returned"/>
    <x v="1"/>
    <d v="1899-12-30T17:35:00"/>
    <s v="Weekend"/>
    <s v="Harvest Gold Rusk 1kg"/>
    <x v="6"/>
    <n v="541.35"/>
    <s v="Nagarajan Raj"/>
    <x v="0"/>
    <s v="Mala Velan"/>
    <s v="Sales"/>
    <s v="FreshMart Pune Complex"/>
    <x v="2"/>
  </r>
  <r>
    <s v="INV101287"/>
    <x v="92"/>
    <s v="CUST0579"/>
    <s v="PRD114"/>
    <s v="STR055"/>
    <s v="EMP0068"/>
    <n v="6"/>
    <n v="197.97"/>
    <n v="10"/>
    <n v="118.78"/>
    <n v="1069.04"/>
    <n v="949.68"/>
    <n v="119.36"/>
    <s v="Net Banking"/>
    <s v="Not Returned"/>
    <x v="1"/>
    <d v="1899-12-30T11:37:00"/>
    <s v="Weekday"/>
    <s v="Aachi Ponni Rice 250ml"/>
    <x v="2"/>
    <n v="188.64"/>
    <s v="Pandi Nair"/>
    <x v="0"/>
    <s v="Manoj Subramaniam"/>
    <s v="Sales"/>
    <s v="FreshMart Madurai Circle"/>
    <x v="0"/>
  </r>
  <r>
    <s v="INV100244"/>
    <x v="114"/>
    <s v="CUST0579"/>
    <s v="PRD020"/>
    <s v="STR023"/>
    <s v="EMP0343"/>
    <n v="8"/>
    <n v="104.57"/>
    <n v="15"/>
    <n v="125.48"/>
    <n v="711.08"/>
    <n v="688.4"/>
    <n v="22.68"/>
    <s v="Wallet"/>
    <s v="Not Returned"/>
    <x v="1"/>
    <d v="1899-12-30T09:26:00"/>
    <s v="Weekday"/>
    <s v="Aavin Milk 1L"/>
    <x v="3"/>
    <n v="99.93"/>
    <s v="Pandi Nair"/>
    <x v="0"/>
    <s v="Kishore Velan"/>
    <s v="Inventory"/>
    <s v="FreshMart Mysuru Square"/>
    <x v="0"/>
  </r>
  <r>
    <s v="INV101131"/>
    <x v="9"/>
    <s v="CUST0629"/>
    <s v="PRD126"/>
    <s v="STR044"/>
    <s v="EMP0208"/>
    <n v="3"/>
    <n v="360.52"/>
    <n v="0"/>
    <n v="0"/>
    <n v="1243.79"/>
    <n v="973.44"/>
    <n v="270.35000000000002"/>
    <s v="Upi"/>
    <s v="Not Returned"/>
    <x v="0"/>
    <d v="1899-12-30T15:11:00"/>
    <s v="Weekend"/>
    <s v="Fortune Gingelly Oil 1L"/>
    <x v="8"/>
    <n v="360.52"/>
    <s v="Suresh Raj"/>
    <x v="2"/>
    <s v="Devi Reddy"/>
    <s v="Inventory"/>
    <s v="FreshMart Erode Colony"/>
    <x v="0"/>
  </r>
  <r>
    <s v="INV101053"/>
    <x v="15"/>
    <s v="CUST0585"/>
    <s v="PRD010"/>
    <s v="STR153"/>
    <s v="EMP0168"/>
    <n v="1"/>
    <n v="182.3"/>
    <n v="15"/>
    <n v="27.34"/>
    <n v="178.2"/>
    <n v="107.6"/>
    <n v="70.599999999999994"/>
    <s v="Net Banking"/>
    <s v="Not Returned"/>
    <x v="1"/>
    <d v="1899-12-30T16:52:00"/>
    <s v="Weekend"/>
    <s v="Harvest Gold Cookies Pack"/>
    <x v="6"/>
    <n v="182.3"/>
    <s v="Pandi Prabhu"/>
    <x v="1"/>
    <s v="Sudha Sekar"/>
    <s v="Cashier"/>
    <s v="FreshMart Lucknow Junction"/>
    <x v="1"/>
  </r>
  <r>
    <s v="INV100824"/>
    <x v="92"/>
    <s v="CUST0677"/>
    <s v="PRD025"/>
    <s v="STR075"/>
    <s v="EMP0033"/>
    <n v="5"/>
    <n v="423.91"/>
    <n v="10"/>
    <n v="211.96"/>
    <n v="1907.59"/>
    <n v="1429.5"/>
    <n v="478.09"/>
    <s v="Upi"/>
    <s v="Not Returned"/>
    <x v="1"/>
    <d v="1899-12-30T18:13:00"/>
    <s v="Weekday"/>
    <s v="Nescafe Soft Drinks Pack"/>
    <x v="0"/>
    <n v="383.51"/>
    <s v="Kamala Naidu"/>
    <x v="0"/>
    <s v="Geetha Subramaniam"/>
    <s v="Sales"/>
    <s v="FreshMart Salem Main Road"/>
    <x v="0"/>
  </r>
  <r>
    <s v="INV101931"/>
    <x v="34"/>
    <s v="CUST0677"/>
    <s v="PRD089"/>
    <s v="STR036"/>
    <s v="EMP0150"/>
    <n v="3"/>
    <n v="319.47000000000003"/>
    <n v="20"/>
    <n v="191.68"/>
    <n v="766.73"/>
    <n v="754.26"/>
    <n v="12.47"/>
    <s v="Cash"/>
    <s v="Not Returned"/>
    <x v="1"/>
    <d v="1899-12-30T12:58:00"/>
    <s v="Weekday"/>
    <s v="Organic Fresh Fresh Fruits 500g"/>
    <x v="9"/>
    <n v="305.67"/>
    <s v="Kamala Naidu"/>
    <x v="0"/>
    <s v="Dhanya Iyer"/>
    <s v="Operations"/>
    <s v="FreshMart Chennai Central"/>
    <x v="0"/>
  </r>
  <r>
    <s v="INV102424"/>
    <x v="22"/>
    <s v="CUST0677"/>
    <s v="PRD032"/>
    <s v="STR049"/>
    <s v="EMP0017"/>
    <n v="5"/>
    <n v="151.47999999999999"/>
    <n v="0"/>
    <n v="0"/>
    <n v="871.01"/>
    <n v="579.54999999999995"/>
    <n v="291.45999999999998"/>
    <s v="Net Banking"/>
    <s v="Not Returned"/>
    <x v="1"/>
    <d v="1899-12-30T09:44:00"/>
    <s v="Weekend"/>
    <s v="Coca-Cola Coffee Combo"/>
    <x v="0"/>
    <n v="141.11000000000001"/>
    <s v="Kamala Naidu"/>
    <x v="0"/>
    <s v="Ovi Sharma"/>
    <s v="Sales"/>
    <s v="FreshMart Mysuru Circle"/>
    <x v="0"/>
  </r>
  <r>
    <s v="INV101754"/>
    <x v="5"/>
    <s v="CUST0587"/>
    <s v="PRD024"/>
    <s v="STR136"/>
    <s v="EMP0070"/>
    <n v="1"/>
    <n v="313.47000000000003"/>
    <n v="5"/>
    <n v="15.67"/>
    <n v="297.8"/>
    <n v="246.12"/>
    <n v="51.68"/>
    <s v="Cash"/>
    <s v="Not Returned"/>
    <x v="1"/>
    <d v="1899-12-30T19:32:00"/>
    <s v="Weekday"/>
    <s v="Aavin Milk Pack v2"/>
    <x v="3"/>
    <n v="313.47000000000003"/>
    <s v="Uma Iyer"/>
    <x v="1"/>
    <s v="Umesh Subramaniam"/>
    <s v="Sales"/>
    <s v="FreshMart Nagpur Crossing"/>
    <x v="2"/>
  </r>
  <r>
    <s v="INV101448"/>
    <x v="15"/>
    <s v="CUST0587"/>
    <s v="PRD111"/>
    <s v="STR007"/>
    <s v="EMP0124"/>
    <n v="4"/>
    <n v="225.45"/>
    <n v="0"/>
    <n v="0"/>
    <n v="1037.07"/>
    <n v="763.6"/>
    <n v="273.47000000000003"/>
    <s v="Debit Card"/>
    <s v="Not Returned"/>
    <x v="1"/>
    <d v="1899-12-30T09:22:00"/>
    <s v="Weekend"/>
    <s v="Aachi Idli Rice 500g"/>
    <x v="2"/>
    <n v="225.45"/>
    <s v="Uma Iyer"/>
    <x v="1"/>
    <s v="Vijay Pandian"/>
    <s v="Sales"/>
    <s v="FreshMart Mysuru Towers"/>
    <x v="0"/>
  </r>
  <r>
    <s v="INV101592"/>
    <x v="42"/>
    <s v="CUST0588"/>
    <s v="PRD034"/>
    <s v="STR124"/>
    <s v="EMP0138"/>
    <n v="3"/>
    <n v="124.84"/>
    <n v="0"/>
    <n v="0"/>
    <n v="430.7"/>
    <n v="292.05"/>
    <n v="138.65"/>
    <s v="Upi"/>
    <s v="Not Returned"/>
    <x v="1"/>
    <d v="1899-12-30T12:25:00"/>
    <s v="Weekend"/>
    <s v="Nescafe Coffee 500g"/>
    <x v="0"/>
    <n v="124.84"/>
    <s v="Arun Menon"/>
    <x v="1"/>
    <s v="Dinesh Velan"/>
    <s v="Cashier"/>
    <s v="FreshMart Ahmedabad Hub"/>
    <x v="2"/>
  </r>
  <r>
    <s v="INV101848"/>
    <x v="42"/>
    <s v="CUST0589"/>
    <s v="PRD120"/>
    <s v="STR089"/>
    <s v="EMP0054"/>
    <n v="1"/>
    <n v="109.69"/>
    <n v="10"/>
    <n v="10.97"/>
    <n v="113.53"/>
    <n v="92.96"/>
    <n v="20.57"/>
    <s v="Upi"/>
    <s v="Not Returned"/>
    <x v="1"/>
    <d v="1899-12-30T13:22:00"/>
    <s v="Weekend"/>
    <s v="Idhayam Groundnut Oil 2kg"/>
    <x v="8"/>
    <n v="109.69"/>
    <s v="Ovi Venkataraman"/>
    <x v="2"/>
    <s v="Ramesh Achari"/>
    <s v="Cashier"/>
    <s v="FreshMart Salem Hub"/>
    <x v="0"/>
  </r>
  <r>
    <s v="INV100739"/>
    <x v="86"/>
    <s v="CUST0590"/>
    <s v="PRD031"/>
    <s v="STR104"/>
    <s v="EMP0148"/>
    <n v="5"/>
    <n v="342.46"/>
    <n v="0"/>
    <n v="0"/>
    <n v="1712.3"/>
    <n v="1358.9"/>
    <n v="353.4"/>
    <s v="Upi"/>
    <s v="Not Returned"/>
    <x v="1"/>
    <d v="1899-12-30T19:36:00"/>
    <s v="Weekday"/>
    <s v="Nescafe Coffee Pack"/>
    <x v="0"/>
    <n v="342.46"/>
    <s v="Kavya Reddy"/>
    <x v="2"/>
    <s v="Malathi Rao"/>
    <s v="Billing"/>
    <s v="FreshMart Nagpur Square"/>
    <x v="2"/>
  </r>
  <r>
    <s v="INV100239"/>
    <x v="89"/>
    <s v="CUST0591"/>
    <s v="PRD133"/>
    <s v="STR048"/>
    <s v="EMP0312"/>
    <n v="3"/>
    <n v="80.5"/>
    <n v="20"/>
    <n v="48.3"/>
    <n v="193.2"/>
    <n v="186.75"/>
    <n v="6.45"/>
    <s v="Wallet"/>
    <s v="Not Returned"/>
    <x v="1"/>
    <d v="1899-12-30T09:12:00"/>
    <s v="Weekday"/>
    <s v="Aachi Powdered Spices 200g"/>
    <x v="1"/>
    <n v="80.5"/>
    <s v="Anjali Chettiar"/>
    <x v="2"/>
    <s v="Vasanthi Chettiar"/>
    <s v="Sales"/>
    <s v="FreshMart Bengaluru Square"/>
    <x v="0"/>
  </r>
  <r>
    <s v="INV101172"/>
    <x v="113"/>
    <s v="CUST0660"/>
    <s v="PRD117"/>
    <s v="STR124"/>
    <s v="EMP0294"/>
    <n v="4"/>
    <n v="268.32"/>
    <n v="15"/>
    <n v="160.99"/>
    <n v="912.29"/>
    <n v="965.76"/>
    <n v="-53.47"/>
    <s v="Cash"/>
    <s v="Not Returned"/>
    <x v="0"/>
    <d v="1899-12-30T12:13:00"/>
    <s v="Weekday"/>
    <s v="Idhayam Groundnut Oil 1kg"/>
    <x v="8"/>
    <n v="268.32"/>
    <s v="Hariharan Iyer"/>
    <x v="1"/>
    <s v="Meena Prabhu"/>
    <s v="Store Manager"/>
    <s v="FreshMart Ahmedabad Hub"/>
    <x v="2"/>
  </r>
  <r>
    <s v="INV100171"/>
    <x v="36"/>
    <s v="CUST0657"/>
    <s v="PRD050"/>
    <s v="STR084"/>
    <s v="EMP0133"/>
    <n v="3"/>
    <n v="51.33"/>
    <n v="20"/>
    <n v="30.8"/>
    <n v="123.19"/>
    <n v="112.44"/>
    <n v="10.75"/>
    <s v="Net Banking"/>
    <s v="Not Returned"/>
    <x v="1"/>
    <d v="1899-12-30T19:04:00"/>
    <s v="Weekday"/>
    <s v="Parle Namkeen 500g"/>
    <x v="7"/>
    <n v="51.33"/>
    <s v="Devi Pandian"/>
    <x v="2"/>
    <s v="Deepak Naicker"/>
    <s v="Sales"/>
    <s v="FreshMart Tiruppur Market"/>
    <x v="0"/>
  </r>
  <r>
    <s v="INV101517"/>
    <x v="35"/>
    <s v="CUST0657"/>
    <s v="PRD108"/>
    <s v="STR092"/>
    <s v="EMP0336"/>
    <n v="5"/>
    <n v="306.62"/>
    <n v="15"/>
    <n v="229.97"/>
    <n v="1498.6"/>
    <n v="1299.6500000000001"/>
    <n v="198.95"/>
    <s v="Credit Card"/>
    <s v="Not Returned"/>
    <x v="1"/>
    <d v="1899-12-30T17:49:00"/>
    <s v="Weekend"/>
    <s v="Daawat Basmati Rice 2kg"/>
    <x v="2"/>
    <n v="306.62"/>
    <s v="Devi Pandian"/>
    <x v="2"/>
    <s v="Sanjay Sharma"/>
    <s v="Billing"/>
    <s v="FreshMart Chennai Gardens"/>
    <x v="0"/>
  </r>
  <r>
    <s v="INV101233"/>
    <x v="50"/>
    <s v="CUST0657"/>
    <s v="PRD090"/>
    <s v="STR162"/>
    <s v="EMP0272"/>
    <n v="4"/>
    <n v="438.7"/>
    <n v="10"/>
    <n v="175.48"/>
    <n v="1816.22"/>
    <n v="1480.72"/>
    <n v="335.5"/>
    <s v="Debit Card"/>
    <s v="Not Returned"/>
    <x v="1"/>
    <d v="1899-12-30T19:03:00"/>
    <s v="Weekend"/>
    <s v="Organic Fresh Fresh Fruits Pack v2"/>
    <x v="9"/>
    <n v="438.7"/>
    <s v="Devi Pandian"/>
    <x v="2"/>
    <s v="Dhanush Pillai"/>
    <s v="Store Manager"/>
    <s v="FreshMart Delhi Extension"/>
    <x v="1"/>
  </r>
  <r>
    <s v="INV102046"/>
    <x v="82"/>
    <s v="CUST0657"/>
    <s v="PRD049"/>
    <s v="STR014"/>
    <s v="EMP0051"/>
    <n v="1"/>
    <n v="418.79"/>
    <n v="15"/>
    <n v="62.82"/>
    <n v="355.97"/>
    <n v="308.94"/>
    <n v="47.03"/>
    <s v="Credit Card"/>
    <s v="Not Returned"/>
    <x v="0"/>
    <d v="1899-12-30T15:14:00"/>
    <s v="Weekday"/>
    <s v="Cadbury Chips 1kg"/>
    <x v="7"/>
    <n v="418.79"/>
    <s v="Devi Pandian"/>
    <x v="2"/>
    <s v="Thenmozhi Prabhu"/>
    <s v="Billing"/>
    <s v="FreshMart Coimbatore Circle"/>
    <x v="0"/>
  </r>
  <r>
    <s v="INV101424"/>
    <x v="36"/>
    <s v="CUST0672"/>
    <s v="PRD087"/>
    <s v="STR155"/>
    <s v="EMP0029"/>
    <n v="2"/>
    <n v="71.290000000000006"/>
    <n v="0"/>
    <n v="0"/>
    <n v="142.58000000000001"/>
    <n v="118.74"/>
    <n v="23.84"/>
    <s v="Cash"/>
    <s v="Not Returned"/>
    <x v="1"/>
    <d v="1899-12-30T16:58:00"/>
    <s v="Weekday"/>
    <s v="Organic Fresh Fresh Fruits Combo"/>
    <x v="9"/>
    <n v="71.290000000000006"/>
    <s v="Chitra Devi"/>
    <x v="2"/>
    <s v="Vasanthi Menon"/>
    <s v="Cashier"/>
    <s v="FreshMart Delhi Complex"/>
    <x v="1"/>
  </r>
  <r>
    <s v="INV101820"/>
    <x v="29"/>
    <s v="CUST0672"/>
    <s v="PRD144"/>
    <s v="STR053"/>
    <s v="EMP0190"/>
    <n v="2"/>
    <n v="242.22"/>
    <n v="0"/>
    <n v="0"/>
    <n v="484.44"/>
    <n v="372.08"/>
    <n v="112.36"/>
    <s v="Wallet"/>
    <s v="Not Returned"/>
    <x v="0"/>
    <d v="1899-12-30T12:46:00"/>
    <s v="Weekday"/>
    <s v="Harpic Dishwash Combo"/>
    <x v="4"/>
    <n v="242.22"/>
    <s v="Chitra Devi"/>
    <x v="2"/>
    <s v="Balaji Prabhu"/>
    <s v="HR"/>
    <s v="FreshMart Tiruppur Heights"/>
    <x v="0"/>
  </r>
  <r>
    <s v="INV100886"/>
    <x v="81"/>
    <s v="CUST0605"/>
    <s v="PRD112"/>
    <s v="STR057"/>
    <s v="EMP0119"/>
    <n v="5"/>
    <n v="257.39999999999998"/>
    <n v="0"/>
    <n v="0"/>
    <n v="1287"/>
    <n v="1052.5999999999999"/>
    <n v="234.4"/>
    <s v="Credit Card"/>
    <s v="Not Returned"/>
    <x v="0"/>
    <d v="1899-12-30T19:00:00"/>
    <s v="Weekday"/>
    <s v="Aachi Ponni Rice 2kg"/>
    <x v="2"/>
    <n v="251.73"/>
    <s v="Arun Iyer"/>
    <x v="0"/>
    <s v="Om Sharma"/>
    <s v="Sales"/>
    <s v="FreshMart Madurai Point"/>
    <x v="0"/>
  </r>
  <r>
    <s v="INV100179"/>
    <x v="30"/>
    <s v="CUST0605"/>
    <s v="PRD136"/>
    <s v="STR113"/>
    <s v="EMP0339"/>
    <n v="3"/>
    <n v="141.01"/>
    <n v="10"/>
    <n v="42.3"/>
    <n v="380.73"/>
    <n v="273.54000000000002"/>
    <n v="107.19"/>
    <s v="Net Banking"/>
    <s v="Not Returned"/>
    <x v="1"/>
    <d v="1899-12-30T21:13:00"/>
    <s v="Weekday"/>
    <s v="Aachi Whole Spices 200g v2"/>
    <x v="1"/>
    <n v="123.11"/>
    <s v="Arun Iyer"/>
    <x v="0"/>
    <s v="Hariharan Mudaliar"/>
    <s v="Cashier"/>
    <s v="FreshMart Pune Heights"/>
    <x v="2"/>
  </r>
  <r>
    <s v="INV101507"/>
    <x v="28"/>
    <s v="CUST0611"/>
    <s v="PRD004"/>
    <s v="STR027"/>
    <s v="EMP0046"/>
    <n v="7"/>
    <n v="426.71"/>
    <n v="10"/>
    <n v="298.7"/>
    <n v="3091.51"/>
    <n v="1655.78"/>
    <n v="1435.73"/>
    <s v="Upi"/>
    <s v="Not Returned"/>
    <x v="0"/>
    <d v="1899-12-30T16:38:00"/>
    <s v="Weekend"/>
    <s v="Britannia Buns 2kg"/>
    <x v="6"/>
    <n v="398.25"/>
    <s v="Vasanth Iyer"/>
    <x v="0"/>
    <s v="Pandi Subramaniam"/>
    <s v="Sales"/>
    <s v="FreshMart Coimbatore Heights"/>
    <x v="0"/>
  </r>
  <r>
    <s v="INV101190"/>
    <x v="15"/>
    <s v="CUST0611"/>
    <s v="PRD104"/>
    <s v="STR092"/>
    <s v="EMP0122"/>
    <n v="5"/>
    <n v="191.87"/>
    <n v="5"/>
    <n v="47.97"/>
    <n v="1048.0899999999999"/>
    <n v="767.1"/>
    <n v="280.99"/>
    <s v="Cash"/>
    <s v="Not Returned"/>
    <x v="1"/>
    <d v="1899-12-30T10:18:00"/>
    <s v="Weekend"/>
    <s v="Local Farm Fresh Vegetables Combo"/>
    <x v="11"/>
    <n v="191.13"/>
    <s v="Vasanth Iyer"/>
    <x v="0"/>
    <s v="Rajesh Chettiar"/>
    <s v="Cashier"/>
    <s v="FreshMart Chennai Gardens"/>
    <x v="0"/>
  </r>
  <r>
    <s v="INV102048"/>
    <x v="115"/>
    <s v="CUST0619"/>
    <s v="PRD015"/>
    <s v="STR050"/>
    <s v="EMP0122"/>
    <n v="5"/>
    <n v="459.58"/>
    <n v="20"/>
    <n v="459.58"/>
    <n v="1838.32"/>
    <n v="1934.45"/>
    <n v="-96.13"/>
    <s v="Upi"/>
    <s v="Not Returned"/>
    <x v="2"/>
    <d v="1899-12-30T20:12:00"/>
    <s v="Weekday"/>
    <s v="Nestle Butter 250ml"/>
    <x v="3"/>
    <n v="459.58"/>
    <s v="Thenmozhi Gupta"/>
    <x v="2"/>
    <s v="Rajesh Chettiar"/>
    <s v="Cashier"/>
    <s v="FreshMart Chennai Main Road"/>
    <x v="0"/>
  </r>
  <r>
    <s v="INV101800"/>
    <x v="29"/>
    <s v="CUST0613"/>
    <s v="PRD047"/>
    <s v="STR063"/>
    <s v="EMP0065"/>
    <n v="5"/>
    <n v="498.75"/>
    <n v="0"/>
    <n v="0"/>
    <n v="2493.75"/>
    <n v="1719.45"/>
    <n v="774.3"/>
    <s v="Upi"/>
    <s v="Not Returned"/>
    <x v="1"/>
    <d v="1899-12-30T20:48:00"/>
    <s v="Weekday"/>
    <s v="Lays Chocolates Combo"/>
    <x v="7"/>
    <n v="474.19"/>
    <s v="Meena Menon"/>
    <x v="0"/>
    <s v="Kavya Velan"/>
    <s v="Cashier"/>
    <s v="FreshMart Hyderabad Market"/>
    <x v="0"/>
  </r>
  <r>
    <s v="INV100307"/>
    <x v="24"/>
    <s v="CUST0613"/>
    <s v="PRD018"/>
    <s v="STR111"/>
    <s v="EMP0168"/>
    <n v="4"/>
    <n v="264.7"/>
    <n v="5"/>
    <n v="52.94"/>
    <n v="1156.74"/>
    <n v="764.8"/>
    <n v="391.94"/>
    <s v="Net Banking"/>
    <s v="Not Returned"/>
    <x v="0"/>
    <d v="1899-12-30T19:54:00"/>
    <s v="Weekend"/>
    <s v="Aavin Cheese 200g"/>
    <x v="3"/>
    <n v="232.58"/>
    <s v="Meena Menon"/>
    <x v="0"/>
    <s v="Sudha Sekar"/>
    <s v="Cashier"/>
    <s v="FreshMart Mumbai Towers"/>
    <x v="2"/>
  </r>
  <r>
    <s v="INV100470"/>
    <x v="39"/>
    <s v="CUST0613"/>
    <s v="PRD078"/>
    <s v="STR121"/>
    <s v="EMP0319"/>
    <n v="3"/>
    <n v="284.56"/>
    <n v="20"/>
    <n v="170.74"/>
    <n v="682.94"/>
    <n v="645.09"/>
    <n v="37.85"/>
    <s v="Upi"/>
    <s v="Not Returned"/>
    <x v="0"/>
    <d v="1899-12-30T11:13:00"/>
    <s v="Weekday"/>
    <s v="Vim Kitchenware Combo"/>
    <x v="5"/>
    <n v="261.55"/>
    <s v="Meena Menon"/>
    <x v="0"/>
    <s v="Harini Kumar"/>
    <s v="Cashier"/>
    <s v="FreshMart Pune Junction"/>
    <x v="2"/>
  </r>
  <r>
    <s v="INV100441"/>
    <x v="79"/>
    <s v="CUST0617"/>
    <s v="PRD020"/>
    <s v="STR034"/>
    <s v="EMP0252"/>
    <n v="1"/>
    <n v="99.93"/>
    <n v="20"/>
    <n v="19.989999999999998"/>
    <n v="91.93"/>
    <n v="86.05"/>
    <n v="5.88"/>
    <s v="Credit Card"/>
    <s v="Not Returned"/>
    <x v="1"/>
    <d v="1899-12-30T10:27:00"/>
    <s v="Weekend"/>
    <s v="Aavin Milk 1L"/>
    <x v="3"/>
    <n v="99.93"/>
    <s v="Pandi Pandian"/>
    <x v="2"/>
    <s v="Deepak Iyer"/>
    <s v="Sales"/>
    <s v="FreshMart Tiruppur Circle"/>
    <x v="0"/>
  </r>
  <r>
    <s v="INV102001"/>
    <x v="15"/>
    <s v="CUST0617"/>
    <s v="PRD021"/>
    <s v="STR089"/>
    <s v="EMP0105"/>
    <n v="4"/>
    <n v="38.659999999999997"/>
    <n v="20"/>
    <n v="30.93"/>
    <n v="142.27000000000001"/>
    <n v="129.6"/>
    <n v="12.67"/>
    <s v="Cash"/>
    <s v="Not Returned"/>
    <x v="1"/>
    <d v="1899-12-30T09:53:00"/>
    <s v="Weekend"/>
    <s v="Milky Mist Butter Pack"/>
    <x v="3"/>
    <n v="38.659999999999997"/>
    <s v="Pandi Pandian"/>
    <x v="2"/>
    <s v="Nagarajan Mudaliar"/>
    <s v="Cashier"/>
    <s v="FreshMart Salem Hub"/>
    <x v="0"/>
  </r>
  <r>
    <s v="INV100382"/>
    <x v="108"/>
    <s v="CUST0621"/>
    <s v="PRD028"/>
    <s v="STR078"/>
    <s v="EMP0296"/>
    <n v="3"/>
    <n v="399.15"/>
    <n v="0"/>
    <n v="0"/>
    <n v="1197.45"/>
    <n v="929.94"/>
    <n v="267.51"/>
    <s v="Cash"/>
    <s v="Not Returned"/>
    <x v="1"/>
    <d v="1899-12-30T16:59:00"/>
    <s v="Weekday"/>
    <s v="Tata Tea Soft Drinks 500g"/>
    <x v="0"/>
    <n v="380.12"/>
    <s v="Priya Iyer"/>
    <x v="0"/>
    <s v="Vani Venkataraman"/>
    <s v="Billing"/>
    <s v="FreshMart Tiruppur Towers"/>
    <x v="0"/>
  </r>
  <r>
    <s v="INV101521"/>
    <x v="15"/>
    <s v="CUST0621"/>
    <s v="PRD030"/>
    <s v="STR102"/>
    <s v="EMP0302"/>
    <n v="5"/>
    <n v="186.35"/>
    <n v="10"/>
    <n v="93.17"/>
    <n v="964.37"/>
    <n v="710"/>
    <n v="254.37"/>
    <s v="Credit Card"/>
    <s v="Not Returned"/>
    <x v="1"/>
    <d v="1899-12-30T09:55:00"/>
    <s v="Weekend"/>
    <s v="Nescafe Tea Combo"/>
    <x v="0"/>
    <n v="172.63"/>
    <s v="Priya Iyer"/>
    <x v="0"/>
    <s v="Anitha Subramaniam"/>
    <s v="Sales"/>
    <s v="FreshMart Nagpur Towers"/>
    <x v="0"/>
  </r>
  <r>
    <s v="INV100948"/>
    <x v="99"/>
    <s v="CUST0670"/>
    <s v="PRD130"/>
    <s v="STR110"/>
    <s v="EMP0178"/>
    <n v="4"/>
    <n v="519.78"/>
    <n v="15"/>
    <n v="311.87"/>
    <n v="1767.25"/>
    <n v="1591.68"/>
    <n v="175.57"/>
    <s v="Debit Card"/>
    <s v="Not Returned"/>
    <x v="1"/>
    <d v="1899-12-30T11:35:00"/>
    <s v="Weekday"/>
    <s v="Aachi Whole Spices 200g"/>
    <x v="1"/>
    <n v="519.78"/>
    <s v="Balaji Krishnan"/>
    <x v="1"/>
    <s v="Jaya Sharma"/>
    <s v="Cashier"/>
    <s v="FreshMart Mumbai Colony"/>
    <x v="2"/>
  </r>
  <r>
    <s v="INV100407"/>
    <x v="88"/>
    <s v="CUST0670"/>
    <s v="PRD029"/>
    <s v="STR090"/>
    <s v="EMP0016"/>
    <n v="1"/>
    <n v="332.73"/>
    <n v="20"/>
    <n v="66.55"/>
    <n v="266.18"/>
    <n v="261.22000000000003"/>
    <n v="4.96"/>
    <s v="Net Banking"/>
    <s v="Not Returned"/>
    <x v="1"/>
    <d v="1899-12-30T11:12:00"/>
    <s v="Weekday"/>
    <s v="Pepsi Tea 200g"/>
    <x v="0"/>
    <n v="332.73"/>
    <s v="Balaji Krishnan"/>
    <x v="1"/>
    <s v="Chandran Sekar"/>
    <s v="Store Manager"/>
    <s v="FreshMart Mysuru Heights"/>
    <x v="0"/>
  </r>
  <r>
    <s v="INV101637"/>
    <x v="79"/>
    <s v="CUST0625"/>
    <s v="PRD069"/>
    <s v="STR107"/>
    <s v="EMP0038"/>
    <n v="2"/>
    <n v="468.94"/>
    <n v="0"/>
    <n v="0"/>
    <n v="1078.56"/>
    <n v="673.6"/>
    <n v="404.96"/>
    <s v="Debit Card"/>
    <s v="Not Returned"/>
    <x v="0"/>
    <d v="1899-12-30T14:10:00"/>
    <s v="Weekend"/>
    <s v="Patanjali Shampoo 1kg"/>
    <x v="10"/>
    <n v="468.94"/>
    <s v="Kishore Prabhu"/>
    <x v="2"/>
    <s v="Yamuna Achari"/>
    <s v="Inventory"/>
    <s v="FreshMart Surat Arcade"/>
    <x v="2"/>
  </r>
  <r>
    <s v="INV101250"/>
    <x v="28"/>
    <s v="CUST0625"/>
    <s v="PRD048"/>
    <s v="STR056"/>
    <s v="EMP0163"/>
    <n v="5"/>
    <n v="147.72"/>
    <n v="5"/>
    <n v="36.93"/>
    <n v="806.92"/>
    <n v="546.04999999999995"/>
    <n v="260.87"/>
    <s v="Cash"/>
    <s v="Not Returned"/>
    <x v="1"/>
    <d v="1899-12-30T15:28:00"/>
    <s v="Weekend"/>
    <s v="Lays Chocolates 1kg"/>
    <x v="7"/>
    <n v="147.72"/>
    <s v="Kishore Prabhu"/>
    <x v="2"/>
    <s v="Revathi Raj"/>
    <s v="Cashier"/>
    <s v="FreshMart Bengaluru Junction"/>
    <x v="0"/>
  </r>
  <r>
    <s v="INV100045"/>
    <x v="11"/>
    <s v="CUST0664"/>
    <s v="PRD034"/>
    <s v="STR017"/>
    <s v="EMP0092"/>
    <n v="1"/>
    <n v="124.84"/>
    <n v="20"/>
    <n v="24.97"/>
    <n v="114.85"/>
    <n v="97.35"/>
    <n v="17.5"/>
    <s v="Net Banking"/>
    <s v="Not Returned"/>
    <x v="1"/>
    <d v="1899-12-30T19:33:00"/>
    <s v="Weekend"/>
    <s v="Nescafe Coffee 500g"/>
    <x v="0"/>
    <n v="124.84"/>
    <s v="Chandran Prabhu"/>
    <x v="2"/>
    <s v="Tara Gupta"/>
    <s v="Sales"/>
    <s v="FreshMart Madurai Plaza"/>
    <x v="0"/>
  </r>
  <r>
    <s v="INV100874"/>
    <x v="30"/>
    <s v="CUST0632"/>
    <s v="PRD106"/>
    <s v="STR043"/>
    <s v="EMP0271"/>
    <n v="1"/>
    <n v="227"/>
    <n v="5"/>
    <n v="11.35"/>
    <n v="215.65"/>
    <n v="196.3"/>
    <n v="19.350000000000001"/>
    <s v="Cash"/>
    <s v="Not Returned"/>
    <x v="1"/>
    <d v="1899-12-30T19:07:00"/>
    <s v="Weekday"/>
    <s v="Aachi Basmati Rice 2kg"/>
    <x v="2"/>
    <n v="227"/>
    <s v="Bharath Velan"/>
    <x v="1"/>
    <s v="Dhanush Gounder"/>
    <s v="Inventory"/>
    <s v="FreshMart Erode Heights"/>
    <x v="0"/>
  </r>
  <r>
    <s v="INV100591"/>
    <x v="83"/>
    <s v="CUST0632"/>
    <s v="PRD105"/>
    <s v="STR063"/>
    <s v="EMP0114"/>
    <n v="2"/>
    <n v="131.03"/>
    <n v="10"/>
    <n v="26.21"/>
    <n v="235.85"/>
    <n v="234.54"/>
    <n v="1.31"/>
    <s v="Cash"/>
    <s v="Not Returned"/>
    <x v="1"/>
    <d v="1899-12-30T13:25:00"/>
    <s v="Weekday"/>
    <s v="India Gate Basmati Rice 250ml"/>
    <x v="2"/>
    <n v="131.03"/>
    <s v="Bharath Velan"/>
    <x v="1"/>
    <s v="Devi Krishnan"/>
    <s v="Store Manager"/>
    <s v="FreshMart Hyderabad Market"/>
    <x v="0"/>
  </r>
  <r>
    <s v="INV100302"/>
    <x v="11"/>
    <s v="CUST0633"/>
    <s v="PRD050"/>
    <s v="STR080"/>
    <s v="EMP0285"/>
    <n v="3"/>
    <n v="51.64"/>
    <n v="10"/>
    <n v="15.49"/>
    <n v="160.34"/>
    <n v="112.44"/>
    <n v="47.9"/>
    <s v="Cash"/>
    <s v="Not Returned"/>
    <x v="1"/>
    <d v="1899-12-30T09:22:00"/>
    <s v="Weekend"/>
    <s v="Parle Namkeen 500g"/>
    <x v="7"/>
    <n v="51.33"/>
    <s v="Devi Mudaliar"/>
    <x v="0"/>
    <s v="Lalitha Murugan"/>
    <s v="Store Manager"/>
    <s v="FreshMart Madurai Colony"/>
    <x v="0"/>
  </r>
  <r>
    <s v="INV100253"/>
    <x v="5"/>
    <s v="CUST0633"/>
    <s v="PRD067"/>
    <s v="STR085"/>
    <s v="EMP0086"/>
    <n v="4"/>
    <n v="207.69"/>
    <n v="0"/>
    <n v="0"/>
    <n v="830.76"/>
    <n v="542.64"/>
    <n v="288.12"/>
    <s v="Net Banking"/>
    <s v="Not Returned"/>
    <x v="1"/>
    <d v="1899-12-30T16:59:00"/>
    <s v="Weekday"/>
    <s v="Dove Shampoo 500g"/>
    <x v="10"/>
    <n v="186.38"/>
    <s v="Devi Mudaliar"/>
    <x v="0"/>
    <s v="Charulatha Murugan"/>
    <s v="Sales"/>
    <s v="FreshMart Mysuru Arcade"/>
    <x v="0"/>
  </r>
  <r>
    <s v="INV100506"/>
    <x v="29"/>
    <s v="CUST0635"/>
    <s v="PRD087"/>
    <s v="STR002"/>
    <s v="EMP0185"/>
    <n v="3"/>
    <n v="71.290000000000006"/>
    <n v="0"/>
    <n v="0"/>
    <n v="213.87"/>
    <n v="178.11"/>
    <n v="35.76"/>
    <s v="Debit Card"/>
    <s v="Not Returned"/>
    <x v="1"/>
    <d v="1899-12-30T10:43:00"/>
    <s v="Weekday"/>
    <s v="Organic Fresh Fresh Fruits Combo"/>
    <x v="9"/>
    <n v="71.290000000000006"/>
    <s v="Thenmozhi Rao"/>
    <x v="0"/>
    <s v="Ezhil Raj"/>
    <s v="Inventory"/>
    <s v="FreshMart Tiruppur Bypass"/>
    <x v="0"/>
  </r>
  <r>
    <s v="INV100068"/>
    <x v="74"/>
    <s v="CUST0636"/>
    <s v="PRD020"/>
    <s v="STR012"/>
    <s v="EMP0142"/>
    <n v="2"/>
    <n v="99.93"/>
    <n v="10"/>
    <n v="19.989999999999998"/>
    <n v="179.87"/>
    <n v="172.1"/>
    <n v="7.77"/>
    <s v="Credit Card"/>
    <s v="Not Returned"/>
    <x v="1"/>
    <d v="1899-12-30T18:39:00"/>
    <s v="Weekday"/>
    <s v="Aavin Milk 1L"/>
    <x v="3"/>
    <n v="99.93"/>
    <s v="Ilango Iyer"/>
    <x v="1"/>
    <s v="Sathish Subramaniam"/>
    <s v="Billing"/>
    <s v="FreshMart Chennai Junction"/>
    <x v="0"/>
  </r>
  <r>
    <s v="INV100162"/>
    <x v="116"/>
    <s v="CUST0638"/>
    <s v="PRD077"/>
    <s v="STR086"/>
    <s v="EMP0263"/>
    <n v="6"/>
    <n v="86.82"/>
    <n v="5"/>
    <n v="26.05"/>
    <n v="494.87"/>
    <n v="409.02"/>
    <n v="85.85"/>
    <s v="Debit Card"/>
    <s v="Not Returned"/>
    <x v="1"/>
    <d v="1899-12-30T16:49:00"/>
    <s v="Weekday"/>
    <s v="Vim Tissue 500g"/>
    <x v="5"/>
    <n v="86.11"/>
    <s v="Deepak Gounder"/>
    <x v="0"/>
    <s v="Vani Nair"/>
    <s v="Cashier"/>
    <s v="FreshMart Bengaluru Circle"/>
    <x v="0"/>
  </r>
  <r>
    <s v="INV100134"/>
    <x v="42"/>
    <s v="CUST0638"/>
    <s v="PRD014"/>
    <s v="STR110"/>
    <s v="EMP0187"/>
    <n v="3"/>
    <n v="477.96"/>
    <n v="15"/>
    <n v="215.08"/>
    <n v="1401.62"/>
    <n v="1054.8900000000001"/>
    <n v="346.73"/>
    <s v="Wallet"/>
    <s v="Not Returned"/>
    <x v="1"/>
    <d v="1899-12-30T17:34:00"/>
    <s v="Weekend"/>
    <s v="Milky Mist Curd 1kg"/>
    <x v="3"/>
    <n v="434.65"/>
    <s v="Deepak Gounder"/>
    <x v="0"/>
    <s v="Yogesh Naidu"/>
    <s v="Billing"/>
    <s v="FreshMart Mumbai Colony"/>
    <x v="2"/>
  </r>
  <r>
    <s v="INV101446"/>
    <x v="28"/>
    <s v="CUST0638"/>
    <s v="PRD081"/>
    <s v="STR008"/>
    <s v="EMP0308"/>
    <n v="7"/>
    <n v="56.22"/>
    <n v="15"/>
    <n v="59.03"/>
    <n v="384.69"/>
    <n v="314.72000000000003"/>
    <n v="69.97"/>
    <s v="Wallet"/>
    <s v="Not Returned"/>
    <x v="1"/>
    <d v="1899-12-30T20:03:00"/>
    <s v="Weekend"/>
    <s v="Eveready Batteries 250ml"/>
    <x v="5"/>
    <n v="55.81"/>
    <s v="Deepak Gounder"/>
    <x v="0"/>
    <s v="Thenmozhi Selvam"/>
    <s v="Cashier"/>
    <s v="FreshMart Kochi Plaza"/>
    <x v="0"/>
  </r>
  <r>
    <s v="INV102372"/>
    <x v="16"/>
    <s v="CUST0642"/>
    <s v="PRD063"/>
    <s v="STR026"/>
    <s v="EMP0253"/>
    <n v="1"/>
    <n v="73.83"/>
    <n v="0"/>
    <n v="0"/>
    <n v="73.83"/>
    <n v="54.32"/>
    <n v="19.510000000000002"/>
    <s v="Wallet"/>
    <s v="Not Returned"/>
    <x v="1"/>
    <d v="1899-12-30T15:30:00"/>
    <s v="Weekday"/>
    <s v="Patanjali Shampoo Combo"/>
    <x v="10"/>
    <n v="42.16"/>
    <s v="Harini Devi"/>
    <x v="1"/>
    <s v="Vasanthi Naicker"/>
    <s v="HR"/>
    <s v="FreshMart Mysuru Crossing"/>
    <x v="0"/>
  </r>
  <r>
    <s v="INV100934"/>
    <x v="30"/>
    <s v="CUST0641"/>
    <s v="PRD107"/>
    <s v="STR026"/>
    <s v="EMP0253"/>
    <n v="2"/>
    <n v="405.1"/>
    <n v="0"/>
    <n v="0"/>
    <n v="810.2"/>
    <n v="696.82"/>
    <n v="113.38"/>
    <s v="Wallet"/>
    <s v="Not Returned"/>
    <x v="1"/>
    <d v="1899-12-30T12:16:00"/>
    <s v="Weekday"/>
    <s v="Aachi Idli Rice Combo"/>
    <x v="2"/>
    <n v="405.1"/>
    <s v="Charulatha Raj"/>
    <x v="2"/>
    <s v="Vasanthi Naicker"/>
    <s v="HR"/>
    <s v="FreshMart Mysuru Crossing"/>
    <x v="0"/>
  </r>
  <r>
    <s v="INV101601"/>
    <x v="26"/>
    <s v="CUST0643"/>
    <s v="PRD011"/>
    <s v="STR017"/>
    <s v="EMP0092"/>
    <n v="3"/>
    <n v="168.36"/>
    <n v="15"/>
    <n v="75.760000000000005"/>
    <n v="493.72"/>
    <n v="306.69"/>
    <n v="187.03"/>
    <s v="Credit Card"/>
    <s v="Not Returned"/>
    <x v="1"/>
    <d v="1899-12-30T16:42:00"/>
    <s v="Weekend"/>
    <s v="Britannia Rusk 1L"/>
    <x v="6"/>
    <n v="168.36"/>
    <s v="Arun Gounder"/>
    <x v="1"/>
    <s v="Tara Gupta"/>
    <s v="Sales"/>
    <s v="FreshMart Madurai Plaza"/>
    <x v="0"/>
  </r>
  <r>
    <s v="INV101830"/>
    <x v="88"/>
    <s v="CUST0647"/>
    <s v="PRD082"/>
    <s v="STR091"/>
    <s v="EMP0345"/>
    <n v="8"/>
    <n v="238.7"/>
    <n v="0"/>
    <n v="0"/>
    <n v="1909.6"/>
    <n v="1539.28"/>
    <n v="370.32"/>
    <s v="Debit Card"/>
    <s v="Not Returned"/>
    <x v="1"/>
    <d v="1899-12-30T13:33:00"/>
    <s v="Weekday"/>
    <s v="Organic Fresh Fresh Fruits Pack"/>
    <x v="9"/>
    <n v="232.92"/>
    <s v="Kalpana Nathan"/>
    <x v="0"/>
    <s v="Chitra Murugan"/>
    <s v="Sales"/>
    <s v="FreshMart Tiruppur Plaza"/>
    <x v="0"/>
  </r>
  <r>
    <s v="INV101910"/>
    <x v="89"/>
    <s v="CUST0652"/>
    <s v="PRD020"/>
    <s v="STR014"/>
    <s v="EMP0051"/>
    <n v="5"/>
    <n v="99.93"/>
    <n v="0"/>
    <n v="0"/>
    <n v="499.65"/>
    <n v="430.25"/>
    <n v="69.400000000000006"/>
    <s v="Wallet"/>
    <s v="Not Returned"/>
    <x v="0"/>
    <d v="1899-12-30T09:30:00"/>
    <s v="Weekday"/>
    <s v="Aavin Milk 1L"/>
    <x v="3"/>
    <n v="99.93"/>
    <s v="Naveen Pillai"/>
    <x v="2"/>
    <s v="Thenmozhi Prabhu"/>
    <s v="Billing"/>
    <s v="FreshMart Coimbatore Circle"/>
    <x v="0"/>
  </r>
  <r>
    <s v="INV102277"/>
    <x v="82"/>
    <s v="CUST0656"/>
    <s v="PRD048"/>
    <s v="STR093"/>
    <s v="EMP0141"/>
    <n v="5"/>
    <n v="147.72"/>
    <n v="0"/>
    <n v="0"/>
    <n v="738.6"/>
    <n v="546.04999999999995"/>
    <n v="192.55"/>
    <s v="Cash"/>
    <s v="Not Returned"/>
    <x v="1"/>
    <d v="1899-12-30T15:58:00"/>
    <s v="Weekday"/>
    <s v="Lays Chocolates 1kg"/>
    <x v="7"/>
    <n v="147.72"/>
    <s v="Anjali Achari"/>
    <x v="2"/>
    <s v="Mala Velan"/>
    <s v="Sales"/>
    <s v="FreshMart Pune Complex"/>
    <x v="2"/>
  </r>
  <r>
    <s v="INV102280"/>
    <x v="79"/>
    <s v="CUST0679"/>
    <s v="PRD020"/>
    <s v="STR085"/>
    <s v="EMP0121"/>
    <n v="1"/>
    <n v="99.93"/>
    <n v="0"/>
    <n v="0"/>
    <n v="114.92"/>
    <n v="86.05"/>
    <n v="28.87"/>
    <s v="Credit Card"/>
    <s v="Not Returned"/>
    <x v="1"/>
    <d v="1899-12-30T12:11:00"/>
    <s v="Weekend"/>
    <s v="Aavin Milk 1L"/>
    <x v="3"/>
    <n v="99.93"/>
    <s v="Thiru Prabhu"/>
    <x v="2"/>
    <s v="Nithya Selvam"/>
    <s v="Cashier"/>
    <s v="FreshMart Mysuru Arcade"/>
    <x v="0"/>
  </r>
  <r>
    <s v="INV102203"/>
    <x v="82"/>
    <s v="CUST0659"/>
    <s v="PRD067"/>
    <s v="STR018"/>
    <s v="EMP0308"/>
    <n v="1"/>
    <n v="186.38"/>
    <n v="15"/>
    <n v="27.96"/>
    <n v="158.41999999999999"/>
    <n v="135.66"/>
    <n v="22.76"/>
    <s v="Cash"/>
    <s v="Not Returned"/>
    <x v="1"/>
    <d v="1899-12-30T10:51:00"/>
    <s v="Weekday"/>
    <s v="Dove Shampoo 500g"/>
    <x v="10"/>
    <n v="186.38"/>
    <s v="Unknown"/>
    <x v="1"/>
    <s v="Thenmozhi Selvam"/>
    <s v="Cashier"/>
    <s v="FreshMart Hyderabad Main Road"/>
    <x v="0"/>
  </r>
  <r>
    <s v="INV100630"/>
    <x v="22"/>
    <s v="CUST0695"/>
    <s v="PRD098"/>
    <s v="STR034"/>
    <s v="EMP0252"/>
    <n v="3"/>
    <n v="83.13"/>
    <n v="0"/>
    <n v="0"/>
    <n v="286.8"/>
    <n v="207.27"/>
    <n v="79.53"/>
    <s v="Debit Card"/>
    <s v="Not Returned"/>
    <x v="1"/>
    <d v="1899-12-30T09:58:00"/>
    <s v="Weekend"/>
    <s v="Organic Fresh Fresh Vegetables 250ml"/>
    <x v="11"/>
    <n v="83.13"/>
    <s v="Kishore Sekar"/>
    <x v="2"/>
    <s v="Deepak Iyer"/>
    <s v="Sales"/>
    <s v="FreshMart Tiruppur Circle"/>
    <x v="0"/>
  </r>
  <r>
    <s v="INV102320"/>
    <x v="22"/>
    <s v="CUST0673"/>
    <s v="PRD094"/>
    <s v="STR094"/>
    <s v="EMP0008"/>
    <n v="2"/>
    <n v="298.68"/>
    <n v="20"/>
    <n v="119.47"/>
    <n v="549.57000000000005"/>
    <n v="501.38"/>
    <n v="48.19"/>
    <s v="Wallet"/>
    <s v="Not Returned"/>
    <x v="2"/>
    <d v="1899-12-30T10:57:00"/>
    <s v="Weekend"/>
    <s v="Organic Fresh Fresh Vegetables 2kg"/>
    <x v="11"/>
    <n v="298.68"/>
    <s v="Hari Sharma"/>
    <x v="2"/>
    <s v="Karthik Balan"/>
    <s v="Store Manager"/>
    <s v="FreshMart Mumbai Central"/>
    <x v="2"/>
  </r>
  <r>
    <s v="INV101809"/>
    <x v="89"/>
    <s v="CUST0688"/>
    <s v="PRD076"/>
    <s v="STR061"/>
    <s v="EMP0279"/>
    <n v="3"/>
    <n v="395.66"/>
    <n v="0"/>
    <n v="0"/>
    <n v="1186.98"/>
    <n v="960.57"/>
    <n v="226.41"/>
    <s v="Debit Card"/>
    <s v="Not Returned"/>
    <x v="1"/>
    <d v="1899-12-30T10:23:00"/>
    <s v="Weekday"/>
    <s v="Surf Excel Tissue Combo v2"/>
    <x v="5"/>
    <n v="395.66"/>
    <s v="Udhay Venkataraman"/>
    <x v="1"/>
    <s v="Arun Varma"/>
    <s v="Sales"/>
    <s v="FreshMart Hyderabad Colony"/>
    <x v="0"/>
  </r>
  <r>
    <s v="INV100976"/>
    <x v="86"/>
    <s v="CUST0690"/>
    <s v="PRD109"/>
    <s v="STR142"/>
    <s v="EMP0345"/>
    <n v="4"/>
    <n v="157.97999999999999"/>
    <n v="20"/>
    <n v="126.38"/>
    <n v="505.54"/>
    <n v="551.79999999999995"/>
    <n v="-46.26"/>
    <s v="Cash"/>
    <s v="Not Returned"/>
    <x v="1"/>
    <d v="1899-12-30T11:25:00"/>
    <s v="Weekday"/>
    <s v="Aachi Ponni Rice 1kg"/>
    <x v="2"/>
    <n v="157.97999999999999"/>
    <s v="Banu Menon"/>
    <x v="1"/>
    <s v="Chitra Murugan"/>
    <s v="Sales"/>
    <s v="FreshMart Chandigarh Plaza"/>
    <x v="1"/>
  </r>
  <r>
    <s v="INV101034"/>
    <x v="51"/>
    <s v="CUST0538"/>
    <s v="PRD013"/>
    <s v="STR059"/>
    <s v="EMP0317"/>
    <n v="2"/>
    <n v="161.03"/>
    <n v="0"/>
    <n v="0"/>
    <n v="370.37"/>
    <n v="248.48"/>
    <n v="121.89"/>
    <s v="Upi"/>
    <s v="Not Returned"/>
    <x v="1"/>
    <d v="1899-12-30T12:26:00"/>
    <s v="Weekend"/>
    <s v="Amul Paneer 250ml"/>
    <x v="3"/>
    <n v="161.03"/>
    <s v="Hemalatha Velan"/>
    <x v="1"/>
    <s v="Umesh Sharma"/>
    <s v="HR"/>
    <s v="FreshMart Coimbatore Plaza"/>
    <x v="0"/>
  </r>
  <r>
    <s v="INV101467"/>
    <x v="51"/>
    <s v="CUST0091"/>
    <s v="PRD017"/>
    <s v="STR024"/>
    <s v="EMP0133"/>
    <n v="4"/>
    <n v="464.41"/>
    <n v="0"/>
    <n v="0"/>
    <n v="2136.29"/>
    <n v="1590.76"/>
    <n v="545.53"/>
    <s v="Cash"/>
    <s v="Not Returned"/>
    <x v="1"/>
    <d v="1899-12-30T19:01:00"/>
    <s v="Weekend"/>
    <s v="Nestle Curd 1kg"/>
    <x v="3"/>
    <n v="464.41"/>
    <s v="Prasath Selvam"/>
    <x v="1"/>
    <s v="Deepak Naicker"/>
    <s v="Sales"/>
    <s v="FreshMart Bengaluru Plaza"/>
    <x v="0"/>
  </r>
  <r>
    <s v="INV101610"/>
    <x v="51"/>
    <s v="CUST0369"/>
    <s v="PRD032"/>
    <s v="STR023"/>
    <s v="EMP0294"/>
    <n v="1"/>
    <n v="141.11000000000001"/>
    <n v="0"/>
    <n v="0"/>
    <n v="162.28"/>
    <n v="115.91"/>
    <n v="46.37"/>
    <s v="Debit Card"/>
    <s v="Not Returned"/>
    <x v="1"/>
    <d v="1899-12-30T16:43:00"/>
    <s v="Weekend"/>
    <s v="Coca-Cola Coffee Combo"/>
    <x v="0"/>
    <n v="141.11000000000001"/>
    <s v="Bharath Gupta"/>
    <x v="1"/>
    <s v="Meena Prabhu"/>
    <s v="Store Manager"/>
    <s v="FreshMart Mysuru Square"/>
    <x v="0"/>
  </r>
  <r>
    <s v="INV101647"/>
    <x v="51"/>
    <s v="CUST0250"/>
    <s v="PRD110"/>
    <s v="STR111"/>
    <s v="EMP0268"/>
    <n v="3"/>
    <n v="291.93"/>
    <n v="5"/>
    <n v="43.79"/>
    <n v="956.8"/>
    <n v="761.1"/>
    <n v="195.7"/>
    <s v="Upi"/>
    <s v="Not Returned"/>
    <x v="1"/>
    <d v="1899-12-30T19:32:00"/>
    <s v="Weekend"/>
    <s v="India Gate Ponni Rice 1kg"/>
    <x v="2"/>
    <n v="291.93"/>
    <s v="Nirmala Mudaliar"/>
    <x v="1"/>
    <s v="Dhanya Sharma"/>
    <s v="Store Manager"/>
    <s v="FreshMart Mumbai Towers"/>
    <x v="2"/>
  </r>
  <r>
    <s v="INV102042"/>
    <x v="51"/>
    <s v="CUST0563"/>
    <s v="PRD108"/>
    <s v="STR180"/>
    <s v="EMP0195"/>
    <n v="3"/>
    <n v="306.62"/>
    <n v="5"/>
    <n v="45.99"/>
    <n v="1004.95"/>
    <n v="779.79"/>
    <n v="225.16"/>
    <s v="Upi"/>
    <s v="Not Returned"/>
    <x v="0"/>
    <d v="1899-12-30T15:08:00"/>
    <s v="Weekend"/>
    <s v="Daawat Basmati Rice 2kg"/>
    <x v="2"/>
    <n v="306.62"/>
    <s v="Revathi Naicker"/>
    <x v="1"/>
    <s v="Ovi Menon"/>
    <s v="Sales"/>
    <s v="FreshMart Guwahati Extension"/>
    <x v="3"/>
  </r>
  <r>
    <s v="INV102232"/>
    <x v="51"/>
    <s v="CUST0531"/>
    <s v="PRD073"/>
    <s v="STR121"/>
    <s v="EMP0123"/>
    <n v="1"/>
    <n v="392.68"/>
    <n v="20"/>
    <n v="78.540000000000006"/>
    <n v="361.26"/>
    <n v="319.05"/>
    <n v="42.21"/>
    <s v="Wallet"/>
    <s v="Not Returned"/>
    <x v="1"/>
    <d v="1899-12-30T15:00:00"/>
    <s v="Weekend"/>
    <s v="Harvest Gold Rusk 1kg"/>
    <x v="5"/>
    <n v="392.68"/>
    <s v="Kamala Sekar"/>
    <x v="2"/>
    <s v="Sundar Sharma"/>
    <s v="Cashier"/>
    <s v="FreshMart Pune Junction"/>
    <x v="2"/>
  </r>
  <r>
    <s v="INV102289"/>
    <x v="51"/>
    <s v="CUST0284"/>
    <s v="PRD031"/>
    <s v="STR074"/>
    <s v="EMP0270"/>
    <n v="3"/>
    <n v="342.46"/>
    <n v="0"/>
    <n v="0"/>
    <n v="1181.49"/>
    <n v="815.34"/>
    <n v="366.15"/>
    <s v="Wallet"/>
    <s v="Not Returned"/>
    <x v="0"/>
    <d v="1899-12-30T15:05:00"/>
    <s v="Weekend"/>
    <s v="Nescafe Coffee Pack"/>
    <x v="0"/>
    <n v="342.46"/>
    <s v="Usha Gounder"/>
    <x v="1"/>
    <s v="Priya Venkataraman"/>
    <s v="Operations"/>
    <s v="FreshMart Mysuru Main Road"/>
    <x v="0"/>
  </r>
  <r>
    <s v="INV102316"/>
    <x v="51"/>
    <s v="CUST0171"/>
    <s v="PRD017"/>
    <s v="STR111"/>
    <s v="EMP0272"/>
    <n v="1"/>
    <n v="464.41"/>
    <n v="0"/>
    <n v="0"/>
    <n v="534.07000000000005"/>
    <n v="397.69"/>
    <n v="136.38"/>
    <s v="Debit Card"/>
    <s v="Not Returned"/>
    <x v="1"/>
    <d v="1899-12-30T19:16:00"/>
    <s v="Weekend"/>
    <s v="Nestle Curd 1kg"/>
    <x v="3"/>
    <n v="464.41"/>
    <s v="Kavya Chettiar"/>
    <x v="2"/>
    <s v="Dhanush Pillai"/>
    <s v="Store Manager"/>
    <s v="FreshMart Mumbai Towers"/>
    <x v="2"/>
  </r>
  <r>
    <s v="INV102322"/>
    <x v="51"/>
    <s v="CUST0093"/>
    <s v="PRD031"/>
    <s v="STR088"/>
    <s v="EMP0012"/>
    <n v="5"/>
    <n v="342.46"/>
    <n v="20"/>
    <n v="342.46"/>
    <n v="1575.32"/>
    <n v="1358.9"/>
    <n v="216.42"/>
    <s v="Wallet"/>
    <s v="Not Returned"/>
    <x v="0"/>
    <d v="1899-12-30T11:24:00"/>
    <s v="Weekend"/>
    <s v="Nescafe Coffee Pack"/>
    <x v="0"/>
    <n v="342.46"/>
    <s v="Prakash Menon"/>
    <x v="2"/>
    <s v="Suresh Nathan"/>
    <s v="Cashier"/>
    <s v="FreshMart Salem Extension"/>
    <x v="0"/>
  </r>
  <r>
    <s v="INV102476"/>
    <x v="51"/>
    <s v="CUST0227"/>
    <s v="PRD014"/>
    <s v="STR050"/>
    <s v="EMP0281"/>
    <n v="4"/>
    <n v="434.65"/>
    <n v="20"/>
    <n v="347.72"/>
    <n v="1599.51"/>
    <n v="1406.52"/>
    <n v="192.99"/>
    <s v="Wallet"/>
    <s v="Not Returned"/>
    <x v="0"/>
    <d v="1899-12-30T12:59:00"/>
    <s v="Weekend"/>
    <s v="Milky Mist Curd 1kg"/>
    <x v="3"/>
    <n v="434.65"/>
    <s v="Unknown"/>
    <x v="2"/>
    <s v="Malathi Iyer"/>
    <s v="Sales"/>
    <s v="FreshMart Chennai Main Road"/>
    <x v="0"/>
  </r>
  <r>
    <s v="INV100098"/>
    <x v="119"/>
    <s v="CUST0263"/>
    <s v="PRD112"/>
    <s v="STR006"/>
    <s v="EMP0265"/>
    <n v="8"/>
    <n v="279.93"/>
    <n v="20"/>
    <n v="447.89"/>
    <n v="2060.2800000000002"/>
    <n v="1684.16"/>
    <n v="376.12"/>
    <s v="Cash"/>
    <s v="Not Returned"/>
    <x v="1"/>
    <d v="1899-12-30T10:21:00"/>
    <s v="Weekend"/>
    <s v="Aachi Ponni Rice 2kg"/>
    <x v="2"/>
    <n v="251.73"/>
    <s v="Deepa Kumar"/>
    <x v="0"/>
    <s v="Padma Subramaniam"/>
    <s v="Operations"/>
    <s v="FreshMart Mysuru Junction"/>
    <x v="0"/>
  </r>
  <r>
    <s v="INV100146"/>
    <x v="119"/>
    <m/>
    <s v="PRD011"/>
    <s v="STR098"/>
    <s v="EMP0096"/>
    <n v="7"/>
    <n v="184.37"/>
    <n v="5"/>
    <n v="64.53"/>
    <n v="1409.97"/>
    <n v="715.61"/>
    <n v="694.36"/>
    <s v="Wallet"/>
    <s v="Not Returned"/>
    <x v="1"/>
    <d v="1899-12-30T20:51:00"/>
    <s v="Weekend"/>
    <s v="Britannia Rusk 1L"/>
    <x v="6"/>
    <n v="168.36"/>
    <m/>
    <x v="3"/>
    <s v="Manoj Nathan"/>
    <s v="Sales"/>
    <s v="FreshMart Pune Main Road"/>
    <x v="1"/>
  </r>
  <r>
    <s v="INV100160"/>
    <x v="119"/>
    <s v="CUST0384"/>
    <s v="PRD142"/>
    <s v="STR076"/>
    <s v="EMP0099"/>
    <n v="7"/>
    <n v="574.74"/>
    <n v="0"/>
    <n v="0"/>
    <n v="4626.66"/>
    <n v="2771.09"/>
    <n v="1855.57"/>
    <s v="Net Banking"/>
    <s v="Not Returned"/>
    <x v="1"/>
    <d v="1899-12-30T21:26:00"/>
    <s v="Weekend"/>
    <s v="Lizol Dishwash 200g"/>
    <x v="4"/>
    <n v="522.78"/>
    <s v="Anand Kumar"/>
    <x v="0"/>
    <s v="Elango Nair"/>
    <s v="Cashier"/>
    <s v="FreshMart Hyderabad Towers"/>
    <x v="0"/>
  </r>
  <r>
    <s v="INV100363"/>
    <x v="119"/>
    <s v="CUST0694"/>
    <s v="PRD020"/>
    <s v="STR084"/>
    <s v="EMP0288"/>
    <n v="4"/>
    <n v="111.73"/>
    <n v="0"/>
    <n v="0"/>
    <n v="513.96"/>
    <n v="344.2"/>
    <n v="169.76"/>
    <s v="Credit Card"/>
    <s v="Not Returned"/>
    <x v="1"/>
    <d v="1899-12-30T09:32:00"/>
    <s v="Weekend"/>
    <s v="Aavin Milk 1L"/>
    <x v="3"/>
    <n v="99.93"/>
    <s v="Hemalatha Nathan"/>
    <x v="0"/>
    <s v="Chitra Selvam"/>
    <s v="Sales"/>
    <s v="FreshMart Tiruppur Market"/>
    <x v="0"/>
  </r>
  <r>
    <s v="INV100511"/>
    <x v="119"/>
    <s v="CUST0514"/>
    <s v="PRD082"/>
    <s v="STR043"/>
    <m/>
    <n v="1"/>
    <n v="232.92"/>
    <n v="10"/>
    <n v="23.29"/>
    <n v="241.07"/>
    <n v="192.41"/>
    <n v="48.66"/>
    <s v="Upi"/>
    <s v="Not Returned"/>
    <x v="0"/>
    <d v="1899-12-30T18:04:00"/>
    <s v="Weekend"/>
    <s v="Organic Fresh Fresh Fruits Pack"/>
    <x v="9"/>
    <n v="232.92"/>
    <s v="Naveen Rao"/>
    <x v="2"/>
    <m/>
    <m/>
    <s v="FreshMart Erode Heights"/>
    <x v="0"/>
  </r>
  <r>
    <s v="INV100582"/>
    <x v="119"/>
    <s v="CUST0351"/>
    <s v="PRD050"/>
    <s v="STR002"/>
    <s v="EMP0060"/>
    <n v="1"/>
    <n v="51.33"/>
    <n v="5"/>
    <n v="2.57"/>
    <n v="56.07"/>
    <n v="37.479999999999997"/>
    <n v="18.59"/>
    <s v="Debit Card"/>
    <s v="Not Returned"/>
    <x v="0"/>
    <d v="1899-12-30T12:36:00"/>
    <s v="Weekend"/>
    <s v="Parle Namkeen 500g"/>
    <x v="7"/>
    <n v="51.33"/>
    <s v="Revathi Devi"/>
    <x v="2"/>
    <s v="Venkat Gupta"/>
    <s v="Sales"/>
    <s v="FreshMart Tiruppur Bypass"/>
    <x v="0"/>
  </r>
  <r>
    <s v="INV100588"/>
    <x v="119"/>
    <s v="CUST0356"/>
    <s v="PRD014"/>
    <s v="STR129"/>
    <s v="EMP0236"/>
    <n v="3"/>
    <n v="434.65"/>
    <n v="15"/>
    <n v="195.59"/>
    <n v="1274.6099999999999"/>
    <n v="1054.8900000000001"/>
    <n v="219.72"/>
    <s v="Cash"/>
    <s v="Not Returned"/>
    <x v="2"/>
    <d v="1899-12-30T20:40:00"/>
    <s v="Weekend"/>
    <s v="Milky Mist Curd 1kg"/>
    <x v="3"/>
    <n v="434.65"/>
    <s v="Janani Chettiar"/>
    <x v="1"/>
    <s v="Madhavan Varma"/>
    <s v="Sales"/>
    <s v="FreshMart Ahmedabad Heights"/>
    <x v="2"/>
  </r>
  <r>
    <s v="INV100642"/>
    <x v="119"/>
    <s v="CUST0069"/>
    <s v="PRD107"/>
    <s v="STR049"/>
    <s v="EMP0017"/>
    <n v="4"/>
    <n v="413.66"/>
    <n v="5"/>
    <n v="82.73"/>
    <n v="1807.7"/>
    <n v="1393.64"/>
    <n v="414.06"/>
    <s v="Debit Card"/>
    <s v="Not Returned"/>
    <x v="1"/>
    <d v="1899-12-30T09:51:00"/>
    <s v="Weekend"/>
    <s v="Aachi Idli Rice Combo"/>
    <x v="2"/>
    <n v="405.1"/>
    <s v="Aishwarya Prabhu"/>
    <x v="0"/>
    <s v="Ovi Sharma"/>
    <s v="Sales"/>
    <s v="FreshMart Mysuru Circle"/>
    <x v="0"/>
  </r>
  <r>
    <s v="INV100658"/>
    <x v="119"/>
    <s v="CUST0379"/>
    <s v="PRD029"/>
    <s v="STR127"/>
    <s v="EMP0181"/>
    <n v="2"/>
    <n v="332.73"/>
    <n v="10"/>
    <n v="66.55"/>
    <n v="688.75"/>
    <n v="522.44000000000005"/>
    <n v="166.31"/>
    <s v="Credit Card"/>
    <s v="Not Returned"/>
    <x v="1"/>
    <d v="1899-12-30T09:34:00"/>
    <s v="Weekend"/>
    <s v="Pepsi Tea 200g"/>
    <x v="0"/>
    <n v="332.73"/>
    <s v="Aishwarya Pandian"/>
    <x v="2"/>
    <s v="Madhavan Murugan"/>
    <s v="Sales"/>
    <s v="FreshMart Surat Enclave"/>
    <x v="2"/>
  </r>
  <r>
    <s v="INV100691"/>
    <x v="119"/>
    <s v="CUST0156"/>
    <s v="PRD064"/>
    <s v="STR110"/>
    <s v="EMP0178"/>
    <n v="4"/>
    <n v="419.04"/>
    <n v="20"/>
    <n v="335.23"/>
    <n v="1542.07"/>
    <n v="1102.68"/>
    <n v="439.39"/>
    <s v="Credit Card"/>
    <s v="Not Returned"/>
    <x v="1"/>
    <d v="1899-12-30T09:32:00"/>
    <s v="Weekend"/>
    <s v="Patanjali Soap Combo"/>
    <x v="10"/>
    <n v="386.17"/>
    <s v="Tara Chettiar"/>
    <x v="0"/>
    <s v="Jaya Sharma"/>
    <s v="Cashier"/>
    <s v="FreshMart Mumbai Colony"/>
    <x v="2"/>
  </r>
  <r>
    <s v="INV100783"/>
    <x v="119"/>
    <s v="CUST0433"/>
    <s v="PRD035"/>
    <s v="STR094"/>
    <s v="EMP0133"/>
    <n v="7"/>
    <n v="573.42999999999995"/>
    <n v="5"/>
    <n v="200.7"/>
    <n v="4385.3100000000004"/>
    <n v="2728.6"/>
    <n v="1656.71"/>
    <s v="Upi"/>
    <s v="Not Returned"/>
    <x v="1"/>
    <d v="1899-12-30T14:33:00"/>
    <s v="Weekend"/>
    <s v="Coca-Cola Coffee 500g"/>
    <x v="0"/>
    <n v="503.36"/>
    <s v="Uma Nair"/>
    <x v="0"/>
    <s v="Deepak Naicker"/>
    <s v="Sales"/>
    <s v="FreshMart Mumbai Central"/>
    <x v="2"/>
  </r>
  <r>
    <s v="INV100793"/>
    <x v="119"/>
    <s v="CUST0324"/>
    <s v="PRD106"/>
    <s v="STR042"/>
    <s v="EMP0261"/>
    <n v="6"/>
    <n v="242.49"/>
    <n v="0"/>
    <n v="0"/>
    <n v="1673.18"/>
    <n v="1177.8"/>
    <n v="495.38"/>
    <s v="Upi"/>
    <s v="Not Returned"/>
    <x v="2"/>
    <d v="1899-12-30T10:00:00"/>
    <s v="Weekend"/>
    <s v="Aachi Basmati Rice 2kg"/>
    <x v="2"/>
    <n v="227"/>
    <s v="Tamil Velan"/>
    <x v="0"/>
    <s v="Hari Murugan"/>
    <s v="Sales"/>
    <s v="FreshMart Erode Point"/>
    <x v="0"/>
  </r>
  <r>
    <s v="INV100814"/>
    <x v="119"/>
    <s v="CUST0397"/>
    <s v="PRD071"/>
    <s v="STR021"/>
    <s v="EMP0280"/>
    <n v="3"/>
    <n v="53.39"/>
    <n v="0"/>
    <n v="0"/>
    <n v="184.2"/>
    <n v="129.03"/>
    <n v="55.17"/>
    <s v="Upi"/>
    <s v="Not Returned"/>
    <x v="0"/>
    <d v="1899-12-30T10:20:00"/>
    <s v="Weekend"/>
    <s v="Eveready Batteries Combo"/>
    <x v="5"/>
    <n v="53.39"/>
    <s v="Sudha Venkataraman"/>
    <x v="1"/>
    <s v="Hema Mudaliar"/>
    <s v="Store Manager"/>
    <s v="FreshMart Madurai Market"/>
    <x v="0"/>
  </r>
  <r>
    <s v="INV101114"/>
    <x v="119"/>
    <s v="CUST0421"/>
    <s v="PRD124"/>
    <s v="STR090"/>
    <s v="EMP0262"/>
    <n v="4"/>
    <n v="121.9"/>
    <n v="20"/>
    <n v="97.52"/>
    <n v="448.59"/>
    <n v="435.68"/>
    <n v="12.91"/>
    <s v="Net Banking"/>
    <s v="Not Returned"/>
    <x v="1"/>
    <d v="1899-12-30T17:28:00"/>
    <s v="Weekend"/>
    <s v="Gold Winner Coconut Oil 2kg"/>
    <x v="8"/>
    <n v="121.9"/>
    <s v="Karthik Devi"/>
    <x v="1"/>
    <s v="Umesh Krishnan"/>
    <s v="Sales"/>
    <s v="FreshMart Mysuru Heights"/>
    <x v="0"/>
  </r>
  <r>
    <s v="INV101162"/>
    <x v="119"/>
    <s v="CUST0433"/>
    <s v="PRD077"/>
    <s v="STR148"/>
    <s v="EMP0113"/>
    <n v="5"/>
    <n v="97.45"/>
    <n v="20"/>
    <n v="97.45"/>
    <n v="448.27"/>
    <n v="340.85"/>
    <n v="107.42"/>
    <s v="Debit Card"/>
    <s v="Not Returned"/>
    <x v="1"/>
    <d v="1899-12-30T20:20:00"/>
    <s v="Weekend"/>
    <s v="Vim Tissue 500g"/>
    <x v="5"/>
    <n v="86.11"/>
    <s v="Uma Nair"/>
    <x v="0"/>
    <s v="Radha Rao"/>
    <s v="Inventory"/>
    <s v="FreshMart Kanpur Gardens"/>
    <x v="1"/>
  </r>
  <r>
    <s v="INV101283"/>
    <x v="119"/>
    <s v="CUST0512"/>
    <s v="PRD073"/>
    <s v="STR165"/>
    <s v="EMP0328"/>
    <n v="5"/>
    <n v="392.68"/>
    <n v="0"/>
    <n v="0"/>
    <n v="2257.91"/>
    <n v="1595.25"/>
    <n v="662.66"/>
    <s v="Credit Card"/>
    <s v="Not Returned"/>
    <x v="1"/>
    <d v="1899-12-30T17:53:00"/>
    <s v="Weekend"/>
    <s v="Harvest Gold Rusk 1kg"/>
    <x v="5"/>
    <n v="392.68"/>
    <s v="Elango Rao"/>
    <x v="2"/>
    <s v="Chitra Raj"/>
    <s v="Sales"/>
    <s v="FreshMart Jaipur Junction"/>
    <x v="1"/>
  </r>
  <r>
    <s v="INV101327"/>
    <x v="119"/>
    <s v="CUST0592"/>
    <s v="PRD051"/>
    <s v="STR007"/>
    <s v="EMP0125"/>
    <n v="4"/>
    <n v="148.03"/>
    <n v="0"/>
    <n v="0"/>
    <n v="680.94"/>
    <n v="451.2"/>
    <n v="229.74"/>
    <s v="Net Banking"/>
    <s v="Not Returned"/>
    <x v="1"/>
    <d v="1899-12-30T21:15:00"/>
    <s v="Weekend"/>
    <s v="Cadbury Biscuits 250ml"/>
    <x v="7"/>
    <n v="147.97"/>
    <s v="Anjali Menon"/>
    <x v="0"/>
    <s v="Nandhini Chettiar"/>
    <s v="Cashier"/>
    <s v="FreshMart Mysuru Towers"/>
    <x v="0"/>
  </r>
  <r>
    <s v="INV101422"/>
    <x v="119"/>
    <s v="CUST0321"/>
    <s v="PRD089"/>
    <s v="STR053"/>
    <s v="EMP0190"/>
    <n v="4"/>
    <n v="305.67"/>
    <n v="20"/>
    <n v="244.54"/>
    <n v="1124.8599999999999"/>
    <n v="1005.68"/>
    <n v="119.18"/>
    <s v="Net Banking"/>
    <s v="Not Returned"/>
    <x v="1"/>
    <d v="1899-12-30T11:01:00"/>
    <s v="Weekend"/>
    <s v="Organic Fresh Fresh Fruits 500g"/>
    <x v="9"/>
    <n v="305.67"/>
    <s v="Yamuna Mudaliar"/>
    <x v="2"/>
    <s v="Balaji Prabhu"/>
    <s v="HR"/>
    <s v="FreshMart Tiruppur Heights"/>
    <x v="0"/>
  </r>
  <r>
    <s v="INV101904"/>
    <x v="119"/>
    <s v="CUST0679"/>
    <s v="PRD020"/>
    <s v="STR143"/>
    <s v="EMP0338"/>
    <n v="4"/>
    <n v="99.93"/>
    <n v="0"/>
    <n v="0"/>
    <n v="459.68"/>
    <n v="344.2"/>
    <n v="115.48"/>
    <s v="Credit Card"/>
    <s v="Not Returned"/>
    <x v="0"/>
    <d v="1899-12-30T19:27:00"/>
    <s v="Weekend"/>
    <s v="Aavin Milk 1L"/>
    <x v="3"/>
    <n v="99.93"/>
    <s v="Thiru Prabhu"/>
    <x v="2"/>
    <s v="Revathi Sekar"/>
    <s v="Sales"/>
    <s v="FreshMart Jaipur Colony"/>
    <x v="1"/>
  </r>
  <r>
    <s v="INV101943"/>
    <x v="119"/>
    <s v="CUST0264"/>
    <s v="PRD011"/>
    <s v="STR088"/>
    <s v="EMP0012"/>
    <n v="6"/>
    <n v="179.24"/>
    <n v="0"/>
    <n v="0"/>
    <n v="1236.76"/>
    <n v="613.38"/>
    <n v="623.38"/>
    <s v="Net Banking"/>
    <s v="Not Returned"/>
    <x v="1"/>
    <d v="1899-12-30T13:07:00"/>
    <s v="Weekend"/>
    <s v="Britannia Rusk 1L"/>
    <x v="6"/>
    <n v="168.36"/>
    <s v="Kavya Sharma"/>
    <x v="0"/>
    <s v="Suresh Nathan"/>
    <s v="Cashier"/>
    <s v="FreshMart Salem Extension"/>
    <x v="0"/>
  </r>
  <r>
    <s v="INV102224"/>
    <x v="119"/>
    <s v="CUST0573"/>
    <s v="PRD034"/>
    <s v="STR018"/>
    <s v="EMP0308"/>
    <n v="6"/>
    <n v="128.81"/>
    <n v="0"/>
    <n v="0"/>
    <n v="888.79"/>
    <n v="584.1"/>
    <n v="304.69"/>
    <s v="Net Banking"/>
    <s v="Not Returned"/>
    <x v="1"/>
    <d v="1899-12-30T12:12:00"/>
    <s v="Weekend"/>
    <s v="Nescafe Coffee 500g"/>
    <x v="0"/>
    <n v="124.84"/>
    <s v="Padma Varma"/>
    <x v="1"/>
    <s v="Thenmozhi Selvam"/>
    <s v="Cashier"/>
    <s v="FreshMart Hyderabad Main Road"/>
    <x v="0"/>
  </r>
  <r>
    <s v="INV102495"/>
    <x v="119"/>
    <s v="CUST0293"/>
    <s v="PRD059"/>
    <s v="STR060"/>
    <s v="EMP0314"/>
    <n v="7"/>
    <n v="575.61"/>
    <n v="15"/>
    <n v="604.39"/>
    <n v="3938.61"/>
    <n v="2543.0300000000002"/>
    <n v="1395.58"/>
    <s v="Wallet"/>
    <s v="Returned"/>
    <x v="1"/>
    <d v="1899-12-30T16:39:00"/>
    <s v="Weekend"/>
    <s v="Colgate Toothpaste 1kg"/>
    <x v="10"/>
    <n v="507.5"/>
    <s v="Suresh Chandran"/>
    <x v="0"/>
    <s v="Naveen Naidu"/>
    <s v="Cashier"/>
    <s v="FreshMart Erode Square"/>
    <x v="1"/>
  </r>
  <r>
    <s v="INV100217"/>
    <x v="120"/>
    <s v="CUST0063"/>
    <s v="PRD059"/>
    <s v="STR118"/>
    <s v="EMP0223"/>
    <n v="3"/>
    <n v="571.83000000000004"/>
    <n v="15"/>
    <n v="257.32"/>
    <n v="1458.17"/>
    <n v="1089.8699999999999"/>
    <n v="368.3"/>
    <s v="Debit Card"/>
    <s v="Not Returned"/>
    <x v="2"/>
    <d v="1899-12-30T14:14:00"/>
    <s v="Weekday"/>
    <s v="Colgate Toothpaste 1kg"/>
    <x v="10"/>
    <n v="507.5"/>
    <s v="Priya Varma"/>
    <x v="0"/>
    <s v="Kalpana Varma"/>
    <s v="HR"/>
    <s v="FreshMart Surat Heights"/>
    <x v="2"/>
  </r>
  <r>
    <s v="INV100844"/>
    <x v="120"/>
    <s v="CUST0589"/>
    <s v="PRD091"/>
    <m/>
    <s v="EMP0244"/>
    <n v="1"/>
    <n v="376.11"/>
    <n v="0"/>
    <n v="0"/>
    <n v="376.11"/>
    <n v="301.57"/>
    <n v="74.540000000000006"/>
    <s v="Wallet"/>
    <s v="Not Returned"/>
    <x v="0"/>
    <d v="1899-12-30T15:36:00"/>
    <s v="Weekday"/>
    <s v="Local Farm Fresh Fruits 250ml"/>
    <x v="9"/>
    <n v="376.11"/>
    <s v="Ovi Venkataraman"/>
    <x v="2"/>
    <s v="Udhay Chettiar"/>
    <s v="Cashier"/>
    <m/>
    <x v="4"/>
  </r>
  <r>
    <s v="INV100931"/>
    <x v="120"/>
    <s v="CUST0415"/>
    <s v="PRD146"/>
    <s v="STR101"/>
    <s v="EMP0098"/>
    <n v="4"/>
    <n v="71.930000000000007"/>
    <n v="20"/>
    <n v="57.54"/>
    <n v="230.18"/>
    <n v="199.96"/>
    <n v="30.22"/>
    <s v="Debit Card"/>
    <s v="Not Returned"/>
    <x v="1"/>
    <d v="1899-12-30T15:16:00"/>
    <s v="Weekday"/>
    <s v="Lizol Floor Cleaner 200g"/>
    <x v="4"/>
    <n v="66.400000000000006"/>
    <s v="Bharath Devi"/>
    <x v="0"/>
    <s v="Dhanya Balan"/>
    <s v="Inventory"/>
    <s v="FreshMart Nagpur Junction"/>
    <x v="2"/>
  </r>
  <r>
    <s v="INV101163"/>
    <x v="120"/>
    <s v="CUST0029"/>
    <s v="PRD008"/>
    <s v="STR049"/>
    <s v="EMP0183"/>
    <n v="5"/>
    <n v="455.79"/>
    <n v="10"/>
    <n v="227.9"/>
    <n v="2051.0500000000002"/>
    <n v="1414.4"/>
    <n v="636.65"/>
    <s v="Debit Card"/>
    <s v="Not Returned"/>
    <x v="1"/>
    <d v="1899-12-30T12:56:00"/>
    <s v="Weekday"/>
    <s v="Britannia Cookies 200g"/>
    <x v="6"/>
    <n v="455.79"/>
    <s v="Ishwarya Krishnan"/>
    <x v="2"/>
    <s v="Kamala Murugan"/>
    <s v="Cashier"/>
    <s v="FreshMart Mysuru Circle"/>
    <x v="0"/>
  </r>
  <r>
    <s v="INV101574"/>
    <x v="120"/>
    <s v="CUST0046"/>
    <s v="PRD034"/>
    <s v="STR148"/>
    <s v="EMP0220"/>
    <n v="6"/>
    <n v="137.82"/>
    <n v="0"/>
    <n v="0"/>
    <n v="826.92"/>
    <n v="584.1"/>
    <n v="242.82"/>
    <s v="Cash"/>
    <s v="Not Returned"/>
    <x v="0"/>
    <d v="1899-12-30T11:09:00"/>
    <s v="Weekday"/>
    <s v="Nescafe Coffee 500g"/>
    <x v="0"/>
    <n v="124.84"/>
    <s v="Kishore Murugan"/>
    <x v="0"/>
    <s v="Ramesh Pillai"/>
    <s v="Operations"/>
    <s v="FreshMart Kanpur Gardens"/>
    <x v="1"/>
  </r>
  <r>
    <s v="INV101721"/>
    <x v="120"/>
    <s v="CUST0238"/>
    <s v="PRD006"/>
    <s v="STR085"/>
    <s v="EMP0154"/>
    <n v="5"/>
    <n v="343.56"/>
    <n v="15"/>
    <n v="257.67"/>
    <n v="1460.13"/>
    <n v="1081.5999999999999"/>
    <n v="378.53"/>
    <s v="Wallet"/>
    <s v="Not Returned"/>
    <x v="1"/>
    <d v="1899-12-30T11:33:00"/>
    <s v="Weekday"/>
    <s v="Harvest Gold Cookies 500g"/>
    <x v="6"/>
    <n v="343.56"/>
    <s v="Balaji Varma"/>
    <x v="2"/>
    <s v="Dinesh Varma"/>
    <s v="Store Manager"/>
    <s v="FreshMart Mysuru Arcade"/>
    <x v="0"/>
  </r>
  <r>
    <s v="INV102334"/>
    <x v="120"/>
    <s v="CUST0141"/>
    <s v="PRD006"/>
    <s v="STR086"/>
    <s v="EMP0263"/>
    <n v="3"/>
    <n v="343.56"/>
    <n v="20"/>
    <n v="206.14"/>
    <n v="824.54"/>
    <n v="648.96"/>
    <n v="175.58"/>
    <s v="Debit Card"/>
    <s v="Not Returned"/>
    <x v="0"/>
    <d v="1899-12-30T19:08:00"/>
    <s v="Weekday"/>
    <s v="Harvest Gold Cookies 500g"/>
    <x v="6"/>
    <n v="343.56"/>
    <s v="Jagan Rao"/>
    <x v="1"/>
    <s v="Vani Nair"/>
    <s v="Cashier"/>
    <s v="FreshMart Bengaluru Circle"/>
    <x v="0"/>
  </r>
  <r>
    <s v="INV100202"/>
    <x v="121"/>
    <s v="CUST0335"/>
    <s v="PRD016"/>
    <s v="STR013"/>
    <s v="EMP0142"/>
    <n v="2"/>
    <n v="59.92"/>
    <n v="0"/>
    <n v="0"/>
    <n v="119.84"/>
    <n v="96.3"/>
    <n v="23.54"/>
    <s v="Upi"/>
    <s v="Not Returned"/>
    <x v="1"/>
    <d v="1899-12-30T14:00:00"/>
    <s v="Weekday"/>
    <s v="Milky Mist Milk 2kg"/>
    <x v="3"/>
    <n v="59.92"/>
    <s v="Sathish Iyer"/>
    <x v="1"/>
    <s v="Sathish Subramaniam"/>
    <s v="Billing"/>
    <s v="FreshMart Tiruppur Extension"/>
    <x v="0"/>
  </r>
  <r>
    <s v="INV100893"/>
    <x v="121"/>
    <s v="CUST0082"/>
    <s v="PRD009"/>
    <s v="STR050"/>
    <s v="EMP0010"/>
    <n v="3"/>
    <n v="708.04"/>
    <n v="0"/>
    <n v="0"/>
    <n v="2124.12"/>
    <n v="1196.1600000000001"/>
    <n v="927.96"/>
    <s v="Credit Card"/>
    <s v="Not Returned"/>
    <x v="1"/>
    <d v="1899-12-30T09:03:00"/>
    <s v="Weekday"/>
    <s v="Harvest Gold Buns 200g"/>
    <x v="6"/>
    <n v="661.91"/>
    <s v="Kavya Raj"/>
    <x v="0"/>
    <s v="Hema Sharma"/>
    <s v="Billing"/>
    <s v="FreshMart Chennai Main Road"/>
    <x v="0"/>
  </r>
  <r>
    <s v="INV101032"/>
    <x v="121"/>
    <s v="CUST0490"/>
    <s v="PRD022"/>
    <s v="STR128"/>
    <s v="EMP0257"/>
    <n v="6"/>
    <n v="431.29"/>
    <n v="5"/>
    <n v="129.38999999999999"/>
    <n v="2458.35"/>
    <n v="1916.22"/>
    <n v="542.13"/>
    <s v="Credit Card"/>
    <s v="Not Returned"/>
    <x v="1"/>
    <d v="1899-12-30T20:41:00"/>
    <s v="Weekday"/>
    <s v="Aavin Milk Pack"/>
    <x v="3"/>
    <n v="397.22"/>
    <s v="Hema Gounder"/>
    <x v="0"/>
    <s v="Sangeetha Naidu"/>
    <s v="Cashier"/>
    <s v="FreshMart Surat Junction"/>
    <x v="2"/>
  </r>
  <r>
    <s v="INV101173"/>
    <x v="121"/>
    <s v="CUST0055"/>
    <s v="PRD045"/>
    <s v="STR012"/>
    <s v="EMP0142"/>
    <n v="4"/>
    <n v="68.95"/>
    <n v="20"/>
    <n v="55.16"/>
    <n v="220.64"/>
    <n v="231.56"/>
    <n v="-10.92"/>
    <s v="Wallet"/>
    <s v="Not Returned"/>
    <x v="1"/>
    <d v="1899-12-30T20:37:00"/>
    <s v="Weekday"/>
    <s v="McCain Ice Cream 2kg"/>
    <x v="12"/>
    <n v="68.95"/>
    <s v="Vasanth Mudaliar"/>
    <x v="2"/>
    <s v="Sathish Subramaniam"/>
    <s v="Billing"/>
    <s v="FreshMart Chennai Junction"/>
    <x v="0"/>
  </r>
  <r>
    <s v="INV101564"/>
    <x v="121"/>
    <s v="CUST0262"/>
    <s v="PRD038"/>
    <s v="STR167"/>
    <s v="EMP0078"/>
    <n v="3"/>
    <n v="130.09"/>
    <n v="0"/>
    <n v="0"/>
    <n v="390.27"/>
    <n v="337.86"/>
    <n v="52.41"/>
    <s v="Net Banking"/>
    <s v="Not Returned"/>
    <x v="1"/>
    <d v="1899-12-30T10:16:00"/>
    <s v="Weekday"/>
    <s v="Amul Ice Cream 2kg"/>
    <x v="12"/>
    <n v="130.09"/>
    <s v="Udhay Mudaliar"/>
    <x v="2"/>
    <s v="Hemalatha Naicker"/>
    <s v="Billing"/>
    <s v="FreshMart Kolkata Nagar"/>
    <x v="3"/>
  </r>
  <r>
    <s v="INV102145"/>
    <x v="121"/>
    <s v="CUST0554"/>
    <s v="PRD063"/>
    <s v="STR137"/>
    <s v="EMP0091"/>
    <n v="3"/>
    <n v="73.83"/>
    <n v="0"/>
    <n v="0"/>
    <n v="221.49"/>
    <n v="162.96"/>
    <n v="58.53"/>
    <s v="Upi"/>
    <s v="Not Returned"/>
    <x v="2"/>
    <d v="1899-12-30T14:29:00"/>
    <s v="Weekday"/>
    <s v="Patanjali Shampoo Combo"/>
    <x v="10"/>
    <n v="42.16"/>
    <s v="Nirmala Chandran"/>
    <x v="2"/>
    <s v="Hema Nathan"/>
    <s v="Sales"/>
    <s v="FreshMart Ahmedabad Square"/>
    <x v="2"/>
  </r>
  <r>
    <s v="INV102233"/>
    <x v="121"/>
    <s v="CUST0574"/>
    <s v="PRD035"/>
    <s v="STR091"/>
    <s v="EMP0218"/>
    <n v="4"/>
    <n v="503.36"/>
    <n v="20"/>
    <n v="402.69"/>
    <n v="1610.75"/>
    <n v="1559.2"/>
    <n v="51.55"/>
    <s v="Net Banking"/>
    <s v="Not Returned"/>
    <x v="1"/>
    <d v="1899-12-30T16:58:00"/>
    <s v="Weekday"/>
    <s v="Coca-Cola Coffee 500g"/>
    <x v="0"/>
    <n v="503.36"/>
    <s v="Dhanush Nathan"/>
    <x v="1"/>
    <m/>
    <s v="Sales"/>
    <s v="FreshMart Tiruppur Plaza"/>
    <x v="0"/>
  </r>
  <r>
    <s v="INV102313"/>
    <x v="121"/>
    <s v="CUST0364"/>
    <s v="PRD103"/>
    <s v="STR043"/>
    <s v="EMP0014"/>
    <n v="4"/>
    <n v="355.64"/>
    <n v="20"/>
    <n v="284.51"/>
    <n v="1138.05"/>
    <n v="1213.6400000000001"/>
    <n v="-75.59"/>
    <s v="Wallet"/>
    <s v="Returned"/>
    <x v="1"/>
    <d v="1899-12-30T18:42:00"/>
    <s v="Weekday"/>
    <s v="Organic Fresh Fresh Vegetables Pack"/>
    <x v="11"/>
    <n v="355.64"/>
    <s v="Suresh Sekar"/>
    <x v="1"/>
    <s v="Devi Rao"/>
    <s v="Billing"/>
    <s v="FreshMart Erode Heights"/>
    <x v="0"/>
  </r>
  <r>
    <s v="INV100490"/>
    <x v="122"/>
    <s v="CUST0560"/>
    <s v="PRD120"/>
    <s v="STR056"/>
    <s v="EMP0315"/>
    <n v="1"/>
    <n v="109.69"/>
    <n v="20"/>
    <n v="21.94"/>
    <n v="87.75"/>
    <n v="92.96"/>
    <n v="-5.21"/>
    <s v="Upi"/>
    <s v="Not Returned"/>
    <x v="1"/>
    <d v="1899-12-30T19:12:00"/>
    <s v="Weekday"/>
    <s v="Idhayam Groundnut Oil 2kg"/>
    <x v="8"/>
    <n v="109.69"/>
    <s v="Dinesh Prabhu"/>
    <x v="2"/>
    <s v="Mani Pandian"/>
    <s v="Sales"/>
    <s v="FreshMart Bengaluru Junction"/>
    <x v="0"/>
  </r>
  <r>
    <s v="INV100840"/>
    <x v="122"/>
    <s v="CUST0518"/>
    <s v="PRD093"/>
    <s v="STR065"/>
    <s v="EMP0147"/>
    <n v="8"/>
    <n v="101.26"/>
    <n v="10"/>
    <n v="81.010000000000005"/>
    <n v="729.07"/>
    <n v="638.55999999999995"/>
    <n v="90.51"/>
    <s v="Net Banking"/>
    <s v="Not Returned"/>
    <x v="0"/>
    <d v="1899-12-30T16:47:00"/>
    <s v="Weekday"/>
    <s v="Local Farm Fresh Vegetables 250ml"/>
    <x v="11"/>
    <n v="96.72"/>
    <s v="Raghav Kumar"/>
    <x v="0"/>
    <s v="Hemalatha Naidu"/>
    <s v="Billing"/>
    <s v="FreshMart Mysuru Enclave"/>
    <x v="0"/>
  </r>
  <r>
    <s v="INV101230"/>
    <x v="122"/>
    <s v="CUST0018"/>
    <s v="PRD010"/>
    <s v="STR053"/>
    <s v="EMP0007"/>
    <n v="4"/>
    <n v="182.3"/>
    <n v="0"/>
    <n v="0"/>
    <n v="729.2"/>
    <n v="430.4"/>
    <n v="298.8"/>
    <s v="Debit Card"/>
    <s v="Not Returned"/>
    <x v="1"/>
    <d v="1899-12-30T21:58:00"/>
    <s v="Weekday"/>
    <s v="Harvest Gold Cookies Pack"/>
    <x v="6"/>
    <n v="182.3"/>
    <s v="Kalpana Murugan"/>
    <x v="2"/>
    <s v="Udhay Selvam"/>
    <s v="Billing"/>
    <s v="FreshMart Tiruppur Heights"/>
    <x v="0"/>
  </r>
  <r>
    <s v="INV100338"/>
    <x v="123"/>
    <s v="CUST0035"/>
    <s v="PRD136"/>
    <s v="STR174"/>
    <s v="EMP0100"/>
    <n v="3"/>
    <n v="139.19"/>
    <n v="20"/>
    <n v="83.51"/>
    <n v="334.06"/>
    <n v="273.54000000000002"/>
    <n v="60.52"/>
    <s v="Upi"/>
    <s v="Returned"/>
    <x v="1"/>
    <d v="1899-12-30T14:25:00"/>
    <s v="Weekday"/>
    <s v="Aachi Whole Spices 200g v2"/>
    <x v="1"/>
    <n v="123.11"/>
    <s v="Balamurugan Sharma"/>
    <x v="0"/>
    <s v="Jagan Prabhu"/>
    <s v="HR"/>
    <s v="FreshMart Guwahati Colony"/>
    <x v="3"/>
  </r>
  <r>
    <s v="INV100763"/>
    <x v="123"/>
    <s v="CUST0352"/>
    <s v="PRD033"/>
    <s v="STR165"/>
    <s v="EMP0068"/>
    <n v="4"/>
    <n v="217.42"/>
    <n v="20"/>
    <n v="173.94"/>
    <n v="695.74"/>
    <n v="708.12"/>
    <n v="-12.38"/>
    <s v="Debit Card"/>
    <s v="Not Returned"/>
    <x v="1"/>
    <d v="1899-12-30T20:49:00"/>
    <s v="Weekday"/>
    <s v="Bisleri Soft Drinks 2kg"/>
    <x v="0"/>
    <n v="217.42"/>
    <s v="Hemalatha Naicker"/>
    <x v="1"/>
    <s v="Manoj Subramaniam"/>
    <s v="Sales"/>
    <s v="FreshMart Jaipur Junction"/>
    <x v="1"/>
  </r>
  <r>
    <s v="INV101098"/>
    <x v="123"/>
    <s v="CUST0397"/>
    <s v="PRD047"/>
    <s v="STR136"/>
    <s v="EMP0070"/>
    <n v="2"/>
    <n v="474.19"/>
    <n v="0"/>
    <n v="0"/>
    <n v="948.38"/>
    <n v="687.78"/>
    <n v="260.60000000000002"/>
    <s v="Net Banking"/>
    <s v="Not Returned"/>
    <x v="1"/>
    <d v="1899-12-30T10:13:00"/>
    <s v="Weekday"/>
    <s v="Lays Chocolates Combo"/>
    <x v="7"/>
    <n v="474.19"/>
    <s v="Sudha Venkataraman"/>
    <x v="1"/>
    <s v="Umesh Subramaniam"/>
    <s v="Sales"/>
    <s v="FreshMart Nagpur Crossing"/>
    <x v="2"/>
  </r>
  <r>
    <s v="INV101464"/>
    <x v="123"/>
    <s v="CUST0396"/>
    <s v="PRD022"/>
    <s v="STR006"/>
    <s v="EMP0265"/>
    <n v="3"/>
    <n v="397.22"/>
    <n v="15"/>
    <n v="178.75"/>
    <n v="1012.91"/>
    <n v="958.11"/>
    <n v="54.8"/>
    <s v="Wallet"/>
    <s v="Not Returned"/>
    <x v="1"/>
    <d v="1899-12-30T11:15:00"/>
    <s v="Weekday"/>
    <s v="Aavin Milk Pack"/>
    <x v="3"/>
    <n v="397.22"/>
    <s v="Yogesh Raj"/>
    <x v="2"/>
    <s v="Padma Subramaniam"/>
    <s v="Operations"/>
    <s v="FreshMart Mysuru Junction"/>
    <x v="0"/>
  </r>
  <r>
    <s v="INV101575"/>
    <x v="123"/>
    <s v="CUST0165"/>
    <s v="PRD050"/>
    <s v="STR028"/>
    <s v="EMP0337"/>
    <n v="5"/>
    <n v="51.63"/>
    <n v="5"/>
    <n v="12.91"/>
    <n v="245.24"/>
    <n v="187.4"/>
    <n v="57.84"/>
    <s v="Wallet"/>
    <s v="Not Returned"/>
    <x v="0"/>
    <d v="1899-12-30T10:11:00"/>
    <s v="Weekday"/>
    <s v="Parle Namkeen 500g"/>
    <x v="7"/>
    <n v="51.33"/>
    <s v="Meena Reddy"/>
    <x v="0"/>
    <s v="Janani Chettiar"/>
    <s v="Store Manager"/>
    <s v="FreshMart Ahmedabad Hub"/>
    <x v="0"/>
  </r>
  <r>
    <s v="INV102344"/>
    <x v="123"/>
    <s v="CUST0209"/>
    <s v="PRD090"/>
    <s v="STR021"/>
    <s v="EMP0280"/>
    <n v="7"/>
    <n v="492.92"/>
    <n v="10"/>
    <n v="345.04"/>
    <n v="3105.4"/>
    <n v="2591.2600000000002"/>
    <n v="514.14"/>
    <s v="Credit Card"/>
    <s v="Not Returned"/>
    <x v="1"/>
    <d v="1899-12-30T14:34:00"/>
    <s v="Weekday"/>
    <s v="Organic Fresh Fresh Fruits Pack v2"/>
    <x v="9"/>
    <n v="438.7"/>
    <s v="Udhay Pandian"/>
    <x v="0"/>
    <s v="Hema Mudaliar"/>
    <s v="Store Manager"/>
    <s v="FreshMart Madurai Market"/>
    <x v="0"/>
  </r>
  <r>
    <s v="INV100149"/>
    <x v="124"/>
    <s v="CUST0691"/>
    <s v="PRD137"/>
    <s v="STR123"/>
    <s v="EMP0299"/>
    <n v="1"/>
    <n v="442.14"/>
    <n v="0"/>
    <n v="0"/>
    <n v="442.14"/>
    <n v="351.87"/>
    <n v="90.27"/>
    <s v="Credit Card"/>
    <s v="Not Returned"/>
    <x v="1"/>
    <d v="1899-12-30T13:38:00"/>
    <s v="Weekday"/>
    <s v="MDH Powdered Spices 200g"/>
    <x v="1"/>
    <n v="442.14"/>
    <s v="Chitra Chandran"/>
    <x v="1"/>
    <s v="Nandhini Kumar"/>
    <s v="Cashier"/>
    <s v="FreshMart Mumbai Extension"/>
    <x v="2"/>
  </r>
  <r>
    <s v="INV100648"/>
    <x v="124"/>
    <s v="CUST0507"/>
    <s v="PRD105"/>
    <s v="STR046"/>
    <s v="EMP0023"/>
    <n v="4"/>
    <n v="131.03"/>
    <n v="20"/>
    <n v="104.82"/>
    <n v="419.3"/>
    <n v="469.08"/>
    <n v="-49.78"/>
    <s v="Cash"/>
    <s v="Not Returned"/>
    <x v="1"/>
    <d v="1899-12-30T14:11:00"/>
    <s v="Weekday"/>
    <s v="India Gate Basmati Rice 250ml"/>
    <x v="2"/>
    <n v="131.03"/>
    <s v="Kamala Iyer"/>
    <x v="2"/>
    <s v="Jayakumar Gounder"/>
    <s v="Operations"/>
    <s v="FreshMart Mysuru Colony"/>
    <x v="0"/>
  </r>
  <r>
    <s v="INV100841"/>
    <x v="124"/>
    <s v="CUST0221"/>
    <s v="PRD017"/>
    <s v="STR097"/>
    <s v="EMP0340"/>
    <n v="3"/>
    <n v="472.9"/>
    <n v="0"/>
    <n v="0"/>
    <n v="1418.7"/>
    <n v="1193.07"/>
    <n v="225.63"/>
    <s v="Net Banking"/>
    <s v="Not Returned"/>
    <x v="1"/>
    <d v="1899-12-30T17:08:00"/>
    <s v="Weekday"/>
    <s v="Nestle Curd 1kg"/>
    <x v="3"/>
    <n v="464.41"/>
    <s v="Mala Nathan"/>
    <x v="0"/>
    <s v="Nithya Subramaniam"/>
    <s v="Cashier"/>
    <s v="FreshMart Ahmedabad Arcade"/>
    <x v="2"/>
  </r>
  <r>
    <s v="INV101364"/>
    <x v="124"/>
    <s v="CUST0249"/>
    <s v="PRD099"/>
    <s v="STR007"/>
    <s v="EMP0126"/>
    <n v="3"/>
    <n v="401.06"/>
    <n v="5"/>
    <n v="60.16"/>
    <n v="1143.02"/>
    <n v="1042.4100000000001"/>
    <n v="100.61"/>
    <s v="Upi"/>
    <s v="Not Returned"/>
    <x v="0"/>
    <d v="1899-12-30T10:07:00"/>
    <s v="Weekday"/>
    <s v="Local Farm Fresh Vegetables 200g"/>
    <x v="11"/>
    <n v="401.06"/>
    <s v="Dhanush Menon"/>
    <x v="1"/>
    <s v="Anjali Kumar"/>
    <s v="Sales"/>
    <s v="FreshMart Mysuru Towers"/>
    <x v="0"/>
  </r>
  <r>
    <s v="INV101485"/>
    <x v="124"/>
    <s v="CUST0613"/>
    <s v="PRD109"/>
    <s v="STR127"/>
    <s v="EMP0239"/>
    <n v="8"/>
    <n v="169.42"/>
    <n v="20"/>
    <n v="271.07"/>
    <n v="1084.29"/>
    <n v="1103.5999999999999"/>
    <n v="-19.309999999999999"/>
    <s v="Cash"/>
    <s v="Not Returned"/>
    <x v="1"/>
    <d v="1899-12-30T10:31:00"/>
    <s v="Weekday"/>
    <s v="Aachi Ponni Rice 1kg"/>
    <x v="2"/>
    <n v="157.97999999999999"/>
    <s v="Meena Menon"/>
    <x v="0"/>
    <s v="Hariharan Gounder"/>
    <s v="Billing"/>
    <s v="FreshMart Surat Enclave"/>
    <x v="2"/>
  </r>
  <r>
    <s v="INV101836"/>
    <x v="124"/>
    <s v="CUST0235"/>
    <s v="PRD060"/>
    <s v="STR025"/>
    <s v="EMP0323"/>
    <n v="3"/>
    <n v="81.31"/>
    <n v="0"/>
    <n v="0"/>
    <n v="243.93"/>
    <n v="162.75"/>
    <n v="81.180000000000007"/>
    <s v="Credit Card"/>
    <s v="Not Returned"/>
    <x v="0"/>
    <d v="1899-12-30T16:12:00"/>
    <s v="Weekday"/>
    <s v="Himalaya Soap 250ml"/>
    <x v="10"/>
    <n v="72.930000000000007"/>
    <s v="Rajesh Pandian"/>
    <x v="0"/>
    <s v="Kavya Gupta"/>
    <s v="Sales"/>
    <s v="FreshMart Tiruppur Enclave"/>
    <x v="0"/>
  </r>
  <r>
    <s v="INV102246"/>
    <x v="124"/>
    <s v="CUST0004"/>
    <s v="PRD136"/>
    <s v="STR078"/>
    <s v="EMP0296"/>
    <n v="3"/>
    <n v="123.11"/>
    <n v="20"/>
    <n v="73.87"/>
    <n v="295.45999999999998"/>
    <n v="273.54000000000002"/>
    <n v="21.92"/>
    <s v="Cash"/>
    <s v="Not Returned"/>
    <x v="1"/>
    <d v="1899-12-30T10:32:00"/>
    <s v="Weekday"/>
    <s v="Aachi Whole Spices 200g v2"/>
    <x v="1"/>
    <n v="123.11"/>
    <s v="Naveen Sharma"/>
    <x v="2"/>
    <s v="Vani Venkataraman"/>
    <s v="Billing"/>
    <s v="FreshMart Tiruppur Towers"/>
    <x v="0"/>
  </r>
  <r>
    <s v="INV100032"/>
    <x v="125"/>
    <s v="CUST0361"/>
    <s v="PRD103"/>
    <s v="STR077"/>
    <s v="EMP0030"/>
    <n v="3"/>
    <n v="404.19"/>
    <n v="20"/>
    <n v="242.51"/>
    <n v="1115.57"/>
    <n v="910.23"/>
    <n v="205.34"/>
    <s v="Debit Card"/>
    <s v="Not Returned"/>
    <x v="2"/>
    <d v="1899-12-30T21:48:00"/>
    <s v="Weekend"/>
    <s v="Organic Fresh Fresh Vegetables Pack"/>
    <x v="11"/>
    <n v="355.64"/>
    <s v="Ramesh Achari"/>
    <x v="0"/>
    <s v="Hariharan Rao"/>
    <s v="Cashier"/>
    <s v="FreshMart Kochi Gardens"/>
    <x v="0"/>
  </r>
  <r>
    <s v="INV100234"/>
    <x v="125"/>
    <s v="CUST0045"/>
    <s v="PRD066"/>
    <s v="STR067"/>
    <s v="EMP0247"/>
    <n v="5"/>
    <n v="499.76"/>
    <n v="15"/>
    <n v="374.82"/>
    <n v="2442.58"/>
    <n v="1827.85"/>
    <n v="614.73"/>
    <s v="Credit Card"/>
    <s v="Not Returned"/>
    <x v="1"/>
    <d v="1899-12-30T10:31:00"/>
    <s v="Weekend"/>
    <s v="Dove Shampoo 2kg"/>
    <x v="10"/>
    <n v="491.81"/>
    <s v="Thenmozhi Pandian"/>
    <x v="0"/>
    <s v="Sudha Balan"/>
    <s v="Sales"/>
    <s v="FreshMart Salem Complex"/>
    <x v="0"/>
  </r>
  <r>
    <s v="INV100271"/>
    <x v="125"/>
    <s v="CUST0092"/>
    <s v="PRD114"/>
    <s v="STR172"/>
    <s v="EMP0111"/>
    <n v="7"/>
    <n v="188.94"/>
    <n v="10"/>
    <n v="132.26"/>
    <n v="1368.87"/>
    <n v="1107.96"/>
    <n v="260.91000000000003"/>
    <s v="Cash"/>
    <s v="Not Returned"/>
    <x v="1"/>
    <d v="1899-12-30T16:24:00"/>
    <s v="Weekend"/>
    <s v="Aachi Ponni Rice 250ml"/>
    <x v="2"/>
    <n v="188.64"/>
    <s v="Naveen Kumar"/>
    <x v="0"/>
    <s v="Devi Mudaliar"/>
    <s v="Store Manager"/>
    <s v="FreshMart Guwahati Heights"/>
    <x v="3"/>
  </r>
  <r>
    <s v="INV100341"/>
    <x v="125"/>
    <s v="CUST0653"/>
    <s v="PRD031"/>
    <s v="STR098"/>
    <s v="EMP0179"/>
    <n v="5"/>
    <n v="386.4"/>
    <n v="5"/>
    <n v="96.6"/>
    <n v="2110.71"/>
    <n v="1358.9"/>
    <n v="751.81"/>
    <s v="Net Banking"/>
    <s v="Not Returned"/>
    <x v="0"/>
    <d v="1899-12-30T20:37:00"/>
    <s v="Weekend"/>
    <s v="Nescafe Coffee Pack"/>
    <x v="0"/>
    <n v="342.46"/>
    <s v="Hemalatha Kumar"/>
    <x v="0"/>
    <s v="Divya Devi"/>
    <s v="Sales"/>
    <s v="FreshMart Pune Main Road"/>
    <x v="1"/>
  </r>
  <r>
    <s v="INV100707"/>
    <x v="125"/>
    <s v="CUST0572"/>
    <s v="PRD123"/>
    <s v="STR012"/>
    <s v="EMP0142"/>
    <n v="4"/>
    <n v="187.3"/>
    <n v="0"/>
    <n v="0"/>
    <n v="861.58"/>
    <n v="633.72"/>
    <n v="227.86"/>
    <s v="Cash"/>
    <s v="Not Returned"/>
    <x v="1"/>
    <d v="1899-12-30T10:58:00"/>
    <s v="Weekend"/>
    <s v="Fortune Gingelly Oil 200g"/>
    <x v="8"/>
    <n v="183.39"/>
    <s v="Chandrasekar Balan"/>
    <x v="0"/>
    <s v="Sathish Subramaniam"/>
    <s v="Billing"/>
    <s v="FreshMart Chennai Junction"/>
    <x v="0"/>
  </r>
  <r>
    <s v="INV101132"/>
    <x v="125"/>
    <s v="CUST0699"/>
    <s v="PRD126"/>
    <s v="STR045"/>
    <s v="EMP0204"/>
    <n v="8"/>
    <n v="386.86"/>
    <n v="15"/>
    <n v="464.23"/>
    <n v="3025.25"/>
    <n v="2595.84"/>
    <n v="429.41"/>
    <s v="Net Banking"/>
    <s v="Not Returned"/>
    <x v="1"/>
    <d v="1899-12-30T09:21:00"/>
    <s v="Weekend"/>
    <s v="Fortune Gingelly Oil 1L"/>
    <x v="8"/>
    <n v="360.52"/>
    <s v="Karthik Iyer"/>
    <x v="0"/>
    <s v="Ramesh Murugan"/>
    <s v="Inventory"/>
    <s v="FreshMart Madurai Junction"/>
    <x v="0"/>
  </r>
  <r>
    <s v="INV101152"/>
    <x v="125"/>
    <s v="CUST0122"/>
    <s v="PRD136"/>
    <s v="STR051"/>
    <s v="EMP0172"/>
    <n v="1"/>
    <n v="123.11"/>
    <n v="15"/>
    <n v="18.47"/>
    <n v="120.34"/>
    <n v="91.18"/>
    <n v="29.16"/>
    <s v="Debit Card"/>
    <s v="Not Returned"/>
    <x v="1"/>
    <d v="1899-12-30T13:47:00"/>
    <s v="Weekend"/>
    <s v="Aachi Whole Spices 200g v2"/>
    <x v="1"/>
    <n v="123.11"/>
    <s v="Sudha Prabhu"/>
    <x v="1"/>
    <s v="Geetha Naicker"/>
    <s v="Cashier"/>
    <s v="FreshMart Madurai Arcade"/>
    <x v="0"/>
  </r>
  <r>
    <s v="INV101231"/>
    <x v="125"/>
    <s v="CUST0554"/>
    <s v="PRD065"/>
    <s v="STR126"/>
    <s v="EMP0063"/>
    <n v="4"/>
    <n v="277.42"/>
    <n v="10"/>
    <n v="110.97"/>
    <n v="1148.52"/>
    <n v="796.64"/>
    <n v="351.88"/>
    <s v="Upi"/>
    <s v="Not Returned"/>
    <x v="1"/>
    <d v="1899-12-30T16:32:00"/>
    <s v="Weekend"/>
    <s v="Dove Toothpaste 1L"/>
    <x v="10"/>
    <n v="159.5"/>
    <s v="Nirmala Chandran"/>
    <x v="2"/>
    <s v="Lakshmi Devi"/>
    <s v="Store Manager"/>
    <s v="FreshMart Surat Hub"/>
    <x v="2"/>
  </r>
  <r>
    <s v="INV101450"/>
    <x v="125"/>
    <s v="CUST0461"/>
    <s v="PRD112"/>
    <s v="STR077"/>
    <s v="EMP0030"/>
    <n v="8"/>
    <n v="283.92"/>
    <n v="0"/>
    <n v="0"/>
    <n v="2612.06"/>
    <n v="1684.16"/>
    <n v="927.9"/>
    <s v="Net Banking"/>
    <s v="Not Returned"/>
    <x v="1"/>
    <d v="1899-12-30T20:09:00"/>
    <s v="Weekend"/>
    <s v="Aachi Ponni Rice 2kg"/>
    <x v="2"/>
    <n v="251.73"/>
    <s v="Prakash Achari"/>
    <x v="0"/>
    <s v="Hariharan Rao"/>
    <s v="Cashier"/>
    <s v="FreshMart Kochi Gardens"/>
    <x v="0"/>
  </r>
  <r>
    <s v="INV101585"/>
    <x v="125"/>
    <s v="CUST0611"/>
    <s v="PRD061"/>
    <s v="STR093"/>
    <s v="EMP0141"/>
    <n v="3"/>
    <n v="351.95"/>
    <n v="0"/>
    <n v="0"/>
    <n v="1214.23"/>
    <n v="665.16"/>
    <n v="549.07000000000005"/>
    <s v="Credit Card"/>
    <s v="Not Returned"/>
    <x v="1"/>
    <d v="1899-12-30T18:42:00"/>
    <s v="Weekend"/>
    <s v="Colgate Shampoo Combo"/>
    <x v="10"/>
    <n v="318.62"/>
    <s v="Vasanth Iyer"/>
    <x v="0"/>
    <s v="Mala Velan"/>
    <s v="Sales"/>
    <s v="FreshMart Pune Complex"/>
    <x v="2"/>
  </r>
  <r>
    <s v="INV101890"/>
    <x v="125"/>
    <s v="CUST0537"/>
    <s v="PRD009"/>
    <s v="STR127"/>
    <s v="EMP0211"/>
    <n v="3"/>
    <n v="661.91"/>
    <n v="15"/>
    <n v="297.86"/>
    <n v="1941.05"/>
    <n v="1196.1600000000001"/>
    <n v="744.89"/>
    <s v="Net Banking"/>
    <s v="Not Returned"/>
    <x v="0"/>
    <d v="1899-12-30T18:59:00"/>
    <s v="Weekend"/>
    <s v="Harvest Gold Buns 200g"/>
    <x v="6"/>
    <n v="661.91"/>
    <s v="Ashok Balan"/>
    <x v="2"/>
    <s v="Tamil Mudaliar"/>
    <s v="Cashier"/>
    <s v="FreshMart Surat Enclave"/>
    <x v="2"/>
  </r>
  <r>
    <s v="INV101930"/>
    <x v="125"/>
    <s v="CUST0159"/>
    <s v="PRD150"/>
    <s v="STR124"/>
    <s v="EMP0138"/>
    <n v="3"/>
    <n v="214.04"/>
    <n v="0"/>
    <n v="0"/>
    <n v="738.44"/>
    <n v="474.18"/>
    <n v="264.26"/>
    <s v="Cash"/>
    <s v="Not Returned"/>
    <x v="1"/>
    <d v="1899-12-30T19:34:00"/>
    <s v="Weekend"/>
    <s v="Lizol Toilet Cleaner 200g v2"/>
    <x v="4"/>
    <n v="214.04"/>
    <s v="Usha Naicker"/>
    <x v="2"/>
    <s v="Dinesh Velan"/>
    <s v="Cashier"/>
    <s v="FreshMart Ahmedabad Hub"/>
    <x v="2"/>
  </r>
  <r>
    <s v="INV101964"/>
    <x v="125"/>
    <s v="CUST0427"/>
    <s v="PRD097"/>
    <s v="STR062"/>
    <s v="EMP0350"/>
    <n v="4"/>
    <n v="365.92"/>
    <n v="15"/>
    <n v="219.55"/>
    <n v="1430.75"/>
    <n v="1241.52"/>
    <n v="189.23"/>
    <s v="Wallet"/>
    <s v="Not Returned"/>
    <x v="1"/>
    <d v="1899-12-30T19:16:00"/>
    <s v="Weekend"/>
    <s v="Local Farm Fresh Vegetables 250ml v2"/>
    <x v="11"/>
    <n v="365.92"/>
    <s v="Ashok Gounder"/>
    <x v="1"/>
    <s v="Uma Pandian"/>
    <s v="Cashier"/>
    <s v="FreshMart Hyderabad Crossing"/>
    <x v="0"/>
  </r>
  <r>
    <s v="INV102115"/>
    <x v="125"/>
    <s v="CUST0303"/>
    <s v="PRD112"/>
    <s v="STR090"/>
    <s v="EMP0284"/>
    <n v="1"/>
    <n v="251.73"/>
    <n v="15"/>
    <n v="37.76"/>
    <n v="246.07"/>
    <n v="210.52"/>
    <n v="35.549999999999997"/>
    <s v="Wallet"/>
    <s v="Not Returned"/>
    <x v="1"/>
    <d v="1899-12-30T10:31:00"/>
    <s v="Weekend"/>
    <s v="Aachi Ponni Rice 2kg"/>
    <x v="2"/>
    <n v="251.73"/>
    <s v="Kamala Subramaniam"/>
    <x v="2"/>
    <s v="Naveen Venkataraman"/>
    <s v="Sales"/>
    <s v="FreshMart Mysuru Heights"/>
    <x v="0"/>
  </r>
  <r>
    <s v="INV100096"/>
    <x v="126"/>
    <s v="CUST0398"/>
    <s v="PRD055"/>
    <s v="STR005"/>
    <s v="EMP0311"/>
    <n v="8"/>
    <n v="128.33000000000001"/>
    <n v="10"/>
    <n v="102.66"/>
    <n v="1062.58"/>
    <n v="765.6"/>
    <n v="296.98"/>
    <s v="Wallet"/>
    <s v="Not Returned"/>
    <x v="1"/>
    <d v="1899-12-30T19:25:00"/>
    <s v="Weekend"/>
    <s v="Cadbury Biscuits Pack"/>
    <x v="7"/>
    <n v="125.15"/>
    <s v="Balamurugan Menon"/>
    <x v="0"/>
    <s v="Vijay Gounder"/>
    <s v="Store Manager"/>
    <s v="FreshMart Chennai Crossing"/>
    <x v="0"/>
  </r>
  <r>
    <s v="INV100124"/>
    <x v="126"/>
    <s v="CUST0017"/>
    <s v="PRD014"/>
    <s v="STR010"/>
    <s v="EMP0129"/>
    <n v="1"/>
    <n v="434.65"/>
    <n v="5"/>
    <n v="21.73"/>
    <n v="474.86"/>
    <n v="351.63"/>
    <n v="123.23"/>
    <s v="Net Banking"/>
    <s v="Not Returned"/>
    <x v="1"/>
    <d v="1899-12-30T19:47:00"/>
    <s v="Weekend"/>
    <s v="Milky Mist Curd 1kg"/>
    <x v="3"/>
    <n v="434.65"/>
    <s v="Ashok Nair"/>
    <x v="2"/>
    <s v="Arun Nair"/>
    <s v="Inventory"/>
    <s v="FreshMart Kochi Colony"/>
    <x v="0"/>
  </r>
  <r>
    <s v="INV100442"/>
    <x v="126"/>
    <s v="CUST0246"/>
    <s v="PRD144"/>
    <s v="STR030"/>
    <s v="EMP0036"/>
    <n v="6"/>
    <n v="247.94"/>
    <n v="10"/>
    <n v="148.76"/>
    <n v="1539.71"/>
    <n v="1116.24"/>
    <n v="423.47"/>
    <s v="Net Banking"/>
    <s v="Not Returned"/>
    <x v="1"/>
    <d v="1899-12-30T16:27:00"/>
    <s v="Weekend"/>
    <s v="Harpic Dishwash Combo"/>
    <x v="4"/>
    <n v="242.22"/>
    <s v="Udhay Varma"/>
    <x v="0"/>
    <s v="Senthil Varma"/>
    <s v="Cashier"/>
    <s v="FreshMart Mysuru Bypass"/>
    <x v="0"/>
  </r>
  <r>
    <s v="INV100646"/>
    <x v="126"/>
    <s v="CUST0586"/>
    <s v="PRD029"/>
    <s v="STR121"/>
    <s v="EMP0319"/>
    <n v="3"/>
    <n v="332.73"/>
    <n v="0"/>
    <n v="0"/>
    <n v="1147.92"/>
    <n v="783.66"/>
    <n v="364.26"/>
    <s v="Cash"/>
    <s v="Not Returned"/>
    <x v="1"/>
    <d v="1899-12-30T17:11:00"/>
    <s v="Weekend"/>
    <s v="Pepsi Tea 200g"/>
    <x v="0"/>
    <n v="332.73"/>
    <s v="Meena Selvam"/>
    <x v="1"/>
    <s v="Harini Kumar"/>
    <s v="Cashier"/>
    <s v="FreshMart Pune Junction"/>
    <x v="2"/>
  </r>
  <r>
    <s v="INV100723"/>
    <x v="126"/>
    <s v="CUST0493"/>
    <s v="PRD017"/>
    <s v="STR087"/>
    <s v="EMP0222"/>
    <n v="7"/>
    <n v="533.58000000000004"/>
    <n v="0"/>
    <n v="0"/>
    <n v="4295.32"/>
    <n v="2783.83"/>
    <n v="1511.49"/>
    <s v="Credit Card"/>
    <s v="Not Returned"/>
    <x v="1"/>
    <d v="1899-12-30T15:15:00"/>
    <s v="Weekend"/>
    <s v="Nestle Curd 1kg"/>
    <x v="3"/>
    <n v="464.41"/>
    <s v="Elango Nair"/>
    <x v="0"/>
    <s v="Poornima Rao"/>
    <s v="Inventory"/>
    <s v="FreshMart Mysuru Complex"/>
    <x v="0"/>
  </r>
  <r>
    <s v="INV100806"/>
    <x v="126"/>
    <s v="CUST0035"/>
    <s v="PRD045"/>
    <s v="STR163"/>
    <s v="EMP0292"/>
    <n v="3"/>
    <n v="70.650000000000006"/>
    <n v="0"/>
    <n v="0"/>
    <n v="243.74"/>
    <n v="173.67"/>
    <n v="70.069999999999993"/>
    <s v="Upi"/>
    <s v="Returned"/>
    <x v="1"/>
    <d v="1899-12-30T17:38:00"/>
    <s v="Weekend"/>
    <s v="McCain Ice Cream 2kg"/>
    <x v="12"/>
    <n v="68.95"/>
    <s v="Balamurugan Sharma"/>
    <x v="0"/>
    <s v="Deepa Gupta"/>
    <s v="Inventory"/>
    <s v="FreshMart Lucknow Square"/>
    <x v="1"/>
  </r>
  <r>
    <s v="INV100989"/>
    <x v="126"/>
    <s v="CUST0520"/>
    <s v="PRD094"/>
    <s v="STR132"/>
    <s v="EMP0219"/>
    <n v="4"/>
    <n v="298.68"/>
    <n v="0"/>
    <n v="0"/>
    <n v="1373.93"/>
    <n v="1002.76"/>
    <n v="371.17"/>
    <s v="Upi"/>
    <s v="Not Returned"/>
    <x v="1"/>
    <d v="1899-12-30T15:48:00"/>
    <s v="Weekend"/>
    <s v="Organic Fresh Fresh Vegetables 2kg"/>
    <x v="11"/>
    <n v="298.68"/>
    <s v="Anand Gounder"/>
    <x v="1"/>
    <s v="Kavya Menon"/>
    <s v="Billing"/>
    <s v="FreshMart Surat Plaza"/>
    <x v="2"/>
  </r>
  <r>
    <s v="INV101060"/>
    <x v="126"/>
    <s v="CUST0496"/>
    <s v="PRD110"/>
    <s v="STR137"/>
    <s v="EMP0307"/>
    <n v="5"/>
    <n v="325.3"/>
    <n v="5"/>
    <n v="81.33"/>
    <n v="1776.95"/>
    <n v="1268.5"/>
    <n v="508.45"/>
    <s v="Upi"/>
    <s v="Not Returned"/>
    <x v="1"/>
    <d v="1899-12-30T21:43:00"/>
    <s v="Weekend"/>
    <s v="India Gate Ponni Rice 1kg"/>
    <x v="2"/>
    <n v="291.93"/>
    <s v="Senthil Venkataraman"/>
    <x v="0"/>
    <s v="Kishore Chandran"/>
    <s v="Cashier"/>
    <s v="FreshMart Ahmedabad Square"/>
    <x v="2"/>
  </r>
  <r>
    <s v="INV101095"/>
    <x v="126"/>
    <s v="CUST0340"/>
    <s v="PRD123"/>
    <s v="STR131"/>
    <s v="EMP0196"/>
    <n v="5"/>
    <n v="207.09"/>
    <n v="0"/>
    <n v="0"/>
    <n v="1190.77"/>
    <n v="792.15"/>
    <n v="398.62"/>
    <s v="Cash"/>
    <s v="Not Returned"/>
    <x v="1"/>
    <d v="1899-12-30T16:59:00"/>
    <s v="Weekend"/>
    <s v="Fortune Gingelly Oil 200g"/>
    <x v="8"/>
    <n v="183.39"/>
    <s v="Anand Prabhu"/>
    <x v="0"/>
    <s v="Elango Sekar"/>
    <s v="Operations"/>
    <s v="FreshMart Pune Enclave"/>
    <x v="2"/>
  </r>
  <r>
    <s v="INV101116"/>
    <x v="126"/>
    <s v="CUST0153"/>
    <s v="PRD029"/>
    <s v="STR102"/>
    <s v="EMP0193"/>
    <n v="5"/>
    <n v="332.73"/>
    <n v="0"/>
    <n v="0"/>
    <n v="1913.2"/>
    <n v="1306.0999999999999"/>
    <n v="607.1"/>
    <s v="Credit Card"/>
    <s v="Not Returned"/>
    <x v="1"/>
    <d v="1899-12-30T17:33:00"/>
    <s v="Weekend"/>
    <s v="Pepsi Tea 200g"/>
    <x v="0"/>
    <n v="332.73"/>
    <s v="Thenmozhi Sharma"/>
    <x v="2"/>
    <s v="Chandrasekar Chandran"/>
    <s v="HR"/>
    <s v="FreshMart Nagpur Towers"/>
    <x v="0"/>
  </r>
  <r>
    <s v="INV101123"/>
    <x v="126"/>
    <s v="CUST0144"/>
    <s v="PRD029"/>
    <s v="STR044"/>
    <s v="EMP0118"/>
    <n v="6"/>
    <n v="380.19"/>
    <n v="15"/>
    <n v="342.17"/>
    <n v="2229.8200000000002"/>
    <n v="1567.32"/>
    <n v="662.5"/>
    <s v="Wallet"/>
    <s v="Not Returned"/>
    <x v="1"/>
    <d v="1899-12-30T12:41:00"/>
    <s v="Weekend"/>
    <s v="Pepsi Tea 200g"/>
    <x v="0"/>
    <n v="332.73"/>
    <s v="Lalitha Chandran"/>
    <x v="0"/>
    <s v="Banu Nathan"/>
    <s v="Inventory"/>
    <s v="FreshMart Erode Colony"/>
    <x v="0"/>
  </r>
  <r>
    <s v="INV101273"/>
    <x v="126"/>
    <s v="CUST0583"/>
    <s v="PRD112"/>
    <s v="STR049"/>
    <s v="EMP0017"/>
    <n v="4"/>
    <n v="251.73"/>
    <n v="20"/>
    <n v="201.38"/>
    <n v="926.37"/>
    <n v="842.08"/>
    <n v="84.29"/>
    <s v="Wallet"/>
    <s v="Not Returned"/>
    <x v="1"/>
    <d v="1899-12-30T20:48:00"/>
    <s v="Weekend"/>
    <s v="Aachi Ponni Rice 2kg"/>
    <x v="2"/>
    <n v="251.73"/>
    <s v="Sudha Achari"/>
    <x v="2"/>
    <s v="Ovi Sharma"/>
    <s v="Sales"/>
    <s v="FreshMart Mysuru Circle"/>
    <x v="0"/>
  </r>
  <r>
    <s v="INV101462"/>
    <x v="126"/>
    <s v="CUST0407"/>
    <s v="PRD122"/>
    <s v="STR078"/>
    <s v="EMP0296"/>
    <n v="3"/>
    <n v="102.51"/>
    <n v="5"/>
    <n v="15.38"/>
    <n v="335.97"/>
    <n v="266.16000000000003"/>
    <n v="69.81"/>
    <s v="Credit Card"/>
    <s v="Not Returned"/>
    <x v="1"/>
    <d v="1899-12-30T12:55:00"/>
    <s v="Weekend"/>
    <s v="Fortune Gingelly Oil 250ml"/>
    <x v="8"/>
    <n v="102.51"/>
    <s v="Thiru Selvam"/>
    <x v="2"/>
    <s v="Vani Venkataraman"/>
    <s v="Billing"/>
    <s v="FreshMart Tiruppur Towers"/>
    <x v="0"/>
  </r>
  <r>
    <s v="INV101504"/>
    <x v="126"/>
    <s v="CUST0343"/>
    <s v="PRD021"/>
    <s v="STR155"/>
    <s v="EMP0175"/>
    <n v="4"/>
    <n v="38.659999999999997"/>
    <n v="0"/>
    <n v="0"/>
    <n v="177.84"/>
    <n v="129.6"/>
    <n v="48.24"/>
    <s v="Debit Card"/>
    <s v="Not Returned"/>
    <x v="1"/>
    <d v="1899-12-30T14:29:00"/>
    <s v="Weekend"/>
    <s v="Milky Mist Butter Pack"/>
    <x v="3"/>
    <n v="38.659999999999997"/>
    <s v="Jayakumar Nathan"/>
    <x v="2"/>
    <s v="Dinesh Reddy"/>
    <s v="Sales"/>
    <s v="FreshMart Delhi Complex"/>
    <x v="1"/>
  </r>
  <r>
    <s v="INV101776"/>
    <x v="126"/>
    <s v="CUST0112"/>
    <s v="PRD013"/>
    <s v="STR080"/>
    <s v="EMP0285"/>
    <n v="1"/>
    <n v="161.03"/>
    <n v="0"/>
    <n v="0"/>
    <n v="185.18"/>
    <n v="124.24"/>
    <n v="60.94"/>
    <s v="Credit Card"/>
    <s v="Not Returned"/>
    <x v="1"/>
    <d v="1899-12-30T13:39:00"/>
    <s v="Weekend"/>
    <s v="Amul Paneer 250ml"/>
    <x v="3"/>
    <n v="161.03"/>
    <s v="Gokul Venkataraman"/>
    <x v="2"/>
    <s v="Lalitha Murugan"/>
    <s v="Store Manager"/>
    <s v="FreshMart Madurai Colony"/>
    <x v="0"/>
  </r>
  <r>
    <s v="INV102050"/>
    <x v="126"/>
    <s v="CUST0666"/>
    <s v="PRD084"/>
    <s v="STR067"/>
    <s v="EMP0247"/>
    <n v="4"/>
    <n v="253.33"/>
    <n v="0"/>
    <n v="0"/>
    <n v="1165.32"/>
    <n v="728.68"/>
    <n v="436.64"/>
    <s v="Cash"/>
    <s v="Not Returned"/>
    <x v="1"/>
    <d v="1899-12-30T14:37:00"/>
    <s v="Weekend"/>
    <s v="Local Farm Fresh Fruits Combo"/>
    <x v="9"/>
    <n v="221.61"/>
    <s v="Anand Reddy"/>
    <x v="0"/>
    <s v="Sudha Balan"/>
    <s v="Sales"/>
    <s v="FreshMart Salem Complex"/>
    <x v="0"/>
  </r>
  <r>
    <s v="INV102084"/>
    <x v="126"/>
    <s v="CUST0130"/>
    <s v="PRD055"/>
    <s v="STR012"/>
    <s v="EMP0142"/>
    <n v="3"/>
    <n v="125.15"/>
    <n v="10"/>
    <n v="37.549999999999997"/>
    <n v="388.59"/>
    <n v="287.10000000000002"/>
    <n v="101.49"/>
    <s v="Credit Card"/>
    <s v="Not Returned"/>
    <x v="1"/>
    <d v="1899-12-30T19:39:00"/>
    <s v="Weekend"/>
    <s v="Cadbury Biscuits Pack"/>
    <x v="7"/>
    <n v="125.15"/>
    <s v="Geetha Selvam"/>
    <x v="1"/>
    <s v="Sathish Subramaniam"/>
    <s v="Billing"/>
    <s v="FreshMart Chennai Junction"/>
    <x v="0"/>
  </r>
  <r>
    <s v="INV102179"/>
    <x v="126"/>
    <s v="CUST0487"/>
    <s v="PRD027"/>
    <s v="STR011"/>
    <s v="EMP0341"/>
    <n v="2"/>
    <n v="139.21"/>
    <n v="10"/>
    <n v="27.84"/>
    <n v="288.17"/>
    <n v="213.98"/>
    <n v="74.19"/>
    <s v="Credit Card"/>
    <s v="Not Returned"/>
    <x v="1"/>
    <d v="1899-12-30T09:05:00"/>
    <s v="Weekend"/>
    <s v="Coca-Cola Tea 1kg"/>
    <x v="0"/>
    <n v="139.21"/>
    <s v="Dhanya Murugan"/>
    <x v="1"/>
    <s v="Indira Chandran"/>
    <s v="Billing"/>
    <s v="FreshMart Bengaluru Enclave"/>
    <x v="0"/>
  </r>
  <r>
    <s v="INV102425"/>
    <x v="126"/>
    <s v="CUST0312"/>
    <s v="PRD004"/>
    <s v="STR088"/>
    <s v="EMP0012"/>
    <n v="3"/>
    <n v="429.2"/>
    <n v="0"/>
    <n v="0"/>
    <n v="1480.74"/>
    <n v="709.62"/>
    <n v="771.12"/>
    <s v="Debit Card"/>
    <s v="Not Returned"/>
    <x v="2"/>
    <d v="1899-12-30T11:43:00"/>
    <s v="Weekend"/>
    <s v="Britannia Buns 2kg"/>
    <x v="6"/>
    <n v="398.25"/>
    <s v="Tara Sharma"/>
    <x v="0"/>
    <s v="Suresh Nathan"/>
    <s v="Cashier"/>
    <s v="FreshMart Salem Extension"/>
    <x v="0"/>
  </r>
  <r>
    <s v="INV102483"/>
    <x v="126"/>
    <s v="CUST0475"/>
    <s v="PRD028"/>
    <s v="STR077"/>
    <s v="EMP0030"/>
    <n v="8"/>
    <n v="429.84"/>
    <n v="5"/>
    <n v="171.94"/>
    <n v="3756.8"/>
    <n v="2479.84"/>
    <n v="1276.96"/>
    <s v="Cash"/>
    <s v="Not Returned"/>
    <x v="0"/>
    <d v="1899-12-30T18:34:00"/>
    <s v="Weekend"/>
    <s v="Tata Tea Soft Drinks 500g"/>
    <x v="0"/>
    <n v="380.12"/>
    <s v="Gopal Prabhu"/>
    <x v="0"/>
    <s v="Hariharan Rao"/>
    <s v="Cashier"/>
    <s v="FreshMart Kochi Gardens"/>
    <x v="0"/>
  </r>
  <r>
    <s v="INV100527"/>
    <x v="127"/>
    <s v="CUST0173"/>
    <s v="PRD069"/>
    <s v="STR084"/>
    <s v="EMP0288"/>
    <n v="5"/>
    <n v="468.94"/>
    <n v="5"/>
    <n v="117.23"/>
    <n v="2227.4699999999998"/>
    <n v="1684"/>
    <n v="543.47"/>
    <s v="Upi"/>
    <s v="Not Returned"/>
    <x v="1"/>
    <d v="1899-12-30T11:08:00"/>
    <s v="Weekday"/>
    <s v="Patanjali Shampoo 1kg"/>
    <x v="10"/>
    <n v="468.94"/>
    <s v="Thenmozhi Balan"/>
    <x v="2"/>
    <s v="Chitra Selvam"/>
    <s v="Sales"/>
    <s v="FreshMart Tiruppur Market"/>
    <x v="0"/>
  </r>
  <r>
    <s v="INV100683"/>
    <x v="127"/>
    <s v="CUST0398"/>
    <s v="PRD095"/>
    <s v="STR010"/>
    <s v="EMP0129"/>
    <n v="6"/>
    <n v="77.52"/>
    <n v="0"/>
    <n v="0"/>
    <n v="465.12"/>
    <n v="372.84"/>
    <n v="92.28"/>
    <s v="Credit Card"/>
    <s v="Not Returned"/>
    <x v="1"/>
    <d v="1899-12-30T17:08:00"/>
    <s v="Weekday"/>
    <s v="Organic Fresh Fresh Vegetables 200g"/>
    <x v="11"/>
    <n v="75.680000000000007"/>
    <s v="Balamurugan Menon"/>
    <x v="0"/>
    <s v="Arun Nair"/>
    <s v="Inventory"/>
    <s v="FreshMart Kochi Colony"/>
    <x v="0"/>
  </r>
  <r>
    <s v="INV100846"/>
    <x v="127"/>
    <s v="CUST0105"/>
    <s v="PRD099"/>
    <s v="STR127"/>
    <s v="EMP0341"/>
    <n v="4"/>
    <n v="401.06"/>
    <n v="0"/>
    <n v="0"/>
    <n v="1604.24"/>
    <n v="1389.88"/>
    <n v="214.36"/>
    <s v="Net Banking"/>
    <s v="Not Returned"/>
    <x v="1"/>
    <d v="1899-12-30T14:50:00"/>
    <s v="Weekday"/>
    <s v="Local Farm Fresh Vegetables 200g"/>
    <x v="11"/>
    <n v="401.06"/>
    <s v="Revathi Sekar"/>
    <x v="2"/>
    <s v="Indira Chandran"/>
    <s v="Billing"/>
    <s v="FreshMart Surat Enclave"/>
    <x v="2"/>
  </r>
  <r>
    <s v="INV101533"/>
    <x v="127"/>
    <s v="CUST0293"/>
    <s v="PRD026"/>
    <s v="STR108"/>
    <s v="EMP0250"/>
    <n v="6"/>
    <n v="355.35"/>
    <n v="0"/>
    <n v="0"/>
    <n v="2132.1"/>
    <n v="1483.5"/>
    <n v="648.6"/>
    <s v="Net Banking"/>
    <s v="Not Returned"/>
    <x v="1"/>
    <d v="1899-12-30T16:07:00"/>
    <s v="Weekday"/>
    <s v="Nescafe Coffee 1kg"/>
    <x v="0"/>
    <n v="329.69"/>
    <s v="Suresh Chandran"/>
    <x v="0"/>
    <s v="Dinesh Pandian"/>
    <s v="Sales"/>
    <s v="FreshMart Mumbai Square"/>
    <x v="2"/>
  </r>
  <r>
    <s v="INV101616"/>
    <x v="127"/>
    <s v="CUST0104"/>
    <s v="PRD137"/>
    <s v="STR054"/>
    <s v="EMP0104"/>
    <n v="2"/>
    <n v="442.14"/>
    <n v="0"/>
    <n v="0"/>
    <n v="884.28"/>
    <n v="703.74"/>
    <n v="180.54"/>
    <s v="Credit Card"/>
    <s v="Not Returned"/>
    <x v="1"/>
    <d v="1899-12-30T13:16:00"/>
    <s v="Weekday"/>
    <s v="MDH Powdered Spices 200g"/>
    <x v="1"/>
    <n v="442.14"/>
    <s v="Divya Krishnan"/>
    <x v="1"/>
    <s v="Pandi Nair"/>
    <s v="Inventory"/>
    <s v="FreshMart Mysuru Plaza"/>
    <x v="0"/>
  </r>
  <r>
    <s v="INV101726"/>
    <x v="128"/>
    <s v="CUST0063"/>
    <s v="PRD123"/>
    <s v="STR123"/>
    <s v="EMP0155"/>
    <n v="6"/>
    <n v="208.77"/>
    <n v="0"/>
    <n v="0"/>
    <n v="1252.6199999999999"/>
    <n v="950.58"/>
    <n v="302.04000000000002"/>
    <s v="Debit Card"/>
    <s v="Not Returned"/>
    <x v="0"/>
    <d v="1899-12-30T09:48:00"/>
    <s v="Weekday"/>
    <s v="Fortune Gingelly Oil 200g"/>
    <x v="8"/>
    <n v="183.39"/>
    <s v="Priya Varma"/>
    <x v="0"/>
    <s v="Vijay Chandran"/>
    <s v="Cashier"/>
    <s v="FreshMart Mumbai Extension"/>
    <x v="2"/>
  </r>
  <r>
    <s v="INV101878"/>
    <x v="128"/>
    <s v="CUST0142"/>
    <s v="PRD022"/>
    <s v="STR080"/>
    <s v="EMP0285"/>
    <n v="4"/>
    <n v="397.22"/>
    <n v="15"/>
    <n v="238.33"/>
    <n v="1350.55"/>
    <n v="1277.48"/>
    <n v="73.069999999999993"/>
    <s v="Cash"/>
    <s v="Not Returned"/>
    <x v="1"/>
    <d v="1899-12-30T10:53:00"/>
    <s v="Weekday"/>
    <s v="Aavin Milk Pack"/>
    <x v="3"/>
    <n v="397.22"/>
    <s v="Radha Devi"/>
    <x v="1"/>
    <s v="Lalitha Murugan"/>
    <s v="Store Manager"/>
    <s v="FreshMart Madurai Colony"/>
    <x v="0"/>
  </r>
  <r>
    <s v="INV102284"/>
    <x v="128"/>
    <s v="CUST0656"/>
    <s v="PRD025"/>
    <s v="STR010"/>
    <s v="EMP0004"/>
    <n v="1"/>
    <n v="383.51"/>
    <n v="5"/>
    <n v="19.18"/>
    <n v="364.33"/>
    <n v="285.89999999999998"/>
    <n v="78.430000000000007"/>
    <s v="Debit Card"/>
    <s v="Not Returned"/>
    <x v="1"/>
    <d v="1899-12-30T10:08:00"/>
    <s v="Weekday"/>
    <s v="Nescafe Soft Drinks Pack"/>
    <x v="0"/>
    <n v="383.51"/>
    <s v="Anjali Achari"/>
    <x v="2"/>
    <s v="Hema Chettiar"/>
    <s v="Sales"/>
    <s v="FreshMart Kochi Colony"/>
    <x v="0"/>
  </r>
  <r>
    <s v="INV102404"/>
    <x v="128"/>
    <s v="CUST0126"/>
    <s v="PRD054"/>
    <s v="STR119"/>
    <s v="EMP0110"/>
    <n v="4"/>
    <n v="530.16"/>
    <n v="0"/>
    <n v="0"/>
    <n v="2120.64"/>
    <n v="1516.76"/>
    <n v="603.88"/>
    <s v="Debit Card"/>
    <s v="Not Returned"/>
    <x v="1"/>
    <d v="1899-12-30T20:22:00"/>
    <s v="Weekday"/>
    <s v="Lays Namkeen 2kg"/>
    <x v="7"/>
    <n v="530.16"/>
    <s v="Anjali Balan"/>
    <x v="1"/>
    <s v="Nandhini Chandran"/>
    <s v="Cashier"/>
    <s v="FreshMart Ahmedabad Nagar"/>
    <x v="2"/>
  </r>
  <r>
    <s v="INV100275"/>
    <x v="129"/>
    <s v="CUST0394"/>
    <s v="PRD048"/>
    <s v="STR046"/>
    <s v="EMP0191"/>
    <n v="7"/>
    <n v="150.41999999999999"/>
    <n v="15"/>
    <n v="157.94"/>
    <n v="895"/>
    <n v="764.47"/>
    <n v="130.53"/>
    <s v="Credit Card"/>
    <s v="Not Returned"/>
    <x v="0"/>
    <d v="1899-12-30T10:11:00"/>
    <s v="Weekday"/>
    <s v="Lays Chocolates 1kg"/>
    <x v="7"/>
    <n v="147.72"/>
    <s v="Sudha Mudaliar"/>
    <x v="0"/>
    <s v="Thenmozhi Krishnan"/>
    <s v="Billing"/>
    <s v="FreshMart Mysuru Colony"/>
    <x v="0"/>
  </r>
  <r>
    <s v="INV100290"/>
    <x v="129"/>
    <s v="CUST0666"/>
    <s v="PRD119"/>
    <s v="STR025"/>
    <s v="EMP0079"/>
    <n v="4"/>
    <n v="259.81"/>
    <n v="10"/>
    <n v="103.92"/>
    <n v="935.32"/>
    <n v="852.92"/>
    <n v="82.4"/>
    <s v="Credit Card"/>
    <s v="Not Returned"/>
    <x v="1"/>
    <d v="1899-12-30T18:30:00"/>
    <s v="Weekday"/>
    <s v="Gold Winner Sunflower Oil 200g"/>
    <x v="8"/>
    <n v="234.86"/>
    <s v="Anand Reddy"/>
    <x v="0"/>
    <s v="Udhay Naicker"/>
    <s v="Sales"/>
    <s v="FreshMart Tiruppur Enclave"/>
    <x v="0"/>
  </r>
  <r>
    <s v="INV100653"/>
    <x v="129"/>
    <s v="CUST0464"/>
    <s v="PRD050"/>
    <s v="STR088"/>
    <s v="EMP0229"/>
    <n v="2"/>
    <n v="51.33"/>
    <n v="20"/>
    <n v="20.53"/>
    <n v="82.13"/>
    <n v="74.959999999999994"/>
    <n v="7.17"/>
    <s v="Wallet"/>
    <s v="Not Returned"/>
    <x v="1"/>
    <d v="1899-12-30T14:02:00"/>
    <s v="Weekday"/>
    <s v="Parle Namkeen 500g"/>
    <x v="7"/>
    <n v="51.33"/>
    <s v="Gopal Sharma"/>
    <x v="2"/>
    <s v="Udhay Sekar"/>
    <s v="Sales"/>
    <s v="FreshMart Salem Extension"/>
    <x v="0"/>
  </r>
  <r>
    <s v="INV102052"/>
    <x v="129"/>
    <s v="CUST0030"/>
    <s v="PRD022"/>
    <s v="STR009"/>
    <s v="EMP0322"/>
    <n v="3"/>
    <n v="397.22"/>
    <n v="15"/>
    <n v="178.75"/>
    <n v="1012.91"/>
    <n v="958.11"/>
    <n v="54.8"/>
    <s v="Cash"/>
    <s v="Returned"/>
    <x v="0"/>
    <d v="1899-12-30T17:06:00"/>
    <s v="Weekday"/>
    <s v="Aavin Milk Pack"/>
    <x v="3"/>
    <n v="397.22"/>
    <s v="Revathi Pillai"/>
    <x v="2"/>
    <s v="Prasath Naidu"/>
    <s v="Billing"/>
    <s v="FreshMart Kochi Square"/>
    <x v="0"/>
  </r>
  <r>
    <s v="INV102468"/>
    <x v="129"/>
    <s v="CUST0293"/>
    <s v="PRD075"/>
    <s v="STR096"/>
    <s v="EMP0301"/>
    <n v="3"/>
    <n v="318.41000000000003"/>
    <n v="15"/>
    <n v="143.28"/>
    <n v="811.95"/>
    <n v="675.84"/>
    <n v="136.11000000000001"/>
    <s v="Debit Card"/>
    <s v="Not Returned"/>
    <x v="1"/>
    <d v="1899-12-30T11:14:00"/>
    <s v="Weekday"/>
    <s v="Local Farm Fresh Vegetables 200g"/>
    <x v="5"/>
    <n v="297.32"/>
    <s v="Suresh Chandran"/>
    <x v="0"/>
    <s v="Kalpana Prabhu"/>
    <s v="Inventory"/>
    <s v="FreshMart Mumbai Bypass"/>
    <x v="2"/>
  </r>
  <r>
    <s v="INV100112"/>
    <x v="130"/>
    <s v="CUST0036"/>
    <s v="PRD007"/>
    <s v="STR016"/>
    <s v="EMP0050"/>
    <n v="4"/>
    <n v="437.49"/>
    <n v="20"/>
    <n v="349.99"/>
    <n v="1399.97"/>
    <n v="1061.76"/>
    <n v="338.21"/>
    <s v="Debit Card"/>
    <s v="Not Returned"/>
    <x v="0"/>
    <d v="1899-12-30T20:55:00"/>
    <s v="Weekday"/>
    <s v="Britannia Buns 2kg v2"/>
    <x v="6"/>
    <n v="437.49"/>
    <s v="Janani Balan"/>
    <x v="2"/>
    <s v="Umesh Menon"/>
    <s v="Sales"/>
    <s v="FreshMart Kochi Bypass"/>
    <x v="0"/>
  </r>
  <r>
    <s v="INV100213"/>
    <x v="130"/>
    <s v="CUST0200"/>
    <s v="PRD027"/>
    <s v="STR074"/>
    <s v="EMP0270"/>
    <n v="6"/>
    <n v="157.1"/>
    <n v="0"/>
    <n v="0"/>
    <n v="942.6"/>
    <n v="641.94000000000005"/>
    <n v="300.66000000000003"/>
    <s v="Debit Card"/>
    <s v="Not Returned"/>
    <x v="0"/>
    <d v="1899-12-30T12:20:00"/>
    <s v="Weekday"/>
    <s v="Coca-Cola Tea 1kg"/>
    <x v="0"/>
    <n v="139.21"/>
    <s v="Karthik Achari"/>
    <x v="0"/>
    <s v="Priya Venkataraman"/>
    <s v="Operations"/>
    <s v="FreshMart Mysuru Main Road"/>
    <x v="0"/>
  </r>
  <r>
    <s v="INV100278"/>
    <x v="130"/>
    <s v="CUST0132"/>
    <s v="PRD018"/>
    <s v="STR062"/>
    <s v="EMP0350"/>
    <n v="2"/>
    <n v="232.58"/>
    <n v="5"/>
    <n v="23.26"/>
    <n v="441.9"/>
    <n v="382.4"/>
    <n v="59.5"/>
    <s v="Wallet"/>
    <s v="Not Returned"/>
    <x v="1"/>
    <d v="1899-12-30T15:32:00"/>
    <s v="Weekday"/>
    <s v="Aavin Cheese 200g"/>
    <x v="3"/>
    <n v="232.58"/>
    <s v="Suresh Balan"/>
    <x v="1"/>
    <s v="Uma Pandian"/>
    <s v="Cashier"/>
    <s v="FreshMart Hyderabad Crossing"/>
    <x v="0"/>
  </r>
  <r>
    <s v="INV101010"/>
    <x v="130"/>
    <s v="CUST0462"/>
    <s v="PRD090"/>
    <s v="STR088"/>
    <s v="EMP0229"/>
    <n v="1"/>
    <n v="438.7"/>
    <n v="5"/>
    <n v="21.93"/>
    <n v="416.77"/>
    <n v="370.18"/>
    <n v="46.59"/>
    <s v="Credit Card"/>
    <s v="Not Returned"/>
    <x v="1"/>
    <d v="1899-12-30T14:36:00"/>
    <s v="Weekday"/>
    <s v="Organic Fresh Fresh Fruits Pack v2"/>
    <x v="9"/>
    <n v="438.7"/>
    <s v="Anitha Sharma"/>
    <x v="2"/>
    <s v="Udhay Sekar"/>
    <s v="Sales"/>
    <s v="FreshMart Salem Extension"/>
    <x v="0"/>
  </r>
  <r>
    <s v="INV101442"/>
    <x v="130"/>
    <s v="CUST0669"/>
    <s v="PRD110"/>
    <s v="STR067"/>
    <s v="EMP0247"/>
    <n v="5"/>
    <n v="291.93"/>
    <n v="5"/>
    <n v="72.98"/>
    <n v="1386.67"/>
    <n v="1268.5"/>
    <n v="118.17"/>
    <s v="Upi"/>
    <s v="Not Returned"/>
    <x v="1"/>
    <d v="1899-12-30T18:26:00"/>
    <s v="Weekday"/>
    <s v="India Gate Ponni Rice 1kg"/>
    <x v="2"/>
    <n v="291.93"/>
    <s v="Mani Krishnan"/>
    <x v="2"/>
    <s v="Sudha Balan"/>
    <s v="Sales"/>
    <s v="FreshMart Salem Complex"/>
    <x v="0"/>
  </r>
  <r>
    <s v="INV101825"/>
    <x v="130"/>
    <s v="CUST0008"/>
    <s v="PRD094"/>
    <s v="STR009"/>
    <s v="EMP0133"/>
    <n v="2"/>
    <n v="298.68"/>
    <n v="15"/>
    <n v="89.6"/>
    <n v="507.76"/>
    <n v="501.38"/>
    <n v="6.38"/>
    <s v="Debit Card"/>
    <s v="Not Returned"/>
    <x v="2"/>
    <d v="1899-12-30T13:16:00"/>
    <s v="Weekday"/>
    <s v="Organic Fresh Fresh Vegetables 2kg"/>
    <x v="11"/>
    <n v="298.68"/>
    <s v="Eswari Raj"/>
    <x v="2"/>
    <s v="Deepak Naicker"/>
    <s v="Sales"/>
    <s v="FreshMart Kochi Square"/>
    <x v="0"/>
  </r>
  <r>
    <s v="INV100288"/>
    <x v="131"/>
    <s v="CUST0320"/>
    <s v="PRD065"/>
    <s v="STR062"/>
    <s v="EMP0350"/>
    <n v="2"/>
    <n v="277.42"/>
    <n v="0"/>
    <n v="0"/>
    <n v="554.84"/>
    <n v="398.32"/>
    <n v="156.52000000000001"/>
    <s v="Net Banking"/>
    <s v="Not Returned"/>
    <x v="1"/>
    <d v="1899-12-30T16:23:00"/>
    <s v="Weekday"/>
    <s v="Dove Toothpaste 1L"/>
    <x v="10"/>
    <n v="159.5"/>
    <s v="Sudha Menon"/>
    <x v="2"/>
    <s v="Uma Pandian"/>
    <s v="Cashier"/>
    <s v="FreshMart Hyderabad Crossing"/>
    <x v="0"/>
  </r>
  <r>
    <s v="INV100502"/>
    <x v="131"/>
    <s v="CUST0289"/>
    <s v="PRD043"/>
    <s v="STR047"/>
    <s v="EMP0088"/>
    <n v="5"/>
    <n v="42.97"/>
    <n v="5"/>
    <n v="10.74"/>
    <n v="204.11"/>
    <n v="182.95"/>
    <n v="21.16"/>
    <s v="Credit Card"/>
    <s v="Not Returned"/>
    <x v="0"/>
    <d v="1899-12-30T12:55:00"/>
    <s v="Weekday"/>
    <s v="McCain Ice Cream 200g"/>
    <x v="12"/>
    <n v="42.97"/>
    <s v="Mala Naidu"/>
    <x v="2"/>
    <s v="Nithya Rao"/>
    <s v="Cashier"/>
    <s v="FreshMart Hyderabad Enclave"/>
    <x v="0"/>
  </r>
  <r>
    <s v="INV100518"/>
    <x v="131"/>
    <s v="CUST0625"/>
    <s v="PRD111"/>
    <s v="STR083"/>
    <s v="EMP0074"/>
    <n v="4"/>
    <n v="225.45"/>
    <n v="0"/>
    <n v="0"/>
    <n v="901.8"/>
    <n v="763.6"/>
    <n v="138.19999999999999"/>
    <s v="Debit Card"/>
    <s v="Not Returned"/>
    <x v="2"/>
    <d v="1899-12-30T11:25:00"/>
    <s v="Weekday"/>
    <s v="Aachi Idli Rice 500g"/>
    <x v="2"/>
    <n v="225.45"/>
    <s v="Kishore Prabhu"/>
    <x v="2"/>
    <s v="Indira Varma"/>
    <s v="Sales"/>
    <s v="FreshMart Salem Colony"/>
    <x v="0"/>
  </r>
  <r>
    <s v="INV100770"/>
    <x v="131"/>
    <s v="CUST0252"/>
    <s v="PRD015"/>
    <s v="STR085"/>
    <s v="EMP0121"/>
    <n v="1"/>
    <n v="459.58"/>
    <n v="5"/>
    <n v="22.98"/>
    <n v="436.6"/>
    <n v="386.89"/>
    <n v="49.71"/>
    <s v="Cash"/>
    <s v="Not Returned"/>
    <x v="1"/>
    <d v="1899-12-30T16:24:00"/>
    <s v="Weekday"/>
    <s v="Nestle Butter 250ml"/>
    <x v="3"/>
    <n v="459.58"/>
    <s v="Kannan Gupta"/>
    <x v="2"/>
    <s v="Nithya Selvam"/>
    <s v="Cashier"/>
    <s v="FreshMart Mysuru Arcade"/>
    <x v="0"/>
  </r>
  <r>
    <s v="INV100810"/>
    <x v="131"/>
    <s v="CUST0629"/>
    <s v="PRD032"/>
    <s v="STR160"/>
    <s v="EMP0073"/>
    <n v="4"/>
    <n v="141.11000000000001"/>
    <n v="0"/>
    <n v="0"/>
    <n v="564.44000000000005"/>
    <n v="463.64"/>
    <n v="100.8"/>
    <s v="Net Banking"/>
    <s v="Not Returned"/>
    <x v="0"/>
    <d v="1899-12-30T14:41:00"/>
    <s v="Weekday"/>
    <s v="Coca-Cola Coffee Combo"/>
    <x v="0"/>
    <n v="141.11000000000001"/>
    <s v="Suresh Raj"/>
    <x v="2"/>
    <s v="Harini Prabhu"/>
    <s v="Sales"/>
    <s v="FreshMart Lucknow Complex"/>
    <x v="1"/>
  </r>
  <r>
    <s v="INV101397"/>
    <x v="131"/>
    <s v="CUST0541"/>
    <s v="PRD094"/>
    <s v="STR097"/>
    <s v="EMP0340"/>
    <n v="4"/>
    <n v="332.05"/>
    <n v="15"/>
    <n v="199.23"/>
    <n v="1128.97"/>
    <n v="1002.76"/>
    <n v="126.21"/>
    <s v="Debit Card"/>
    <s v="Not Returned"/>
    <x v="1"/>
    <d v="1899-12-30T21:21:00"/>
    <s v="Weekday"/>
    <s v="Organic Fresh Fresh Vegetables 2kg"/>
    <x v="11"/>
    <n v="298.68"/>
    <s v="Divya Reddy"/>
    <x v="0"/>
    <s v="Nithya Subramaniam"/>
    <s v="Cashier"/>
    <s v="FreshMart Ahmedabad Arcade"/>
    <x v="2"/>
  </r>
  <r>
    <s v="INV102330"/>
    <x v="131"/>
    <s v="CUST0029"/>
    <s v="PRD019"/>
    <s v="STR064"/>
    <s v="EMP0027"/>
    <n v="2"/>
    <n v="448.94"/>
    <n v="20"/>
    <n v="179.58"/>
    <n v="718.3"/>
    <n v="760.16"/>
    <n v="-41.86"/>
    <s v="Credit Card"/>
    <s v="Not Returned"/>
    <x v="1"/>
    <d v="1899-12-30T14:29:00"/>
    <s v="Weekday"/>
    <s v="Amul Paneer 1kg"/>
    <x v="3"/>
    <n v="448.94"/>
    <s v="Ishwarya Krishnan"/>
    <x v="2"/>
    <s v="Priya Sharma"/>
    <s v="Billing"/>
    <s v="FreshMart Kochi Extension"/>
    <x v="0"/>
  </r>
  <r>
    <s v="INV102473"/>
    <x v="131"/>
    <s v="CUST0063"/>
    <s v="PRD022"/>
    <s v="STR042"/>
    <s v="EMP0261"/>
    <n v="7"/>
    <n v="429.77"/>
    <n v="10"/>
    <n v="300.83999999999997"/>
    <n v="2707.55"/>
    <n v="2235.59"/>
    <n v="471.96"/>
    <s v="Upi"/>
    <s v="Not Returned"/>
    <x v="0"/>
    <d v="1899-12-30T14:48:00"/>
    <s v="Weekday"/>
    <s v="Aavin Milk Pack"/>
    <x v="3"/>
    <n v="397.22"/>
    <s v="Priya Varma"/>
    <x v="0"/>
    <s v="Hari Murugan"/>
    <s v="Sales"/>
    <s v="FreshMart Erode Point"/>
    <x v="0"/>
  </r>
  <r>
    <s v="INV100390"/>
    <x v="132"/>
    <s v="CUST0210"/>
    <s v="PRD001"/>
    <s v="STR070"/>
    <s v="EMP0038"/>
    <n v="3"/>
    <n v="299.73"/>
    <n v="10"/>
    <n v="89.92"/>
    <n v="930.66"/>
    <n v="554.22"/>
    <n v="376.44"/>
    <s v="Credit Card"/>
    <s v="Not Returned"/>
    <x v="1"/>
    <d v="1899-12-30T10:59:00"/>
    <s v="Weekend"/>
    <s v="Local Bakers Buns 1kg"/>
    <x v="6"/>
    <n v="299.73"/>
    <s v="Anand Pandian"/>
    <x v="2"/>
    <s v="Yamuna Achari"/>
    <s v="Inventory"/>
    <s v="FreshMart Bengaluru Nagar"/>
    <x v="0"/>
  </r>
  <r>
    <s v="INV100743"/>
    <x v="132"/>
    <s v="CUST0219"/>
    <s v="PRD080"/>
    <s v="STR041"/>
    <s v="EMP0325"/>
    <n v="5"/>
    <n v="308.2"/>
    <n v="20"/>
    <n v="308.2"/>
    <n v="1417.72"/>
    <n v="1031.5"/>
    <n v="386.22"/>
    <s v="Debit Card"/>
    <s v="Not Returned"/>
    <x v="1"/>
    <d v="1899-12-30T18:37:00"/>
    <s v="Weekend"/>
    <s v="Vim Kitchenware 1kg"/>
    <x v="5"/>
    <n v="275.70999999999998"/>
    <s v="Pandi Naidu"/>
    <x v="0"/>
    <s v="Chandran Naidu"/>
    <s v="Cashier"/>
    <s v="FreshMart Tiruppur Colony"/>
    <x v="0"/>
  </r>
  <r>
    <s v="INV100747"/>
    <x v="132"/>
    <s v="CUST0567"/>
    <s v="PRD026"/>
    <s v="STR011"/>
    <s v="EMP0102"/>
    <n v="6"/>
    <n v="348.01"/>
    <n v="5"/>
    <n v="104.4"/>
    <n v="2281.21"/>
    <n v="1483.5"/>
    <n v="797.71"/>
    <s v="Net Banking"/>
    <s v="Not Returned"/>
    <x v="0"/>
    <d v="1899-12-30T09:15:00"/>
    <s v="Weekend"/>
    <s v="Nescafe Coffee 1kg"/>
    <x v="0"/>
    <n v="329.69"/>
    <s v="Bharath Balan"/>
    <x v="0"/>
    <s v="Prasath Reddy"/>
    <s v="Cashier"/>
    <s v="FreshMart Bengaluru Enclave"/>
    <x v="0"/>
  </r>
  <r>
    <s v="INV100768"/>
    <x v="132"/>
    <s v="CUST0216"/>
    <s v="PRD062"/>
    <s v="STR079"/>
    <s v="EMP0295"/>
    <n v="4"/>
    <n v="446.17"/>
    <n v="20"/>
    <n v="356.94"/>
    <n v="1641.9"/>
    <n v="1302.44"/>
    <n v="339.46"/>
    <s v="Wallet"/>
    <s v="Not Returned"/>
    <x v="1"/>
    <d v="1899-12-30T10:29:00"/>
    <s v="Weekend"/>
    <s v="Himalaya Skin Care Combo"/>
    <x v="10"/>
    <n v="298.81"/>
    <s v="Nandhini Murugan"/>
    <x v="1"/>
    <s v="Lakshmi Nair"/>
    <s v="Inventory"/>
    <s v="FreshMart Erode Hub"/>
    <x v="0"/>
  </r>
  <r>
    <s v="INV101066"/>
    <x v="132"/>
    <s v="CUST0619"/>
    <s v="PRD135"/>
    <s v="STR070"/>
    <s v="EMP0110"/>
    <n v="4"/>
    <n v="379.12"/>
    <n v="10"/>
    <n v="151.65"/>
    <n v="1569.55"/>
    <n v="1172.2"/>
    <n v="397.35"/>
    <s v="Cash"/>
    <s v="Not Returned"/>
    <x v="1"/>
    <d v="1899-12-30T18:59:00"/>
    <s v="Weekend"/>
    <s v="MDH Whole Spices 1L"/>
    <x v="1"/>
    <n v="379.12"/>
    <s v="Thenmozhi Gupta"/>
    <x v="2"/>
    <s v="Nandhini Chandran"/>
    <s v="Cashier"/>
    <s v="FreshMart Bengaluru Nagar"/>
    <x v="0"/>
  </r>
  <r>
    <s v="INV101353"/>
    <x v="132"/>
    <s v="CUST0630"/>
    <s v="PRD006"/>
    <s v="STR124"/>
    <s v="EMP0164"/>
    <n v="4"/>
    <n v="343.56"/>
    <n v="20"/>
    <n v="274.85000000000002"/>
    <n v="1264.3"/>
    <n v="865.28"/>
    <n v="399.02"/>
    <s v="Credit Card"/>
    <s v="Not Returned"/>
    <x v="2"/>
    <d v="1899-12-30T17:48:00"/>
    <s v="Weekend"/>
    <s v="Harvest Gold Cookies 500g"/>
    <x v="6"/>
    <n v="343.56"/>
    <s v="Lakshmi Chandran"/>
    <x v="2"/>
    <s v="Sundar Naicker"/>
    <s v="Billing"/>
    <s v="FreshMart Ahmedabad Hub"/>
    <x v="2"/>
  </r>
  <r>
    <s v="INV101392"/>
    <x v="132"/>
    <s v="CUST0698"/>
    <s v="PRD121"/>
    <s v="STR073"/>
    <s v="EMP0268"/>
    <n v="1"/>
    <n v="317.72000000000003"/>
    <n v="10"/>
    <n v="31.77"/>
    <n v="328.84"/>
    <n v="271.52999999999997"/>
    <n v="57.31"/>
    <s v="Net Banking"/>
    <s v="Not Returned"/>
    <x v="1"/>
    <d v="1899-12-30T18:31:00"/>
    <s v="Weekend"/>
    <s v="Fortune Coconut Oil 500g"/>
    <x v="8"/>
    <n v="223.15"/>
    <s v="Nirmala Nair"/>
    <x v="2"/>
    <s v="Dhanya Sharma"/>
    <s v="Store Manager"/>
    <s v="FreshMart Bengaluru Market"/>
    <x v="0"/>
  </r>
  <r>
    <s v="INV101433"/>
    <x v="132"/>
    <s v="CUST0313"/>
    <s v="PRD019"/>
    <s v="STR020"/>
    <s v="EMP0267"/>
    <n v="3"/>
    <n v="448.94"/>
    <n v="0"/>
    <n v="0"/>
    <n v="1548.84"/>
    <n v="1140.24"/>
    <n v="408.6"/>
    <s v="Cash"/>
    <s v="Not Returned"/>
    <x v="0"/>
    <d v="1899-12-30T13:29:00"/>
    <s v="Weekend"/>
    <s v="Amul Paneer 1kg"/>
    <x v="3"/>
    <n v="448.94"/>
    <s v="Thiru Nair"/>
    <x v="1"/>
    <s v="Ashok Pillai"/>
    <s v="HR"/>
    <s v="FreshMart Erode Circle"/>
    <x v="0"/>
  </r>
  <r>
    <s v="INV101553"/>
    <x v="132"/>
    <s v="CUST0143"/>
    <s v="PRD070"/>
    <s v="STR128"/>
    <s v="EMP0177"/>
    <n v="2"/>
    <n v="233.47"/>
    <n v="15"/>
    <n v="70.040000000000006"/>
    <n v="456.43"/>
    <n v="377.96"/>
    <n v="78.47"/>
    <s v="Wallet"/>
    <s v="Not Returned"/>
    <x v="2"/>
    <d v="1899-12-30T21:04:00"/>
    <s v="Weekend"/>
    <s v="Surf Excel Batteries 2kg"/>
    <x v="5"/>
    <n v="233.47"/>
    <s v="Charulatha Iyer"/>
    <x v="2"/>
    <s v="Raghav Iyer"/>
    <s v="Store Manager"/>
    <s v="FreshMart Surat Junction"/>
    <x v="2"/>
  </r>
  <r>
    <s v="INV101662"/>
    <x v="132"/>
    <s v="CUST0111"/>
    <s v="PRD070"/>
    <s v="STR128"/>
    <s v="EMP0257"/>
    <n v="4"/>
    <n v="233.47"/>
    <n v="0"/>
    <n v="0"/>
    <n v="1073.96"/>
    <n v="755.92"/>
    <n v="318.04000000000002"/>
    <s v="Credit Card"/>
    <s v="Returned"/>
    <x v="1"/>
    <d v="1899-12-30T16:16:00"/>
    <s v="Weekend"/>
    <s v="Surf Excel Batteries 2kg"/>
    <x v="5"/>
    <n v="233.47"/>
    <s v="Hemalatha Devi"/>
    <x v="1"/>
    <s v="Sangeetha Naidu"/>
    <s v="Cashier"/>
    <s v="FreshMart Surat Junction"/>
    <x v="2"/>
  </r>
  <r>
    <s v="INV101716"/>
    <x v="132"/>
    <s v="CUST0636"/>
    <s v="PRD087"/>
    <s v="STR137"/>
    <s v="EMP0080"/>
    <n v="3"/>
    <n v="71.290000000000006"/>
    <n v="0"/>
    <n v="0"/>
    <n v="245.95"/>
    <n v="178.11"/>
    <n v="67.84"/>
    <s v="Net Banking"/>
    <s v="Not Returned"/>
    <x v="1"/>
    <d v="1899-12-30T17:43:00"/>
    <s v="Weekend"/>
    <s v="Organic Fresh Fresh Fruits Combo"/>
    <x v="9"/>
    <n v="71.290000000000006"/>
    <s v="Ilango Iyer"/>
    <x v="1"/>
    <s v="Charulatha Balan"/>
    <s v="Sales"/>
    <s v="FreshMart Ahmedabad Square"/>
    <x v="2"/>
  </r>
  <r>
    <s v="INV101789"/>
    <x v="132"/>
    <s v="CUST0446"/>
    <s v="PRD148"/>
    <s v="STR071"/>
    <s v="EMP0239"/>
    <n v="2"/>
    <n v="108.97"/>
    <n v="0"/>
    <n v="0"/>
    <n v="250.63"/>
    <n v="166.66"/>
    <n v="83.97"/>
    <s v="Upi"/>
    <s v="Not Returned"/>
    <x v="1"/>
    <d v="1899-12-30T13:35:00"/>
    <s v="Weekend"/>
    <s v="Lizol Toilet Cleaner 200g"/>
    <x v="4"/>
    <n v="108.97"/>
    <s v="Ramesh Sharma"/>
    <x v="2"/>
    <s v="Hariharan Gounder"/>
    <s v="Billing"/>
    <s v="FreshMart Salem Crossing"/>
    <x v="0"/>
  </r>
  <r>
    <s v="INV101990"/>
    <x v="132"/>
    <s v="CUST0586"/>
    <s v="PRD134"/>
    <s v="STR012"/>
    <s v="EMP0157"/>
    <n v="3"/>
    <n v="353.05"/>
    <n v="20"/>
    <n v="211.83"/>
    <n v="974.42"/>
    <n v="788.4"/>
    <n v="186.02"/>
    <s v="Debit Card"/>
    <s v="Not Returned"/>
    <x v="2"/>
    <d v="1899-12-30T14:36:00"/>
    <s v="Weekend"/>
    <s v="Aachi Powdered Spices 200g v2"/>
    <x v="1"/>
    <n v="353.05"/>
    <s v="Meena Selvam"/>
    <x v="1"/>
    <s v="Elango Velan"/>
    <s v="Cashier"/>
    <s v="FreshMart Chennai Junction"/>
    <x v="0"/>
  </r>
  <r>
    <s v="INV102037"/>
    <x v="132"/>
    <s v="CUST0685"/>
    <s v="PRD136"/>
    <s v="STR027"/>
    <s v="EMP0046"/>
    <n v="4"/>
    <n v="127.16"/>
    <n v="15"/>
    <n v="76.3"/>
    <n v="497.19"/>
    <n v="364.72"/>
    <n v="132.47"/>
    <s v="Cash"/>
    <s v="Not Returned"/>
    <x v="1"/>
    <d v="1899-12-30T17:36:00"/>
    <s v="Weekend"/>
    <s v="Aachi Whole Spices 200g v2"/>
    <x v="1"/>
    <n v="123.11"/>
    <s v="Naveen Achari"/>
    <x v="0"/>
    <s v="Pandi Subramaniam"/>
    <s v="Sales"/>
    <s v="FreshMart Coimbatore Heights"/>
    <x v="0"/>
  </r>
  <r>
    <s v="INV102215"/>
    <x v="132"/>
    <s v="CUST0199"/>
    <s v="PRD125"/>
    <s v="STR068"/>
    <s v="EMP0304"/>
    <n v="4"/>
    <n v="219.39"/>
    <n v="5"/>
    <n v="43.88"/>
    <n v="958.73"/>
    <n v="781.76"/>
    <n v="176.97"/>
    <s v="Wallet"/>
    <s v="Not Returned"/>
    <x v="1"/>
    <d v="1899-12-30T10:37:00"/>
    <s v="Weekend"/>
    <s v="Gold Winner Coconut Oil 2kg v2"/>
    <x v="8"/>
    <n v="219.39"/>
    <s v="Sanjay Gupta"/>
    <x v="1"/>
    <s v="Deepa Menon"/>
    <s v="Billing"/>
    <s v="FreshMart Coimbatore Main Road"/>
    <x v="0"/>
  </r>
  <r>
    <s v="INV100121"/>
    <x v="133"/>
    <s v="CUST0333"/>
    <s v="PRD087"/>
    <s v="STR053"/>
    <s v="EMP0190"/>
    <n v="3"/>
    <n v="71.290000000000006"/>
    <n v="20"/>
    <n v="42.77"/>
    <n v="196.76"/>
    <n v="178.11"/>
    <n v="18.649999999999999"/>
    <s v="Cash"/>
    <s v="Not Returned"/>
    <x v="1"/>
    <d v="1899-12-30T14:26:00"/>
    <s v="Weekend"/>
    <s v="Organic Fresh Fresh Fruits Combo"/>
    <x v="9"/>
    <n v="71.290000000000006"/>
    <s v="Sangeetha Pandian"/>
    <x v="2"/>
    <s v="Balaji Prabhu"/>
    <s v="HR"/>
    <s v="FreshMart Tiruppur Heights"/>
    <x v="0"/>
  </r>
  <r>
    <s v="INV100325"/>
    <x v="133"/>
    <s v="CUST0029"/>
    <s v="PRD025"/>
    <s v="STR105"/>
    <s v="EMP0089"/>
    <n v="4"/>
    <n v="383.51"/>
    <n v="0"/>
    <n v="0"/>
    <n v="1764.15"/>
    <n v="1143.5999999999999"/>
    <n v="620.54999999999995"/>
    <s v="Upi"/>
    <s v="Returned"/>
    <x v="1"/>
    <d v="1899-12-30T10:30:00"/>
    <s v="Weekend"/>
    <s v="Nescafe Soft Drinks Pack"/>
    <x v="0"/>
    <n v="383.51"/>
    <s v="Ishwarya Krishnan"/>
    <x v="2"/>
    <s v="Kalpana Balan"/>
    <s v="Cashier"/>
    <s v="FreshMart Ahmedabad Junction"/>
    <x v="2"/>
  </r>
  <r>
    <s v="INV100515"/>
    <x v="133"/>
    <s v="CUST0676"/>
    <s v="PRD028"/>
    <s v="STR078"/>
    <s v="EMP0196"/>
    <n v="6"/>
    <n v="412.57"/>
    <n v="0"/>
    <n v="0"/>
    <n v="2846.73"/>
    <n v="1859.88"/>
    <n v="986.85"/>
    <s v="Wallet"/>
    <s v="Not Returned"/>
    <x v="1"/>
    <d v="1899-12-30T17:11:00"/>
    <s v="Weekend"/>
    <s v="Tata Tea Soft Drinks 500g"/>
    <x v="0"/>
    <n v="380.12"/>
    <s v="Dhanush Mudaliar"/>
    <x v="0"/>
    <s v="Elango Sekar"/>
    <s v="Operations"/>
    <s v="FreshMart Tiruppur Towers"/>
    <x v="0"/>
  </r>
  <r>
    <s v="INV100997"/>
    <x v="133"/>
    <s v="CUST0135"/>
    <s v="PRD119"/>
    <s v="STR102"/>
    <s v="EMP0240"/>
    <n v="3"/>
    <n v="234.86"/>
    <n v="10"/>
    <n v="70.459999999999994"/>
    <n v="729.24"/>
    <n v="639.69000000000005"/>
    <n v="89.55"/>
    <s v="Credit Card"/>
    <s v="Not Returned"/>
    <x v="1"/>
    <d v="1899-12-30T16:03:00"/>
    <s v="Weekend"/>
    <s v="Gold Winner Sunflower Oil 200g"/>
    <x v="8"/>
    <n v="234.86"/>
    <s v="Pandi Velan"/>
    <x v="1"/>
    <s v="Ramesh Naicker"/>
    <s v="Inventory"/>
    <s v="FreshMart Nagpur Towers"/>
    <x v="0"/>
  </r>
  <r>
    <s v="INV101196"/>
    <x v="133"/>
    <s v="CUST0547"/>
    <s v="PRD054"/>
    <s v="STR045"/>
    <s v="EMP0057"/>
    <n v="1"/>
    <n v="530.16"/>
    <n v="20"/>
    <n v="106.03"/>
    <n v="487.75"/>
    <n v="379.19"/>
    <n v="108.56"/>
    <s v="Debit Card"/>
    <s v="Not Returned"/>
    <x v="2"/>
    <d v="1899-12-30T16:59:00"/>
    <s v="Weekend"/>
    <s v="Lays Namkeen 2kg"/>
    <x v="7"/>
    <n v="530.16"/>
    <s v="Umesh Balan"/>
    <x v="1"/>
    <s v="Indira Raj"/>
    <s v="Billing"/>
    <s v="FreshMart Madurai Junction"/>
    <x v="0"/>
  </r>
  <r>
    <s v="INV101435"/>
    <x v="133"/>
    <s v="CUST0589"/>
    <s v="PRD078"/>
    <s v="STR110"/>
    <s v="EMP0178"/>
    <n v="4"/>
    <n v="261.55"/>
    <n v="5"/>
    <n v="52.31"/>
    <n v="1142.97"/>
    <n v="860.12"/>
    <n v="282.85000000000002"/>
    <s v="Cash"/>
    <s v="Not Returned"/>
    <x v="1"/>
    <d v="1899-12-30T17:48:00"/>
    <s v="Weekend"/>
    <s v="Vim Kitchenware Combo"/>
    <x v="5"/>
    <n v="261.55"/>
    <s v="Ovi Venkataraman"/>
    <x v="2"/>
    <s v="Jaya Sharma"/>
    <s v="Cashier"/>
    <s v="FreshMart Mumbai Colony"/>
    <x v="2"/>
  </r>
  <r>
    <s v="INV101456"/>
    <x v="133"/>
    <s v="CUST0321"/>
    <s v="PRD012"/>
    <s v="STR092"/>
    <s v="EMP0122"/>
    <n v="5"/>
    <n v="541.35"/>
    <n v="5"/>
    <n v="135.34"/>
    <n v="2957.12"/>
    <n v="1682"/>
    <n v="1275.1199999999999"/>
    <s v="Debit Card"/>
    <s v="Not Returned"/>
    <x v="1"/>
    <d v="1899-12-30T15:49:00"/>
    <s v="Weekend"/>
    <s v="Harvest Gold Rusk 1kg"/>
    <x v="6"/>
    <n v="541.35"/>
    <s v="Yamuna Mudaliar"/>
    <x v="2"/>
    <s v="Rajesh Chettiar"/>
    <s v="Cashier"/>
    <s v="FreshMart Chennai Gardens"/>
    <x v="0"/>
  </r>
  <r>
    <s v="INV101463"/>
    <x v="133"/>
    <s v="CUST0072"/>
    <s v="PRD008"/>
    <s v="STR161"/>
    <s v="EMP0126"/>
    <n v="8"/>
    <n v="495.59"/>
    <n v="20"/>
    <n v="792.94"/>
    <n v="3647.55"/>
    <n v="2263.04"/>
    <n v="1384.51"/>
    <s v="Debit Card"/>
    <s v="Not Returned"/>
    <x v="1"/>
    <d v="1899-12-30T16:23:00"/>
    <s v="Weekend"/>
    <s v="Britannia Cookies 200g"/>
    <x v="6"/>
    <n v="455.79"/>
    <s v="Vijay Chandran"/>
    <x v="0"/>
    <s v="Anjali Kumar"/>
    <s v="Sales"/>
    <s v="FreshMart Jaipur Hub"/>
    <x v="1"/>
  </r>
  <r>
    <s v="INV101566"/>
    <x v="133"/>
    <s v="CUST0372"/>
    <s v="PRD061"/>
    <s v="STR137"/>
    <s v="EMP0039"/>
    <n v="3"/>
    <n v="318.62"/>
    <n v="20"/>
    <n v="191.17"/>
    <n v="879.39"/>
    <n v="665.16"/>
    <n v="214.23"/>
    <s v="Upi"/>
    <s v="Not Returned"/>
    <x v="1"/>
    <d v="1899-12-30T21:05:00"/>
    <s v="Weekend"/>
    <s v="Colgate Shampoo Combo"/>
    <x v="10"/>
    <n v="318.62"/>
    <s v="Harini Sharma"/>
    <x v="1"/>
    <s v="Indira Menon"/>
    <s v="Store Manager"/>
    <s v="FreshMart Ahmedabad Square"/>
    <x v="2"/>
  </r>
  <r>
    <s v="INV101670"/>
    <x v="133"/>
    <s v="CUST0312"/>
    <s v="PRD022"/>
    <s v="STR130"/>
    <s v="EMP0217"/>
    <n v="3"/>
    <n v="421.08"/>
    <n v="5"/>
    <n v="63.16"/>
    <n v="1380.09"/>
    <n v="958.11"/>
    <n v="421.98"/>
    <s v="Net Banking"/>
    <s v="Returned"/>
    <x v="1"/>
    <d v="1899-12-30T16:01:00"/>
    <s v="Weekend"/>
    <s v="Aavin Milk Pack"/>
    <x v="3"/>
    <n v="397.22"/>
    <s v="Tara Sharma"/>
    <x v="0"/>
    <s v="Radha Pillai"/>
    <s v="Sales"/>
    <s v="FreshMart Surat Central"/>
    <x v="2"/>
  </r>
  <r>
    <s v="INV101903"/>
    <x v="133"/>
    <s v="CUST0477"/>
    <s v="PRD014"/>
    <s v="STR140"/>
    <s v="EMP0145"/>
    <n v="7"/>
    <n v="465.57"/>
    <n v="0"/>
    <n v="0"/>
    <n v="3747.84"/>
    <n v="2461.41"/>
    <n v="1286.43"/>
    <s v="Net Banking"/>
    <s v="Not Returned"/>
    <x v="2"/>
    <d v="1899-12-30T18:18:00"/>
    <s v="Weekend"/>
    <s v="Milky Mist Curd 1kg"/>
    <x v="3"/>
    <n v="434.65"/>
    <s v="Malathi Gupta"/>
    <x v="0"/>
    <s v="Ilango Reddy"/>
    <s v="Cashier"/>
    <s v="FreshMart Surat Crossing"/>
    <x v="2"/>
  </r>
  <r>
    <s v="INV101963"/>
    <x v="133"/>
    <s v="CUST0571"/>
    <s v="PRD130"/>
    <s v="STR078"/>
    <s v="EMP0296"/>
    <n v="6"/>
    <n v="571.44000000000005"/>
    <n v="15"/>
    <n v="514.29999999999995"/>
    <n v="3351.49"/>
    <n v="2387.52"/>
    <n v="963.97"/>
    <s v="Wallet"/>
    <s v="Not Returned"/>
    <x v="2"/>
    <d v="1899-12-30T21:29:00"/>
    <s v="Weekend"/>
    <s v="Aachi Whole Spices 200g"/>
    <x v="1"/>
    <n v="519.78"/>
    <s v="Nirmala Iyer"/>
    <x v="0"/>
    <s v="Vani Venkataraman"/>
    <s v="Billing"/>
    <s v="FreshMart Tiruppur Towers"/>
    <x v="0"/>
  </r>
  <r>
    <s v="INV102241"/>
    <x v="133"/>
    <s v="CUST0588"/>
    <s v="PRD012"/>
    <s v="STR113"/>
    <s v="EMP0339"/>
    <n v="4"/>
    <n v="541.35"/>
    <n v="15"/>
    <n v="324.81"/>
    <n v="2116.6799999999998"/>
    <n v="1345.6"/>
    <n v="771.08"/>
    <s v="Upi"/>
    <s v="Not Returned"/>
    <x v="0"/>
    <d v="1899-12-30T16:44:00"/>
    <s v="Weekend"/>
    <s v="Harvest Gold Rusk 1kg"/>
    <x v="6"/>
    <n v="541.35"/>
    <s v="Arun Menon"/>
    <x v="1"/>
    <s v="Hariharan Mudaliar"/>
    <s v="Cashier"/>
    <s v="FreshMart Pune Heights"/>
    <x v="2"/>
  </r>
  <r>
    <s v="INV102384"/>
    <x v="133"/>
    <s v="CUST0076"/>
    <s v="PRD103"/>
    <s v="STR085"/>
    <s v="EMP0121"/>
    <n v="7"/>
    <n v="397.16"/>
    <n v="0"/>
    <n v="0"/>
    <n v="3197.14"/>
    <n v="2123.87"/>
    <n v="1073.27"/>
    <s v="Credit Card"/>
    <s v="Not Returned"/>
    <x v="1"/>
    <d v="1899-12-30T20:50:00"/>
    <s v="Weekend"/>
    <s v="Organic Fresh Fresh Vegetables Pack"/>
    <x v="11"/>
    <n v="355.64"/>
    <s v="Senthil Chandran"/>
    <x v="0"/>
    <s v="Nithya Selvam"/>
    <s v="Cashier"/>
    <s v="FreshMart Mysuru Arcade"/>
    <x v="0"/>
  </r>
  <r>
    <s v="INV100230"/>
    <x v="134"/>
    <s v="CUST0141"/>
    <s v="PRD103"/>
    <s v="STR038"/>
    <s v="EMP0255"/>
    <n v="3"/>
    <n v="355.64"/>
    <n v="5"/>
    <n v="53.35"/>
    <n v="1013.57"/>
    <n v="910.23"/>
    <n v="103.34"/>
    <s v="Cash"/>
    <s v="Not Returned"/>
    <x v="1"/>
    <d v="1899-12-30T18:03:00"/>
    <s v="Weekday"/>
    <s v="Organic Fresh Fresh Vegetables Pack"/>
    <x v="11"/>
    <n v="355.64"/>
    <s v="Jagan Rao"/>
    <x v="1"/>
    <s v="Jagan Chettiar"/>
    <s v="Billing"/>
    <s v="FreshMart Hyderabad Hub"/>
    <x v="0"/>
  </r>
  <r>
    <s v="INV100750"/>
    <x v="134"/>
    <s v="CUST0084"/>
    <s v="PRD081"/>
    <s v="STR127"/>
    <s v="EMP0098"/>
    <n v="4"/>
    <n v="55.81"/>
    <n v="0"/>
    <n v="0"/>
    <n v="223.24"/>
    <n v="179.84"/>
    <n v="43.4"/>
    <s v="Net Banking"/>
    <s v="Not Returned"/>
    <x v="2"/>
    <d v="1899-12-30T10:59:00"/>
    <s v="Weekday"/>
    <s v="Eveready Batteries 250ml"/>
    <x v="5"/>
    <n v="55.81"/>
    <s v="Pandi Gupta"/>
    <x v="2"/>
    <s v="Dhanya Balan"/>
    <s v="Inventory"/>
    <s v="FreshMart Surat Enclave"/>
    <x v="2"/>
  </r>
  <r>
    <s v="INV100967"/>
    <x v="134"/>
    <s v="CUST0094"/>
    <s v="PRD006"/>
    <s v="STR058"/>
    <s v="EMP0141"/>
    <n v="3"/>
    <n v="343.56"/>
    <n v="15"/>
    <n v="154.6"/>
    <n v="876.08"/>
    <n v="648.96"/>
    <n v="227.12"/>
    <s v="Net Banking"/>
    <s v="Not Returned"/>
    <x v="0"/>
    <d v="1899-12-30T17:10:00"/>
    <s v="Weekday"/>
    <s v="Harvest Gold Cookies 500g"/>
    <x v="6"/>
    <n v="343.56"/>
    <s v="Sathish Sharma"/>
    <x v="2"/>
    <s v="Mala Velan"/>
    <s v="Sales"/>
    <s v="FreshMart Erode Central"/>
    <x v="0"/>
  </r>
  <r>
    <s v="INV101429"/>
    <x v="134"/>
    <s v="CUST0617"/>
    <s v="PRD080"/>
    <s v="STR076"/>
    <s v="EMP0056"/>
    <n v="4"/>
    <n v="275.70999999999998"/>
    <n v="20"/>
    <n v="220.57"/>
    <n v="882.27"/>
    <n v="825.2"/>
    <n v="57.07"/>
    <s v="Credit Card"/>
    <s v="Not Returned"/>
    <x v="1"/>
    <d v="1899-12-30T17:32:00"/>
    <s v="Weekday"/>
    <s v="Vim Kitchenware 1kg"/>
    <x v="5"/>
    <n v="275.70999999999998"/>
    <s v="Pandi Pandian"/>
    <x v="2"/>
    <s v="Anjali Balan"/>
    <s v="Sales"/>
    <s v="FreshMart Hyderabad Towers"/>
    <x v="0"/>
  </r>
  <r>
    <s v="INV101933"/>
    <x v="134"/>
    <s v="CUST0677"/>
    <s v="PRD145"/>
    <s v="STR019"/>
    <s v="EMP0064"/>
    <n v="4"/>
    <n v="396.24"/>
    <n v="0"/>
    <n v="0"/>
    <n v="1584.96"/>
    <n v="1131.96"/>
    <n v="453"/>
    <s v="Debit Card"/>
    <s v="Not Returned"/>
    <x v="1"/>
    <d v="1899-12-30T16:09:00"/>
    <s v="Weekday"/>
    <s v="Harpic Dishwash 2kg"/>
    <x v="4"/>
    <n v="367.25"/>
    <s v="Kamala Naidu"/>
    <x v="0"/>
    <s v="Sanjay Venkataraman"/>
    <s v="Cashier"/>
    <s v="FreshMart Hyderabad Heights"/>
    <x v="0"/>
  </r>
  <r>
    <s v="INV101950"/>
    <x v="134"/>
    <s v="CUST0370"/>
    <s v="PRD032"/>
    <s v="STR106"/>
    <s v="EMP0269"/>
    <n v="3"/>
    <n v="141.82"/>
    <n v="0"/>
    <n v="0"/>
    <n v="425.46"/>
    <n v="347.73"/>
    <n v="77.73"/>
    <s v="Net Banking"/>
    <s v="Not Returned"/>
    <x v="1"/>
    <d v="1899-12-30T10:23:00"/>
    <s v="Weekday"/>
    <s v="Coca-Cola Coffee Combo"/>
    <x v="0"/>
    <n v="141.11000000000001"/>
    <s v="Jaya Naicker"/>
    <x v="0"/>
    <s v="Devi Sharma"/>
    <s v="Billing"/>
    <s v="FreshMart Ahmedabad Crossing"/>
    <x v="2"/>
  </r>
  <r>
    <s v="INV102218"/>
    <x v="134"/>
    <s v="CUST0134"/>
    <s v="PRD032"/>
    <s v="STR134"/>
    <s v="EMP0013"/>
    <n v="2"/>
    <n v="141.11000000000001"/>
    <n v="10"/>
    <n v="28.22"/>
    <n v="254"/>
    <n v="231.82"/>
    <n v="-382.91"/>
    <s v="Debit Card"/>
    <s v="Not Returned"/>
    <x v="1"/>
    <d v="1899-12-30T21:15:00"/>
    <s v="Weekday"/>
    <s v="Coca-Cola Coffee Combo"/>
    <x v="0"/>
    <n v="141.11000000000001"/>
    <s v="Balaji Chettiar"/>
    <x v="1"/>
    <s v="Gokul Achari"/>
    <s v="Billing"/>
    <s v="FreshMart Pune Extension"/>
    <x v="2"/>
  </r>
  <r>
    <s v="INV102337"/>
    <x v="134"/>
    <s v="CUST0186"/>
    <s v="PRD024"/>
    <s v="STR033"/>
    <s v="EMP0024"/>
    <n v="4"/>
    <n v="313.47000000000003"/>
    <n v="10"/>
    <n v="125.39"/>
    <n v="1128.49"/>
    <n v="984.48"/>
    <n v="144.01"/>
    <s v="Upi"/>
    <s v="Not Returned"/>
    <x v="1"/>
    <d v="1899-12-30T15:33:00"/>
    <s v="Weekday"/>
    <s v="Aavin Milk Pack v2"/>
    <x v="3"/>
    <n v="313.47000000000003"/>
    <s v="Bhavani Pillai"/>
    <x v="1"/>
    <s v="Bhavani Kumar"/>
    <s v="Cashier"/>
    <s v="FreshMart Ahmedabad Complex"/>
    <x v="0"/>
  </r>
  <r>
    <s v="INV102492"/>
    <x v="134"/>
    <s v="CUST0363"/>
    <s v="PRD048"/>
    <s v="STR071"/>
    <s v="EMP0210"/>
    <n v="2"/>
    <n v="147.72"/>
    <n v="20"/>
    <n v="59.09"/>
    <n v="236.35"/>
    <n v="218.42"/>
    <n v="17.93"/>
    <s v="Wallet"/>
    <s v="Not Returned"/>
    <x v="2"/>
    <d v="1899-12-30T16:54:00"/>
    <s v="Weekday"/>
    <s v="Lays Chocolates 1kg"/>
    <x v="7"/>
    <n v="147.72"/>
    <s v="Elango Devi"/>
    <x v="1"/>
    <s v="Karthik Venkataraman"/>
    <s v="Sales"/>
    <s v="FreshMart Salem Crossing"/>
    <x v="0"/>
  </r>
  <r>
    <s v="INV100081"/>
    <x v="135"/>
    <s v="CUST0647"/>
    <s v="PRD138"/>
    <s v="STR155"/>
    <s v="EMP0175"/>
    <n v="7"/>
    <n v="456.66"/>
    <n v="0"/>
    <n v="0"/>
    <n v="3196.62"/>
    <n v="2237.48"/>
    <n v="959.14"/>
    <s v="Debit Card"/>
    <s v="Not Returned"/>
    <x v="1"/>
    <d v="1899-12-30T18:45:00"/>
    <s v="Weekday"/>
    <s v="MDH Whole Spices Combo"/>
    <x v="1"/>
    <n v="416.08"/>
    <s v="Kalpana Nathan"/>
    <x v="0"/>
    <s v="Dinesh Reddy"/>
    <s v="Sales"/>
    <s v="FreshMart Delhi Complex"/>
    <x v="1"/>
  </r>
  <r>
    <s v="INV101541"/>
    <x v="135"/>
    <s v="CUST0108"/>
    <s v="PRD103"/>
    <s v="STR132"/>
    <s v="EMP0106"/>
    <n v="6"/>
    <n v="404.27"/>
    <n v="5"/>
    <n v="121.28"/>
    <n v="2304.34"/>
    <n v="1820.46"/>
    <n v="483.88"/>
    <s v="Upi"/>
    <s v="Not Returned"/>
    <x v="1"/>
    <d v="1899-12-30T14:15:00"/>
    <s v="Weekday"/>
    <s v="Organic Fresh Fresh Vegetables Pack"/>
    <x v="11"/>
    <n v="355.64"/>
    <s v="Tara Rao"/>
    <x v="0"/>
    <s v="Banu Raj"/>
    <s v="Sales"/>
    <s v="FreshMart Surat Plaza"/>
    <x v="2"/>
  </r>
  <r>
    <s v="INV101760"/>
    <x v="135"/>
    <s v="CUST0251"/>
    <s v="PRD135"/>
    <s v="STR046"/>
    <s v="EMP0087"/>
    <n v="5"/>
    <n v="379.12"/>
    <n v="5"/>
    <n v="94.78"/>
    <n v="1800.82"/>
    <n v="1465.25"/>
    <n v="335.57"/>
    <s v="Credit Card"/>
    <s v="Not Returned"/>
    <x v="0"/>
    <d v="1899-12-30T14:58:00"/>
    <s v="Weekday"/>
    <s v="MDH Whole Spices 1L"/>
    <x v="1"/>
    <n v="379.12"/>
    <s v="Yogesh Devi"/>
    <x v="2"/>
    <s v="Nagarajan Rao"/>
    <s v="Sales"/>
    <s v="FreshMart Mysuru Colony"/>
    <x v="0"/>
  </r>
  <r>
    <s v="INV100011"/>
    <x v="136"/>
    <m/>
    <s v="PRD021"/>
    <s v="STR084"/>
    <s v="EMP0288"/>
    <n v="5"/>
    <n v="42.05"/>
    <n v="20"/>
    <n v="42.05"/>
    <n v="168.2"/>
    <n v="162"/>
    <n v="6.2"/>
    <s v="Upi"/>
    <s v="Not Returned"/>
    <x v="1"/>
    <d v="1899-12-30T20:10:00"/>
    <s v="Weekday"/>
    <s v="Milky Mist Butter Pack"/>
    <x v="3"/>
    <n v="38.659999999999997"/>
    <m/>
    <x v="3"/>
    <s v="Chitra Selvam"/>
    <s v="Sales"/>
    <s v="FreshMart Tiruppur Market"/>
    <x v="0"/>
  </r>
  <r>
    <s v="INV100037"/>
    <x v="136"/>
    <s v="CUST0212"/>
    <s v="PRD012"/>
    <s v="STR032"/>
    <s v="EMP0133"/>
    <n v="3"/>
    <n v="541.35"/>
    <n v="20"/>
    <n v="324.81"/>
    <n v="1299.24"/>
    <n v="1009.2"/>
    <n v="290.04000000000002"/>
    <s v="Credit Card"/>
    <s v="Not Returned"/>
    <x v="1"/>
    <d v="1899-12-30T09:29:00"/>
    <s v="Weekday"/>
    <s v="Harvest Gold Rusk 1kg"/>
    <x v="6"/>
    <n v="541.35"/>
    <s v="Vasanth Sekar"/>
    <x v="1"/>
    <s v="Deepak Naicker"/>
    <s v="Sales"/>
    <s v="FreshMart Kochi Main Road"/>
    <x v="0"/>
  </r>
  <r>
    <s v="INV100488"/>
    <x v="136"/>
    <s v="CUST0479"/>
    <s v="PRD015"/>
    <s v="STR090"/>
    <s v="EMP0075"/>
    <n v="1"/>
    <n v="459.58"/>
    <n v="0"/>
    <n v="0"/>
    <n v="459.58"/>
    <n v="386.89"/>
    <n v="72.69"/>
    <s v="Credit Card"/>
    <s v="Not Returned"/>
    <x v="1"/>
    <d v="1899-12-30T11:15:00"/>
    <s v="Weekday"/>
    <s v="Nestle Butter 250ml"/>
    <x v="3"/>
    <n v="459.58"/>
    <s v="Hariharan Raj"/>
    <x v="1"/>
    <s v="Yogesh Velan"/>
    <s v="Billing"/>
    <s v="FreshMart Mysuru Heights"/>
    <x v="0"/>
  </r>
  <r>
    <s v="INV100590"/>
    <x v="136"/>
    <s v="CUST0285"/>
    <s v="PRD041"/>
    <s v="STR065"/>
    <s v="EMP0147"/>
    <n v="4"/>
    <n v="217.85"/>
    <n v="0"/>
    <n v="0"/>
    <n v="871.4"/>
    <n v="758.76"/>
    <n v="112.64"/>
    <s v="Net Banking"/>
    <s v="Not Returned"/>
    <x v="1"/>
    <d v="1899-12-30T18:50:00"/>
    <s v="Weekday"/>
    <s v="Amul Frozen Vegetables 250ml"/>
    <x v="12"/>
    <n v="217.85"/>
    <s v="Aishwarya Gounder"/>
    <x v="2"/>
    <s v="Hemalatha Naidu"/>
    <s v="Billing"/>
    <s v="FreshMart Mysuru Enclave"/>
    <x v="0"/>
  </r>
  <r>
    <s v="INV100798"/>
    <x v="136"/>
    <s v="CUST0105"/>
    <s v="PRD051"/>
    <s v="STR023"/>
    <s v="EMP0258"/>
    <n v="5"/>
    <n v="147.97"/>
    <n v="15"/>
    <n v="110.98"/>
    <n v="628.87"/>
    <n v="564"/>
    <n v="64.87"/>
    <s v="Credit Card"/>
    <s v="Not Returned"/>
    <x v="1"/>
    <d v="1899-12-30T19:31:00"/>
    <s v="Weekday"/>
    <s v="Cadbury Biscuits 250ml"/>
    <x v="7"/>
    <n v="147.97"/>
    <s v="Revathi Sekar"/>
    <x v="2"/>
    <s v="Bhuvana Sekar"/>
    <s v="Sales"/>
    <s v="FreshMart Mysuru Square"/>
    <x v="0"/>
  </r>
  <r>
    <s v="INV101021"/>
    <x v="136"/>
    <s v="CUST0436"/>
    <s v="PRD013"/>
    <s v="STR041"/>
    <s v="EMP0097"/>
    <n v="8"/>
    <n v="182.89"/>
    <n v="0"/>
    <n v="0"/>
    <n v="1463.12"/>
    <n v="993.92"/>
    <n v="469.2"/>
    <s v="Wallet"/>
    <s v="Not Returned"/>
    <x v="1"/>
    <d v="1899-12-30T18:33:00"/>
    <s v="Weekday"/>
    <s v="Amul Paneer 250ml"/>
    <x v="3"/>
    <n v="161.03"/>
    <s v="Hari Pillai"/>
    <x v="0"/>
    <s v="Hari Pandian"/>
    <s v="Billing"/>
    <s v="FreshMart Tiruppur Colony"/>
    <x v="0"/>
  </r>
  <r>
    <s v="INV101595"/>
    <x v="136"/>
    <s v="CUST0303"/>
    <s v="PRD030"/>
    <s v="STR077"/>
    <s v="EMP0030"/>
    <n v="5"/>
    <n v="172.63"/>
    <n v="0"/>
    <n v="0"/>
    <n v="863.15"/>
    <n v="710"/>
    <n v="153.15"/>
    <s v="Credit Card"/>
    <s v="Not Returned"/>
    <x v="2"/>
    <d v="1899-12-30T16:33:00"/>
    <s v="Weekday"/>
    <s v="Nescafe Tea Combo"/>
    <x v="0"/>
    <n v="172.63"/>
    <s v="Kamala Subramaniam"/>
    <x v="2"/>
    <s v="Hariharan Rao"/>
    <s v="Cashier"/>
    <s v="FreshMart Kochi Gardens"/>
    <x v="0"/>
  </r>
  <r>
    <s v="INV101853"/>
    <x v="136"/>
    <s v="CUST0204"/>
    <s v="PRD099"/>
    <s v="STR016"/>
    <s v="EMP0317"/>
    <n v="6"/>
    <n v="416.57"/>
    <n v="10"/>
    <n v="249.94"/>
    <n v="2249.48"/>
    <n v="2084.8200000000002"/>
    <n v="164.66"/>
    <s v="Debit Card"/>
    <s v="Not Returned"/>
    <x v="1"/>
    <d v="1899-12-30T18:42:00"/>
    <s v="Weekday"/>
    <s v="Local Farm Fresh Vegetables 200g"/>
    <x v="11"/>
    <n v="401.06"/>
    <s v="Mala Achari"/>
    <x v="0"/>
    <s v="Umesh Sharma"/>
    <s v="HR"/>
    <s v="FreshMart Kochi Bypass"/>
    <x v="0"/>
  </r>
  <r>
    <s v="INV102248"/>
    <x v="136"/>
    <s v="CUST0611"/>
    <s v="PRD074"/>
    <s v="STR016"/>
    <s v="EMP0067"/>
    <n v="4"/>
    <n v="434.28"/>
    <n v="0"/>
    <n v="0"/>
    <n v="1737.12"/>
    <n v="1257.04"/>
    <n v="480.08"/>
    <s v="Credit Card"/>
    <s v="Not Returned"/>
    <x v="0"/>
    <d v="1899-12-30T19:15:00"/>
    <s v="Weekday"/>
    <s v="Surf Excel Tissue Combo"/>
    <x v="5"/>
    <n v="414.29"/>
    <s v="Vasanth Iyer"/>
    <x v="0"/>
    <s v="Chandran Nair"/>
    <s v="Sales"/>
    <s v="FreshMart Kochi Bypass"/>
    <x v="0"/>
  </r>
  <r>
    <s v="INV100047"/>
    <x v="137"/>
    <s v="CUST0676"/>
    <s v="PRD143"/>
    <s v="STR050"/>
    <s v="EMP0210"/>
    <n v="5"/>
    <n v="230.98"/>
    <n v="10"/>
    <n v="115.49"/>
    <n v="1039.4100000000001"/>
    <n v="778.25"/>
    <n v="261.16000000000003"/>
    <s v="Credit Card"/>
    <s v="Not Returned"/>
    <x v="1"/>
    <d v="1899-12-30T18:52:00"/>
    <s v="Weekday"/>
    <s v="Harpic Toilet Cleaner Pack"/>
    <x v="4"/>
    <n v="210.36"/>
    <s v="Dhanush Mudaliar"/>
    <x v="0"/>
    <s v="Karthik Venkataraman"/>
    <s v="Sales"/>
    <s v="FreshMart Chennai Main Road"/>
    <x v="0"/>
  </r>
  <r>
    <s v="INV100737"/>
    <x v="137"/>
    <s v="CUST0541"/>
    <s v="PRD128"/>
    <s v="STR040"/>
    <s v="EMP0061"/>
    <n v="6"/>
    <n v="271.95999999999998"/>
    <n v="0"/>
    <n v="0"/>
    <n v="1631.76"/>
    <n v="1144.44"/>
    <n v="487.32"/>
    <s v="Net Banking"/>
    <s v="Not Returned"/>
    <x v="1"/>
    <d v="1899-12-30T13:56:00"/>
    <s v="Weekday"/>
    <s v="Aachi Powdered Spices Pack"/>
    <x v="1"/>
    <n v="253.11"/>
    <s v="Divya Reddy"/>
    <x v="0"/>
    <s v="Poornima Devi"/>
    <s v="Billing"/>
    <s v="FreshMart Coimbatore Colony"/>
    <x v="2"/>
  </r>
  <r>
    <s v="INV101062"/>
    <x v="137"/>
    <s v="CUST0392"/>
    <s v="PRD063"/>
    <s v="STR034"/>
    <s v="EMP0059"/>
    <n v="6"/>
    <n v="73.95"/>
    <n v="5"/>
    <n v="22.18"/>
    <n v="421.52"/>
    <n v="325.92"/>
    <n v="95.6"/>
    <s v="Wallet"/>
    <s v="Not Returned"/>
    <x v="1"/>
    <d v="1899-12-30T15:01:00"/>
    <s v="Weekday"/>
    <s v="Patanjali Shampoo Combo"/>
    <x v="10"/>
    <n v="42.16"/>
    <s v="Indira Chettiar"/>
    <x v="0"/>
    <s v="Ezhil Rao"/>
    <s v="Billing"/>
    <s v="FreshMart Tiruppur Circle"/>
    <x v="0"/>
  </r>
  <r>
    <s v="INV102282"/>
    <x v="137"/>
    <s v="CUST0146"/>
    <s v="PRD128"/>
    <s v="STR012"/>
    <s v="EMP0157"/>
    <n v="4"/>
    <n v="253.11"/>
    <n v="10"/>
    <n v="101.24"/>
    <n v="911.2"/>
    <n v="762.96"/>
    <n v="148.24"/>
    <s v="Upi"/>
    <s v="Not Returned"/>
    <x v="1"/>
    <d v="1899-12-30T18:48:00"/>
    <s v="Weekday"/>
    <s v="Aachi Powdered Spices Pack"/>
    <x v="1"/>
    <n v="253.11"/>
    <s v="Dhanya Chandran"/>
    <x v="2"/>
    <s v="Elango Velan"/>
    <s v="Cashier"/>
    <s v="FreshMart Chennai Junction"/>
    <x v="0"/>
  </r>
  <r>
    <s v="INV101887"/>
    <x v="138"/>
    <s v="CUST0138"/>
    <s v="PRD085"/>
    <s v="STR162"/>
    <s v="EMP0272"/>
    <n v="3"/>
    <n v="389.61"/>
    <n v="10"/>
    <n v="116.88"/>
    <n v="1051.95"/>
    <n v="1008.21"/>
    <n v="43.74"/>
    <s v="Net Banking"/>
    <s v="Not Returned"/>
    <x v="2"/>
    <d v="1899-12-30T19:19:00"/>
    <s v="Weekday"/>
    <s v="Local Farm Fresh Fruits 1kg"/>
    <x v="9"/>
    <n v="389.61"/>
    <s v="Bhavani Gounder"/>
    <x v="1"/>
    <s v="Dhanush Pillai"/>
    <s v="Store Manager"/>
    <s v="FreshMart Delhi Extension"/>
    <x v="1"/>
  </r>
  <r>
    <s v="INV102311"/>
    <x v="138"/>
    <s v="CUST0309"/>
    <s v="PRD014"/>
    <s v="STR044"/>
    <s v="EMP0287"/>
    <n v="6"/>
    <n v="469.45"/>
    <n v="0"/>
    <n v="0"/>
    <n v="2816.7"/>
    <n v="2109.7800000000002"/>
    <n v="706.92"/>
    <s v="Credit Card"/>
    <s v="Not Returned"/>
    <x v="2"/>
    <d v="1899-12-30T11:37:00"/>
    <s v="Weekday"/>
    <s v="Milky Mist Curd 1kg"/>
    <x v="3"/>
    <n v="434.65"/>
    <s v="Bharath Pillai"/>
    <x v="0"/>
    <s v="Elango Gupta"/>
    <s v="Store Manager"/>
    <s v="FreshMart Erode Colony"/>
    <x v="0"/>
  </r>
  <r>
    <s v="INV100113"/>
    <x v="139"/>
    <s v="CUST0346"/>
    <s v="PRD095"/>
    <s v="STR132"/>
    <s v="EMP0151"/>
    <n v="8"/>
    <n v="84.09"/>
    <n v="10"/>
    <n v="67.27"/>
    <n v="696.27"/>
    <n v="497.12"/>
    <n v="199.15"/>
    <s v="Cash"/>
    <s v="Not Returned"/>
    <x v="1"/>
    <d v="1899-12-30T21:15:00"/>
    <s v="Weekend"/>
    <s v="Organic Fresh Fresh Vegetables 200g"/>
    <x v="11"/>
    <n v="75.680000000000007"/>
    <s v="Thenmozhi Devi"/>
    <x v="0"/>
    <s v="Arun Subramaniam"/>
    <s v="Billing"/>
    <s v="FreshMart Surat Plaza"/>
    <x v="2"/>
  </r>
  <r>
    <s v="INV100150"/>
    <x v="139"/>
    <s v="CUST0062"/>
    <s v="PRD041"/>
    <s v="STR109"/>
    <s v="EMP0180"/>
    <n v="4"/>
    <n v="217.85"/>
    <n v="10"/>
    <n v="87.14"/>
    <n v="901.9"/>
    <n v="758.76"/>
    <n v="143.13999999999999"/>
    <s v="Wallet"/>
    <s v="Not Returned"/>
    <x v="0"/>
    <d v="1899-12-30T21:50:00"/>
    <s v="Weekend"/>
    <s v="Amul Frozen Vegetables 250ml"/>
    <x v="12"/>
    <n v="217.85"/>
    <s v="Yazhini Varma"/>
    <x v="1"/>
    <s v="Venkat Balan"/>
    <s v="Billing"/>
    <s v="FreshMart Mumbai Complex"/>
    <x v="2"/>
  </r>
  <r>
    <s v="INV100537"/>
    <x v="139"/>
    <s v="CUST0621"/>
    <s v="PRD068"/>
    <s v="STR032"/>
    <s v="EMP0091"/>
    <n v="6"/>
    <n v="243.38"/>
    <n v="15"/>
    <n v="219.04"/>
    <n v="1427.43"/>
    <n v="965.88"/>
    <n v="461.55"/>
    <s v="Debit Card"/>
    <s v="Not Returned"/>
    <x v="1"/>
    <d v="1899-12-30T11:24:00"/>
    <s v="Weekend"/>
    <s v="Patanjali Shampoo 2kg"/>
    <x v="10"/>
    <n v="232.2"/>
    <s v="Priya Iyer"/>
    <x v="0"/>
    <s v="Hema Nathan"/>
    <s v="Sales"/>
    <s v="FreshMart Kochi Main Road"/>
    <x v="0"/>
  </r>
  <r>
    <s v="INV100986"/>
    <x v="139"/>
    <s v="CUST0611"/>
    <s v="PRD098"/>
    <s v="STR097"/>
    <s v="EMP0340"/>
    <n v="8"/>
    <n v="94.9"/>
    <n v="0"/>
    <n v="0"/>
    <n v="873.08"/>
    <n v="552.72"/>
    <n v="320.36"/>
    <s v="Cash"/>
    <s v="Not Returned"/>
    <x v="1"/>
    <d v="1899-12-30T14:49:00"/>
    <s v="Weekend"/>
    <s v="Organic Fresh Fresh Vegetables 250ml"/>
    <x v="11"/>
    <n v="83.13"/>
    <s v="Vasanth Iyer"/>
    <x v="0"/>
    <s v="Nithya Subramaniam"/>
    <s v="Cashier"/>
    <s v="FreshMart Ahmedabad Arcade"/>
    <x v="2"/>
  </r>
  <r>
    <s v="INV101236"/>
    <x v="139"/>
    <s v="CUST0205"/>
    <s v="PRD099"/>
    <s v="STR138"/>
    <s v="EMP0083"/>
    <n v="8"/>
    <n v="435.18"/>
    <n v="20"/>
    <n v="696.29"/>
    <n v="3202.92"/>
    <n v="2779.76"/>
    <n v="423.16"/>
    <s v="Credit Card"/>
    <s v="Not Returned"/>
    <x v="0"/>
    <d v="1899-12-30T13:44:00"/>
    <s v="Weekend"/>
    <s v="Local Farm Fresh Vegetables 200g"/>
    <x v="11"/>
    <n v="401.06"/>
    <s v="Lalitha Nathan"/>
    <x v="0"/>
    <s v="Sathish Sharma"/>
    <s v="Billing"/>
    <s v="FreshMart Mumbai Enclave"/>
    <x v="2"/>
  </r>
  <r>
    <s v="INV101248"/>
    <x v="139"/>
    <s v="CUST0047"/>
    <s v="PRD102"/>
    <s v="STR124"/>
    <s v="EMP0138"/>
    <n v="4"/>
    <n v="400.33"/>
    <n v="10"/>
    <n v="160.13"/>
    <n v="1657.37"/>
    <n v="1363.6"/>
    <n v="293.77"/>
    <s v="Debit Card"/>
    <s v="Returned"/>
    <x v="2"/>
    <d v="1899-12-30T18:02:00"/>
    <s v="Weekend"/>
    <s v="Local Farm Fresh Vegetables 200g v2"/>
    <x v="11"/>
    <n v="400.33"/>
    <s v="Janani Iyer"/>
    <x v="1"/>
    <s v="Dinesh Velan"/>
    <s v="Cashier"/>
    <s v="FreshMart Ahmedabad Hub"/>
    <x v="2"/>
  </r>
  <r>
    <s v="INV101675"/>
    <x v="139"/>
    <s v="CUST0655"/>
    <s v="PRD097"/>
    <s v="STR159"/>
    <s v="EMP0052"/>
    <n v="5"/>
    <n v="365.92"/>
    <n v="10"/>
    <n v="182.96"/>
    <n v="1893.64"/>
    <n v="1551.9"/>
    <n v="341.74"/>
    <s v="Upi"/>
    <s v="Not Returned"/>
    <x v="0"/>
    <d v="1899-12-30T11:03:00"/>
    <s v="Weekend"/>
    <s v="Local Farm Fresh Vegetables 250ml v2"/>
    <x v="11"/>
    <n v="365.92"/>
    <s v="Sangeetha Mudaliar"/>
    <x v="2"/>
    <s v="Pandi Iyer"/>
    <s v="Sales"/>
    <s v="FreshMart Jaipur Market"/>
    <x v="1"/>
  </r>
  <r>
    <s v="INV101855"/>
    <x v="139"/>
    <s v="CUST0655"/>
    <s v="PRD029"/>
    <s v="STR036"/>
    <s v="EMP0150"/>
    <n v="2"/>
    <n v="332.73"/>
    <n v="10"/>
    <n v="66.55"/>
    <n v="688.75"/>
    <n v="522.44000000000005"/>
    <n v="166.31"/>
    <s v="Wallet"/>
    <s v="Not Returned"/>
    <x v="1"/>
    <d v="1899-12-30T13:43:00"/>
    <s v="Weekend"/>
    <s v="Pepsi Tea 200g"/>
    <x v="0"/>
    <n v="332.73"/>
    <s v="Sangeetha Mudaliar"/>
    <x v="2"/>
    <s v="Dhanya Iyer"/>
    <s v="Operations"/>
    <s v="FreshMart Chennai Central"/>
    <x v="0"/>
  </r>
  <r>
    <s v="INV102287"/>
    <x v="139"/>
    <s v="CUST0056"/>
    <s v="PRD086"/>
    <s v="STR144"/>
    <s v="EMP0047"/>
    <n v="4"/>
    <n v="327.08"/>
    <n v="0"/>
    <n v="0"/>
    <n v="1504.57"/>
    <n v="1098.44"/>
    <n v="406.13"/>
    <s v="Upi"/>
    <s v="Not Returned"/>
    <x v="1"/>
    <d v="1899-12-30T21:38:00"/>
    <s v="Weekend"/>
    <s v="Local Farm Fresh Fruits Combo v2"/>
    <x v="9"/>
    <n v="327.08"/>
    <s v="Nithya Prabhu"/>
    <x v="2"/>
    <s v="Sundar Gounder"/>
    <s v="Store Manager"/>
    <s v="FreshMart Kanpur Colony"/>
    <x v="1"/>
  </r>
  <r>
    <s v="INV100235"/>
    <x v="140"/>
    <s v="CUST0051"/>
    <s v="PRD017"/>
    <s v="STR046"/>
    <s v="EMP0087"/>
    <n v="8"/>
    <n v="502.58"/>
    <n v="5"/>
    <n v="201.03"/>
    <n v="4392.55"/>
    <n v="3181.52"/>
    <n v="1211.03"/>
    <s v="Upi"/>
    <s v="Not Returned"/>
    <x v="1"/>
    <d v="1899-12-30T10:21:00"/>
    <s v="Weekend"/>
    <s v="Nestle Curd 1kg"/>
    <x v="3"/>
    <n v="464.41"/>
    <s v="Ovi Devi"/>
    <x v="0"/>
    <s v="Nagarajan Rao"/>
    <s v="Sales"/>
    <s v="FreshMart Mysuru Colony"/>
    <x v="0"/>
  </r>
  <r>
    <s v="INV100355"/>
    <x v="140"/>
    <s v="CUST0307"/>
    <s v="PRD050"/>
    <s v="STR112"/>
    <s v="EMP0200"/>
    <n v="2"/>
    <n v="51.33"/>
    <n v="0"/>
    <n v="0"/>
    <n v="118.06"/>
    <n v="74.959999999999994"/>
    <n v="43.1"/>
    <s v="Credit Card"/>
    <s v="Not Returned"/>
    <x v="1"/>
    <d v="1899-12-30T20:43:00"/>
    <s v="Weekend"/>
    <s v="Parle Namkeen 500g"/>
    <x v="7"/>
    <n v="51.33"/>
    <s v="Ashok Nathan"/>
    <x v="1"/>
    <s v="Lalitha Varma"/>
    <s v="Cashier"/>
    <s v="FreshMart Surat Colony"/>
    <x v="2"/>
  </r>
  <r>
    <s v="INV100775"/>
    <x v="140"/>
    <s v="CUST0584"/>
    <s v="PRD031"/>
    <s v="STR084"/>
    <s v="EMP0288"/>
    <n v="6"/>
    <n v="366.82"/>
    <n v="20"/>
    <n v="440.18"/>
    <n v="2024.85"/>
    <n v="1630.68"/>
    <n v="394.17"/>
    <s v="Credit Card"/>
    <s v="Not Returned"/>
    <x v="1"/>
    <d v="1899-12-30T11:01:00"/>
    <s v="Weekend"/>
    <s v="Nescafe Coffee Pack"/>
    <x v="0"/>
    <n v="342.46"/>
    <s v="Esha Krishnan"/>
    <x v="0"/>
    <s v="Chitra Selvam"/>
    <s v="Sales"/>
    <s v="FreshMart Tiruppur Market"/>
    <x v="0"/>
  </r>
  <r>
    <s v="INV100916"/>
    <x v="140"/>
    <s v="CUST0108"/>
    <s v="PRD076"/>
    <s v="STR115"/>
    <s v="EMP0269"/>
    <n v="7"/>
    <n v="397.53"/>
    <n v="0"/>
    <n v="0"/>
    <n v="3200.12"/>
    <n v="2241.33"/>
    <n v="958.79"/>
    <s v="Wallet"/>
    <s v="Not Returned"/>
    <x v="0"/>
    <d v="1899-12-30T12:51:00"/>
    <s v="Weekend"/>
    <s v="Surf Excel Tissue Combo v2"/>
    <x v="5"/>
    <n v="395.66"/>
    <s v="Tara Rao"/>
    <x v="0"/>
    <s v="Devi Sharma"/>
    <s v="Billing"/>
    <s v="FreshMart Surat Nagar"/>
    <x v="2"/>
  </r>
  <r>
    <s v="INV101288"/>
    <x v="140"/>
    <s v="CUST0189"/>
    <s v="PRD040"/>
    <s v="STR084"/>
    <s v="EMP0288"/>
    <n v="3"/>
    <n v="158.04"/>
    <n v="20"/>
    <n v="94.82"/>
    <n v="436.19"/>
    <n v="382.44"/>
    <n v="53.75"/>
    <s v="Debit Card"/>
    <s v="Not Returned"/>
    <x v="1"/>
    <d v="1899-12-30T19:23:00"/>
    <s v="Weekend"/>
    <s v="Amul Frozen Vegetables 500g"/>
    <x v="12"/>
    <n v="144.03"/>
    <s v="Unknown"/>
    <x v="0"/>
    <s v="Chitra Selvam"/>
    <s v="Sales"/>
    <s v="FreshMart Tiruppur Market"/>
    <x v="0"/>
  </r>
  <r>
    <s v="INV101512"/>
    <x v="140"/>
    <s v="CUST0429"/>
    <s v="PRD071"/>
    <s v="STR042"/>
    <s v="EMP0261"/>
    <n v="4"/>
    <n v="53.39"/>
    <n v="0"/>
    <n v="0"/>
    <n v="245.59"/>
    <n v="172.04"/>
    <n v="73.55"/>
    <s v="Credit Card"/>
    <s v="Not Returned"/>
    <x v="1"/>
    <d v="1899-12-30T17:21:00"/>
    <s v="Weekend"/>
    <s v="Eveready Batteries Combo"/>
    <x v="5"/>
    <n v="53.39"/>
    <s v="Banu Naicker"/>
    <x v="1"/>
    <s v="Hari Murugan"/>
    <s v="Sales"/>
    <s v="FreshMart Erode Point"/>
    <x v="0"/>
  </r>
  <r>
    <s v="INV101652"/>
    <x v="140"/>
    <s v="CUST0539"/>
    <s v="PRD053"/>
    <s v="STR093"/>
    <s v="EMP0141"/>
    <n v="3"/>
    <n v="262.77"/>
    <n v="20"/>
    <n v="157.66"/>
    <n v="725.25"/>
    <n v="583.91999999999996"/>
    <n v="141.33000000000001"/>
    <s v="Debit Card"/>
    <s v="Not Returned"/>
    <x v="0"/>
    <d v="1899-12-30T09:28:00"/>
    <s v="Weekend"/>
    <s v="Cadbury Namkeen Pack"/>
    <x v="7"/>
    <n v="262.77"/>
    <s v="Prasath Gupta"/>
    <x v="1"/>
    <s v="Mala Velan"/>
    <s v="Sales"/>
    <s v="FreshMart Pune Complex"/>
    <x v="2"/>
  </r>
  <r>
    <s v="INV101923"/>
    <x v="140"/>
    <s v="CUST0200"/>
    <s v="PRD010"/>
    <s v="STR035"/>
    <s v="EMP0290"/>
    <n v="4"/>
    <n v="194.14"/>
    <n v="20"/>
    <n v="155.31"/>
    <n v="714.44"/>
    <n v="430.4"/>
    <n v="284.04000000000002"/>
    <s v="Debit Card"/>
    <s v="Not Returned"/>
    <x v="1"/>
    <d v="1899-12-30T09:55:00"/>
    <s v="Weekend"/>
    <s v="Harvest Gold Cookies Pack"/>
    <x v="6"/>
    <n v="182.3"/>
    <s v="Karthik Achari"/>
    <x v="0"/>
    <s v="Balamurugan Iyer"/>
    <s v="Operations"/>
    <s v="FreshMart Kochi Circle"/>
    <x v="0"/>
  </r>
  <r>
    <s v="INV101978"/>
    <x v="140"/>
    <s v="CUST0693"/>
    <s v="PRD027"/>
    <s v="STR045"/>
    <s v="EMP0204"/>
    <n v="1"/>
    <n v="139.21"/>
    <n v="20"/>
    <n v="27.84"/>
    <n v="128.08000000000001"/>
    <n v="106.99"/>
    <n v="21.09"/>
    <s v="Cash"/>
    <s v="Not Returned"/>
    <x v="1"/>
    <d v="1899-12-30T17:05:00"/>
    <s v="Weekend"/>
    <s v="Coca-Cola Tea 1kg"/>
    <x v="0"/>
    <n v="139.21"/>
    <s v="Dhanush Raj"/>
    <x v="1"/>
    <s v="Ramesh Murugan"/>
    <s v="Inventory"/>
    <s v="FreshMart Madurai Junction"/>
    <x v="0"/>
  </r>
  <r>
    <s v="INV102163"/>
    <x v="140"/>
    <s v="CUST0308"/>
    <s v="PRD045"/>
    <s v="STR158"/>
    <s v="EMP0107"/>
    <n v="6"/>
    <n v="70.900000000000006"/>
    <n v="15"/>
    <n v="63.81"/>
    <n v="415.83"/>
    <n v="347.34"/>
    <n v="68.489999999999995"/>
    <s v="Net Banking"/>
    <s v="Not Returned"/>
    <x v="1"/>
    <d v="1899-12-30T18:55:00"/>
    <s v="Weekend"/>
    <s v="McCain Ice Cream 2kg"/>
    <x v="12"/>
    <n v="68.95"/>
    <s v="Deepa Nathan"/>
    <x v="0"/>
    <s v="Sangeetha Devi"/>
    <s v="Sales"/>
    <s v="FreshMart Delhi Crossing"/>
    <x v="1"/>
  </r>
  <r>
    <s v="INV102302"/>
    <x v="140"/>
    <s v="CUST0045"/>
    <s v="PRD028"/>
    <s v="STR089"/>
    <s v="EMP0105"/>
    <n v="6"/>
    <n v="427.65"/>
    <n v="5"/>
    <n v="128.29"/>
    <n v="2803.25"/>
    <n v="1859.88"/>
    <n v="943.37"/>
    <s v="Upi"/>
    <s v="Not Returned"/>
    <x v="0"/>
    <d v="1899-12-30T17:34:00"/>
    <s v="Weekend"/>
    <s v="Tata Tea Soft Drinks 500g"/>
    <x v="0"/>
    <n v="380.12"/>
    <s v="Thenmozhi Pandian"/>
    <x v="0"/>
    <s v="Nagarajan Mudaliar"/>
    <s v="Cashier"/>
    <s v="FreshMart Salem Hub"/>
    <x v="0"/>
  </r>
  <r>
    <s v="INV102324"/>
    <x v="140"/>
    <s v="CUST0439"/>
    <s v="PRD023"/>
    <s v="STR064"/>
    <s v="EMP0334"/>
    <n v="4"/>
    <n v="342.27"/>
    <n v="5"/>
    <n v="68.45"/>
    <n v="1495.72"/>
    <n v="1064.4000000000001"/>
    <n v="431.32"/>
    <s v="Upi"/>
    <s v="Not Returned"/>
    <x v="1"/>
    <d v="1899-12-30T20:50:00"/>
    <s v="Weekend"/>
    <s v="Amul Butter 1L"/>
    <x v="3"/>
    <n v="342.27"/>
    <s v="Vijay Velan"/>
    <x v="2"/>
    <s v="Elango Raj"/>
    <s v="Sales"/>
    <s v="FreshMart Kochi Extension"/>
    <x v="0"/>
  </r>
  <r>
    <s v="INV102328"/>
    <x v="140"/>
    <s v="CUST0593"/>
    <s v="PRD134"/>
    <s v="STR074"/>
    <s v="EMP0270"/>
    <n v="3"/>
    <n v="353.05"/>
    <n v="20"/>
    <n v="211.83"/>
    <n v="974.42"/>
    <n v="788.4"/>
    <n v="186.02"/>
    <s v="Debit Card"/>
    <s v="Not Returned"/>
    <x v="2"/>
    <d v="1899-12-30T17:34:00"/>
    <s v="Weekend"/>
    <s v="Aachi Powdered Spices 200g v2"/>
    <x v="1"/>
    <n v="353.05"/>
    <s v="Balamurugan Velan"/>
    <x v="1"/>
    <s v="Priya Venkataraman"/>
    <s v="Operations"/>
    <s v="FreshMart Mysuru Main Road"/>
    <x v="0"/>
  </r>
  <r>
    <s v="INV100067"/>
    <x v="141"/>
    <s v="CUST0468"/>
    <s v="PRD105"/>
    <s v="STR138"/>
    <s v="EMP0125"/>
    <n v="4"/>
    <n v="131.03"/>
    <n v="5"/>
    <n v="26.21"/>
    <n v="497.91"/>
    <n v="469.08"/>
    <n v="28.83"/>
    <s v="Upi"/>
    <s v="Not Returned"/>
    <x v="1"/>
    <d v="1899-12-30T16:46:00"/>
    <s v="Weekday"/>
    <s v="India Gate Basmati Rice 250ml"/>
    <x v="2"/>
    <n v="131.03"/>
    <s v="Dinesh Kumar"/>
    <x v="2"/>
    <s v="Nandhini Chettiar"/>
    <s v="Cashier"/>
    <s v="FreshMart Mumbai Enclave"/>
    <x v="2"/>
  </r>
  <r>
    <s v="INV100487"/>
    <x v="141"/>
    <s v="CUST0285"/>
    <s v="PRD089"/>
    <s v="STR030"/>
    <s v="EMP0224"/>
    <n v="2"/>
    <n v="305.67"/>
    <n v="0"/>
    <n v="0"/>
    <n v="611.34"/>
    <n v="502.84"/>
    <n v="108.5"/>
    <s v="Net Banking"/>
    <s v="Not Returned"/>
    <x v="1"/>
    <d v="1899-12-30T19:53:00"/>
    <s v="Weekday"/>
    <s v="Organic Fresh Fresh Fruits 500g"/>
    <x v="9"/>
    <n v="305.67"/>
    <s v="Aishwarya Gounder"/>
    <x v="2"/>
    <s v="Sathish Sekar"/>
    <s v="Operations"/>
    <s v="FreshMart Mysuru Bypass"/>
    <x v="0"/>
  </r>
  <r>
    <s v="INV101365"/>
    <x v="141"/>
    <s v="CUST0242"/>
    <s v="PRD133"/>
    <s v="STR065"/>
    <s v="EMP0192"/>
    <n v="3"/>
    <n v="87.9"/>
    <n v="10"/>
    <n v="26.37"/>
    <n v="237.33"/>
    <n v="186.75"/>
    <n v="50.58"/>
    <s v="Debit Card"/>
    <s v="Not Returned"/>
    <x v="1"/>
    <d v="1899-12-30T12:39:00"/>
    <s v="Weekday"/>
    <s v="Aachi Powdered Spices 200g"/>
    <x v="1"/>
    <n v="80.5"/>
    <s v="Unknown"/>
    <x v="0"/>
    <s v="Rajesh Mudaliar"/>
    <s v="Billing"/>
    <s v="FreshMart Mysuru Enclave"/>
    <x v="0"/>
  </r>
  <r>
    <s v="INV101832"/>
    <x v="141"/>
    <s v="CUST0243"/>
    <s v="PRD056"/>
    <s v="STR038"/>
    <m/>
    <n v="4"/>
    <n v="333.54"/>
    <n v="5"/>
    <n v="66.709999999999994"/>
    <n v="1267.45"/>
    <n v="953.72"/>
    <n v="313.73"/>
    <s v="Cash"/>
    <s v="Not Returned"/>
    <x v="1"/>
    <d v="1899-12-30T09:13:00"/>
    <s v="Weekday"/>
    <s v="Cadbury Namkeen Combo"/>
    <x v="7"/>
    <n v="333.54"/>
    <s v="Lakshmi Reddy"/>
    <x v="2"/>
    <m/>
    <m/>
    <s v="FreshMart Hyderabad Hub"/>
    <x v="0"/>
  </r>
  <r>
    <s v="INV101996"/>
    <x v="141"/>
    <s v="CUST0657"/>
    <s v="PRD074"/>
    <s v="STR002"/>
    <s v="EMP0060"/>
    <n v="5"/>
    <n v="414.29"/>
    <n v="5"/>
    <n v="103.57"/>
    <n v="1967.88"/>
    <n v="1571.3"/>
    <n v="396.58"/>
    <s v="Debit Card"/>
    <s v="Not Returned"/>
    <x v="2"/>
    <d v="1899-12-30T16:12:00"/>
    <s v="Weekday"/>
    <s v="Surf Excel Tissue Combo"/>
    <x v="5"/>
    <n v="414.29"/>
    <s v="Devi Pandian"/>
    <x v="2"/>
    <s v="Venkat Gupta"/>
    <s v="Sales"/>
    <s v="FreshMart Tiruppur Bypass"/>
    <x v="0"/>
  </r>
  <r>
    <s v="INV100450"/>
    <x v="142"/>
    <s v="CUST0035"/>
    <s v="PRD147"/>
    <s v="STR051"/>
    <s v="EMP0077"/>
    <n v="7"/>
    <n v="73.89"/>
    <n v="20"/>
    <n v="103.45"/>
    <n v="413.78"/>
    <n v="353.01"/>
    <n v="60.77"/>
    <s v="Debit Card"/>
    <s v="Not Returned"/>
    <x v="1"/>
    <d v="1899-12-30T11:38:00"/>
    <s v="Weekday"/>
    <s v="Vim Dishwash 1kg"/>
    <x v="4"/>
    <n v="67.37"/>
    <s v="Balamurugan Sharma"/>
    <x v="0"/>
    <s v="Senthil Subramaniam"/>
    <s v="Cashier"/>
    <s v="FreshMart Madurai Arcade"/>
    <x v="0"/>
  </r>
  <r>
    <s v="INV100466"/>
    <x v="142"/>
    <s v="CUST0184"/>
    <s v="PRD051"/>
    <s v="STR126"/>
    <s v="EMP0063"/>
    <n v="5"/>
    <n v="147.97"/>
    <n v="0"/>
    <n v="0"/>
    <n v="739.85"/>
    <n v="564"/>
    <n v="175.85"/>
    <s v="Cash"/>
    <s v="Not Returned"/>
    <x v="1"/>
    <d v="1899-12-30T09:51:00"/>
    <s v="Weekday"/>
    <s v="Cadbury Biscuits 250ml"/>
    <x v="7"/>
    <n v="147.97"/>
    <s v="Ezhil Pillai"/>
    <x v="2"/>
    <s v="Lakshmi Devi"/>
    <s v="Store Manager"/>
    <s v="FreshMart Surat Hub"/>
    <x v="2"/>
  </r>
  <r>
    <s v="INV101160"/>
    <x v="142"/>
    <s v="CUST0292"/>
    <s v="PRD057"/>
    <s v="STR074"/>
    <s v="EMP0270"/>
    <n v="1"/>
    <n v="317.99"/>
    <n v="0"/>
    <n v="0"/>
    <n v="317.99"/>
    <n v="235.05"/>
    <n v="82.94"/>
    <s v="Wallet"/>
    <s v="Not Returned"/>
    <x v="1"/>
    <d v="1899-12-30T15:23:00"/>
    <s v="Weekday"/>
    <s v="Parle Chocolates 500g"/>
    <x v="7"/>
    <n v="317.99"/>
    <s v="Nirmala Venkataraman"/>
    <x v="2"/>
    <s v="Priya Venkataraman"/>
    <s v="Operations"/>
    <s v="FreshMart Mysuru Main Road"/>
    <x v="0"/>
  </r>
  <r>
    <s v="INV101624"/>
    <x v="142"/>
    <s v="CUST0096"/>
    <s v="PRD044"/>
    <s v="STR123"/>
    <s v="EMP0299"/>
    <n v="6"/>
    <n v="259.55"/>
    <n v="0"/>
    <n v="0"/>
    <n v="1557.3"/>
    <n v="1249.32"/>
    <n v="307.98"/>
    <s v="Cash"/>
    <s v="Not Returned"/>
    <x v="2"/>
    <d v="1899-12-30T13:46:00"/>
    <s v="Weekday"/>
    <s v="ITC Frozen Vegetables 250ml v2"/>
    <x v="12"/>
    <n v="229.81"/>
    <s v="Hariharan Gounder"/>
    <x v="0"/>
    <s v="Nandhini Kumar"/>
    <s v="Cashier"/>
    <s v="FreshMart Mumbai Extension"/>
    <x v="2"/>
  </r>
  <r>
    <s v="INV100272"/>
    <x v="143"/>
    <s v="CUST0380"/>
    <s v="PRD120"/>
    <s v="STR148"/>
    <s v="EMP0220"/>
    <n v="4"/>
    <n v="109.69"/>
    <n v="5"/>
    <n v="21.94"/>
    <n v="416.82"/>
    <n v="371.84"/>
    <n v="44.98"/>
    <s v="Wallet"/>
    <s v="Not Returned"/>
    <x v="2"/>
    <d v="1899-12-30T20:16:00"/>
    <s v="Weekday"/>
    <s v="Idhayam Groundnut Oil 2kg"/>
    <x v="8"/>
    <n v="109.69"/>
    <s v="Dinesh Venkataraman"/>
    <x v="2"/>
    <s v="Ramesh Pillai"/>
    <s v="Operations"/>
    <s v="FreshMart Kanpur Gardens"/>
    <x v="1"/>
  </r>
  <r>
    <s v="INV100530"/>
    <x v="143"/>
    <s v="CUST0515"/>
    <s v="PRD051"/>
    <s v="STR055"/>
    <s v="EMP0068"/>
    <n v="2"/>
    <n v="147.97"/>
    <n v="0"/>
    <n v="0"/>
    <n v="295.94"/>
    <n v="225.6"/>
    <n v="70.34"/>
    <s v="Credit Card"/>
    <s v="Not Returned"/>
    <x v="0"/>
    <d v="1899-12-30T10:51:00"/>
    <s v="Weekday"/>
    <s v="Cadbury Biscuits 250ml"/>
    <x v="7"/>
    <n v="147.97"/>
    <s v="Ovi Pillai"/>
    <x v="1"/>
    <s v="Manoj Subramaniam"/>
    <s v="Sales"/>
    <s v="FreshMart Madurai Circle"/>
    <x v="0"/>
  </r>
  <r>
    <s v="INV100714"/>
    <x v="143"/>
    <s v="CUST0396"/>
    <s v="PRD111"/>
    <s v="STR132"/>
    <s v="EMP0106"/>
    <n v="5"/>
    <n v="225.45"/>
    <n v="20"/>
    <n v="225.45"/>
    <n v="901.8"/>
    <n v="954.5"/>
    <n v="-52.7"/>
    <s v="Upi"/>
    <s v="Not Returned"/>
    <x v="0"/>
    <d v="1899-12-30T18:41:00"/>
    <s v="Weekday"/>
    <s v="Aachi Idli Rice 500g"/>
    <x v="2"/>
    <n v="225.45"/>
    <s v="Yogesh Raj"/>
    <x v="2"/>
    <s v="Banu Raj"/>
    <s v="Sales"/>
    <s v="FreshMart Surat Plaza"/>
    <x v="2"/>
  </r>
  <r>
    <s v="INV100817"/>
    <x v="143"/>
    <s v="CUST0200"/>
    <s v="PRD034"/>
    <s v="STR008"/>
    <s v="EMP0278"/>
    <n v="7"/>
    <n v="133.02000000000001"/>
    <n v="0"/>
    <n v="0"/>
    <n v="931.14"/>
    <n v="681.45"/>
    <n v="249.69"/>
    <s v="Cash"/>
    <s v="Not Returned"/>
    <x v="0"/>
    <d v="1899-12-30T17:14:00"/>
    <s v="Weekday"/>
    <s v="Nescafe Coffee 500g"/>
    <x v="0"/>
    <n v="124.84"/>
    <s v="Karthik Achari"/>
    <x v="0"/>
    <s v="Hariharan Reddy"/>
    <s v="Inventory"/>
    <s v="FreshMart Kochi Plaza"/>
    <x v="0"/>
  </r>
  <r>
    <s v="INV101142"/>
    <x v="143"/>
    <s v="CUST0452"/>
    <s v="PRD114"/>
    <s v="STR006"/>
    <s v="EMP0265"/>
    <n v="2"/>
    <n v="188.64"/>
    <n v="15"/>
    <n v="56.59"/>
    <n v="320.69"/>
    <n v="316.56"/>
    <n v="4.13"/>
    <s v="Credit Card"/>
    <s v="Not Returned"/>
    <x v="1"/>
    <d v="1899-12-30T13:51:00"/>
    <s v="Weekday"/>
    <s v="Aachi Ponni Rice 250ml"/>
    <x v="2"/>
    <n v="188.64"/>
    <s v="Dhanya Varma"/>
    <x v="1"/>
    <s v="Padma Subramaniam"/>
    <s v="Operations"/>
    <s v="FreshMart Mysuru Junction"/>
    <x v="0"/>
  </r>
  <r>
    <s v="INV101461"/>
    <x v="143"/>
    <s v="CUST0417"/>
    <s v="PRD011"/>
    <s v="STR009"/>
    <s v="EMP0322"/>
    <n v="3"/>
    <n v="168.36"/>
    <n v="5"/>
    <n v="25.25"/>
    <n v="479.83"/>
    <n v="306.69"/>
    <n v="173.14"/>
    <s v="Debit Card"/>
    <s v="Not Returned"/>
    <x v="1"/>
    <d v="1899-12-30T19:46:00"/>
    <s v="Weekday"/>
    <s v="Britannia Rusk 1L"/>
    <x v="6"/>
    <n v="168.36"/>
    <s v="Sanjay Chandran"/>
    <x v="1"/>
    <s v="Prasath Naidu"/>
    <s v="Billing"/>
    <s v="FreshMart Kochi Square"/>
    <x v="0"/>
  </r>
  <r>
    <s v="INV102137"/>
    <x v="143"/>
    <s v="CUST0042"/>
    <s v="PRD135"/>
    <s v="STR071"/>
    <s v="EMP0120"/>
    <n v="4"/>
    <n v="379.12"/>
    <n v="5"/>
    <n v="75.819999999999993"/>
    <n v="1440.66"/>
    <n v="1172.2"/>
    <n v="268.45999999999998"/>
    <s v="Wallet"/>
    <s v="Not Returned"/>
    <x v="0"/>
    <d v="1899-12-30T15:59:00"/>
    <s v="Weekday"/>
    <s v="MDH Whole Spices 1L"/>
    <x v="1"/>
    <n v="379.12"/>
    <s v="Malathi Kumar"/>
    <x v="2"/>
    <s v="Mala Rao"/>
    <s v="Cashier"/>
    <s v="FreshMart Salem Crossing"/>
    <x v="0"/>
  </r>
  <r>
    <s v="INV100076"/>
    <x v="144"/>
    <s v="CUST0284"/>
    <s v="PRD143"/>
    <s v="STR034"/>
    <s v="EMP0059"/>
    <n v="2"/>
    <n v="210.36"/>
    <n v="20"/>
    <n v="84.14"/>
    <n v="336.58"/>
    <n v="311.3"/>
    <n v="25.28"/>
    <s v="Upi"/>
    <s v="Not Returned"/>
    <x v="1"/>
    <d v="1899-12-30T15:39:00"/>
    <s v="Weekday"/>
    <s v="Harpic Toilet Cleaner Pack"/>
    <x v="4"/>
    <n v="210.36"/>
    <s v="Usha Gounder"/>
    <x v="1"/>
    <s v="Ezhil Rao"/>
    <s v="Billing"/>
    <s v="FreshMart Tiruppur Circle"/>
    <x v="0"/>
  </r>
  <r>
    <s v="INV100605"/>
    <x v="144"/>
    <s v="CUST0061"/>
    <s v="PRD004"/>
    <s v="STR036"/>
    <s v="EMP0133"/>
    <n v="5"/>
    <n v="427.52"/>
    <n v="5"/>
    <n v="106.88"/>
    <n v="2030.72"/>
    <n v="1182.7"/>
    <n v="848.02"/>
    <s v="Debit Card"/>
    <s v="Not Returned"/>
    <x v="1"/>
    <d v="1899-12-30T16:50:00"/>
    <s v="Weekday"/>
    <s v="Britannia Buns 2kg"/>
    <x v="6"/>
    <n v="398.25"/>
    <s v="Deepa Sekar"/>
    <x v="0"/>
    <s v="Deepak Naicker"/>
    <s v="Sales"/>
    <s v="FreshMart Chennai Central"/>
    <x v="0"/>
  </r>
  <r>
    <s v="INV101418"/>
    <x v="144"/>
    <s v="CUST0370"/>
    <s v="PRD034"/>
    <s v="STR009"/>
    <s v="EMP0322"/>
    <n v="8"/>
    <n v="140.56"/>
    <n v="5"/>
    <n v="56.22"/>
    <n v="1068.26"/>
    <n v="778.8"/>
    <n v="289.45999999999998"/>
    <s v="Credit Card"/>
    <s v="Not Returned"/>
    <x v="1"/>
    <d v="1899-12-30T13:07:00"/>
    <s v="Weekday"/>
    <s v="Nescafe Coffee 500g"/>
    <x v="0"/>
    <n v="124.84"/>
    <s v="Jaya Naicker"/>
    <x v="0"/>
    <s v="Prasath Naidu"/>
    <s v="Billing"/>
    <s v="FreshMart Kochi Square"/>
    <x v="0"/>
  </r>
  <r>
    <s v="INV101696"/>
    <x v="144"/>
    <s v="CUST0051"/>
    <s v="PRD103"/>
    <s v="STR070"/>
    <s v="EMP0003"/>
    <n v="3"/>
    <n v="398.76"/>
    <n v="5"/>
    <n v="59.81"/>
    <n v="1136.47"/>
    <n v="910.23"/>
    <n v="226.24"/>
    <s v="Debit Card"/>
    <s v="Not Returned"/>
    <x v="1"/>
    <d v="1899-12-30T14:33:00"/>
    <s v="Weekday"/>
    <s v="Organic Fresh Fresh Vegetables Pack"/>
    <x v="11"/>
    <n v="355.64"/>
    <s v="Ovi Devi"/>
    <x v="0"/>
    <s v="Manoj Achari"/>
    <s v="Sales"/>
    <s v="FreshMart Bengaluru Nagar"/>
    <x v="0"/>
  </r>
  <r>
    <s v="INV102160"/>
    <x v="144"/>
    <s v="CUST0093"/>
    <s v="PRD065"/>
    <s v="STR016"/>
    <s v="EMP0244"/>
    <n v="1"/>
    <n v="277.42"/>
    <n v="0"/>
    <n v="0"/>
    <n v="277.42"/>
    <n v="199.16"/>
    <n v="78.260000000000005"/>
    <s v="Upi"/>
    <s v="Not Returned"/>
    <x v="1"/>
    <d v="1899-12-30T15:26:00"/>
    <s v="Weekday"/>
    <s v="Dove Toothpaste 1L"/>
    <x v="10"/>
    <n v="159.5"/>
    <s v="Prakash Menon"/>
    <x v="2"/>
    <s v="Udhay Chettiar"/>
    <s v="Cashier"/>
    <s v="FreshMart Kochi Bypass"/>
    <x v="0"/>
  </r>
  <r>
    <s v="INV101065"/>
    <x v="145"/>
    <s v="CUST0260"/>
    <s v="PRD033"/>
    <s v="STR159"/>
    <s v="EMP0238"/>
    <n v="3"/>
    <n v="217.42"/>
    <n v="0"/>
    <n v="0"/>
    <n v="652.26"/>
    <n v="531.09"/>
    <n v="121.17"/>
    <s v="Wallet"/>
    <s v="Not Returned"/>
    <x v="1"/>
    <d v="1899-12-30T20:23:00"/>
    <s v="Weekday"/>
    <s v="Bisleri Soft Drinks 2kg"/>
    <x v="0"/>
    <n v="217.42"/>
    <s v="Geetha Achari"/>
    <x v="2"/>
    <s v="Poornima Menon"/>
    <s v="Operations"/>
    <s v="FreshMart Jaipur Market"/>
    <x v="1"/>
  </r>
  <r>
    <s v="INV101179"/>
    <x v="145"/>
    <s v="CUST0189"/>
    <s v="PRD017"/>
    <s v="STR032"/>
    <s v="EMP0133"/>
    <n v="4"/>
    <n v="533.82000000000005"/>
    <n v="0"/>
    <n v="0"/>
    <n v="2135.2800000000002"/>
    <n v="1590.76"/>
    <n v="544.52"/>
    <s v="Debit Card"/>
    <s v="Not Returned"/>
    <x v="1"/>
    <d v="1899-12-30T20:30:00"/>
    <s v="Weekday"/>
    <s v="Nestle Curd 1kg"/>
    <x v="3"/>
    <n v="464.41"/>
    <s v="Unknown"/>
    <x v="0"/>
    <s v="Deepak Naicker"/>
    <s v="Sales"/>
    <s v="FreshMart Kochi Main Road"/>
    <x v="0"/>
  </r>
  <r>
    <s v="INV101703"/>
    <x v="145"/>
    <s v="CUST0549"/>
    <s v="PRD014"/>
    <s v="STR050"/>
    <s v="EMP0133"/>
    <n v="2"/>
    <n v="434.65"/>
    <n v="20"/>
    <n v="173.86"/>
    <n v="695.44"/>
    <n v="703.26"/>
    <n v="-7.82"/>
    <s v="Net Banking"/>
    <s v="Not Returned"/>
    <x v="0"/>
    <d v="1899-12-30T16:58:00"/>
    <s v="Weekday"/>
    <s v="Milky Mist Curd 1kg"/>
    <x v="3"/>
    <n v="434.65"/>
    <s v="Chandrasekar Varma"/>
    <x v="1"/>
    <s v="Deepak Naicker"/>
    <s v="Sales"/>
    <s v="FreshMart Chennai Main Road"/>
    <x v="0"/>
  </r>
  <r>
    <s v="INV101727"/>
    <x v="145"/>
    <s v="CUST0281"/>
    <s v="PRD129"/>
    <s v="STR074"/>
    <s v="EMP0270"/>
    <n v="5"/>
    <n v="490.22"/>
    <n v="10"/>
    <n v="245.11"/>
    <n v="2205.9899999999998"/>
    <n v="1867.9"/>
    <n v="338.09"/>
    <s v="Wallet"/>
    <s v="Not Returned"/>
    <x v="1"/>
    <d v="1899-12-30T18:50:00"/>
    <s v="Weekday"/>
    <s v="Everest Powdered Spices Combo"/>
    <x v="1"/>
    <n v="490.22"/>
    <s v="Kamala Varma"/>
    <x v="2"/>
    <s v="Priya Venkataraman"/>
    <s v="Operations"/>
    <s v="FreshMart Mysuru Main Road"/>
    <x v="0"/>
  </r>
  <r>
    <s v="INV101901"/>
    <x v="145"/>
    <s v="CUST0412"/>
    <s v="PRD035"/>
    <s v="STR040"/>
    <s v="EMP0061"/>
    <n v="3"/>
    <n v="566.29999999999995"/>
    <n v="5"/>
    <n v="84.94"/>
    <n v="1613.96"/>
    <n v="1169.4000000000001"/>
    <n v="444.56"/>
    <s v="Wallet"/>
    <s v="Not Returned"/>
    <x v="1"/>
    <d v="1899-12-30T11:46:00"/>
    <s v="Weekday"/>
    <s v="Coca-Cola Coffee 500g"/>
    <x v="0"/>
    <n v="503.36"/>
    <s v="Kalpana Gounder"/>
    <x v="0"/>
    <s v="Poornima Devi"/>
    <s v="Billing"/>
    <s v="FreshMart Coimbatore Colony"/>
    <x v="2"/>
  </r>
  <r>
    <s v="INV102182"/>
    <x v="145"/>
    <s v="CUST0063"/>
    <s v="PRD058"/>
    <s v="STR037"/>
    <s v="EMP0225"/>
    <n v="6"/>
    <n v="358.32"/>
    <n v="0"/>
    <n v="0"/>
    <n v="2149.92"/>
    <n v="1504.08"/>
    <n v="645.84"/>
    <s v="Wallet"/>
    <s v="Not Returned"/>
    <x v="1"/>
    <d v="1899-12-30T19:52:00"/>
    <s v="Weekday"/>
    <s v="Himalaya Skin Care 1L"/>
    <x v="10"/>
    <n v="339.13"/>
    <s v="Priya Varma"/>
    <x v="0"/>
    <s v="Banu Achari"/>
    <s v="Sales"/>
    <s v="FreshMart Hyderabad Extension"/>
    <x v="0"/>
  </r>
  <r>
    <s v="INV100166"/>
    <x v="146"/>
    <s v="CUST0059"/>
    <s v="PRD077"/>
    <s v="STR048"/>
    <s v="EMP0152"/>
    <n v="3"/>
    <n v="86.11"/>
    <n v="5"/>
    <n v="12.92"/>
    <n v="282.22000000000003"/>
    <n v="204.51"/>
    <n v="77.709999999999994"/>
    <s v="Debit Card"/>
    <s v="Not Returned"/>
    <x v="1"/>
    <d v="1899-12-30T20:04:00"/>
    <s v="Weekend"/>
    <s v="Vim Tissue 500g"/>
    <x v="5"/>
    <n v="86.11"/>
    <s v="Banu Sharma"/>
    <x v="1"/>
    <s v="Thiru Varma"/>
    <s v="Store Manager"/>
    <s v="FreshMart Bengaluru Square"/>
    <x v="0"/>
  </r>
  <r>
    <s v="INV101039"/>
    <x v="146"/>
    <s v="CUST0530"/>
    <s v="PRD122"/>
    <s v="STR028"/>
    <s v="EMP0235"/>
    <n v="1"/>
    <n v="102.51"/>
    <n v="10"/>
    <n v="10.25"/>
    <n v="106.1"/>
    <n v="88.72"/>
    <n v="17.38"/>
    <s v="Cash"/>
    <s v="Not Returned"/>
    <x v="1"/>
    <d v="1899-12-30T09:22:00"/>
    <s v="Weekend"/>
    <s v="Fortune Gingelly Oil 250ml"/>
    <x v="8"/>
    <n v="102.51"/>
    <s v="Deepak Chettiar"/>
    <x v="2"/>
    <s v="Mani Chandran"/>
    <s v="Cashier"/>
    <s v="FreshMart Ahmedabad Hub"/>
    <x v="0"/>
  </r>
  <r>
    <s v="INV101052"/>
    <x v="146"/>
    <s v="CUST0473"/>
    <s v="PRD052"/>
    <s v="STR058"/>
    <s v="EMP0038"/>
    <n v="4"/>
    <n v="328.59"/>
    <n v="20"/>
    <n v="262.87"/>
    <n v="1209.21"/>
    <n v="1021.96"/>
    <n v="187.25"/>
    <s v="Upi"/>
    <s v="Not Returned"/>
    <x v="2"/>
    <d v="1899-12-30T11:55:00"/>
    <s v="Weekend"/>
    <s v="Lays Namkeen 200g"/>
    <x v="7"/>
    <n v="328.59"/>
    <s v="Gayathri Iyer"/>
    <x v="1"/>
    <s v="Yamuna Achari"/>
    <s v="Inventory"/>
    <s v="FreshMart Erode Central"/>
    <x v="0"/>
  </r>
  <r>
    <s v="INV101308"/>
    <x v="146"/>
    <s v="CUST0198"/>
    <s v="PRD105"/>
    <s v="STR055"/>
    <s v="EMP0068"/>
    <n v="4"/>
    <n v="131.03"/>
    <n v="0"/>
    <n v="0"/>
    <n v="602.74"/>
    <n v="469.08"/>
    <n v="133.66"/>
    <s v="Net Banking"/>
    <s v="Not Returned"/>
    <x v="1"/>
    <d v="1899-12-30T18:14:00"/>
    <s v="Weekend"/>
    <s v="India Gate Basmati Rice 250ml"/>
    <x v="2"/>
    <n v="131.03"/>
    <s v="Meena Pillai"/>
    <x v="2"/>
    <s v="Manoj Subramaniam"/>
    <s v="Sales"/>
    <s v="FreshMart Madurai Circle"/>
    <x v="0"/>
  </r>
  <r>
    <s v="INV101405"/>
    <x v="146"/>
    <s v="CUST0465"/>
    <s v="PRD026"/>
    <s v="STR075"/>
    <s v="EMP0132"/>
    <n v="4"/>
    <n v="329.69"/>
    <n v="15"/>
    <n v="197.81"/>
    <n v="1289.0899999999999"/>
    <n v="989"/>
    <n v="300.08999999999997"/>
    <s v="Credit Card"/>
    <s v="Not Returned"/>
    <x v="1"/>
    <d v="1899-12-30T11:04:00"/>
    <s v="Weekend"/>
    <s v="Nescafe Coffee 1kg"/>
    <x v="0"/>
    <n v="329.69"/>
    <s v="Madhavan Iyer"/>
    <x v="2"/>
    <s v="Radha Balan"/>
    <s v="Sales"/>
    <s v="FreshMart Salem Main Road"/>
    <x v="0"/>
  </r>
  <r>
    <s v="INV101479"/>
    <x v="146"/>
    <s v="CUST0256"/>
    <s v="PRD029"/>
    <s v="STR010"/>
    <s v="EMP0129"/>
    <n v="3"/>
    <n v="332.73"/>
    <n v="0"/>
    <n v="0"/>
    <n v="1147.92"/>
    <n v="783.66"/>
    <n v="364.26"/>
    <s v="Cash"/>
    <s v="Not Returned"/>
    <x v="0"/>
    <d v="1899-12-30T20:34:00"/>
    <s v="Weekend"/>
    <s v="Pepsi Tea 200g"/>
    <x v="0"/>
    <n v="332.73"/>
    <s v="Charulatha Velan"/>
    <x v="2"/>
    <s v="Arun Nair"/>
    <s v="Inventory"/>
    <s v="FreshMart Kochi Colony"/>
    <x v="0"/>
  </r>
  <r>
    <s v="INV101937"/>
    <x v="146"/>
    <s v="CUST0121"/>
    <s v="PRD050"/>
    <s v="STR087"/>
    <s v="EMP0222"/>
    <n v="3"/>
    <n v="51.33"/>
    <n v="5"/>
    <n v="7.7"/>
    <n v="168.23"/>
    <n v="112.44"/>
    <n v="55.79"/>
    <s v="Wallet"/>
    <s v="Not Returned"/>
    <x v="1"/>
    <d v="1899-12-30T14:01:00"/>
    <s v="Weekend"/>
    <s v="Parle Namkeen 500g"/>
    <x v="7"/>
    <n v="51.33"/>
    <s v="Venkat Achari"/>
    <x v="2"/>
    <s v="Poornima Rao"/>
    <s v="Inventory"/>
    <s v="FreshMart Mysuru Complex"/>
    <x v="0"/>
  </r>
  <r>
    <s v="INV102010"/>
    <x v="146"/>
    <s v="CUST0073"/>
    <s v="PRD097"/>
    <s v="STR018"/>
    <s v="EMP0308"/>
    <n v="2"/>
    <n v="365.92"/>
    <n v="0"/>
    <n v="0"/>
    <n v="841.62"/>
    <n v="620.76"/>
    <n v="220.86"/>
    <s v="Net Banking"/>
    <s v="Not Returned"/>
    <x v="1"/>
    <d v="1899-12-30T21:29:00"/>
    <s v="Weekend"/>
    <s v="Local Farm Fresh Vegetables 250ml v2"/>
    <x v="11"/>
    <n v="365.92"/>
    <s v="Meena Balan"/>
    <x v="1"/>
    <s v="Thenmozhi Selvam"/>
    <s v="Cashier"/>
    <s v="FreshMart Hyderabad Main Road"/>
    <x v="0"/>
  </r>
  <r>
    <s v="INV102314"/>
    <x v="146"/>
    <s v="CUST0613"/>
    <s v="PRD110"/>
    <s v="STR043"/>
    <s v="EMP0014"/>
    <n v="6"/>
    <n v="311.24"/>
    <n v="20"/>
    <n v="373.49"/>
    <n v="1718.04"/>
    <n v="1522.2"/>
    <n v="195.84"/>
    <s v="Wallet"/>
    <s v="Not Returned"/>
    <x v="1"/>
    <d v="1899-12-30T16:18:00"/>
    <s v="Weekend"/>
    <s v="India Gate Ponni Rice 1kg"/>
    <x v="2"/>
    <n v="291.93"/>
    <s v="Meena Menon"/>
    <x v="0"/>
    <s v="Devi Rao"/>
    <s v="Billing"/>
    <s v="FreshMart Erode Heights"/>
    <x v="0"/>
  </r>
  <r>
    <s v="INV102376"/>
    <x v="146"/>
    <s v="CUST0205"/>
    <s v="PRD011"/>
    <s v="STR067"/>
    <s v="EMP0247"/>
    <n v="8"/>
    <n v="180.72"/>
    <n v="15"/>
    <n v="216.86"/>
    <n v="1413.23"/>
    <n v="817.84"/>
    <n v="595.39"/>
    <s v="Wallet"/>
    <s v="Not Returned"/>
    <x v="1"/>
    <d v="1899-12-30T13:48:00"/>
    <s v="Weekend"/>
    <s v="Britannia Rusk 1L"/>
    <x v="6"/>
    <n v="168.36"/>
    <s v="Lalitha Nathan"/>
    <x v="0"/>
    <s v="Sudha Balan"/>
    <s v="Sales"/>
    <s v="FreshMart Salem Complex"/>
    <x v="0"/>
  </r>
  <r>
    <s v="INV102390"/>
    <x v="146"/>
    <s v="CUST0179"/>
    <s v="PRD028"/>
    <s v="STR063"/>
    <s v="EMP0324"/>
    <n v="6"/>
    <n v="421.9"/>
    <n v="0"/>
    <n v="0"/>
    <n v="2911.11"/>
    <n v="1859.88"/>
    <n v="1051.23"/>
    <s v="Net Banking"/>
    <s v="Not Returned"/>
    <x v="1"/>
    <d v="1899-12-30T17:44:00"/>
    <s v="Weekend"/>
    <s v="Tata Tea Soft Drinks 500g"/>
    <x v="0"/>
    <n v="380.12"/>
    <s v="Chitra Mudaliar"/>
    <x v="0"/>
    <s v="Devi Raj"/>
    <s v="Inventory"/>
    <s v="FreshMart Hyderabad Market"/>
    <x v="0"/>
  </r>
  <r>
    <s v="INV100411"/>
    <x v="147"/>
    <s v="CUST0160"/>
    <s v="PRD026"/>
    <s v="STR140"/>
    <s v="EMP0145"/>
    <n v="3"/>
    <n v="329.69"/>
    <n v="10"/>
    <n v="98.91"/>
    <n v="1023.68"/>
    <n v="741.75"/>
    <n v="281.93"/>
    <s v="Upi"/>
    <s v="Not Returned"/>
    <x v="0"/>
    <d v="1899-12-30T09:19:00"/>
    <s v="Weekend"/>
    <s v="Nescafe Coffee 1kg"/>
    <x v="0"/>
    <n v="329.69"/>
    <s v="Mani Venkataraman"/>
    <x v="2"/>
    <s v="Ilango Reddy"/>
    <s v="Cashier"/>
    <s v="FreshMart Surat Crossing"/>
    <x v="2"/>
  </r>
  <r>
    <s v="INV100586"/>
    <x v="147"/>
    <s v="CUST0356"/>
    <s v="PRD140"/>
    <s v="STR120"/>
    <s v="EMP0344"/>
    <n v="1"/>
    <n v="352.51"/>
    <n v="0"/>
    <n v="0"/>
    <n v="405.39"/>
    <n v="260.06"/>
    <n v="145.33000000000001"/>
    <s v="Cash"/>
    <s v="Not Returned"/>
    <x v="1"/>
    <d v="1899-12-30T14:27:00"/>
    <s v="Weekend"/>
    <s v="Vim Toilet Cleaner 2kg"/>
    <x v="4"/>
    <n v="352.51"/>
    <s v="Janani Chettiar"/>
    <x v="1"/>
    <s v="Meena Kumar"/>
    <s v="Sales"/>
    <s v="FreshMart Nagpur Central"/>
    <x v="2"/>
  </r>
  <r>
    <s v="INV100602"/>
    <x v="147"/>
    <s v="CUST0554"/>
    <s v="PRD034"/>
    <s v="STR041"/>
    <s v="EMP0325"/>
    <n v="4"/>
    <n v="124.84"/>
    <n v="15"/>
    <n v="74.900000000000006"/>
    <n v="488.13"/>
    <n v="389.4"/>
    <n v="98.73"/>
    <s v="Wallet"/>
    <s v="Not Returned"/>
    <x v="1"/>
    <d v="1899-12-30T13:20:00"/>
    <s v="Weekend"/>
    <s v="Nescafe Coffee 500g"/>
    <x v="0"/>
    <n v="124.84"/>
    <s v="Nirmala Chandran"/>
    <x v="2"/>
    <s v="Chandran Naidu"/>
    <s v="Cashier"/>
    <s v="FreshMart Tiruppur Colony"/>
    <x v="0"/>
  </r>
  <r>
    <s v="INV100623"/>
    <x v="147"/>
    <s v="CUST0096"/>
    <s v="PRD020"/>
    <s v="STR006"/>
    <s v="EMP0133"/>
    <n v="8"/>
    <n v="108.86"/>
    <n v="0"/>
    <n v="0"/>
    <n v="1001.51"/>
    <n v="688.4"/>
    <n v="313.11"/>
    <s v="Net Banking"/>
    <s v="Not Returned"/>
    <x v="1"/>
    <d v="1899-12-30T19:16:00"/>
    <s v="Weekend"/>
    <s v="Aavin Milk 1L"/>
    <x v="3"/>
    <n v="99.93"/>
    <s v="Hariharan Gounder"/>
    <x v="0"/>
    <s v="Deepak Naicker"/>
    <s v="Sales"/>
    <s v="FreshMart Mysuru Junction"/>
    <x v="0"/>
  </r>
  <r>
    <s v="INV100977"/>
    <x v="147"/>
    <s v="CUST0431"/>
    <s v="PRD047"/>
    <s v="STR110"/>
    <s v="EMP0133"/>
    <n v="4"/>
    <n v="474.19"/>
    <n v="0"/>
    <n v="0"/>
    <n v="2181.27"/>
    <n v="1375.56"/>
    <n v="805.71"/>
    <s v="Credit Card"/>
    <s v="Not Returned"/>
    <x v="1"/>
    <d v="1899-12-30T15:42:00"/>
    <s v="Weekend"/>
    <s v="Lays Chocolates Combo"/>
    <x v="7"/>
    <n v="474.19"/>
    <s v="Vasanth Pandian"/>
    <x v="2"/>
    <s v="Deepak Naicker"/>
    <s v="Sales"/>
    <s v="FreshMart Mumbai Colony"/>
    <x v="2"/>
  </r>
  <r>
    <s v="INV101050"/>
    <x v="147"/>
    <s v="CUST0329"/>
    <s v="PRD106"/>
    <s v="STR092"/>
    <s v="EMP0122"/>
    <n v="7"/>
    <n v="257.81"/>
    <n v="15"/>
    <n v="270.7"/>
    <n v="1764.07"/>
    <n v="1374.1"/>
    <n v="389.97"/>
    <s v="Cash"/>
    <s v="Not Returned"/>
    <x v="2"/>
    <d v="1899-12-30T14:45:00"/>
    <s v="Weekend"/>
    <s v="Aachi Basmati Rice 2kg"/>
    <x v="2"/>
    <n v="227"/>
    <s v="Usha Krishnan"/>
    <x v="0"/>
    <s v="Rajesh Chettiar"/>
    <s v="Cashier"/>
    <s v="FreshMart Chennai Gardens"/>
    <x v="0"/>
  </r>
  <r>
    <s v="INV101073"/>
    <x v="147"/>
    <s v="CUST0516"/>
    <s v="PRD001"/>
    <s v="STR023"/>
    <s v="EMP0082"/>
    <n v="8"/>
    <n v="307.93"/>
    <n v="10"/>
    <n v="246.34"/>
    <n v="2549.66"/>
    <n v="1477.92"/>
    <n v="1071.74"/>
    <s v="Cash"/>
    <s v="Not Returned"/>
    <x v="2"/>
    <d v="1899-12-30T10:27:00"/>
    <s v="Weekend"/>
    <s v="Local Bakers Buns 1kg"/>
    <x v="6"/>
    <n v="299.73"/>
    <s v="Bhuvana Venkataraman"/>
    <x v="0"/>
    <s v="Nirmala Krishnan"/>
    <s v="Store Manager"/>
    <s v="FreshMart Mysuru Square"/>
    <x v="0"/>
  </r>
  <r>
    <s v="INV101386"/>
    <x v="147"/>
    <s v="CUST0605"/>
    <s v="PRD068"/>
    <s v="STR002"/>
    <s v="EMP0184"/>
    <n v="3"/>
    <n v="257.27999999999997"/>
    <n v="0"/>
    <n v="0"/>
    <n v="887.62"/>
    <n v="482.94"/>
    <n v="404.68"/>
    <s v="Cash"/>
    <s v="Not Returned"/>
    <x v="0"/>
    <d v="1899-12-30T11:28:00"/>
    <s v="Weekend"/>
    <s v="Patanjali Shampoo 2kg"/>
    <x v="10"/>
    <n v="232.2"/>
    <s v="Arun Iyer"/>
    <x v="0"/>
    <s v="Deepa Subramaniam"/>
    <s v="Sales"/>
    <s v="FreshMart Tiruppur Bypass"/>
    <x v="0"/>
  </r>
  <r>
    <s v="INV101534"/>
    <x v="147"/>
    <s v="CUST0561"/>
    <s v="PRD023"/>
    <s v="STR037"/>
    <s v="EMP0173"/>
    <n v="1"/>
    <n v="342.27"/>
    <n v="20"/>
    <n v="68.45"/>
    <n v="314.89"/>
    <n v="266.10000000000002"/>
    <n v="48.79"/>
    <s v="Credit Card"/>
    <s v="Not Returned"/>
    <x v="1"/>
    <d v="1899-12-30T21:51:00"/>
    <s v="Weekend"/>
    <s v="Amul Butter 1L"/>
    <x v="3"/>
    <n v="342.27"/>
    <s v="Usha Balan"/>
    <x v="1"/>
    <s v="Mala Iyer"/>
    <s v="Inventory"/>
    <s v="FreshMart Hyderabad Extension"/>
    <x v="0"/>
  </r>
  <r>
    <s v="INV102256"/>
    <x v="147"/>
    <s v="CUST0173"/>
    <s v="PRD144"/>
    <s v="STR143"/>
    <s v="EMP0264"/>
    <n v="2"/>
    <n v="242.22"/>
    <n v="0"/>
    <n v="0"/>
    <n v="557.11"/>
    <n v="372.08"/>
    <n v="185.03"/>
    <s v="Upi"/>
    <s v="Not Returned"/>
    <x v="1"/>
    <d v="1899-12-30T16:33:00"/>
    <s v="Weekend"/>
    <s v="Harpic Dishwash Combo"/>
    <x v="4"/>
    <n v="242.22"/>
    <s v="Thenmozhi Balan"/>
    <x v="2"/>
    <s v="Bhavani Iyer"/>
    <s v="Sales"/>
    <s v="FreshMart Jaipur Colony"/>
    <x v="1"/>
  </r>
  <r>
    <s v="INV102401"/>
    <x v="147"/>
    <s v="CUST0380"/>
    <s v="PRD017"/>
    <s v="STR051"/>
    <s v="EMP0147"/>
    <n v="2"/>
    <n v="464.41"/>
    <n v="0"/>
    <n v="0"/>
    <n v="1068.1400000000001"/>
    <n v="795.38"/>
    <n v="272.76"/>
    <s v="Credit Card"/>
    <s v="Not Returned"/>
    <x v="1"/>
    <d v="1899-12-30T20:55:00"/>
    <s v="Weekend"/>
    <s v="Nestle Curd 1kg"/>
    <x v="3"/>
    <n v="464.41"/>
    <s v="Dinesh Venkataraman"/>
    <x v="2"/>
    <s v="Hemalatha Naidu"/>
    <s v="Billing"/>
    <s v="FreshMart Madurai Arcade"/>
    <x v="0"/>
  </r>
  <r>
    <s v="INV102440"/>
    <x v="147"/>
    <s v="CUST0668"/>
    <s v="PRD052"/>
    <s v="STR090"/>
    <s v="EMP0302"/>
    <n v="2"/>
    <n v="328.59"/>
    <n v="15"/>
    <n v="98.58"/>
    <n v="642.39"/>
    <n v="510.98"/>
    <n v="131.41"/>
    <s v="Wallet"/>
    <s v="Not Returned"/>
    <x v="2"/>
    <d v="1899-12-30T14:19:00"/>
    <s v="Weekend"/>
    <s v="Lays Namkeen 200g"/>
    <x v="7"/>
    <n v="328.59"/>
    <s v="Arun Achari"/>
    <x v="1"/>
    <s v="Anitha Subramaniam"/>
    <s v="Sales"/>
    <s v="FreshMart Mysuru Heights"/>
    <x v="0"/>
  </r>
  <r>
    <s v="INV100200"/>
    <x v="148"/>
    <s v="CUST0036"/>
    <s v="PRD022"/>
    <s v="STR024"/>
    <s v="EMP0199"/>
    <n v="5"/>
    <n v="397.22"/>
    <n v="10"/>
    <n v="198.61"/>
    <n v="1787.49"/>
    <n v="1596.85"/>
    <n v="190.64"/>
    <s v="Cash"/>
    <s v="Not Returned"/>
    <x v="1"/>
    <d v="1899-12-30T11:30:00"/>
    <s v="Weekday"/>
    <s v="Aavin Milk Pack"/>
    <x v="3"/>
    <n v="397.22"/>
    <s v="Janani Balan"/>
    <x v="2"/>
    <s v="Pandi Naidu"/>
    <s v="Sales"/>
    <s v="FreshMart Bengaluru Plaza"/>
    <x v="0"/>
  </r>
  <r>
    <s v="INV100345"/>
    <x v="148"/>
    <s v="CUST0058"/>
    <s v="PRD016"/>
    <s v="STR032"/>
    <s v="EMP0186"/>
    <n v="7"/>
    <n v="64.59"/>
    <n v="0"/>
    <n v="0"/>
    <n v="452.13"/>
    <n v="337.05"/>
    <n v="115.08"/>
    <s v="Wallet"/>
    <s v="Not Returned"/>
    <x v="1"/>
    <d v="1899-12-30T12:13:00"/>
    <s v="Weekday"/>
    <s v="Milky Mist Milk 2kg"/>
    <x v="3"/>
    <n v="59.92"/>
    <s v="Tara Devi"/>
    <x v="0"/>
    <s v="Hemalatha Velan"/>
    <s v="Billing"/>
    <s v="FreshMart Kochi Main Road"/>
    <x v="0"/>
  </r>
  <r>
    <s v="INV100774"/>
    <x v="148"/>
    <s v="CUST0512"/>
    <s v="PRD128"/>
    <s v="STR056"/>
    <s v="EMP0315"/>
    <n v="4"/>
    <n v="253.11"/>
    <n v="5"/>
    <n v="50.62"/>
    <n v="961.82"/>
    <n v="762.96"/>
    <n v="198.86"/>
    <s v="Debit Card"/>
    <s v="Not Returned"/>
    <x v="2"/>
    <d v="1899-12-30T15:27:00"/>
    <s v="Weekday"/>
    <s v="Aachi Powdered Spices Pack"/>
    <x v="1"/>
    <n v="253.11"/>
    <s v="Elango Rao"/>
    <x v="2"/>
    <s v="Mani Pandian"/>
    <s v="Sales"/>
    <s v="FreshMart Bengaluru Junction"/>
    <x v="0"/>
  </r>
  <r>
    <s v="INV100858"/>
    <x v="148"/>
    <s v="CUST0347"/>
    <s v="PRD032"/>
    <s v="STR143"/>
    <s v="EMP0338"/>
    <n v="4"/>
    <n v="141.11000000000001"/>
    <n v="0"/>
    <n v="0"/>
    <n v="564.44000000000005"/>
    <n v="463.64"/>
    <n v="100.8"/>
    <s v="Credit Card"/>
    <s v="Not Returned"/>
    <x v="1"/>
    <d v="1899-12-30T14:16:00"/>
    <s v="Weekday"/>
    <s v="Coca-Cola Coffee Combo"/>
    <x v="0"/>
    <n v="141.11000000000001"/>
    <s v="Balamurugan Murugan"/>
    <x v="1"/>
    <s v="Revathi Sekar"/>
    <s v="Sales"/>
    <s v="FreshMart Jaipur Colony"/>
    <x v="1"/>
  </r>
  <r>
    <s v="INV101221"/>
    <x v="148"/>
    <s v="CUST0045"/>
    <s v="PRD060"/>
    <s v="STR070"/>
    <s v="EMP0061"/>
    <n v="8"/>
    <n v="82.91"/>
    <n v="0"/>
    <n v="0"/>
    <n v="663.28"/>
    <n v="434"/>
    <n v="229.28"/>
    <s v="Wallet"/>
    <s v="Not Returned"/>
    <x v="1"/>
    <d v="1899-12-30T15:45:00"/>
    <s v="Weekday"/>
    <s v="Himalaya Soap 250ml"/>
    <x v="10"/>
    <n v="72.930000000000007"/>
    <s v="Thenmozhi Pandian"/>
    <x v="0"/>
    <s v="Poornima Devi"/>
    <s v="Billing"/>
    <s v="FreshMart Bengaluru Nagar"/>
    <x v="0"/>
  </r>
  <r>
    <s v="INV102079"/>
    <x v="148"/>
    <s v="CUST0470"/>
    <s v="PRD115"/>
    <s v="STR052"/>
    <s v="EMP0232"/>
    <n v="3"/>
    <n v="372.61"/>
    <n v="0"/>
    <n v="0"/>
    <n v="1117.83"/>
    <n v="959.73"/>
    <n v="158.1"/>
    <s v="Wallet"/>
    <s v="Not Returned"/>
    <x v="1"/>
    <d v="1899-12-30T10:52:00"/>
    <s v="Weekday"/>
    <s v="Aachi Ponni Rice 500g"/>
    <x v="2"/>
    <n v="372.61"/>
    <s v="Vijay Mudaliar"/>
    <x v="1"/>
    <s v="Uma Nathan"/>
    <s v="Operations"/>
    <s v="FreshMart Erode Extension"/>
    <x v="0"/>
  </r>
  <r>
    <s v="INV102435"/>
    <x v="148"/>
    <s v="CUST0036"/>
    <s v="PRD124"/>
    <s v="STR038"/>
    <s v="EMP0255"/>
    <n v="5"/>
    <n v="121.9"/>
    <n v="0"/>
    <n v="0"/>
    <n v="609.5"/>
    <n v="544.6"/>
    <n v="64.900000000000006"/>
    <s v="Credit Card"/>
    <s v="Not Returned"/>
    <x v="1"/>
    <d v="1899-12-30T21:31:00"/>
    <s v="Weekday"/>
    <s v="Gold Winner Coconut Oil 2kg"/>
    <x v="8"/>
    <n v="121.9"/>
    <s v="Janani Balan"/>
    <x v="2"/>
    <s v="Jagan Chettiar"/>
    <s v="Billing"/>
    <s v="FreshMart Hyderabad Hub"/>
    <x v="0"/>
  </r>
  <r>
    <s v="INV100016"/>
    <x v="149"/>
    <s v="CUST0381"/>
    <s v="PRD032"/>
    <s v="STR091"/>
    <s v="EMP0280"/>
    <n v="4"/>
    <n v="141.11000000000001"/>
    <n v="0"/>
    <n v="0"/>
    <n v="564.44000000000005"/>
    <n v="463.64"/>
    <n v="100.8"/>
    <s v="Credit Card"/>
    <s v="Not Returned"/>
    <x v="1"/>
    <d v="1899-12-30T14:22:00"/>
    <s v="Weekday"/>
    <s v="Coca-Cola Coffee Combo"/>
    <x v="0"/>
    <n v="141.11000000000001"/>
    <s v="Ovi Chandran"/>
    <x v="1"/>
    <s v="Hema Mudaliar"/>
    <s v="Store Manager"/>
    <s v="FreshMart Tiruppur Plaza"/>
    <x v="0"/>
  </r>
  <r>
    <s v="INV100413"/>
    <x v="149"/>
    <s v="CUST0679"/>
    <s v="PRD056"/>
    <s v="STR133"/>
    <s v="EMP0076"/>
    <n v="2"/>
    <n v="333.54"/>
    <n v="10"/>
    <n v="66.709999999999994"/>
    <n v="600.37"/>
    <n v="476.86"/>
    <n v="123.51"/>
    <s v="Net Banking"/>
    <s v="Not Returned"/>
    <x v="1"/>
    <d v="1899-12-30T10:06:00"/>
    <s v="Weekday"/>
    <s v="Cadbury Namkeen Combo"/>
    <x v="7"/>
    <n v="333.54"/>
    <s v="Thiru Prabhu"/>
    <x v="2"/>
    <s v="Meena Devi"/>
    <s v="Inventory"/>
    <s v="FreshMart Nagpur Gardens"/>
    <x v="2"/>
  </r>
  <r>
    <s v="INV100903"/>
    <x v="149"/>
    <s v="CUST0017"/>
    <s v="PRD028"/>
    <s v="STR017"/>
    <s v="EMP0092"/>
    <n v="5"/>
    <n v="380.12"/>
    <n v="20"/>
    <n v="380.12"/>
    <n v="1520.48"/>
    <n v="1549.9"/>
    <n v="-29.42"/>
    <s v="Credit Card"/>
    <s v="Returned"/>
    <x v="1"/>
    <d v="1899-12-30T20:17:00"/>
    <s v="Weekday"/>
    <s v="Tata Tea Soft Drinks 500g"/>
    <x v="0"/>
    <n v="380.12"/>
    <s v="Ashok Nair"/>
    <x v="2"/>
    <s v="Tara Gupta"/>
    <s v="Sales"/>
    <s v="FreshMart Madurai Plaza"/>
    <x v="0"/>
  </r>
  <r>
    <s v="INV101186"/>
    <x v="149"/>
    <s v="CUST0356"/>
    <s v="PRD029"/>
    <s v="STR086"/>
    <s v="EMP0263"/>
    <n v="2"/>
    <n v="332.73"/>
    <n v="20"/>
    <n v="133.09"/>
    <n v="532.37"/>
    <n v="522.44000000000005"/>
    <n v="9.93"/>
    <s v="Wallet"/>
    <s v="Not Returned"/>
    <x v="1"/>
    <d v="1899-12-30T10:00:00"/>
    <s v="Weekday"/>
    <s v="Pepsi Tea 200g"/>
    <x v="0"/>
    <n v="332.73"/>
    <s v="Janani Chettiar"/>
    <x v="1"/>
    <s v="Vani Nair"/>
    <s v="Cashier"/>
    <s v="FreshMart Bengaluru Circle"/>
    <x v="0"/>
  </r>
  <r>
    <s v="INV101374"/>
    <x v="149"/>
    <s v="CUST0384"/>
    <s v="PRD030"/>
    <s v="STR101"/>
    <s v="EMP0016"/>
    <n v="7"/>
    <n v="189.04"/>
    <n v="10"/>
    <n v="132.33000000000001"/>
    <n v="1190.95"/>
    <n v="994"/>
    <n v="196.95"/>
    <s v="Net Banking"/>
    <s v="Not Returned"/>
    <x v="1"/>
    <d v="1899-12-30T16:53:00"/>
    <s v="Weekday"/>
    <s v="Nescafe Tea Combo"/>
    <x v="0"/>
    <n v="172.63"/>
    <s v="Anand Kumar"/>
    <x v="0"/>
    <s v="Chandran Sekar"/>
    <s v="Store Manager"/>
    <s v="FreshMart Nagpur Junction"/>
    <x v="2"/>
  </r>
  <r>
    <s v="INV101678"/>
    <x v="149"/>
    <s v="CUST0437"/>
    <s v="PRD073"/>
    <s v="STR074"/>
    <s v="EMP0270"/>
    <n v="2"/>
    <n v="392.68"/>
    <n v="5"/>
    <n v="39.270000000000003"/>
    <n v="746.09"/>
    <n v="638.1"/>
    <n v="107.99"/>
    <s v="Net Banking"/>
    <s v="Not Returned"/>
    <x v="1"/>
    <d v="1899-12-30T16:35:00"/>
    <s v="Weekday"/>
    <s v="Harvest Gold Rusk 1kg"/>
    <x v="5"/>
    <n v="392.68"/>
    <s v="Vasanth Krishnan"/>
    <x v="2"/>
    <s v="Priya Venkataraman"/>
    <s v="Operations"/>
    <s v="FreshMart Mysuru Main Road"/>
    <x v="0"/>
  </r>
  <r>
    <s v="INV101718"/>
    <x v="149"/>
    <s v="CUST0545"/>
    <s v="PRD128"/>
    <s v="STR028"/>
    <s v="EMP0235"/>
    <n v="2"/>
    <n v="253.11"/>
    <n v="15"/>
    <n v="75.930000000000007"/>
    <n v="430.29"/>
    <n v="381.48"/>
    <n v="48.81"/>
    <s v="Net Banking"/>
    <s v="Not Returned"/>
    <x v="1"/>
    <d v="1899-12-30T09:21:00"/>
    <s v="Weekday"/>
    <s v="Aachi Powdered Spices Pack"/>
    <x v="1"/>
    <n v="253.11"/>
    <s v="Prakash Mudaliar"/>
    <x v="1"/>
    <s v="Mani Chandran"/>
    <s v="Cashier"/>
    <s v="FreshMart Ahmedabad Hub"/>
    <x v="0"/>
  </r>
  <r>
    <s v="INV100469"/>
    <x v="150"/>
    <s v="CUST0600"/>
    <s v="PRD056"/>
    <s v="STR091"/>
    <s v="EMP0110"/>
    <n v="3"/>
    <n v="349.11"/>
    <n v="0"/>
    <n v="0"/>
    <n v="1047.33"/>
    <n v="715.29"/>
    <n v="332.04"/>
    <s v="Cash"/>
    <s v="Not Returned"/>
    <x v="1"/>
    <d v="1899-12-30T18:18:00"/>
    <s v="Weekday"/>
    <s v="Cadbury Namkeen Combo"/>
    <x v="7"/>
    <n v="333.54"/>
    <s v="Anitha Reddy"/>
    <x v="0"/>
    <s v="Nandhini Chandran"/>
    <s v="Cashier"/>
    <s v="FreshMart Tiruppur Plaza"/>
    <x v="0"/>
  </r>
  <r>
    <s v="INV100546"/>
    <x v="150"/>
    <s v="CUST0110"/>
    <s v="PRD048"/>
    <s v="STR032"/>
    <s v="EMP0110"/>
    <n v="7"/>
    <n v="168.68"/>
    <n v="10"/>
    <n v="118.08"/>
    <n v="1062.68"/>
    <n v="764.47"/>
    <n v="298.20999999999998"/>
    <s v="Credit Card"/>
    <s v="Not Returned"/>
    <x v="1"/>
    <d v="1899-12-30T19:48:00"/>
    <s v="Weekday"/>
    <s v="Lays Chocolates 1kg"/>
    <x v="7"/>
    <n v="147.72"/>
    <s v="Pandi Chandran"/>
    <x v="0"/>
    <s v="Nandhini Chandran"/>
    <s v="Cashier"/>
    <s v="FreshMart Kochi Main Road"/>
    <x v="0"/>
  </r>
  <r>
    <s v="INV100715"/>
    <x v="150"/>
    <s v="CUST0343"/>
    <s v="PRD032"/>
    <s v="STR100"/>
    <s v="EMP0324"/>
    <n v="5"/>
    <n v="141.11000000000001"/>
    <n v="0"/>
    <n v="0"/>
    <n v="705.55"/>
    <n v="579.54999999999995"/>
    <n v="126"/>
    <s v="Wallet"/>
    <s v="Not Returned"/>
    <x v="2"/>
    <d v="1899-12-30T11:10:00"/>
    <s v="Weekday"/>
    <s v="Coca-Cola Coffee Combo"/>
    <x v="0"/>
    <n v="141.11000000000001"/>
    <s v="Jayakumar Nathan"/>
    <x v="2"/>
    <s v="Devi Raj"/>
    <s v="Inventory"/>
    <s v="FreshMart Ahmedabad Enclave"/>
    <x v="2"/>
  </r>
  <r>
    <s v="INV101806"/>
    <x v="150"/>
    <s v="CUST0230"/>
    <s v="PRD035"/>
    <s v="STR053"/>
    <s v="EMP0133"/>
    <n v="3"/>
    <n v="503.36"/>
    <n v="0"/>
    <n v="0"/>
    <n v="1510.08"/>
    <n v="1169.4000000000001"/>
    <n v="340.68"/>
    <s v="Credit Card"/>
    <s v="Not Returned"/>
    <x v="1"/>
    <d v="1899-12-30T12:12:00"/>
    <s v="Weekday"/>
    <s v="Coca-Cola Coffee 500g"/>
    <x v="0"/>
    <n v="503.36"/>
    <s v="Thenmozhi Menon"/>
    <x v="2"/>
    <s v="Deepak Naicker"/>
    <s v="Sales"/>
    <s v="FreshMart Tiruppur Heights"/>
    <x v="0"/>
  </r>
  <r>
    <s v="INV101927"/>
    <x v="150"/>
    <s v="CUST0475"/>
    <s v="PRD026"/>
    <s v="STR125"/>
    <s v="EMP0259"/>
    <n v="7"/>
    <n v="368.32"/>
    <n v="0"/>
    <n v="0"/>
    <n v="2578.2399999999998"/>
    <n v="1730.75"/>
    <n v="847.49"/>
    <s v="Wallet"/>
    <s v="Not Returned"/>
    <x v="1"/>
    <d v="1899-12-30T19:02:00"/>
    <s v="Weekday"/>
    <s v="Nescafe Coffee 1kg"/>
    <x v="0"/>
    <n v="329.69"/>
    <s v="Gopal Prabhu"/>
    <x v="0"/>
    <s v="Ramesh Sekar"/>
    <s v="Inventory"/>
    <s v="FreshMart Nagpur Arcade"/>
    <x v="2"/>
  </r>
  <r>
    <s v="INV102329"/>
    <x v="150"/>
    <m/>
    <s v="PRD031"/>
    <s v="STR129"/>
    <s v="EMP0075"/>
    <n v="8"/>
    <n v="385.8"/>
    <n v="10"/>
    <n v="308.64"/>
    <n v="2777.76"/>
    <n v="2174.2399999999998"/>
    <n v="603.52"/>
    <s v="Net Banking"/>
    <s v="Not Returned"/>
    <x v="0"/>
    <d v="1899-12-30T17:23:00"/>
    <s v="Weekday"/>
    <s v="Nescafe Coffee Pack"/>
    <x v="0"/>
    <n v="342.46"/>
    <m/>
    <x v="3"/>
    <s v="Yogesh Velan"/>
    <s v="Billing"/>
    <s v="FreshMart Ahmedabad Heights"/>
    <x v="2"/>
  </r>
  <r>
    <s v="INV100056"/>
    <x v="151"/>
    <s v="CUST0140"/>
    <s v="PRD032"/>
    <s v="STR127"/>
    <s v="EMP0143"/>
    <n v="2"/>
    <n v="141.11000000000001"/>
    <n v="0"/>
    <n v="0"/>
    <n v="282.22000000000003"/>
    <n v="231.82"/>
    <n v="50.4"/>
    <s v="Debit Card"/>
    <s v="Not Returned"/>
    <x v="1"/>
    <d v="1899-12-30T11:18:00"/>
    <s v="Weekday"/>
    <s v="Coca-Cola Coffee Combo"/>
    <x v="0"/>
    <n v="141.11000000000001"/>
    <s v="Manoj Prabhu"/>
    <x v="1"/>
    <s v="Chitra Prabhu"/>
    <s v="Sales"/>
    <s v="FreshMart Surat Enclave"/>
    <x v="2"/>
  </r>
  <r>
    <s v="INV100550"/>
    <x v="151"/>
    <s v="CUST0508"/>
    <s v="PRD105"/>
    <s v="STR125"/>
    <s v="EMP0139"/>
    <n v="3"/>
    <n v="131.03"/>
    <n v="20"/>
    <n v="78.62"/>
    <n v="314.47000000000003"/>
    <n v="351.81"/>
    <n v="-37.340000000000003"/>
    <s v="Credit Card"/>
    <s v="Not Returned"/>
    <x v="0"/>
    <d v="1899-12-30T18:57:00"/>
    <s v="Weekday"/>
    <s v="India Gate Basmati Rice 250ml"/>
    <x v="2"/>
    <n v="131.03"/>
    <s v="Priya Subramaniam"/>
    <x v="2"/>
    <s v="Balamurugan Devi"/>
    <s v="Operations"/>
    <s v="FreshMart Nagpur Arcade"/>
    <x v="2"/>
  </r>
  <r>
    <s v="INV100635"/>
    <x v="151"/>
    <s v="CUST0536"/>
    <s v="PRD006"/>
    <s v="STR111"/>
    <s v="EMP0001"/>
    <n v="3"/>
    <n v="343.56"/>
    <n v="20"/>
    <n v="206.14"/>
    <n v="824.54"/>
    <n v="648.96"/>
    <n v="175.58"/>
    <s v="Net Banking"/>
    <s v="Not Returned"/>
    <x v="1"/>
    <d v="1899-12-30T09:23:00"/>
    <s v="Weekday"/>
    <s v="Harvest Gold Cookies 500g"/>
    <x v="6"/>
    <n v="343.56"/>
    <s v="Hariharan Pandian"/>
    <x v="1"/>
    <s v="Manoj Pillai"/>
    <s v="Sales"/>
    <s v="FreshMart Mumbai Towers"/>
    <x v="2"/>
  </r>
  <r>
    <s v="INV101042"/>
    <x v="151"/>
    <s v="CUST0443"/>
    <s v="PRD098"/>
    <s v="STR063"/>
    <s v="EMP0160"/>
    <n v="1"/>
    <n v="83.13"/>
    <n v="20"/>
    <n v="16.63"/>
    <n v="66.5"/>
    <n v="69.09"/>
    <n v="-2.59"/>
    <s v="Credit Card"/>
    <s v="Not Returned"/>
    <x v="0"/>
    <d v="1899-12-30T17:09:00"/>
    <s v="Weekday"/>
    <s v="Organic Fresh Fresh Vegetables 250ml"/>
    <x v="11"/>
    <n v="83.13"/>
    <s v="Suresh Naicker"/>
    <x v="1"/>
    <s v="Sangeetha Pillai"/>
    <s v="Sales"/>
    <s v="FreshMart Hyderabad Market"/>
    <x v="0"/>
  </r>
  <r>
    <s v="INV101209"/>
    <x v="151"/>
    <s v="CUST0001"/>
    <s v="PRD028"/>
    <s v="STR034"/>
    <s v="EMP0059"/>
    <n v="3"/>
    <n v="380.12"/>
    <n v="0"/>
    <n v="0"/>
    <n v="1140.3599999999999"/>
    <n v="929.94"/>
    <n v="210.42"/>
    <s v="Upi"/>
    <s v="Not Returned"/>
    <x v="1"/>
    <d v="1899-12-30T14:20:00"/>
    <s v="Weekday"/>
    <s v="Tata Tea Soft Drinks 500g"/>
    <x v="0"/>
    <n v="380.12"/>
    <s v="Revathi Balan"/>
    <x v="1"/>
    <s v="Ezhil Rao"/>
    <s v="Billing"/>
    <s v="FreshMart Tiruppur Circle"/>
    <x v="0"/>
  </r>
  <r>
    <s v="INV101454"/>
    <x v="152"/>
    <s v="CUST0441"/>
    <s v="PRD009"/>
    <s v="STR026"/>
    <s v="EMP0253"/>
    <n v="5"/>
    <n v="661.91"/>
    <n v="15"/>
    <n v="496.43"/>
    <n v="2813.12"/>
    <n v="1993.6"/>
    <n v="819.52"/>
    <s v="Net Banking"/>
    <s v="Not Returned"/>
    <x v="1"/>
    <d v="1899-12-30T10:29:00"/>
    <s v="Weekday"/>
    <s v="Harvest Gold Buns 200g"/>
    <x v="6"/>
    <n v="661.91"/>
    <s v="Hari Kumar"/>
    <x v="2"/>
    <s v="Vasanthi Naicker"/>
    <s v="HR"/>
    <s v="FreshMart Mysuru Crossing"/>
    <x v="0"/>
  </r>
  <r>
    <s v="INV101629"/>
    <x v="152"/>
    <s v="CUST0251"/>
    <s v="PRD123"/>
    <s v="STR015"/>
    <s v="EMP0108"/>
    <n v="1"/>
    <n v="183.39"/>
    <n v="15"/>
    <n v="27.51"/>
    <n v="155.88"/>
    <n v="158.43"/>
    <n v="-2.5499999999999998"/>
    <s v="Wallet"/>
    <s v="Returned"/>
    <x v="2"/>
    <d v="1899-12-30T10:02:00"/>
    <s v="Weekday"/>
    <s v="Fortune Gingelly Oil 200g"/>
    <x v="8"/>
    <n v="183.39"/>
    <s v="Yogesh Devi"/>
    <x v="2"/>
    <s v="Padma Menon"/>
    <s v="Cashier"/>
    <s v="FreshMart Salem Circle"/>
    <x v="0"/>
  </r>
  <r>
    <s v="INV101893"/>
    <x v="152"/>
    <s v="CUST0510"/>
    <s v="PRD020"/>
    <s v="STR080"/>
    <s v="EMP0285"/>
    <n v="1"/>
    <n v="99.93"/>
    <n v="10"/>
    <n v="9.99"/>
    <n v="89.94"/>
    <n v="86.05"/>
    <n v="3.89"/>
    <s v="Debit Card"/>
    <s v="Not Returned"/>
    <x v="0"/>
    <d v="1899-12-30T17:01:00"/>
    <s v="Weekday"/>
    <s v="Aavin Milk 1L"/>
    <x v="3"/>
    <n v="99.93"/>
    <s v="Esha Nair"/>
    <x v="1"/>
    <s v="Lalitha Murugan"/>
    <s v="Store Manager"/>
    <s v="FreshMart Madurai Colony"/>
    <x v="0"/>
  </r>
  <r>
    <s v="INV101980"/>
    <x v="152"/>
    <s v="CUST0206"/>
    <s v="PRD026"/>
    <s v="STR029"/>
    <s v="EMP0272"/>
    <n v="6"/>
    <n v="346.05"/>
    <n v="20"/>
    <n v="415.26"/>
    <n v="1661.04"/>
    <n v="1483.5"/>
    <n v="177.54"/>
    <s v="Cash"/>
    <s v="Not Returned"/>
    <x v="1"/>
    <d v="1899-12-30T12:09:00"/>
    <s v="Weekday"/>
    <s v="Nescafe Coffee 1kg"/>
    <x v="0"/>
    <n v="329.69"/>
    <s v="Devi Venkataraman"/>
    <x v="0"/>
    <s v="Dhanush Pillai"/>
    <s v="Store Manager"/>
    <s v="FreshMart Bengaluru Colony"/>
    <x v="0"/>
  </r>
  <r>
    <s v="INV100522"/>
    <x v="153"/>
    <s v="CUST0308"/>
    <s v="PRD112"/>
    <s v="STR038"/>
    <s v="EMP0041"/>
    <n v="3"/>
    <n v="283.39"/>
    <n v="0"/>
    <n v="0"/>
    <n v="977.7"/>
    <n v="631.55999999999995"/>
    <n v="346.14"/>
    <s v="Upi"/>
    <s v="Not Returned"/>
    <x v="1"/>
    <d v="1899-12-30T16:06:00"/>
    <s v="Weekend"/>
    <s v="Aachi Ponni Rice 2kg"/>
    <x v="2"/>
    <n v="251.73"/>
    <s v="Deepa Nathan"/>
    <x v="0"/>
    <s v="Thenmozhi Pandian"/>
    <s v="Inventory"/>
    <s v="FreshMart Hyderabad Hub"/>
    <x v="0"/>
  </r>
  <r>
    <s v="INV100631"/>
    <x v="153"/>
    <s v="CUST0571"/>
    <s v="PRD048"/>
    <s v="STR014"/>
    <s v="EMP0282"/>
    <n v="6"/>
    <n v="153.84"/>
    <n v="20"/>
    <n v="184.61"/>
    <n v="849.19"/>
    <n v="655.26"/>
    <n v="193.93"/>
    <s v="Net Banking"/>
    <s v="Not Returned"/>
    <x v="1"/>
    <d v="1899-12-30T13:26:00"/>
    <s v="Weekend"/>
    <s v="Lays Chocolates 1kg"/>
    <x v="7"/>
    <n v="147.72"/>
    <s v="Nirmala Iyer"/>
    <x v="0"/>
    <s v="Gokul Nathan"/>
    <s v="Sales"/>
    <s v="FreshMart Coimbatore Circle"/>
    <x v="0"/>
  </r>
  <r>
    <s v="INV100668"/>
    <x v="153"/>
    <s v="CUST0185"/>
    <s v="PRD127"/>
    <s v="STR034"/>
    <s v="EMP0034"/>
    <n v="1"/>
    <n v="331.35"/>
    <n v="5"/>
    <n v="16.57"/>
    <n v="362"/>
    <n v="290.33"/>
    <n v="71.67"/>
    <s v="Upi"/>
    <s v="Not Returned"/>
    <x v="1"/>
    <d v="1899-12-30T19:01:00"/>
    <s v="Weekend"/>
    <s v="Idhayam Gingelly Oil 1kg"/>
    <x v="8"/>
    <n v="331.35"/>
    <s v="Janani Sekar"/>
    <x v="1"/>
    <s v="Sangeetha Venkataraman"/>
    <s v="Cashier"/>
    <s v="FreshMart Tiruppur Circle"/>
    <x v="0"/>
  </r>
  <r>
    <s v="INV100842"/>
    <x v="153"/>
    <s v="CUST0205"/>
    <s v="PRD109"/>
    <s v="STR049"/>
    <s v="EMP0183"/>
    <n v="7"/>
    <n v="159.38"/>
    <n v="10"/>
    <n v="111.57"/>
    <n v="1154.7"/>
    <n v="965.65"/>
    <n v="189.05"/>
    <s v="Debit Card"/>
    <s v="Not Returned"/>
    <x v="0"/>
    <d v="1899-12-30T17:45:00"/>
    <s v="Weekend"/>
    <s v="Aachi Ponni Rice 1kg"/>
    <x v="2"/>
    <n v="157.97999999999999"/>
    <s v="Lalitha Nathan"/>
    <x v="0"/>
    <s v="Kamala Murugan"/>
    <s v="Cashier"/>
    <s v="FreshMart Mysuru Circle"/>
    <x v="0"/>
  </r>
  <r>
    <s v="INV100843"/>
    <x v="153"/>
    <s v="CUST0008"/>
    <s v="PRD139"/>
    <s v="STR029"/>
    <s v="EMP0063"/>
    <n v="2"/>
    <n v="91.61"/>
    <n v="0"/>
    <n v="0"/>
    <n v="210.7"/>
    <n v="141.4"/>
    <n v="69.3"/>
    <s v="Credit Card"/>
    <s v="Not Returned"/>
    <x v="1"/>
    <d v="1899-12-30T10:57:00"/>
    <s v="Weekend"/>
    <s v="Lizol Toilet Cleaner Combo"/>
    <x v="4"/>
    <n v="91.61"/>
    <s v="Eswari Raj"/>
    <x v="2"/>
    <s v="Lakshmi Devi"/>
    <s v="Store Manager"/>
    <s v="FreshMart Bengaluru Colony"/>
    <x v="0"/>
  </r>
  <r>
    <s v="INV100902"/>
    <x v="153"/>
    <s v="CUST0573"/>
    <s v="PRD103"/>
    <s v="STR003"/>
    <s v="EMP0298"/>
    <n v="5"/>
    <n v="394.37"/>
    <n v="15"/>
    <n v="295.77999999999997"/>
    <n v="1927.48"/>
    <n v="1517.05"/>
    <n v="410.43"/>
    <s v="Upi"/>
    <s v="Not Returned"/>
    <x v="2"/>
    <d v="1899-12-30T11:05:00"/>
    <s v="Weekend"/>
    <s v="Organic Fresh Fresh Vegetables Pack"/>
    <x v="11"/>
    <n v="355.64"/>
    <s v="Padma Varma"/>
    <x v="1"/>
    <s v="Balaji Reddy"/>
    <s v="Billing"/>
    <s v="FreshMart Tiruppur Square"/>
    <x v="0"/>
  </r>
  <r>
    <s v="INV101753"/>
    <x v="153"/>
    <s v="CUST0303"/>
    <s v="PRD070"/>
    <s v="STR010"/>
    <s v="EMP0129"/>
    <n v="4"/>
    <n v="233.47"/>
    <n v="5"/>
    <n v="46.69"/>
    <n v="1020.27"/>
    <n v="755.92"/>
    <n v="264.35000000000002"/>
    <s v="Debit Card"/>
    <s v="Not Returned"/>
    <x v="1"/>
    <d v="1899-12-30T20:55:00"/>
    <s v="Weekend"/>
    <s v="Surf Excel Batteries 2kg"/>
    <x v="5"/>
    <n v="233.47"/>
    <s v="Kamala Subramaniam"/>
    <x v="2"/>
    <s v="Arun Nair"/>
    <s v="Inventory"/>
    <s v="FreshMart Kochi Colony"/>
    <x v="0"/>
  </r>
  <r>
    <s v="INV101799"/>
    <x v="153"/>
    <s v="CUST0069"/>
    <s v="PRD039"/>
    <s v="STR102"/>
    <s v="EMP0193"/>
    <n v="4"/>
    <n v="418.56"/>
    <n v="0"/>
    <n v="0"/>
    <n v="1925.38"/>
    <n v="1393.32"/>
    <n v="532.05999999999995"/>
    <s v="Upi"/>
    <s v="Not Returned"/>
    <x v="2"/>
    <d v="1899-12-30T09:13:00"/>
    <s v="Weekend"/>
    <s v="ITC Frozen Vegetables 250ml"/>
    <x v="12"/>
    <n v="392.79"/>
    <s v="Aishwarya Prabhu"/>
    <x v="0"/>
    <s v="Chandrasekar Chandran"/>
    <s v="HR"/>
    <s v="FreshMart Nagpur Towers"/>
    <x v="0"/>
  </r>
  <r>
    <s v="INV101914"/>
    <x v="153"/>
    <s v="CUST0415"/>
    <s v="PRD124"/>
    <s v="STR062"/>
    <s v="EMP0350"/>
    <n v="8"/>
    <n v="139.36000000000001"/>
    <n v="10"/>
    <n v="111.49"/>
    <n v="1153.9000000000001"/>
    <n v="871.36"/>
    <n v="282.54000000000002"/>
    <s v="Debit Card"/>
    <s v="Not Returned"/>
    <x v="1"/>
    <d v="1899-12-30T10:01:00"/>
    <s v="Weekend"/>
    <s v="Gold Winner Coconut Oil 2kg"/>
    <x v="8"/>
    <n v="121.9"/>
    <s v="Bharath Devi"/>
    <x v="0"/>
    <s v="Uma Pandian"/>
    <s v="Cashier"/>
    <s v="FreshMart Hyderabad Crossing"/>
    <x v="0"/>
  </r>
  <r>
    <s v="INV102085"/>
    <x v="153"/>
    <s v="CUST0290"/>
    <s v="PRD003"/>
    <s v="STR046"/>
    <s v="EMP0023"/>
    <n v="2"/>
    <n v="589.75"/>
    <n v="20"/>
    <n v="235.9"/>
    <n v="1085.1400000000001"/>
    <n v="687.3"/>
    <n v="397.84"/>
    <s v="Credit Card"/>
    <s v="Not Returned"/>
    <x v="1"/>
    <d v="1899-12-30T14:37:00"/>
    <s v="Weekend"/>
    <s v="Harvest Gold Buns Combo"/>
    <x v="6"/>
    <n v="589.75"/>
    <s v="Uma Pillai"/>
    <x v="1"/>
    <s v="Jayakumar Gounder"/>
    <s v="Operations"/>
    <s v="FreshMart Mysuru Colony"/>
    <x v="0"/>
  </r>
  <r>
    <s v="INV102154"/>
    <x v="153"/>
    <s v="CUST0496"/>
    <s v="PRD028"/>
    <s v="STR048"/>
    <s v="EMP0152"/>
    <n v="7"/>
    <n v="389"/>
    <n v="0"/>
    <n v="0"/>
    <n v="3131.45"/>
    <n v="2169.86"/>
    <n v="961.59"/>
    <s v="Wallet"/>
    <s v="Not Returned"/>
    <x v="1"/>
    <d v="1899-12-30T12:43:00"/>
    <s v="Weekend"/>
    <s v="Tata Tea Soft Drinks 500g"/>
    <x v="0"/>
    <n v="380.12"/>
    <s v="Senthil Venkataraman"/>
    <x v="0"/>
    <s v="Thiru Varma"/>
    <s v="Store Manager"/>
    <s v="FreshMart Bengaluru Square"/>
    <x v="0"/>
  </r>
  <r>
    <s v="INV102162"/>
    <x v="153"/>
    <s v="CUST0359"/>
    <s v="PRD023"/>
    <s v="STR002"/>
    <s v="EMP0060"/>
    <n v="1"/>
    <n v="342.27"/>
    <n v="0"/>
    <n v="0"/>
    <n v="393.61"/>
    <n v="266.10000000000002"/>
    <n v="127.51"/>
    <s v="Debit Card"/>
    <s v="Not Returned"/>
    <x v="1"/>
    <d v="1899-12-30T12:36:00"/>
    <s v="Weekend"/>
    <s v="Amul Butter 1L"/>
    <x v="3"/>
    <n v="342.27"/>
    <s v="Manoj Naidu"/>
    <x v="1"/>
    <s v="Venkat Gupta"/>
    <s v="Sales"/>
    <s v="FreshMart Tiruppur Bypass"/>
    <x v="0"/>
  </r>
  <r>
    <s v="INV102249"/>
    <x v="153"/>
    <s v="CUST0494"/>
    <s v="PRD149"/>
    <s v="STR065"/>
    <s v="EMP0192"/>
    <n v="6"/>
    <n v="189.82"/>
    <n v="5"/>
    <n v="56.95"/>
    <n v="1244.27"/>
    <n v="745.98"/>
    <n v="498.29"/>
    <s v="Wallet"/>
    <s v="Not Returned"/>
    <x v="0"/>
    <d v="1899-12-30T14:29:00"/>
    <s v="Weekend"/>
    <s v="Vim Toilet Cleaner 200g"/>
    <x v="4"/>
    <n v="171.25"/>
    <s v="Bhavani Reddy"/>
    <x v="0"/>
    <s v="Rajesh Mudaliar"/>
    <s v="Billing"/>
    <s v="FreshMart Mysuru Enclave"/>
    <x v="0"/>
  </r>
  <r>
    <s v="INV102399"/>
    <x v="153"/>
    <s v="CUST0096"/>
    <s v="PRD068"/>
    <s v="STR123"/>
    <s v="EMP0155"/>
    <n v="8"/>
    <n v="260.52"/>
    <n v="5"/>
    <n v="104.21"/>
    <n v="2276.94"/>
    <n v="1287.8399999999999"/>
    <n v="989.1"/>
    <s v="Cash"/>
    <s v="Not Returned"/>
    <x v="1"/>
    <d v="1899-12-30T18:55:00"/>
    <s v="Weekend"/>
    <s v="Patanjali Shampoo 2kg"/>
    <x v="10"/>
    <n v="232.2"/>
    <s v="Hariharan Gounder"/>
    <x v="0"/>
    <s v="Vijay Chandran"/>
    <s v="Cashier"/>
    <s v="FreshMart Mumbai Extension"/>
    <x v="2"/>
  </r>
  <r>
    <s v="INV102457"/>
    <x v="153"/>
    <s v="CUST0490"/>
    <s v="PRD126"/>
    <s v="STR026"/>
    <s v="EMP0253"/>
    <n v="8"/>
    <n v="387.52"/>
    <n v="10"/>
    <n v="310.02"/>
    <n v="3208.66"/>
    <n v="2595.84"/>
    <n v="612.82000000000005"/>
    <s v="Wallet"/>
    <s v="Not Returned"/>
    <x v="1"/>
    <d v="1899-12-30T21:29:00"/>
    <s v="Weekend"/>
    <s v="Fortune Gingelly Oil 1L"/>
    <x v="8"/>
    <n v="360.52"/>
    <s v="Hema Gounder"/>
    <x v="0"/>
    <s v="Vasanthi Naicker"/>
    <s v="HR"/>
    <s v="FreshMart Mysuru Crossing"/>
    <x v="0"/>
  </r>
  <r>
    <s v="INV102479"/>
    <x v="153"/>
    <s v="CUST0158"/>
    <s v="PRD125"/>
    <s v="STR004"/>
    <s v="EMP0212"/>
    <n v="3"/>
    <n v="219.39"/>
    <n v="0"/>
    <n v="0"/>
    <n v="756.9"/>
    <n v="586.32000000000005"/>
    <n v="170.58"/>
    <s v="Cash"/>
    <s v="Not Returned"/>
    <x v="1"/>
    <d v="1899-12-30T19:00:00"/>
    <s v="Weekend"/>
    <s v="Gold Winner Coconut Oil 2kg v2"/>
    <x v="8"/>
    <n v="219.39"/>
    <s v="Hemalatha Murugan"/>
    <x v="1"/>
    <s v="Tamil Pandian"/>
    <s v="Billing"/>
    <s v="FreshMart Erode Plaza"/>
    <x v="0"/>
  </r>
  <r>
    <s v="INV100018"/>
    <x v="154"/>
    <s v="CUST0633"/>
    <s v="PRD135"/>
    <s v="STR114"/>
    <s v="EMP0276"/>
    <n v="4"/>
    <n v="425.83"/>
    <n v="0"/>
    <n v="0"/>
    <n v="1958.82"/>
    <n v="1172.2"/>
    <n v="786.62"/>
    <s v="Debit Card"/>
    <s v="Not Returned"/>
    <x v="1"/>
    <d v="1899-12-30T11:18:00"/>
    <s v="Weekend"/>
    <s v="MDH Whole Spices 1L"/>
    <x v="1"/>
    <n v="379.12"/>
    <s v="Devi Mudaliar"/>
    <x v="0"/>
    <s v="Hari Chettiar"/>
    <s v="Store Manager"/>
    <s v="FreshMart Ahmedabad Complex"/>
    <x v="2"/>
  </r>
  <r>
    <s v="INV100279"/>
    <x v="154"/>
    <s v="CUST0647"/>
    <s v="PRD050"/>
    <s v="STR069"/>
    <s v="EMP0248"/>
    <n v="8"/>
    <n v="58.19"/>
    <n v="15"/>
    <n v="69.83"/>
    <n v="455.04"/>
    <n v="299.83999999999997"/>
    <n v="155.19999999999999"/>
    <s v="Debit Card"/>
    <s v="Not Returned"/>
    <x v="1"/>
    <d v="1899-12-30T09:04:00"/>
    <s v="Weekend"/>
    <s v="Parle Namkeen 500g"/>
    <x v="7"/>
    <n v="51.33"/>
    <s v="Kalpana Nathan"/>
    <x v="0"/>
    <s v="Charulatha Selvam"/>
    <s v="Sales"/>
    <s v="FreshMart Madurai Gardens"/>
    <x v="0"/>
  </r>
  <r>
    <s v="INV100773"/>
    <x v="154"/>
    <s v="CUST0307"/>
    <s v="PRD047"/>
    <s v="STR038"/>
    <s v="EMP0255"/>
    <n v="3"/>
    <n v="474.19"/>
    <n v="5"/>
    <n v="71.13"/>
    <n v="1554.16"/>
    <n v="1031.67"/>
    <n v="522.49"/>
    <s v="Cash"/>
    <s v="Not Returned"/>
    <x v="1"/>
    <d v="1899-12-30T14:39:00"/>
    <s v="Weekend"/>
    <s v="Lays Chocolates Combo"/>
    <x v="7"/>
    <n v="474.19"/>
    <s v="Ashok Nathan"/>
    <x v="1"/>
    <s v="Jagan Chettiar"/>
    <s v="Billing"/>
    <s v="FreshMart Hyderabad Hub"/>
    <x v="0"/>
  </r>
  <r>
    <s v="INV100852"/>
    <x v="154"/>
    <s v="CUST0672"/>
    <s v="PRD011"/>
    <s v="STR157"/>
    <s v="EMP0297"/>
    <n v="5"/>
    <n v="168.36"/>
    <n v="5"/>
    <n v="42.09"/>
    <n v="919.67"/>
    <n v="511.15"/>
    <n v="408.52"/>
    <s v="Net Banking"/>
    <s v="Not Returned"/>
    <x v="1"/>
    <d v="1899-12-30T15:16:00"/>
    <s v="Weekend"/>
    <s v="Britannia Rusk 1L"/>
    <x v="6"/>
    <n v="168.36"/>
    <s v="Chitra Devi"/>
    <x v="2"/>
    <s v="Kishore Naidu"/>
    <s v="Sales"/>
    <s v="FreshMart Lucknow Extension"/>
    <x v="1"/>
  </r>
  <r>
    <s v="INV100887"/>
    <x v="154"/>
    <s v="CUST0344"/>
    <s v="PRD089"/>
    <s v="STR029"/>
    <s v="EMP0036"/>
    <n v="4"/>
    <n v="305.67"/>
    <n v="0"/>
    <n v="0"/>
    <n v="1406.08"/>
    <n v="1005.68"/>
    <n v="400.4"/>
    <s v="Upi"/>
    <s v="Not Returned"/>
    <x v="1"/>
    <d v="1899-12-30T13:18:00"/>
    <s v="Weekend"/>
    <s v="Organic Fresh Fresh Fruits 500g"/>
    <x v="9"/>
    <n v="305.67"/>
    <s v="Karthik Nathan"/>
    <x v="1"/>
    <s v="Senthil Varma"/>
    <s v="Cashier"/>
    <s v="FreshMart Bengaluru Colony"/>
    <x v="0"/>
  </r>
  <r>
    <s v="INV101143"/>
    <x v="154"/>
    <s v="CUST0612"/>
    <s v="PRD084"/>
    <s v="STR078"/>
    <s v="EMP0296"/>
    <n v="4"/>
    <n v="246.31"/>
    <n v="0"/>
    <n v="0"/>
    <n v="1133.03"/>
    <n v="728.68"/>
    <n v="404.35"/>
    <s v="Debit Card"/>
    <s v="Not Returned"/>
    <x v="0"/>
    <d v="1899-12-30T12:53:00"/>
    <s v="Weekend"/>
    <s v="Local Farm Fresh Fruits Combo"/>
    <x v="9"/>
    <n v="221.61"/>
    <s v="Ramesh Naidu"/>
    <x v="0"/>
    <s v="Vani Venkataraman"/>
    <s v="Billing"/>
    <s v="FreshMart Tiruppur Towers"/>
    <x v="0"/>
  </r>
  <r>
    <s v="INV101519"/>
    <x v="154"/>
    <s v="CUST0482"/>
    <s v="PRD073"/>
    <s v="STR063"/>
    <s v="EMP0342"/>
    <n v="4"/>
    <n v="404.15"/>
    <n v="0"/>
    <n v="0"/>
    <n v="1859.09"/>
    <n v="1276.2"/>
    <n v="582.89"/>
    <s v="Net Banking"/>
    <s v="Not Returned"/>
    <x v="1"/>
    <d v="1899-12-30T09:01:00"/>
    <s v="Weekend"/>
    <s v="Harvest Gold Rusk 1kg"/>
    <x v="5"/>
    <n v="392.68"/>
    <s v="Prakash Naicker"/>
    <x v="0"/>
    <s v="Umesh Varma"/>
    <s v="Inventory"/>
    <s v="FreshMart Hyderabad Market"/>
    <x v="0"/>
  </r>
  <r>
    <s v="INV101698"/>
    <x v="154"/>
    <s v="CUST0086"/>
    <s v="PRD114"/>
    <s v="STR008"/>
    <s v="EMP0228"/>
    <n v="5"/>
    <n v="188.64"/>
    <n v="10"/>
    <n v="94.32"/>
    <n v="976.21"/>
    <n v="791.4"/>
    <n v="184.81"/>
    <s v="Net Banking"/>
    <s v="Not Returned"/>
    <x v="1"/>
    <d v="1899-12-30T13:23:00"/>
    <s v="Weekend"/>
    <s v="Aachi Ponni Rice 250ml"/>
    <x v="2"/>
    <n v="188.64"/>
    <s v="Anjali Prabhu"/>
    <x v="2"/>
    <s v="Poornima Naidu"/>
    <s v="Sales"/>
    <s v="FreshMart Kochi Plaza"/>
    <x v="0"/>
  </r>
  <r>
    <s v="INV101947"/>
    <x v="154"/>
    <s v="CUST0303"/>
    <s v="PRD085"/>
    <s v="STR083"/>
    <s v="EMP0074"/>
    <n v="5"/>
    <n v="389.61"/>
    <n v="5"/>
    <n v="97.4"/>
    <n v="2128.25"/>
    <n v="1680.35"/>
    <n v="447.9"/>
    <s v="Wallet"/>
    <s v="Not Returned"/>
    <x v="1"/>
    <d v="1899-12-30T16:05:00"/>
    <s v="Weekend"/>
    <s v="Local Farm Fresh Fruits 1kg"/>
    <x v="9"/>
    <n v="389.61"/>
    <s v="Kamala Subramaniam"/>
    <x v="2"/>
    <s v="Indira Varma"/>
    <s v="Sales"/>
    <s v="FreshMart Salem Colony"/>
    <x v="0"/>
  </r>
  <r>
    <s v="INV102011"/>
    <x v="154"/>
    <s v="CUST0564"/>
    <s v="PRD035"/>
    <s v="STR086"/>
    <s v="EMP0267"/>
    <n v="6"/>
    <n v="546.6"/>
    <n v="0"/>
    <n v="0"/>
    <n v="3771.54"/>
    <n v="2338.8000000000002"/>
    <n v="1432.74"/>
    <s v="Credit Card"/>
    <s v="Not Returned"/>
    <x v="1"/>
    <d v="1899-12-30T13:17:00"/>
    <s v="Weekend"/>
    <s v="Coca-Cola Coffee 500g"/>
    <x v="0"/>
    <n v="503.36"/>
    <s v="Kannan Raj"/>
    <x v="0"/>
    <s v="Ashok Pillai"/>
    <s v="HR"/>
    <s v="FreshMart Bengaluru Circle"/>
    <x v="0"/>
  </r>
  <r>
    <s v="INV102103"/>
    <x v="154"/>
    <s v="CUST0385"/>
    <s v="PRD037"/>
    <s v="STR051"/>
    <s v="EMP0297"/>
    <n v="4"/>
    <n v="245.32"/>
    <n v="5"/>
    <n v="49.06"/>
    <n v="1072.05"/>
    <n v="837.52"/>
    <n v="234.53"/>
    <s v="Credit Card"/>
    <s v="Not Returned"/>
    <x v="1"/>
    <d v="1899-12-30T19:40:00"/>
    <s v="Weekend"/>
    <s v="ITC Frozen Snacks 250ml"/>
    <x v="12"/>
    <n v="245.32"/>
    <s v="Bharath Krishnan"/>
    <x v="1"/>
    <s v="Kishore Naidu"/>
    <s v="Sales"/>
    <s v="FreshMart Madurai Arcade"/>
    <x v="0"/>
  </r>
  <r>
    <s v="INV102207"/>
    <x v="154"/>
    <s v="CUST0082"/>
    <s v="PRD097"/>
    <s v="STR069"/>
    <s v="EMP0042"/>
    <n v="7"/>
    <n v="380.16"/>
    <n v="0"/>
    <n v="0"/>
    <n v="3060.29"/>
    <n v="2172.66"/>
    <n v="887.63"/>
    <s v="Credit Card"/>
    <s v="Not Returned"/>
    <x v="1"/>
    <d v="1899-12-30T16:28:00"/>
    <s v="Weekend"/>
    <s v="Local Farm Fresh Vegetables 250ml v2"/>
    <x v="11"/>
    <n v="365.92"/>
    <s v="Kavya Raj"/>
    <x v="0"/>
    <s v="Nirmala Venkataraman"/>
    <s v="Sales"/>
    <s v="FreshMart Madurai Gardens"/>
    <x v="0"/>
  </r>
  <r>
    <s v="INV102271"/>
    <x v="154"/>
    <s v="CUST0012"/>
    <s v="PRD008"/>
    <s v="STR114"/>
    <s v="EMP0153"/>
    <n v="1"/>
    <n v="455.79"/>
    <n v="0"/>
    <n v="0"/>
    <n v="524.16"/>
    <n v="282.88"/>
    <n v="241.28"/>
    <s v="Cash"/>
    <s v="Not Returned"/>
    <x v="1"/>
    <d v="1899-12-30T11:56:00"/>
    <s v="Weekend"/>
    <s v="Britannia Cookies 200g"/>
    <x v="6"/>
    <n v="455.79"/>
    <s v="Meena Gupta"/>
    <x v="1"/>
    <s v="Eswari Raj"/>
    <s v="Sales"/>
    <s v="FreshMart Ahmedabad Complex"/>
    <x v="2"/>
  </r>
  <r>
    <s v="INV102303"/>
    <x v="154"/>
    <s v="CUST0605"/>
    <s v="PRD108"/>
    <s v="STR032"/>
    <s v="EMP0224"/>
    <n v="8"/>
    <n v="350.62"/>
    <n v="0"/>
    <n v="0"/>
    <n v="3225.7"/>
    <n v="2079.44"/>
    <n v="1146.26"/>
    <s v="Wallet"/>
    <s v="Not Returned"/>
    <x v="0"/>
    <d v="1899-12-30T20:23:00"/>
    <s v="Weekend"/>
    <s v="Daawat Basmati Rice 2kg"/>
    <x v="2"/>
    <n v="306.62"/>
    <s v="Arun Iyer"/>
    <x v="0"/>
    <s v="Sathish Sekar"/>
    <s v="Operations"/>
    <s v="FreshMart Kochi Main Road"/>
    <x v="0"/>
  </r>
  <r>
    <s v="INV100086"/>
    <x v="155"/>
    <s v="CUST0501"/>
    <s v="PRD134"/>
    <s v="STR077"/>
    <s v="EMP0030"/>
    <n v="4"/>
    <n v="353.05"/>
    <n v="0"/>
    <n v="0"/>
    <n v="1412.2"/>
    <n v="1051.2"/>
    <n v="361"/>
    <s v="Credit Card"/>
    <s v="Returned"/>
    <x v="1"/>
    <d v="1899-12-30T12:05:00"/>
    <s v="Weekday"/>
    <s v="Aachi Powdered Spices 200g v2"/>
    <x v="1"/>
    <n v="353.05"/>
    <s v="Kavya Subramaniam"/>
    <x v="1"/>
    <s v="Hariharan Rao"/>
    <s v="Cashier"/>
    <s v="FreshMart Kochi Gardens"/>
    <x v="0"/>
  </r>
  <r>
    <s v="INV100293"/>
    <x v="155"/>
    <s v="CUST0025"/>
    <s v="PRD089"/>
    <s v="STR102"/>
    <s v="EMP0331"/>
    <n v="3"/>
    <n v="305.67"/>
    <n v="10"/>
    <n v="91.7"/>
    <n v="825.31"/>
    <n v="754.26"/>
    <n v="71.05"/>
    <s v="Net Banking"/>
    <s v="Not Returned"/>
    <x v="0"/>
    <d v="1899-12-30T12:59:00"/>
    <s v="Weekday"/>
    <s v="Organic Fresh Fresh Fruits 500g"/>
    <x v="9"/>
    <n v="305.67"/>
    <s v="Vani Chettiar"/>
    <x v="1"/>
    <s v="Sudha Venkataraman"/>
    <s v="Cashier"/>
    <s v="FreshMart Nagpur Towers"/>
    <x v="0"/>
  </r>
  <r>
    <s v="INV100456"/>
    <x v="155"/>
    <s v="CUST0643"/>
    <s v="PRD096"/>
    <s v="STR018"/>
    <s v="EMP0308"/>
    <n v="2"/>
    <n v="205.93"/>
    <n v="10"/>
    <n v="41.19"/>
    <n v="370.67"/>
    <n v="340.4"/>
    <n v="30.27"/>
    <s v="Upi"/>
    <s v="Not Returned"/>
    <x v="2"/>
    <d v="1899-12-30T17:12:00"/>
    <s v="Weekday"/>
    <s v="Local Farm Fresh Vegetables 1L"/>
    <x v="11"/>
    <n v="205.93"/>
    <s v="Arun Gounder"/>
    <x v="1"/>
    <s v="Thenmozhi Selvam"/>
    <s v="Cashier"/>
    <s v="FreshMart Hyderabad Main Road"/>
    <x v="0"/>
  </r>
  <r>
    <s v="INV100524"/>
    <x v="155"/>
    <s v="CUST0123"/>
    <s v="PRD078"/>
    <s v="STR062"/>
    <s v="EMP0350"/>
    <n v="1"/>
    <n v="261.55"/>
    <n v="0"/>
    <n v="0"/>
    <n v="261.55"/>
    <n v="215.03"/>
    <n v="46.52"/>
    <s v="Cash"/>
    <s v="Returned"/>
    <x v="1"/>
    <d v="1899-12-30T16:24:00"/>
    <s v="Weekday"/>
    <s v="Vim Kitchenware Combo"/>
    <x v="5"/>
    <n v="261.55"/>
    <s v="Sudha Rao"/>
    <x v="1"/>
    <s v="Uma Pandian"/>
    <s v="Cashier"/>
    <s v="FreshMart Hyderabad Crossing"/>
    <x v="0"/>
  </r>
  <r>
    <s v="INV100895"/>
    <x v="155"/>
    <s v="CUST0246"/>
    <s v="PRD042"/>
    <s v="STR002"/>
    <s v="EMP0060"/>
    <n v="5"/>
    <n v="445.26"/>
    <n v="15"/>
    <n v="333.94"/>
    <n v="1892.36"/>
    <n v="1872.4"/>
    <n v="19.96"/>
    <s v="Upi"/>
    <s v="Not Returned"/>
    <x v="1"/>
    <d v="1899-12-30T21:57:00"/>
    <s v="Weekday"/>
    <s v="Amul Frozen Vegetables 2kg"/>
    <x v="12"/>
    <n v="444.49"/>
    <s v="Udhay Varma"/>
    <x v="0"/>
    <s v="Venkat Gupta"/>
    <s v="Sales"/>
    <s v="FreshMart Tiruppur Bypass"/>
    <x v="0"/>
  </r>
  <r>
    <s v="INV101506"/>
    <x v="155"/>
    <s v="CUST0634"/>
    <s v="PRD064"/>
    <s v="STR056"/>
    <s v="EMP0163"/>
    <n v="7"/>
    <n v="435.89"/>
    <n v="15"/>
    <n v="457.68"/>
    <n v="2593.5500000000002"/>
    <n v="1929.69"/>
    <n v="663.86"/>
    <s v="Upi"/>
    <s v="Returned"/>
    <x v="1"/>
    <d v="1899-12-30T20:37:00"/>
    <s v="Weekday"/>
    <s v="Patanjali Soap Combo"/>
    <x v="10"/>
    <n v="386.17"/>
    <s v="Chandrasekar Pandian"/>
    <x v="0"/>
    <s v="Revathi Raj"/>
    <s v="Cashier"/>
    <s v="FreshMart Bengaluru Junction"/>
    <x v="0"/>
  </r>
  <r>
    <s v="INV101620"/>
    <x v="155"/>
    <s v="CUST0628"/>
    <s v="PRD130"/>
    <s v="STR154"/>
    <s v="EMP0133"/>
    <n v="2"/>
    <n v="519.78"/>
    <n v="5"/>
    <n v="51.98"/>
    <n v="987.58"/>
    <n v="795.84"/>
    <n v="191.74"/>
    <s v="Credit Card"/>
    <s v="Not Returned"/>
    <x v="1"/>
    <d v="1899-12-30T20:25:00"/>
    <s v="Weekday"/>
    <s v="Aachi Whole Spices 200g"/>
    <x v="1"/>
    <n v="519.78"/>
    <s v="Deepa Subramaniam"/>
    <x v="1"/>
    <s v="Deepak Naicker"/>
    <s v="Sales"/>
    <s v="FreshMart Lucknow Heights"/>
    <x v="1"/>
  </r>
  <r>
    <s v="INV101920"/>
    <x v="155"/>
    <s v="CUST0227"/>
    <s v="PRD052"/>
    <s v="STR059"/>
    <s v="EMP0130"/>
    <n v="2"/>
    <n v="328.59"/>
    <n v="0"/>
    <n v="0"/>
    <n v="657.18"/>
    <n v="510.98"/>
    <n v="146.19999999999999"/>
    <s v="Upi"/>
    <s v="Not Returned"/>
    <x v="1"/>
    <d v="1899-12-30T09:21:00"/>
    <s v="Weekday"/>
    <s v="Lays Namkeen 200g"/>
    <x v="7"/>
    <n v="328.59"/>
    <s v="Unknown"/>
    <x v="2"/>
    <s v="Balamurugan Subramaniam"/>
    <s v="Inventory"/>
    <s v="FreshMart Coimbatore Plaza"/>
    <x v="0"/>
  </r>
  <r>
    <s v="INV101945"/>
    <x v="155"/>
    <s v="CUST0568"/>
    <s v="PRD051"/>
    <s v="STR123"/>
    <s v="EMP0155"/>
    <n v="7"/>
    <n v="153.31"/>
    <n v="0"/>
    <n v="0"/>
    <n v="1073.17"/>
    <n v="789.6"/>
    <n v="283.57"/>
    <s v="Debit Card"/>
    <s v="Not Returned"/>
    <x v="2"/>
    <d v="1899-12-30T14:59:00"/>
    <s v="Weekday"/>
    <s v="Cadbury Biscuits 250ml"/>
    <x v="7"/>
    <n v="147.97"/>
    <s v="Hemalatha Menon"/>
    <x v="0"/>
    <s v="Vijay Chandran"/>
    <s v="Cashier"/>
    <s v="FreshMart Mumbai Extension"/>
    <x v="2"/>
  </r>
  <r>
    <s v="INV102172"/>
    <x v="155"/>
    <s v="CUST0174"/>
    <s v="PRD061"/>
    <s v="STR120"/>
    <s v="EMP0344"/>
    <n v="1"/>
    <n v="318.62"/>
    <n v="0"/>
    <n v="0"/>
    <n v="318.62"/>
    <n v="221.72"/>
    <n v="96.9"/>
    <s v="Debit Card"/>
    <s v="Not Returned"/>
    <x v="0"/>
    <d v="1899-12-30T14:07:00"/>
    <s v="Weekday"/>
    <s v="Colgate Shampoo Combo"/>
    <x v="10"/>
    <n v="318.62"/>
    <s v="Yogesh Sharma"/>
    <x v="2"/>
    <s v="Meena Kumar"/>
    <s v="Sales"/>
    <s v="FreshMart Nagpur Central"/>
    <x v="2"/>
  </r>
  <r>
    <s v="INV102391"/>
    <x v="155"/>
    <s v="CUST0276"/>
    <s v="PRD124"/>
    <s v="STR067"/>
    <s v="EMP0342"/>
    <n v="1"/>
    <n v="121.9"/>
    <n v="0"/>
    <n v="0"/>
    <n v="121.9"/>
    <n v="108.92"/>
    <n v="12.98"/>
    <s v="Wallet"/>
    <s v="Not Returned"/>
    <x v="2"/>
    <d v="1899-12-30T20:44:00"/>
    <s v="Weekday"/>
    <s v="Gold Winner Coconut Oil 2kg"/>
    <x v="8"/>
    <n v="121.9"/>
    <s v="Padma Balan"/>
    <x v="1"/>
    <s v="Umesh Varma"/>
    <s v="Inventory"/>
    <s v="FreshMart Salem Complex"/>
    <x v="0"/>
  </r>
  <r>
    <s v="INV102403"/>
    <x v="155"/>
    <s v="CUST0279"/>
    <s v="PRD049"/>
    <s v="STR035"/>
    <s v="EMP0297"/>
    <n v="5"/>
    <n v="447.25"/>
    <n v="0"/>
    <n v="0"/>
    <n v="2236.25"/>
    <n v="1544.7"/>
    <n v="691.55"/>
    <s v="Cash"/>
    <s v="Not Returned"/>
    <x v="0"/>
    <d v="1899-12-30T16:54:00"/>
    <s v="Weekday"/>
    <s v="Cadbury Chips 1kg"/>
    <x v="7"/>
    <n v="418.79"/>
    <s v="Ramesh Devi"/>
    <x v="0"/>
    <s v="Kishore Naidu"/>
    <s v="Sales"/>
    <s v="FreshMart Kochi Circle"/>
    <x v="0"/>
  </r>
  <r>
    <s v="INV102484"/>
    <x v="155"/>
    <s v="CUST0317"/>
    <s v="PRD067"/>
    <s v="STR016"/>
    <s v="EMP0130"/>
    <n v="5"/>
    <n v="186.38"/>
    <n v="5"/>
    <n v="46.59"/>
    <n v="885.31"/>
    <n v="678.3"/>
    <n v="207.01"/>
    <s v="Cash"/>
    <s v="Not Returned"/>
    <x v="1"/>
    <d v="1899-12-30T18:20:00"/>
    <s v="Weekday"/>
    <s v="Dove Shampoo 500g"/>
    <x v="10"/>
    <n v="186.38"/>
    <s v="Prasath Nathan"/>
    <x v="2"/>
    <s v="Balamurugan Subramaniam"/>
    <s v="Inventory"/>
    <s v="FreshMart Kochi Bypass"/>
    <x v="0"/>
  </r>
  <r>
    <s v="INV100289"/>
    <x v="156"/>
    <s v="CUST0113"/>
    <s v="PRD072"/>
    <s v="STR055"/>
    <s v="EMP0068"/>
    <n v="3"/>
    <n v="340.25"/>
    <n v="15"/>
    <n v="153.11000000000001"/>
    <n v="867.64"/>
    <n v="791.55"/>
    <n v="76.09"/>
    <s v="Upi"/>
    <s v="Not Returned"/>
    <x v="1"/>
    <d v="1899-12-30T18:50:00"/>
    <s v="Weekday"/>
    <s v="Eveready Detergent 1L"/>
    <x v="5"/>
    <n v="340.25"/>
    <s v="Usha Kumar"/>
    <x v="1"/>
    <s v="Manoj Subramaniam"/>
    <s v="Sales"/>
    <s v="FreshMart Madurai Circle"/>
    <x v="0"/>
  </r>
  <r>
    <s v="INV100391"/>
    <x v="156"/>
    <s v="CUST0461"/>
    <s v="PRD146"/>
    <s v="STR085"/>
    <s v="EMP0154"/>
    <n v="6"/>
    <n v="72.94"/>
    <n v="0"/>
    <n v="0"/>
    <n v="437.64"/>
    <n v="299.94"/>
    <n v="137.69999999999999"/>
    <s v="Credit Card"/>
    <s v="Not Returned"/>
    <x v="1"/>
    <d v="1899-12-30T09:02:00"/>
    <s v="Weekday"/>
    <s v="Lizol Floor Cleaner 200g"/>
    <x v="4"/>
    <n v="66.400000000000006"/>
    <s v="Prakash Achari"/>
    <x v="0"/>
    <s v="Dinesh Varma"/>
    <s v="Store Manager"/>
    <s v="FreshMart Mysuru Arcade"/>
    <x v="0"/>
  </r>
  <r>
    <s v="INV100415"/>
    <x v="156"/>
    <s v="CUST0546"/>
    <s v="PRD115"/>
    <s v="STR113"/>
    <s v="EMP0339"/>
    <n v="3"/>
    <n v="372.61"/>
    <n v="0"/>
    <n v="0"/>
    <n v="1117.83"/>
    <n v="959.73"/>
    <n v="158.1"/>
    <s v="Upi"/>
    <s v="Not Returned"/>
    <x v="1"/>
    <d v="1899-12-30T15:05:00"/>
    <s v="Weekday"/>
    <s v="Aachi Ponni Rice 500g"/>
    <x v="2"/>
    <n v="372.61"/>
    <s v="Balaji Sekar"/>
    <x v="2"/>
    <s v="Hariharan Mudaliar"/>
    <s v="Cashier"/>
    <s v="FreshMart Pune Heights"/>
    <x v="2"/>
  </r>
  <r>
    <s v="INV100656"/>
    <x v="156"/>
    <s v="CUST0264"/>
    <s v="PRD022"/>
    <s v="STR081"/>
    <s v="EMP0230"/>
    <n v="4"/>
    <n v="429.82"/>
    <n v="0"/>
    <n v="0"/>
    <n v="1719.28"/>
    <n v="1277.48"/>
    <n v="441.8"/>
    <s v="Debit Card"/>
    <s v="Not Returned"/>
    <x v="1"/>
    <d v="1899-12-30T21:58:00"/>
    <s v="Weekday"/>
    <s v="Aavin Milk Pack"/>
    <x v="3"/>
    <n v="397.22"/>
    <s v="Kavya Sharma"/>
    <x v="0"/>
    <s v="Lokesh Reddy"/>
    <s v="Sales"/>
    <s v="FreshMart Erode Crossing"/>
    <x v="0"/>
  </r>
  <r>
    <s v="INV100836"/>
    <x v="156"/>
    <s v="CUST0319"/>
    <s v="PRD117"/>
    <s v="STR015"/>
    <s v="EMP0154"/>
    <n v="1"/>
    <n v="268.32"/>
    <n v="20"/>
    <n v="53.66"/>
    <n v="214.66"/>
    <n v="241.44"/>
    <n v="-26.78"/>
    <s v="Debit Card"/>
    <s v="Not Returned"/>
    <x v="1"/>
    <d v="1899-12-30T16:48:00"/>
    <s v="Weekday"/>
    <s v="Idhayam Groundnut Oil 1kg"/>
    <x v="8"/>
    <n v="268.32"/>
    <s v="Malathi Nathan"/>
    <x v="2"/>
    <s v="Dinesh Varma"/>
    <s v="Store Manager"/>
    <s v="FreshMart Salem Circle"/>
    <x v="0"/>
  </r>
  <r>
    <s v="INV101663"/>
    <x v="156"/>
    <s v="CUST0524"/>
    <s v="PRD081"/>
    <s v="STR104"/>
    <s v="EMP0148"/>
    <n v="3"/>
    <n v="55.81"/>
    <n v="10"/>
    <n v="16.739999999999998"/>
    <n v="150.69"/>
    <n v="134.88"/>
    <n v="15.81"/>
    <s v="Debit Card"/>
    <s v="Not Returned"/>
    <x v="0"/>
    <d v="1899-12-30T10:49:00"/>
    <s v="Weekday"/>
    <s v="Eveready Batteries 250ml"/>
    <x v="5"/>
    <n v="55.81"/>
    <s v="Ramesh Murugan"/>
    <x v="1"/>
    <s v="Malathi Rao"/>
    <s v="Billing"/>
    <s v="FreshMart Nagpur Square"/>
    <x v="2"/>
  </r>
  <r>
    <s v="INV101705"/>
    <x v="156"/>
    <s v="CUST0209"/>
    <s v="PRD094"/>
    <s v="STR083"/>
    <s v="EMP0074"/>
    <n v="3"/>
    <n v="320.26"/>
    <n v="10"/>
    <n v="96.08"/>
    <n v="864.7"/>
    <n v="752.07"/>
    <n v="112.63"/>
    <s v="Debit Card"/>
    <s v="Not Returned"/>
    <x v="2"/>
    <d v="1899-12-30T11:05:00"/>
    <s v="Weekday"/>
    <s v="Organic Fresh Fresh Vegetables 2kg"/>
    <x v="11"/>
    <n v="298.68"/>
    <s v="Udhay Pandian"/>
    <x v="0"/>
    <s v="Indira Varma"/>
    <s v="Sales"/>
    <s v="FreshMart Salem Colony"/>
    <x v="0"/>
  </r>
  <r>
    <s v="INV101744"/>
    <x v="156"/>
    <s v="CUST0305"/>
    <s v="PRD090"/>
    <s v="STR082"/>
    <s v="EMP0115"/>
    <n v="3"/>
    <n v="438.7"/>
    <n v="0"/>
    <n v="0"/>
    <n v="1316.1"/>
    <n v="1110.54"/>
    <n v="205.56"/>
    <s v="Credit Card"/>
    <s v="Not Returned"/>
    <x v="1"/>
    <d v="1899-12-30T11:20:00"/>
    <s v="Weekday"/>
    <s v="Organic Fresh Fresh Fruits Pack v2"/>
    <x v="9"/>
    <n v="438.7"/>
    <s v="Hemalatha Mudaliar"/>
    <x v="1"/>
    <s v="Vasanth Menon"/>
    <s v="Store Manager"/>
    <s v="FreshMart Salem Bypass"/>
    <x v="0"/>
  </r>
  <r>
    <s v="INV101942"/>
    <x v="156"/>
    <s v="CUST0264"/>
    <s v="PRD021"/>
    <s v="STR105"/>
    <s v="EMP0089"/>
    <n v="3"/>
    <n v="41.19"/>
    <n v="0"/>
    <n v="0"/>
    <n v="123.57"/>
    <n v="97.2"/>
    <n v="26.37"/>
    <s v="Credit Card"/>
    <s v="Not Returned"/>
    <x v="1"/>
    <d v="1899-12-30T15:42:00"/>
    <s v="Weekday"/>
    <s v="Milky Mist Butter Pack"/>
    <x v="3"/>
    <n v="38.659999999999997"/>
    <s v="Kavya Sharma"/>
    <x v="0"/>
    <s v="Kalpana Balan"/>
    <s v="Cashier"/>
    <s v="FreshMart Ahmedabad Junction"/>
    <x v="2"/>
  </r>
  <r>
    <s v="INV102030"/>
    <x v="156"/>
    <s v="CUST0020"/>
    <s v="PRD095"/>
    <s v="STR028"/>
    <s v="EMP0123"/>
    <n v="1"/>
    <n v="75.680000000000007"/>
    <n v="15"/>
    <n v="11.35"/>
    <n v="64.33"/>
    <n v="62.14"/>
    <n v="2.19"/>
    <s v="Credit Card"/>
    <s v="Not Returned"/>
    <x v="0"/>
    <d v="1899-12-30T20:58:00"/>
    <s v="Weekday"/>
    <s v="Organic Fresh Fresh Vegetables 200g"/>
    <x v="11"/>
    <n v="75.680000000000007"/>
    <s v="Ilango Murugan"/>
    <x v="1"/>
    <s v="Sundar Sharma"/>
    <s v="Cashier"/>
    <s v="FreshMart Ahmedabad Hub"/>
    <x v="0"/>
  </r>
  <r>
    <s v="INV102088"/>
    <x v="156"/>
    <s v="CUST0684"/>
    <s v="PRD019"/>
    <s v="STR131"/>
    <s v="EMP0196"/>
    <n v="6"/>
    <n v="481.85"/>
    <n v="0"/>
    <n v="0"/>
    <n v="2891.1"/>
    <n v="2280.48"/>
    <n v="610.62"/>
    <s v="Debit Card"/>
    <s v="Not Returned"/>
    <x v="1"/>
    <d v="1899-12-30T15:16:00"/>
    <s v="Weekday"/>
    <s v="Amul Paneer 1kg"/>
    <x v="3"/>
    <n v="448.94"/>
    <s v="Unknown"/>
    <x v="0"/>
    <s v="Elango Sekar"/>
    <s v="Operations"/>
    <s v="FreshMart Pune Enclave"/>
    <x v="2"/>
  </r>
  <r>
    <s v="INV102135"/>
    <x v="156"/>
    <s v="CUST0049"/>
    <s v="PRD121"/>
    <s v="STR028"/>
    <s v="EMP0235"/>
    <n v="6"/>
    <n v="339.33"/>
    <n v="20"/>
    <n v="407.2"/>
    <n v="1628.78"/>
    <n v="1629.18"/>
    <n v="-0.4"/>
    <s v="Upi"/>
    <s v="Not Returned"/>
    <x v="0"/>
    <d v="1899-12-30T19:17:00"/>
    <s v="Weekday"/>
    <s v="Fortune Coconut Oil 500g"/>
    <x v="8"/>
    <n v="223.15"/>
    <s v="Lokesh Gupta"/>
    <x v="0"/>
    <s v="Mani Chandran"/>
    <s v="Cashier"/>
    <s v="FreshMart Ahmedabad Hub"/>
    <x v="0"/>
  </r>
  <r>
    <s v="INV100108"/>
    <x v="157"/>
    <s v="CUST0206"/>
    <s v="PRD089"/>
    <s v="STR101"/>
    <s v="EMP0016"/>
    <n v="8"/>
    <n v="348.9"/>
    <n v="0"/>
    <n v="0"/>
    <n v="2791.2"/>
    <n v="2011.36"/>
    <n v="779.84"/>
    <s v="Net Banking"/>
    <s v="Not Returned"/>
    <x v="1"/>
    <d v="1899-12-30T14:50:00"/>
    <s v="Weekday"/>
    <s v="Organic Fresh Fresh Fruits 500g"/>
    <x v="9"/>
    <n v="305.67"/>
    <s v="Devi Venkataraman"/>
    <x v="0"/>
    <s v="Chandran Sekar"/>
    <s v="Store Manager"/>
    <s v="FreshMart Nagpur Junction"/>
    <x v="2"/>
  </r>
  <r>
    <s v="INV100475"/>
    <x v="157"/>
    <s v="CUST0692"/>
    <s v="PRD019"/>
    <s v="STR006"/>
    <s v="EMP0265"/>
    <n v="1"/>
    <n v="448.94"/>
    <n v="20"/>
    <n v="89.79"/>
    <n v="359.15"/>
    <n v="380.08"/>
    <n v="-20.93"/>
    <s v="Upi"/>
    <s v="Not Returned"/>
    <x v="1"/>
    <d v="1899-12-30T18:06:00"/>
    <s v="Weekday"/>
    <s v="Amul Paneer 1kg"/>
    <x v="3"/>
    <n v="448.94"/>
    <s v="Ovi Mudaliar"/>
    <x v="2"/>
    <s v="Padma Subramaniam"/>
    <s v="Operations"/>
    <s v="FreshMart Mysuru Junction"/>
    <x v="0"/>
  </r>
  <r>
    <s v="INV100830"/>
    <x v="157"/>
    <s v="CUST0274"/>
    <s v="PRD078"/>
    <s v="STR133"/>
    <s v="EMP0305"/>
    <n v="4"/>
    <n v="261.55"/>
    <n v="0"/>
    <n v="0"/>
    <n v="1046.2"/>
    <n v="860.12"/>
    <n v="186.08"/>
    <s v="Debit Card"/>
    <s v="Not Returned"/>
    <x v="1"/>
    <d v="1899-12-30T18:50:00"/>
    <s v="Weekday"/>
    <s v="Vim Kitchenware Combo"/>
    <x v="5"/>
    <n v="261.55"/>
    <s v="Jayakumar Gupta"/>
    <x v="1"/>
    <s v="Hari Gounder"/>
    <s v="Sales"/>
    <s v="FreshMart Nagpur Gardens"/>
    <x v="2"/>
  </r>
  <r>
    <s v="INV100990"/>
    <x v="157"/>
    <s v="CUST0362"/>
    <s v="PRD137"/>
    <s v="STR078"/>
    <s v="EMP0296"/>
    <n v="5"/>
    <n v="442.14"/>
    <n v="0"/>
    <n v="0"/>
    <n v="2210.6999999999998"/>
    <n v="1759.35"/>
    <n v="451.35"/>
    <s v="Net Banking"/>
    <s v="Not Returned"/>
    <x v="1"/>
    <d v="1899-12-30T09:09:00"/>
    <s v="Weekday"/>
    <s v="MDH Powdered Spices 200g"/>
    <x v="1"/>
    <n v="442.14"/>
    <s v="Yazhini Prabhu"/>
    <x v="2"/>
    <s v="Vani Venkataraman"/>
    <s v="Billing"/>
    <s v="FreshMart Tiruppur Towers"/>
    <x v="0"/>
  </r>
  <r>
    <s v="INV101085"/>
    <x v="157"/>
    <s v="CUST0246"/>
    <s v="PRD016"/>
    <s v="STR083"/>
    <s v="EMP0074"/>
    <n v="4"/>
    <n v="60.83"/>
    <n v="15"/>
    <n v="36.5"/>
    <n v="206.82"/>
    <n v="192.6"/>
    <n v="14.22"/>
    <s v="Net Banking"/>
    <s v="Not Returned"/>
    <x v="2"/>
    <d v="1899-12-30T17:51:00"/>
    <s v="Weekday"/>
    <s v="Milky Mist Milk 2kg"/>
    <x v="3"/>
    <n v="59.92"/>
    <s v="Udhay Varma"/>
    <x v="0"/>
    <s v="Indira Varma"/>
    <s v="Sales"/>
    <s v="FreshMart Salem Colony"/>
    <x v="0"/>
  </r>
  <r>
    <s v="INV101144"/>
    <x v="157"/>
    <s v="CUST0694"/>
    <s v="PRD077"/>
    <s v="STR081"/>
    <s v="EMP0090"/>
    <n v="6"/>
    <n v="87.93"/>
    <n v="10"/>
    <n v="52.76"/>
    <n v="474.82"/>
    <n v="409.02"/>
    <n v="65.8"/>
    <s v="Net Banking"/>
    <s v="Not Returned"/>
    <x v="1"/>
    <d v="1899-12-30T16:48:00"/>
    <s v="Weekday"/>
    <s v="Vim Tissue 500g"/>
    <x v="5"/>
    <n v="86.11"/>
    <s v="Hemalatha Nathan"/>
    <x v="0"/>
    <s v="Yazhini Nair"/>
    <s v="Billing"/>
    <s v="FreshMart Erode Crossing"/>
    <x v="0"/>
  </r>
  <r>
    <s v="INV101742"/>
    <x v="157"/>
    <s v="CUST0048"/>
    <s v="PRD048"/>
    <s v="STR049"/>
    <s v="EMP0017"/>
    <n v="1"/>
    <n v="147.72"/>
    <n v="15"/>
    <n v="22.16"/>
    <n v="125.56"/>
    <n v="109.21"/>
    <n v="16.350000000000001"/>
    <s v="Wallet"/>
    <s v="Not Returned"/>
    <x v="1"/>
    <d v="1899-12-30T21:27:00"/>
    <s v="Weekday"/>
    <s v="Lays Chocolates 1kg"/>
    <x v="7"/>
    <n v="147.72"/>
    <s v="Chandran Gupta"/>
    <x v="2"/>
    <s v="Ovi Sharma"/>
    <s v="Sales"/>
    <s v="FreshMart Mysuru Circle"/>
    <x v="0"/>
  </r>
  <r>
    <s v="INV102288"/>
    <x v="157"/>
    <s v="CUST0059"/>
    <s v="PRD139"/>
    <s v="STR144"/>
    <s v="EMP0133"/>
    <n v="2"/>
    <n v="91.61"/>
    <n v="5"/>
    <n v="9.16"/>
    <n v="174.06"/>
    <n v="141.4"/>
    <n v="32.659999999999997"/>
    <s v="Credit Card"/>
    <s v="Returned"/>
    <x v="0"/>
    <d v="1899-12-30T13:49:00"/>
    <s v="Weekday"/>
    <s v="Lizol Toilet Cleaner Combo"/>
    <x v="4"/>
    <n v="91.61"/>
    <s v="Banu Sharma"/>
    <x v="1"/>
    <s v="Deepak Naicker"/>
    <s v="Sales"/>
    <s v="FreshMart Kanpur Colony"/>
    <x v="1"/>
  </r>
  <r>
    <s v="INV102452"/>
    <x v="157"/>
    <s v="CUST0545"/>
    <s v="PRD020"/>
    <s v="STR075"/>
    <s v="EMP0132"/>
    <n v="2"/>
    <n v="99.93"/>
    <n v="5"/>
    <n v="9.99"/>
    <n v="189.87"/>
    <n v="172.1"/>
    <n v="17.77"/>
    <s v="Debit Card"/>
    <s v="Not Returned"/>
    <x v="1"/>
    <d v="1899-12-30T09:13:00"/>
    <s v="Weekday"/>
    <s v="Aavin Milk 1L"/>
    <x v="3"/>
    <n v="99.93"/>
    <s v="Prakash Mudaliar"/>
    <x v="1"/>
    <s v="Radha Balan"/>
    <s v="Sales"/>
    <s v="FreshMart Salem Main Road"/>
    <x v="0"/>
  </r>
  <r>
    <s v="INV100034"/>
    <x v="158"/>
    <s v="CUST0464"/>
    <s v="PRD005"/>
    <s v="STR015"/>
    <s v="EMP0284"/>
    <n v="5"/>
    <n v="332.74"/>
    <n v="5"/>
    <n v="83.19"/>
    <n v="1580.51"/>
    <n v="1026.3499999999999"/>
    <n v="554.16"/>
    <s v="Upi"/>
    <s v="Not Returned"/>
    <x v="1"/>
    <d v="1899-12-30T17:16:00"/>
    <s v="Weekday"/>
    <s v="Amul Paneer 250ml"/>
    <x v="6"/>
    <n v="332.74"/>
    <s v="Gopal Sharma"/>
    <x v="2"/>
    <s v="Naveen Venkataraman"/>
    <s v="Sales"/>
    <s v="FreshMart Salem Circle"/>
    <x v="0"/>
  </r>
  <r>
    <s v="INV101395"/>
    <x v="158"/>
    <s v="CUST0097"/>
    <s v="PRD032"/>
    <s v="STR095"/>
    <s v="EMP0201"/>
    <n v="3"/>
    <n v="141.11000000000001"/>
    <n v="0"/>
    <n v="0"/>
    <n v="423.33"/>
    <n v="347.73"/>
    <n v="75.599999999999994"/>
    <s v="Debit Card"/>
    <s v="Not Returned"/>
    <x v="1"/>
    <d v="1899-12-30T13:05:00"/>
    <s v="Weekday"/>
    <s v="Coca-Cola Coffee Combo"/>
    <x v="0"/>
    <n v="141.11000000000001"/>
    <s v="Deepak Prabhu"/>
    <x v="1"/>
    <s v="Bharath Reddy"/>
    <s v="Sales"/>
    <s v="FreshMart Ahmedabad Gardens"/>
    <x v="2"/>
  </r>
  <r>
    <s v="INV101501"/>
    <x v="158"/>
    <s v="CUST0211"/>
    <s v="PRD062"/>
    <s v="STR083"/>
    <s v="EMP0074"/>
    <n v="1"/>
    <n v="446.17"/>
    <n v="0"/>
    <n v="0"/>
    <n v="446.17"/>
    <n v="325.61"/>
    <n v="120.56"/>
    <s v="Net Banking"/>
    <s v="Not Returned"/>
    <x v="1"/>
    <d v="1899-12-30T09:37:00"/>
    <s v="Weekday"/>
    <s v="Himalaya Skin Care Combo"/>
    <x v="10"/>
    <n v="298.81"/>
    <s v="Latha Chandran"/>
    <x v="2"/>
    <s v="Indira Varma"/>
    <s v="Sales"/>
    <s v="FreshMart Salem Colony"/>
    <x v="0"/>
  </r>
  <r>
    <s v="INV101580"/>
    <x v="158"/>
    <s v="CUST0454"/>
    <s v="PRD040"/>
    <s v="STR048"/>
    <s v="EMP0152"/>
    <n v="4"/>
    <n v="144.03"/>
    <n v="0"/>
    <n v="0"/>
    <n v="576.12"/>
    <n v="509.92"/>
    <n v="66.2"/>
    <s v="Debit Card"/>
    <s v="Not Returned"/>
    <x v="1"/>
    <d v="1899-12-30T10:53:00"/>
    <s v="Weekday"/>
    <s v="Amul Frozen Vegetables 500g"/>
    <x v="12"/>
    <n v="144.03"/>
    <s v="Raghav Nair"/>
    <x v="2"/>
    <s v="Thiru Varma"/>
    <s v="Store Manager"/>
    <s v="FreshMart Bengaluru Square"/>
    <x v="0"/>
  </r>
  <r>
    <s v="INV101757"/>
    <x v="158"/>
    <s v="CUST0145"/>
    <s v="PRD031"/>
    <m/>
    <s v="EMP0151"/>
    <n v="2"/>
    <n v="342.46"/>
    <n v="0"/>
    <n v="0"/>
    <n v="684.92"/>
    <n v="543.55999999999995"/>
    <n v="141.36000000000001"/>
    <s v="Wallet"/>
    <s v="Not Returned"/>
    <x v="1"/>
    <d v="1899-12-30T10:47:00"/>
    <s v="Weekday"/>
    <s v="Nescafe Coffee Pack"/>
    <x v="0"/>
    <n v="342.46"/>
    <s v="Sangeetha Pillai"/>
    <x v="1"/>
    <s v="Arun Subramaniam"/>
    <s v="Billing"/>
    <m/>
    <x v="4"/>
  </r>
  <r>
    <s v="INV100206"/>
    <x v="159"/>
    <s v="CUST0205"/>
    <s v="PRD009"/>
    <s v="STR148"/>
    <s v="EMP0088"/>
    <n v="5"/>
    <n v="751.74"/>
    <n v="15"/>
    <n v="563.79999999999995"/>
    <n v="3194.9"/>
    <n v="1993.6"/>
    <n v="1201.3"/>
    <s v="Net Banking"/>
    <s v="Not Returned"/>
    <x v="1"/>
    <d v="1899-12-30T13:22:00"/>
    <s v="Weekday"/>
    <s v="Harvest Gold Buns 200g"/>
    <x v="6"/>
    <n v="661.91"/>
    <s v="Lalitha Nathan"/>
    <x v="0"/>
    <s v="Nithya Rao"/>
    <s v="Cashier"/>
    <s v="FreshMart Kanpur Gardens"/>
    <x v="1"/>
  </r>
  <r>
    <s v="INV100305"/>
    <x v="159"/>
    <s v="CUST0403"/>
    <s v="PRD049"/>
    <s v="STR086"/>
    <s v="EMP0263"/>
    <n v="2"/>
    <n v="418.79"/>
    <n v="10"/>
    <n v="83.76"/>
    <n v="753.82"/>
    <n v="617.88"/>
    <n v="135.94"/>
    <s v="Debit Card"/>
    <s v="Not Returned"/>
    <x v="1"/>
    <d v="1899-12-30T19:14:00"/>
    <s v="Weekday"/>
    <s v="Cadbury Chips 1kg"/>
    <x v="7"/>
    <n v="418.79"/>
    <s v="Om Iyer"/>
    <x v="2"/>
    <s v="Vani Nair"/>
    <s v="Cashier"/>
    <s v="FreshMart Bengaluru Circle"/>
    <x v="0"/>
  </r>
  <r>
    <s v="INV100427"/>
    <x v="159"/>
    <s v="CUST0451"/>
    <s v="PRD059"/>
    <s v="STR020"/>
    <s v="EMP0115"/>
    <n v="4"/>
    <n v="507.5"/>
    <n v="0"/>
    <n v="0"/>
    <n v="2030"/>
    <n v="1453.16"/>
    <n v="576.84"/>
    <s v="Credit Card"/>
    <s v="Not Returned"/>
    <x v="1"/>
    <d v="1899-12-30T11:01:00"/>
    <s v="Weekday"/>
    <s v="Colgate Toothpaste 1kg"/>
    <x v="10"/>
    <n v="507.5"/>
    <s v="Divya Nair"/>
    <x v="2"/>
    <s v="Vasanth Menon"/>
    <s v="Store Manager"/>
    <s v="FreshMart Erode Circle"/>
    <x v="0"/>
  </r>
  <r>
    <s v="INV100440"/>
    <x v="159"/>
    <s v="CUST0049"/>
    <s v="PRD012"/>
    <s v="STR105"/>
    <s v="EMP0089"/>
    <n v="4"/>
    <n v="597.21"/>
    <n v="20"/>
    <n v="477.77"/>
    <n v="1911.07"/>
    <n v="1345.6"/>
    <n v="565.47"/>
    <s v="Credit Card"/>
    <s v="Not Returned"/>
    <x v="1"/>
    <d v="1899-12-30T14:02:00"/>
    <s v="Weekday"/>
    <s v="Harvest Gold Rusk 1kg"/>
    <x v="6"/>
    <n v="541.35"/>
    <s v="Lokesh Gupta"/>
    <x v="0"/>
    <s v="Kalpana Balan"/>
    <s v="Cashier"/>
    <s v="FreshMart Ahmedabad Junction"/>
    <x v="2"/>
  </r>
  <r>
    <s v="INV100761"/>
    <x v="159"/>
    <s v="CUST0344"/>
    <s v="PRD035"/>
    <s v="STR035"/>
    <s v="EMP0158"/>
    <n v="2"/>
    <n v="503.36"/>
    <n v="0"/>
    <n v="0"/>
    <n v="1006.72"/>
    <n v="779.6"/>
    <n v="227.12"/>
    <s v="Credit Card"/>
    <s v="Not Returned"/>
    <x v="2"/>
    <d v="1899-12-30T21:08:00"/>
    <s v="Weekday"/>
    <s v="Coca-Cola Coffee 500g"/>
    <x v="0"/>
    <n v="503.36"/>
    <s v="Karthik Nathan"/>
    <x v="1"/>
    <s v="Kavya Varma"/>
    <s v="Sales"/>
    <s v="FreshMart Kochi Circle"/>
    <x v="0"/>
  </r>
  <r>
    <s v="INV100854"/>
    <x v="159"/>
    <s v="CUST0507"/>
    <s v="PRD107"/>
    <s v="STR069"/>
    <s v="EMP0042"/>
    <n v="3"/>
    <n v="405.1"/>
    <n v="10"/>
    <n v="121.53"/>
    <n v="1093.77"/>
    <n v="1045.23"/>
    <n v="48.54"/>
    <s v="Wallet"/>
    <s v="Not Returned"/>
    <x v="1"/>
    <d v="1899-12-30T16:07:00"/>
    <s v="Weekday"/>
    <s v="Aachi Idli Rice Combo"/>
    <x v="2"/>
    <n v="405.1"/>
    <s v="Kamala Iyer"/>
    <x v="2"/>
    <s v="Nirmala Venkataraman"/>
    <s v="Sales"/>
    <s v="FreshMart Madurai Gardens"/>
    <x v="0"/>
  </r>
  <r>
    <s v="INV101134"/>
    <x v="159"/>
    <s v="CUST0069"/>
    <s v="PRD010"/>
    <s v="STR080"/>
    <s v="EMP0117"/>
    <n v="8"/>
    <n v="198.46"/>
    <n v="20"/>
    <n v="317.54000000000002"/>
    <n v="1270.1400000000001"/>
    <n v="860.8"/>
    <n v="409.34"/>
    <s v="Net Banking"/>
    <s v="Not Returned"/>
    <x v="1"/>
    <d v="1899-12-30T16:18:00"/>
    <s v="Weekday"/>
    <s v="Harvest Gold Cookies Pack"/>
    <x v="6"/>
    <n v="182.3"/>
    <s v="Aishwarya Prabhu"/>
    <x v="0"/>
    <s v="Janani Krishnan"/>
    <s v="Billing"/>
    <s v="FreshMart Madurai Colony"/>
    <x v="0"/>
  </r>
  <r>
    <s v="INV101202"/>
    <x v="159"/>
    <s v="CUST0137"/>
    <s v="PRD025"/>
    <s v="STR038"/>
    <s v="EMP0255"/>
    <n v="0"/>
    <n v="416.63"/>
    <n v="0"/>
    <n v="0"/>
    <n v="2916.41"/>
    <n v="2001.3"/>
    <n v="915.11"/>
    <s v="Debit Card"/>
    <s v="Not Returned"/>
    <x v="2"/>
    <d v="1899-12-30T16:50:00"/>
    <s v="Weekday"/>
    <s v="Nescafe Soft Drinks Pack"/>
    <x v="0"/>
    <n v="383.51"/>
    <s v="Raghav Selvam"/>
    <x v="0"/>
    <s v="Jagan Chettiar"/>
    <s v="Billing"/>
    <s v="FreshMart Hyderabad Hub"/>
    <x v="0"/>
  </r>
  <r>
    <s v="INV101692"/>
    <x v="159"/>
    <s v="CUST0379"/>
    <s v="PRD143"/>
    <s v="STR012"/>
    <s v="EMP0157"/>
    <n v="3"/>
    <n v="210.36"/>
    <n v="0"/>
    <n v="0"/>
    <n v="631.08000000000004"/>
    <n v="466.95"/>
    <n v="164.13"/>
    <s v="Upi"/>
    <s v="Not Returned"/>
    <x v="1"/>
    <d v="1899-12-30T21:47:00"/>
    <s v="Weekday"/>
    <s v="Harpic Toilet Cleaner Pack"/>
    <x v="4"/>
    <n v="210.36"/>
    <s v="Aishwarya Pandian"/>
    <x v="2"/>
    <s v="Elango Velan"/>
    <s v="Cashier"/>
    <s v="FreshMart Chennai Junction"/>
    <x v="0"/>
  </r>
  <r>
    <s v="INV102016"/>
    <x v="159"/>
    <s v="CUST0370"/>
    <s v="PRD015"/>
    <s v="STR111"/>
    <s v="EMP0083"/>
    <n v="5"/>
    <n v="479.15"/>
    <n v="0"/>
    <n v="0"/>
    <n v="2395.75"/>
    <n v="1934.45"/>
    <n v="461.3"/>
    <s v="Cash"/>
    <s v="Not Returned"/>
    <x v="2"/>
    <d v="1899-12-30T12:21:00"/>
    <s v="Weekday"/>
    <s v="Nestle Butter 250ml"/>
    <x v="3"/>
    <n v="459.58"/>
    <s v="Jaya Naicker"/>
    <x v="0"/>
    <s v="Sathish Sharma"/>
    <s v="Billing"/>
    <s v="FreshMart Mumbai Towers"/>
    <x v="2"/>
  </r>
  <r>
    <s v="INV102244"/>
    <x v="159"/>
    <s v="CUST0167"/>
    <s v="PRD054"/>
    <s v="STR121"/>
    <s v="EMP0319"/>
    <n v="1"/>
    <n v="530.16"/>
    <n v="0"/>
    <n v="0"/>
    <n v="530.16"/>
    <n v="379.19"/>
    <n v="150.97"/>
    <s v="Debit Card"/>
    <s v="Not Returned"/>
    <x v="1"/>
    <d v="1899-12-30T09:55:00"/>
    <s v="Weekday"/>
    <s v="Lays Namkeen 2kg"/>
    <x v="7"/>
    <n v="530.16"/>
    <s v="Naveen Venkataraman"/>
    <x v="1"/>
    <s v="Harini Kumar"/>
    <s v="Cashier"/>
    <s v="FreshMart Pune Junction"/>
    <x v="2"/>
  </r>
  <r>
    <s v="INV102290"/>
    <x v="159"/>
    <s v="CUST0674"/>
    <s v="PRD076"/>
    <s v="STR025"/>
    <s v="EMP0133"/>
    <n v="1"/>
    <n v="395.66"/>
    <n v="15"/>
    <n v="59.35"/>
    <n v="336.31"/>
    <n v="320.19"/>
    <n v="16.12"/>
    <s v="Upi"/>
    <s v="Not Returned"/>
    <x v="1"/>
    <d v="1899-12-30T20:37:00"/>
    <s v="Weekday"/>
    <s v="Surf Excel Tissue Combo v2"/>
    <x v="5"/>
    <n v="395.66"/>
    <s v="Venkat Raj"/>
    <x v="2"/>
    <s v="Deepak Naicker"/>
    <s v="Sales"/>
    <s v="FreshMart Tiruppur Enclave"/>
    <x v="0"/>
  </r>
  <r>
    <s v="INV102309"/>
    <x v="159"/>
    <s v="CUST0293"/>
    <s v="PRD006"/>
    <s v="STR085"/>
    <s v="EMP0121"/>
    <n v="4"/>
    <n v="373.91"/>
    <n v="5"/>
    <n v="74.78"/>
    <n v="1420.86"/>
    <n v="865.28"/>
    <n v="555.58000000000004"/>
    <s v="Upi"/>
    <s v="Returned"/>
    <x v="1"/>
    <d v="1899-12-30T16:12:00"/>
    <s v="Weekday"/>
    <s v="Harvest Gold Cookies 500g"/>
    <x v="6"/>
    <n v="343.56"/>
    <s v="Suresh Chandran"/>
    <x v="0"/>
    <s v="Nithya Selvam"/>
    <s v="Cashier"/>
    <s v="FreshMart Mysuru Arcade"/>
    <x v="0"/>
  </r>
  <r>
    <s v="INV102373"/>
    <x v="159"/>
    <s v="CUST0499"/>
    <s v="PRD010"/>
    <s v="STR121"/>
    <s v="EMP0319"/>
    <n v="3"/>
    <n v="189.1"/>
    <n v="0"/>
    <n v="0"/>
    <n v="567.29999999999995"/>
    <n v="322.8"/>
    <n v="244.5"/>
    <s v="Upi"/>
    <s v="Not Returned"/>
    <x v="1"/>
    <d v="1899-12-30T18:53:00"/>
    <s v="Weekday"/>
    <s v="Harvest Gold Cookies Pack"/>
    <x v="6"/>
    <n v="182.3"/>
    <s v="Rajesh Rao"/>
    <x v="0"/>
    <s v="Harini Kumar"/>
    <s v="Cashier"/>
    <s v="FreshMart Pune Junction"/>
    <x v="2"/>
  </r>
  <r>
    <s v="INV100046"/>
    <x v="160"/>
    <s v="CUST0505"/>
    <s v="PRD063"/>
    <s v="STR044"/>
    <s v="EMP0208"/>
    <n v="5"/>
    <n v="76.39"/>
    <n v="0"/>
    <n v="0"/>
    <n v="439.24"/>
    <n v="271.60000000000002"/>
    <n v="167.64"/>
    <s v="Wallet"/>
    <s v="Not Returned"/>
    <x v="1"/>
    <d v="1899-12-30T16:46:00"/>
    <s v="Weekend"/>
    <s v="Patanjali Shampoo Combo"/>
    <x v="10"/>
    <n v="42.16"/>
    <s v="Yazhini Sekar"/>
    <x v="0"/>
    <s v="Devi Reddy"/>
    <s v="Inventory"/>
    <s v="FreshMart Erode Colony"/>
    <x v="0"/>
  </r>
  <r>
    <s v="INV100383"/>
    <x v="160"/>
    <s v="CUST0605"/>
    <s v="PRD089"/>
    <s v="STR119"/>
    <s v="EMP0110"/>
    <n v="4"/>
    <n v="321.08"/>
    <n v="10"/>
    <n v="128.43"/>
    <n v="1329.27"/>
    <n v="1005.68"/>
    <n v="323.58999999999997"/>
    <s v="Debit Card"/>
    <s v="Not Returned"/>
    <x v="0"/>
    <d v="1899-12-30T10:05:00"/>
    <s v="Weekend"/>
    <s v="Organic Fresh Fresh Fruits 500g"/>
    <x v="9"/>
    <n v="305.67"/>
    <s v="Arun Iyer"/>
    <x v="0"/>
    <s v="Nandhini Chandran"/>
    <s v="Cashier"/>
    <s v="FreshMart Ahmedabad Nagar"/>
    <x v="2"/>
  </r>
  <r>
    <s v="INV100405"/>
    <x v="160"/>
    <s v="CUST0500"/>
    <s v="PRD107"/>
    <s v="STR023"/>
    <s v="EMP0262"/>
    <n v="3"/>
    <n v="426.75"/>
    <n v="0"/>
    <n v="0"/>
    <n v="1472.29"/>
    <n v="1045.23"/>
    <n v="427.06"/>
    <s v="Debit Card"/>
    <s v="Not Returned"/>
    <x v="0"/>
    <d v="1899-12-30T17:16:00"/>
    <s v="Weekend"/>
    <s v="Aachi Idli Rice Combo"/>
    <x v="2"/>
    <n v="405.1"/>
    <s v="Nandhini Prabhu"/>
    <x v="0"/>
    <s v="Umesh Krishnan"/>
    <s v="Sales"/>
    <s v="FreshMart Mysuru Square"/>
    <x v="0"/>
  </r>
  <r>
    <s v="INV100443"/>
    <x v="160"/>
    <s v="CUST0480"/>
    <s v="PRD106"/>
    <s v="STR025"/>
    <s v="EMP0323"/>
    <n v="1"/>
    <n v="227"/>
    <n v="0"/>
    <n v="0"/>
    <n v="261.05"/>
    <n v="196.3"/>
    <n v="64.75"/>
    <s v="Upi"/>
    <s v="Not Returned"/>
    <x v="0"/>
    <d v="1899-12-30T16:59:00"/>
    <s v="Weekend"/>
    <s v="Aachi Basmati Rice 2kg"/>
    <x v="2"/>
    <n v="227"/>
    <s v="Aishwarya Balan"/>
    <x v="1"/>
    <s v="Kavya Gupta"/>
    <s v="Sales"/>
    <s v="FreshMart Tiruppur Enclave"/>
    <x v="0"/>
  </r>
  <r>
    <s v="INV100604"/>
    <x v="160"/>
    <s v="CUST0548"/>
    <s v="PRD089"/>
    <s v="STR014"/>
    <s v="EMP0241"/>
    <n v="8"/>
    <n v="345.17"/>
    <n v="10"/>
    <n v="276.14"/>
    <n v="2858"/>
    <n v="2011.36"/>
    <n v="846.64"/>
    <s v="Upi"/>
    <s v="Not Returned"/>
    <x v="1"/>
    <d v="1899-12-30T14:50:00"/>
    <s v="Weekend"/>
    <s v="Organic Fresh Fresh Fruits 500g"/>
    <x v="9"/>
    <n v="305.67"/>
    <s v="Charulatha Gupta"/>
    <x v="0"/>
    <s v="Lalitha Krishnan"/>
    <s v="Sales"/>
    <s v="FreshMart Coimbatore Circle"/>
    <x v="0"/>
  </r>
  <r>
    <s v="INV100612"/>
    <x v="160"/>
    <s v="CUST0477"/>
    <s v="PRD110"/>
    <s v="STR108"/>
    <s v="EMP0171"/>
    <n v="5"/>
    <n v="329.27"/>
    <n v="15"/>
    <n v="246.95"/>
    <n v="1609.31"/>
    <n v="1268.5"/>
    <n v="340.81"/>
    <s v="Upi"/>
    <s v="Not Returned"/>
    <x v="0"/>
    <d v="1899-12-30T11:03:00"/>
    <s v="Weekend"/>
    <s v="India Gate Ponni Rice 1kg"/>
    <x v="2"/>
    <n v="291.93"/>
    <s v="Malathi Gupta"/>
    <x v="0"/>
    <s v="Ashok Nair"/>
    <s v="Cashier"/>
    <s v="FreshMart Mumbai Square"/>
    <x v="2"/>
  </r>
  <r>
    <s v="INV100727"/>
    <x v="160"/>
    <s v="CUST0223"/>
    <s v="PRD062"/>
    <s v="STR097"/>
    <s v="EMP0340"/>
    <n v="6"/>
    <n v="449.18"/>
    <n v="0"/>
    <n v="0"/>
    <n v="3099.34"/>
    <n v="1953.66"/>
    <n v="1145.68"/>
    <s v="Debit Card"/>
    <s v="Not Returned"/>
    <x v="0"/>
    <d v="1899-12-30T19:42:00"/>
    <s v="Weekend"/>
    <s v="Himalaya Skin Care Combo"/>
    <x v="10"/>
    <n v="298.81"/>
    <s v="Gopal Velan"/>
    <x v="0"/>
    <s v="Nithya Subramaniam"/>
    <s v="Cashier"/>
    <s v="FreshMart Ahmedabad Arcade"/>
    <x v="2"/>
  </r>
  <r>
    <s v="INV100762"/>
    <x v="160"/>
    <s v="CUST0205"/>
    <s v="PRD018"/>
    <s v="STR007"/>
    <s v="EMP0024"/>
    <n v="7"/>
    <n v="260.82"/>
    <n v="20"/>
    <n v="365.15"/>
    <n v="1679.68"/>
    <n v="1338.4"/>
    <n v="341.28"/>
    <s v="Cash"/>
    <s v="Not Returned"/>
    <x v="0"/>
    <d v="1899-12-30T11:42:00"/>
    <s v="Weekend"/>
    <s v="Aavin Cheese 200g"/>
    <x v="3"/>
    <n v="232.58"/>
    <s v="Lalitha Nathan"/>
    <x v="0"/>
    <s v="Bhavani Kumar"/>
    <s v="Cashier"/>
    <s v="FreshMart Mysuru Towers"/>
    <x v="0"/>
  </r>
  <r>
    <s v="INV101005"/>
    <x v="160"/>
    <s v="CUST0454"/>
    <s v="PRD035"/>
    <s v="STR042"/>
    <s v="EMP0261"/>
    <n v="1"/>
    <n v="503.36"/>
    <n v="15"/>
    <n v="75.5"/>
    <n v="492.04"/>
    <n v="389.8"/>
    <n v="102.24"/>
    <s v="Credit Card"/>
    <s v="Not Returned"/>
    <x v="1"/>
    <d v="1899-12-30T20:04:00"/>
    <s v="Weekend"/>
    <s v="Coca-Cola Coffee 500g"/>
    <x v="0"/>
    <n v="503.36"/>
    <s v="Raghav Nair"/>
    <x v="2"/>
    <s v="Hari Murugan"/>
    <s v="Sales"/>
    <s v="FreshMart Erode Point"/>
    <x v="0"/>
  </r>
  <r>
    <s v="INV101219"/>
    <x v="160"/>
    <s v="CUST0248"/>
    <s v="PRD024"/>
    <s v="STR005"/>
    <s v="EMP0127"/>
    <n v="3"/>
    <n v="313.47000000000003"/>
    <n v="15"/>
    <n v="141.06"/>
    <n v="919.25"/>
    <n v="738.36"/>
    <n v="180.89"/>
    <s v="Credit Card"/>
    <s v="Not Returned"/>
    <x v="1"/>
    <d v="1899-12-30T15:41:00"/>
    <s v="Weekend"/>
    <s v="Aavin Milk Pack v2"/>
    <x v="3"/>
    <n v="313.47000000000003"/>
    <s v="Devi Prabhu"/>
    <x v="1"/>
    <s v="Kannan Mudaliar"/>
    <s v="Sales"/>
    <s v="FreshMart Chennai Crossing"/>
    <x v="0"/>
  </r>
  <r>
    <s v="INV101269"/>
    <x v="160"/>
    <s v="CUST0312"/>
    <s v="PRD143"/>
    <s v="STR036"/>
    <s v="EMP0150"/>
    <n v="4"/>
    <n v="211.08"/>
    <n v="0"/>
    <n v="0"/>
    <n v="970.97"/>
    <n v="622.6"/>
    <n v="348.37"/>
    <s v="Cash"/>
    <s v="Not Returned"/>
    <x v="2"/>
    <d v="1899-12-30T20:08:00"/>
    <s v="Weekend"/>
    <s v="Harpic Toilet Cleaner Pack"/>
    <x v="4"/>
    <n v="210.36"/>
    <s v="Tara Sharma"/>
    <x v="0"/>
    <s v="Dhanya Iyer"/>
    <s v="Operations"/>
    <s v="FreshMart Chennai Central"/>
    <x v="0"/>
  </r>
  <r>
    <s v="INV101285"/>
    <x v="160"/>
    <s v="CUST0482"/>
    <s v="PRD135"/>
    <s v="STR084"/>
    <s v="EMP0288"/>
    <n v="5"/>
    <n v="411.28"/>
    <n v="0"/>
    <n v="0"/>
    <n v="2364.86"/>
    <n v="1465.25"/>
    <n v="899.61"/>
    <s v="Credit Card"/>
    <s v="Not Returned"/>
    <x v="1"/>
    <d v="1899-12-30T16:29:00"/>
    <s v="Weekend"/>
    <s v="MDH Whole Spices 1L"/>
    <x v="1"/>
    <n v="379.12"/>
    <s v="Prakash Naicker"/>
    <x v="0"/>
    <s v="Chitra Selvam"/>
    <s v="Sales"/>
    <s v="FreshMart Tiruppur Market"/>
    <x v="0"/>
  </r>
  <r>
    <s v="INV101379"/>
    <x v="160"/>
    <s v="CUST0522"/>
    <s v="PRD003"/>
    <s v="STR082"/>
    <s v="EMP0115"/>
    <n v="4"/>
    <n v="589.75"/>
    <n v="0"/>
    <n v="0"/>
    <n v="2712.85"/>
    <n v="1374.6"/>
    <n v="1338.25"/>
    <s v="Debit Card"/>
    <s v="Not Returned"/>
    <x v="0"/>
    <d v="1899-12-30T15:27:00"/>
    <s v="Weekend"/>
    <s v="Harvest Gold Buns Combo"/>
    <x v="6"/>
    <n v="589.75"/>
    <s v="Gayathri Naicker"/>
    <x v="2"/>
    <s v="Vasanth Menon"/>
    <s v="Store Manager"/>
    <s v="FreshMart Salem Bypass"/>
    <x v="0"/>
  </r>
  <r>
    <s v="INV101797"/>
    <x v="160"/>
    <s v="CUST0102"/>
    <s v="PRD119"/>
    <s v="STR079"/>
    <s v="EMP0295"/>
    <n v="3"/>
    <n v="234.86"/>
    <n v="5"/>
    <n v="35.229999999999997"/>
    <n v="769.75"/>
    <n v="639.69000000000005"/>
    <n v="130.06"/>
    <s v="Debit Card"/>
    <s v="Not Returned"/>
    <x v="1"/>
    <d v="1899-12-30T15:23:00"/>
    <s v="Weekend"/>
    <s v="Gold Winner Sunflower Oil 200g"/>
    <x v="8"/>
    <n v="234.86"/>
    <s v="Vasanth Prabhu"/>
    <x v="1"/>
    <s v="Lakshmi Nair"/>
    <s v="Inventory"/>
    <s v="FreshMart Erode Hub"/>
    <x v="0"/>
  </r>
  <r>
    <s v="INV100048"/>
    <x v="59"/>
    <s v="CUST0221"/>
    <s v="PRD059"/>
    <s v="STR035"/>
    <s v="EMP0158"/>
    <n v="6"/>
    <n v="558.82000000000005"/>
    <n v="15"/>
    <n v="502.94"/>
    <n v="3277.48"/>
    <n v="2179.7399999999998"/>
    <n v="1097.74"/>
    <s v="Credit Card"/>
    <s v="Not Returned"/>
    <x v="0"/>
    <d v="1899-12-30T14:20:00"/>
    <s v="Weekend"/>
    <s v="Colgate Toothpaste 1kg"/>
    <x v="10"/>
    <n v="507.5"/>
    <s v="Mala Nathan"/>
    <x v="0"/>
    <s v="Kavya Varma"/>
    <s v="Sales"/>
    <s v="FreshMart Kochi Circle"/>
    <x v="0"/>
  </r>
  <r>
    <s v="INV100168"/>
    <x v="59"/>
    <s v="CUST0578"/>
    <s v="PRD031"/>
    <s v="STR074"/>
    <s v="EMP0270"/>
    <n v="1"/>
    <n v="342.46"/>
    <n v="20"/>
    <n v="68.489999999999995"/>
    <n v="315.07"/>
    <n v="271.77999999999997"/>
    <n v="43.29"/>
    <s v="Wallet"/>
    <s v="Not Returned"/>
    <x v="1"/>
    <d v="1899-12-30T14:57:00"/>
    <s v="Weekend"/>
    <s v="Nescafe Coffee Pack"/>
    <x v="0"/>
    <n v="342.46"/>
    <s v="Jagan Venkataraman"/>
    <x v="1"/>
    <s v="Priya Venkataraman"/>
    <s v="Operations"/>
    <s v="FreshMart Mysuru Main Road"/>
    <x v="0"/>
  </r>
  <r>
    <s v="INV100292"/>
    <x v="59"/>
    <s v="CUST0114"/>
    <s v="PRD004"/>
    <s v="STR056"/>
    <s v="EMP0315"/>
    <n v="1"/>
    <n v="398.25"/>
    <n v="5"/>
    <n v="19.91"/>
    <n v="435.09"/>
    <n v="236.54"/>
    <n v="198.55"/>
    <s v="Credit Card"/>
    <s v="Not Returned"/>
    <x v="1"/>
    <d v="1899-12-30T14:52:00"/>
    <s v="Weekend"/>
    <s v="Britannia Buns 2kg"/>
    <x v="6"/>
    <n v="398.25"/>
    <s v="Hariharan Menon"/>
    <x v="1"/>
    <s v="Mani Pandian"/>
    <s v="Sales"/>
    <s v="FreshMart Bengaluru Junction"/>
    <x v="0"/>
  </r>
  <r>
    <s v="INV100400"/>
    <x v="59"/>
    <s v="CUST0096"/>
    <s v="PRD101"/>
    <s v="STR164"/>
    <s v="EMP0133"/>
    <n v="7"/>
    <n v="496.85"/>
    <n v="5"/>
    <n v="173.9"/>
    <n v="3799.66"/>
    <n v="2710.12"/>
    <n v="1089.54"/>
    <s v="Net Banking"/>
    <s v="Not Returned"/>
    <x v="1"/>
    <d v="1899-12-30T13:49:00"/>
    <s v="Weekend"/>
    <s v="Organic Fresh Fresh Vegetables 500g"/>
    <x v="11"/>
    <n v="451.89"/>
    <s v="Hariharan Gounder"/>
    <x v="0"/>
    <s v="Deepak Naicker"/>
    <s v="Sales"/>
    <s v="FreshMart Delhi Towers"/>
    <x v="1"/>
  </r>
  <r>
    <s v="INV100404"/>
    <x v="59"/>
    <s v="CUST0328"/>
    <s v="PRD051"/>
    <s v="STR179"/>
    <s v="EMP0049"/>
    <n v="4"/>
    <n v="147.97"/>
    <n v="0"/>
    <n v="0"/>
    <n v="680.66"/>
    <n v="451.2"/>
    <n v="229.46"/>
    <s v="Cash"/>
    <s v="Not Returned"/>
    <x v="0"/>
    <d v="1899-12-30T17:29:00"/>
    <s v="Weekend"/>
    <s v="Cadbury Biscuits 250ml"/>
    <x v="7"/>
    <n v="147.97"/>
    <s v="Nagarajan Krishnan"/>
    <x v="2"/>
    <m/>
    <s v="Billing"/>
    <s v="FreshMart Bhubaneswar Nagar"/>
    <x v="3"/>
  </r>
  <r>
    <s v="INV100463"/>
    <x v="59"/>
    <s v="CUST0680"/>
    <s v="PRD017"/>
    <s v="STR114"/>
    <s v="EMP0286"/>
    <n v="3"/>
    <n v="464.41"/>
    <n v="0"/>
    <n v="0"/>
    <n v="1602.21"/>
    <n v="1193.07"/>
    <n v="409.14"/>
    <s v="Net Banking"/>
    <s v="Not Returned"/>
    <x v="1"/>
    <d v="1899-12-30T20:07:00"/>
    <s v="Weekend"/>
    <s v="Nestle Curd 1kg"/>
    <x v="3"/>
    <n v="464.41"/>
    <s v="Lokesh Chandran"/>
    <x v="2"/>
    <s v="Umesh Iyer"/>
    <s v="Sales"/>
    <s v="FreshMart Ahmedabad Complex"/>
    <x v="2"/>
  </r>
  <r>
    <s v="INV100556"/>
    <x v="59"/>
    <s v="CUST0655"/>
    <s v="PRD024"/>
    <s v="STR131"/>
    <s v="EMP0077"/>
    <n v="5"/>
    <n v="313.47000000000003"/>
    <n v="0"/>
    <n v="0"/>
    <n v="1802.45"/>
    <n v="1230.5999999999999"/>
    <n v="571.85"/>
    <s v="Credit Card"/>
    <s v="Not Returned"/>
    <x v="1"/>
    <d v="1899-12-30T10:05:00"/>
    <s v="Weekend"/>
    <s v="Aavin Milk Pack v2"/>
    <x v="3"/>
    <n v="313.47000000000003"/>
    <s v="Sangeetha Mudaliar"/>
    <x v="2"/>
    <s v="Senthil Subramaniam"/>
    <s v="Cashier"/>
    <s v="FreshMart Pune Enclave"/>
    <x v="2"/>
  </r>
  <r>
    <s v="INV100666"/>
    <x v="59"/>
    <s v="CUST0054"/>
    <s v="PRD139"/>
    <s v="STR090"/>
    <s v="EMP0319"/>
    <n v="8"/>
    <n v="91.78"/>
    <n v="15"/>
    <n v="110.14"/>
    <n v="717.71"/>
    <n v="565.6"/>
    <n v="152.11000000000001"/>
    <s v="Net Banking"/>
    <s v="Not Returned"/>
    <x v="1"/>
    <d v="1899-12-30T11:02:00"/>
    <s v="Weekend"/>
    <s v="Lizol Toilet Cleaner Combo"/>
    <x v="4"/>
    <n v="91.61"/>
    <s v="Deepak Pillai"/>
    <x v="0"/>
    <s v="Harini Kumar"/>
    <s v="Cashier"/>
    <s v="FreshMart Mysuru Heights"/>
    <x v="0"/>
  </r>
  <r>
    <s v="INV100711"/>
    <x v="59"/>
    <s v="CUST0409"/>
    <s v="PRD002"/>
    <s v="STR022"/>
    <s v="EMP0133"/>
    <n v="8"/>
    <n v="486.77"/>
    <n v="20"/>
    <n v="778.83"/>
    <n v="3582.63"/>
    <n v="2032.4"/>
    <n v="1550.23"/>
    <s v="Credit Card"/>
    <s v="Not Returned"/>
    <x v="2"/>
    <d v="1899-12-30T10:01:00"/>
    <s v="Weekend"/>
    <s v="Britannia Buns Pack"/>
    <x v="6"/>
    <n v="440.5"/>
    <s v="Banu Subramaniam"/>
    <x v="0"/>
    <s v="Deepak Naicker"/>
    <s v="Sales"/>
    <s v="FreshMart Tiruppur Complex"/>
    <x v="0"/>
  </r>
  <r>
    <s v="INV100805"/>
    <x v="59"/>
    <s v="CUST0370"/>
    <s v="PRD005"/>
    <s v="STR067"/>
    <s v="EMP0247"/>
    <n v="7"/>
    <n v="359.38"/>
    <n v="0"/>
    <n v="0"/>
    <n v="2893.01"/>
    <n v="1436.89"/>
    <n v="1456.12"/>
    <s v="Debit Card"/>
    <s v="Not Returned"/>
    <x v="0"/>
    <d v="1899-12-30T11:42:00"/>
    <s v="Weekend"/>
    <s v="Amul Paneer 250ml"/>
    <x v="6"/>
    <n v="332.74"/>
    <s v="Jaya Naicker"/>
    <x v="0"/>
    <s v="Sudha Balan"/>
    <s v="Sales"/>
    <s v="FreshMart Salem Complex"/>
    <x v="0"/>
  </r>
  <r>
    <s v="INV100871"/>
    <x v="59"/>
    <s v="CUST0183"/>
    <s v="PRD001"/>
    <s v="STR128"/>
    <s v="EMP0257"/>
    <n v="1"/>
    <n v="299.73"/>
    <n v="0"/>
    <n v="0"/>
    <n v="344.69"/>
    <n v="184.74"/>
    <n v="159.94999999999999"/>
    <s v="Wallet"/>
    <s v="Not Returned"/>
    <x v="1"/>
    <d v="1899-12-30T09:37:00"/>
    <s v="Weekend"/>
    <s v="Local Bakers Buns 1kg"/>
    <x v="6"/>
    <n v="299.73"/>
    <s v="Tara Balan"/>
    <x v="2"/>
    <s v="Sangeetha Naidu"/>
    <s v="Cashier"/>
    <s v="FreshMart Surat Junction"/>
    <x v="2"/>
  </r>
  <r>
    <s v="INV100984"/>
    <x v="59"/>
    <s v="CUST0502"/>
    <s v="PRD113"/>
    <s v="STR152"/>
    <s v="EMP0291"/>
    <n v="3"/>
    <n v="236.56"/>
    <n v="15"/>
    <n v="106.45"/>
    <n v="693.71"/>
    <n v="635.19000000000005"/>
    <n v="58.52"/>
    <s v="Credit Card"/>
    <s v="Not Returned"/>
    <x v="0"/>
    <d v="1899-12-30T15:35:00"/>
    <s v="Weekend"/>
    <s v="Aachi Ponni Rice 1kg v2"/>
    <x v="2"/>
    <n v="236.56"/>
    <s v="Dhanya Sekar"/>
    <x v="1"/>
    <s v="Sathish Nathan"/>
    <s v="HR"/>
    <s v="FreshMart Lucknow Arcade"/>
    <x v="1"/>
  </r>
  <r>
    <s v="INV101195"/>
    <x v="59"/>
    <s v="CUST0294"/>
    <s v="PRD118"/>
    <s v="STR049"/>
    <s v="EMP0017"/>
    <n v="5"/>
    <n v="155.55000000000001"/>
    <n v="0"/>
    <n v="0"/>
    <n v="894.41"/>
    <n v="688.2"/>
    <n v="206.21"/>
    <s v="Upi"/>
    <s v="Not Returned"/>
    <x v="1"/>
    <d v="1899-12-30T14:56:00"/>
    <s v="Weekend"/>
    <s v="Local Farm Fresh Fruits 1kg"/>
    <x v="8"/>
    <n v="155.55000000000001"/>
    <s v="Deepak Venkataraman"/>
    <x v="2"/>
    <s v="Ovi Sharma"/>
    <s v="Sales"/>
    <s v="FreshMart Mysuru Circle"/>
    <x v="0"/>
  </r>
  <r>
    <s v="INV101241"/>
    <x v="59"/>
    <s v="CUST0658"/>
    <s v="PRD114"/>
    <s v="STR047"/>
    <s v="EMP0166"/>
    <n v="7"/>
    <n v="194.4"/>
    <n v="20"/>
    <n v="272.16000000000003"/>
    <n v="1251.94"/>
    <n v="1107.96"/>
    <n v="143.97999999999999"/>
    <s v="Credit Card"/>
    <s v="Not Returned"/>
    <x v="1"/>
    <d v="1899-12-30T18:24:00"/>
    <s v="Weekend"/>
    <s v="Aachi Ponni Rice 250ml"/>
    <x v="2"/>
    <n v="188.64"/>
    <s v="Udhay Subramaniam"/>
    <x v="0"/>
    <s v="Ramesh Pandian"/>
    <s v="Sales"/>
    <s v="FreshMart Hyderabad Enclave"/>
    <x v="0"/>
  </r>
  <r>
    <s v="INV101278"/>
    <x v="59"/>
    <s v="CUST0279"/>
    <s v="PRD112"/>
    <s v="STR122"/>
    <s v="EMP0262"/>
    <n v="6"/>
    <n v="283.7"/>
    <n v="20"/>
    <n v="340.44"/>
    <n v="1566.02"/>
    <n v="1263.1199999999999"/>
    <n v="302.89999999999998"/>
    <s v="Debit Card"/>
    <s v="Not Returned"/>
    <x v="1"/>
    <d v="1899-12-30T10:02:00"/>
    <s v="Weekend"/>
    <s v="Aachi Ponni Rice 2kg"/>
    <x v="2"/>
    <n v="251.73"/>
    <s v="Ramesh Devi"/>
    <x v="0"/>
    <s v="Umesh Krishnan"/>
    <s v="Sales"/>
    <s v="FreshMart Pune Square"/>
    <x v="2"/>
  </r>
  <r>
    <s v="INV101455"/>
    <x v="59"/>
    <s v="CUST0169"/>
    <s v="PRD064"/>
    <s v="STR112"/>
    <s v="EMP0200"/>
    <n v="2"/>
    <n v="386.17"/>
    <n v="0"/>
    <n v="0"/>
    <n v="888.19"/>
    <n v="551.34"/>
    <n v="336.85"/>
    <s v="Credit Card"/>
    <s v="Not Returned"/>
    <x v="1"/>
    <d v="1899-12-30T13:39:00"/>
    <s v="Weekend"/>
    <s v="Patanjali Soap Combo"/>
    <x v="10"/>
    <n v="386.17"/>
    <s v="Thenmozhi Murugan"/>
    <x v="1"/>
    <s v="Lalitha Varma"/>
    <s v="Cashier"/>
    <s v="FreshMart Surat Colony"/>
    <x v="2"/>
  </r>
  <r>
    <s v="INV101600"/>
    <x v="59"/>
    <s v="CUST0463"/>
    <s v="PRD016"/>
    <s v="STR116"/>
    <s v="EMP0111"/>
    <n v="6"/>
    <n v="66.16"/>
    <n v="0"/>
    <n v="0"/>
    <n v="456.5"/>
    <n v="288.89999999999998"/>
    <n v="167.6"/>
    <s v="Debit Card"/>
    <s v="Not Returned"/>
    <x v="0"/>
    <d v="1899-12-30T11:59:00"/>
    <s v="Weekend"/>
    <s v="Milky Mist Milk 2kg"/>
    <x v="3"/>
    <n v="59.92"/>
    <s v="Gayathri Gounder"/>
    <x v="0"/>
    <s v="Devi Mudaliar"/>
    <s v="Store Manager"/>
    <s v="FreshMart Surat Towers"/>
    <x v="2"/>
  </r>
  <r>
    <s v="INV101617"/>
    <x v="59"/>
    <s v="CUST0686"/>
    <s v="PRD015"/>
    <s v="STR111"/>
    <s v="EMP0155"/>
    <n v="4"/>
    <n v="514.83000000000004"/>
    <n v="15"/>
    <n v="308.89999999999998"/>
    <n v="2012.98"/>
    <n v="1547.56"/>
    <n v="465.42"/>
    <s v="Wallet"/>
    <s v="Not Returned"/>
    <x v="0"/>
    <d v="1899-12-30T17:27:00"/>
    <s v="Weekend"/>
    <s v="Nestle Butter 250ml"/>
    <x v="3"/>
    <n v="459.58"/>
    <s v="Hemalatha Balan"/>
    <x v="0"/>
    <s v="Vijay Chandran"/>
    <s v="Cashier"/>
    <s v="FreshMart Mumbai Towers"/>
    <x v="2"/>
  </r>
  <r>
    <s v="INV101801"/>
    <x v="59"/>
    <s v="CUST0674"/>
    <s v="PRD142"/>
    <s v="STR034"/>
    <s v="EMP0059"/>
    <n v="1"/>
    <n v="522.78"/>
    <n v="15"/>
    <n v="78.42"/>
    <n v="511.01"/>
    <n v="395.87"/>
    <n v="115.14"/>
    <s v="Upi"/>
    <s v="Not Returned"/>
    <x v="1"/>
    <d v="1899-12-30T17:21:00"/>
    <s v="Weekend"/>
    <s v="Lizol Dishwash 200g"/>
    <x v="4"/>
    <n v="522.78"/>
    <s v="Venkat Raj"/>
    <x v="2"/>
    <s v="Ezhil Rao"/>
    <s v="Billing"/>
    <s v="FreshMart Tiruppur Circle"/>
    <x v="0"/>
  </r>
  <r>
    <s v="INV102093"/>
    <x v="59"/>
    <s v="CUST0600"/>
    <s v="PRD036"/>
    <s v="STR035"/>
    <s v="EMP0158"/>
    <n v="3"/>
    <n v="263.31"/>
    <n v="0"/>
    <n v="0"/>
    <n v="908.42"/>
    <n v="689.58"/>
    <n v="218.84"/>
    <s v="Cash"/>
    <s v="Not Returned"/>
    <x v="1"/>
    <d v="1899-12-30T19:44:00"/>
    <s v="Weekend"/>
    <s v="ITC Ice Cream 500g"/>
    <x v="12"/>
    <n v="254.99"/>
    <s v="Anitha Reddy"/>
    <x v="0"/>
    <s v="Kavya Varma"/>
    <s v="Sales"/>
    <s v="FreshMart Kochi Circle"/>
    <x v="0"/>
  </r>
  <r>
    <s v="INV102156"/>
    <x v="59"/>
    <s v="CUST0055"/>
    <s v="PRD068"/>
    <s v="STR008"/>
    <s v="EMP0082"/>
    <n v="3"/>
    <n v="232.2"/>
    <n v="0"/>
    <n v="0"/>
    <n v="801.09"/>
    <n v="482.94"/>
    <n v="318.14999999999998"/>
    <s v="Upi"/>
    <s v="Not Returned"/>
    <x v="1"/>
    <d v="1899-12-30T20:38:00"/>
    <s v="Weekend"/>
    <s v="Patanjali Shampoo 2kg"/>
    <x v="10"/>
    <n v="232.2"/>
    <s v="Vasanth Mudaliar"/>
    <x v="2"/>
    <s v="Nirmala Krishnan"/>
    <s v="Store Manager"/>
    <s v="FreshMart Kochi Plaza"/>
    <x v="0"/>
  </r>
  <r>
    <s v="INV102358"/>
    <x v="59"/>
    <s v="CUST0058"/>
    <s v="PRD084"/>
    <s v="STR059"/>
    <s v="EMP0283"/>
    <n v="7"/>
    <n v="227.52"/>
    <n v="0"/>
    <n v="0"/>
    <n v="1831.54"/>
    <n v="1275.19"/>
    <n v="556.35"/>
    <s v="Credit Card"/>
    <s v="Not Returned"/>
    <x v="1"/>
    <d v="1899-12-30T17:04:00"/>
    <s v="Weekend"/>
    <s v="Local Farm Fresh Fruits Combo"/>
    <x v="9"/>
    <n v="221.61"/>
    <s v="Tara Devi"/>
    <x v="0"/>
    <s v="Suresh Pandian"/>
    <s v="Sales"/>
    <s v="FreshMart Coimbatore Plaza"/>
    <x v="0"/>
  </r>
  <r>
    <s v="INV102361"/>
    <x v="59"/>
    <s v="CUST0313"/>
    <s v="PRD103"/>
    <s v="STR046"/>
    <s v="EMP0023"/>
    <n v="2"/>
    <n v="355.64"/>
    <n v="0"/>
    <n v="0"/>
    <n v="817.97"/>
    <n v="606.82000000000005"/>
    <n v="211.15"/>
    <s v="Cash"/>
    <s v="Not Returned"/>
    <x v="1"/>
    <d v="1899-12-30T13:38:00"/>
    <s v="Weekend"/>
    <s v="Organic Fresh Fresh Vegetables Pack"/>
    <x v="11"/>
    <n v="355.64"/>
    <s v="Thiru Nair"/>
    <x v="1"/>
    <s v="Jayakumar Gounder"/>
    <s v="Operations"/>
    <s v="FreshMart Mysuru Colony"/>
    <x v="0"/>
  </r>
  <r>
    <s v="INV100118"/>
    <x v="161"/>
    <s v="CUST0119"/>
    <s v="PRD089"/>
    <s v="STR132"/>
    <s v="EMP0106"/>
    <n v="7"/>
    <n v="342.68"/>
    <n v="5"/>
    <n v="119.94"/>
    <n v="2278.8200000000002"/>
    <n v="1759.94"/>
    <n v="518.88"/>
    <s v="Net Banking"/>
    <s v="Not Returned"/>
    <x v="1"/>
    <d v="1899-12-30T14:54:00"/>
    <s v="Weekday"/>
    <s v="Organic Fresh Fresh Fruits 500g"/>
    <x v="9"/>
    <n v="305.67"/>
    <s v="Nandhini Naidu"/>
    <x v="0"/>
    <s v="Banu Raj"/>
    <s v="Sales"/>
    <s v="FreshMart Surat Plaza"/>
    <x v="2"/>
  </r>
  <r>
    <s v="INV100589"/>
    <x v="161"/>
    <s v="CUST0528"/>
    <s v="PRD033"/>
    <s v="STR021"/>
    <s v="EMP0280"/>
    <n v="5"/>
    <n v="217.42"/>
    <n v="0"/>
    <n v="0"/>
    <n v="1087.0999999999999"/>
    <n v="885.15"/>
    <n v="201.95"/>
    <s v="Credit Card"/>
    <s v="Not Returned"/>
    <x v="1"/>
    <d v="1899-12-30T17:21:00"/>
    <s v="Weekday"/>
    <s v="Bisleri Soft Drinks 2kg"/>
    <x v="0"/>
    <n v="217.42"/>
    <s v="Divya Balan"/>
    <x v="2"/>
    <s v="Hema Mudaliar"/>
    <s v="Store Manager"/>
    <s v="FreshMart Madurai Market"/>
    <x v="0"/>
  </r>
  <r>
    <s v="INV100701"/>
    <x v="161"/>
    <s v="CUST0115"/>
    <s v="PRD067"/>
    <s v="STR146"/>
    <s v="EMP0343"/>
    <n v="3"/>
    <n v="186.38"/>
    <n v="0"/>
    <n v="0"/>
    <n v="559.14"/>
    <n v="406.98"/>
    <n v="152.16"/>
    <s v="Debit Card"/>
    <s v="Not Returned"/>
    <x v="1"/>
    <d v="1899-12-30T18:30:00"/>
    <s v="Weekday"/>
    <s v="Dove Shampoo 500g"/>
    <x v="10"/>
    <n v="186.38"/>
    <s v="Venkat Chettiar"/>
    <x v="2"/>
    <s v="Kishore Velan"/>
    <s v="Inventory"/>
    <s v="FreshMart Chandigarh Hub"/>
    <x v="1"/>
  </r>
  <r>
    <s v="INV101027"/>
    <x v="161"/>
    <s v="CUST0528"/>
    <s v="PRD136"/>
    <s v="STR021"/>
    <s v="EMP0280"/>
    <n v="1"/>
    <n v="123.11"/>
    <n v="0"/>
    <n v="0"/>
    <n v="123.11"/>
    <n v="91.18"/>
    <n v="31.93"/>
    <s v="Debit Card"/>
    <s v="Not Returned"/>
    <x v="1"/>
    <d v="1899-12-30T21:36:00"/>
    <s v="Weekday"/>
    <s v="Aachi Whole Spices 200g v2"/>
    <x v="1"/>
    <n v="123.11"/>
    <s v="Divya Balan"/>
    <x v="2"/>
    <s v="Hema Mudaliar"/>
    <s v="Store Manager"/>
    <s v="FreshMart Madurai Market"/>
    <x v="0"/>
  </r>
  <r>
    <s v="INV101069"/>
    <x v="161"/>
    <s v="CUST0610"/>
    <s v="PRD114"/>
    <s v="STR093"/>
    <s v="EMP0141"/>
    <n v="6"/>
    <n v="211.31"/>
    <n v="0"/>
    <n v="0"/>
    <n v="1267.8599999999999"/>
    <n v="949.68"/>
    <n v="318.18"/>
    <s v="Net Banking"/>
    <s v="Not Returned"/>
    <x v="0"/>
    <d v="1899-12-30T21:41:00"/>
    <s v="Weekday"/>
    <s v="Aachi Ponni Rice 250ml"/>
    <x v="2"/>
    <n v="188.64"/>
    <s v="Gokul Chettiar"/>
    <x v="0"/>
    <s v="Mala Velan"/>
    <s v="Sales"/>
    <s v="FreshMart Pune Complex"/>
    <x v="2"/>
  </r>
  <r>
    <s v="INV101080"/>
    <x v="161"/>
    <s v="CUST0406"/>
    <s v="PRD083"/>
    <s v="STR161"/>
    <s v="EMP0126"/>
    <n v="8"/>
    <n v="481.36"/>
    <n v="5"/>
    <n v="192.54"/>
    <n v="3658.34"/>
    <n v="2859.76"/>
    <n v="798.58"/>
    <s v="Debit Card"/>
    <s v="Not Returned"/>
    <x v="1"/>
    <d v="1899-12-30T15:08:00"/>
    <s v="Weekday"/>
    <s v="Organic Fresh Fresh Fruits 2kg"/>
    <x v="9"/>
    <n v="425.88"/>
    <s v="Gopal Naidu"/>
    <x v="0"/>
    <s v="Anjali Kumar"/>
    <s v="Sales"/>
    <s v="FreshMart Jaipur Hub"/>
    <x v="1"/>
  </r>
  <r>
    <s v="INV101373"/>
    <x v="161"/>
    <s v="CUST0106"/>
    <s v="PRD049"/>
    <s v="STR147"/>
    <s v="EMP0159"/>
    <n v="6"/>
    <n v="478.08"/>
    <n v="0"/>
    <n v="0"/>
    <n v="2868.48"/>
    <n v="1853.64"/>
    <n v="1014.84"/>
    <s v="Net Banking"/>
    <s v="Not Returned"/>
    <x v="1"/>
    <d v="1899-12-30T13:13:00"/>
    <s v="Weekday"/>
    <s v="Cadbury Chips 1kg"/>
    <x v="7"/>
    <n v="418.79"/>
    <s v="Sangeetha Sekar"/>
    <x v="0"/>
    <s v="Devi Gupta"/>
    <s v="Store Manager"/>
    <s v="FreshMart Lucknow Nagar"/>
    <x v="1"/>
  </r>
  <r>
    <s v="INV101639"/>
    <x v="161"/>
    <s v="CUST0239"/>
    <s v="PRD130"/>
    <s v="STR023"/>
    <s v="EMP0156"/>
    <n v="4"/>
    <n v="519.78"/>
    <n v="0"/>
    <n v="0"/>
    <n v="2079.12"/>
    <n v="1591.68"/>
    <n v="487.44"/>
    <s v="Debit Card"/>
    <s v="Not Returned"/>
    <x v="1"/>
    <d v="1899-12-30T18:23:00"/>
    <s v="Weekday"/>
    <s v="Aachi Whole Spices 200g"/>
    <x v="1"/>
    <n v="519.78"/>
    <s v="Jayakumar Velan"/>
    <x v="2"/>
    <s v="Malathi Naicker"/>
    <s v="Inventory"/>
    <s v="FreshMart Mysuru Square"/>
    <x v="0"/>
  </r>
  <r>
    <s v="INV101730"/>
    <x v="161"/>
    <s v="CUST0204"/>
    <s v="PRD135"/>
    <s v="STR050"/>
    <s v="EMP0344"/>
    <n v="6"/>
    <n v="421.55"/>
    <n v="0"/>
    <n v="0"/>
    <n v="2529.3000000000002"/>
    <n v="1758.3"/>
    <n v="771"/>
    <s v="Credit Card"/>
    <s v="Not Returned"/>
    <x v="1"/>
    <d v="1899-12-30T10:44:00"/>
    <s v="Weekday"/>
    <s v="MDH Whole Spices 1L"/>
    <x v="1"/>
    <n v="379.12"/>
    <s v="Mala Achari"/>
    <x v="0"/>
    <s v="Meena Kumar"/>
    <s v="Sales"/>
    <s v="FreshMart Chennai Main Road"/>
    <x v="0"/>
  </r>
  <r>
    <s v="INV101834"/>
    <x v="161"/>
    <s v="CUST0045"/>
    <s v="PRD063"/>
    <s v="STR087"/>
    <s v="EMP0222"/>
    <n v="8"/>
    <n v="78.319999999999993"/>
    <n v="0"/>
    <n v="0"/>
    <n v="626.55999999999995"/>
    <n v="434.56"/>
    <n v="192"/>
    <s v="Debit Card"/>
    <s v="Not Returned"/>
    <x v="1"/>
    <d v="1899-12-30T17:45:00"/>
    <s v="Weekday"/>
    <s v="Patanjali Shampoo Combo"/>
    <x v="10"/>
    <n v="42.16"/>
    <s v="Thenmozhi Pandian"/>
    <x v="0"/>
    <s v="Poornima Rao"/>
    <s v="Inventory"/>
    <s v="FreshMart Mysuru Complex"/>
    <x v="0"/>
  </r>
  <r>
    <s v="INV101905"/>
    <x v="161"/>
    <s v="CUST0493"/>
    <s v="PRD137"/>
    <s v="STR062"/>
    <s v="EMP0350"/>
    <n v="6"/>
    <n v="485.63"/>
    <n v="5"/>
    <n v="145.69"/>
    <n v="2768.09"/>
    <n v="2111.2199999999998"/>
    <n v="656.87"/>
    <s v="Upi"/>
    <s v="Not Returned"/>
    <x v="0"/>
    <d v="1899-12-30T19:16:00"/>
    <s v="Weekday"/>
    <s v="MDH Powdered Spices 200g"/>
    <x v="1"/>
    <n v="442.14"/>
    <s v="Elango Nair"/>
    <x v="0"/>
    <s v="Uma Pandian"/>
    <s v="Cashier"/>
    <s v="FreshMart Hyderabad Crossing"/>
    <x v="0"/>
  </r>
  <r>
    <s v="INV101936"/>
    <x v="161"/>
    <s v="CUST0686"/>
    <s v="PRD034"/>
    <s v="STR012"/>
    <s v="EMP0157"/>
    <n v="6"/>
    <n v="126.77"/>
    <n v="20"/>
    <n v="152.12"/>
    <n v="608.5"/>
    <n v="584.1"/>
    <n v="24.4"/>
    <s v="Debit Card"/>
    <s v="Returned"/>
    <x v="0"/>
    <d v="1899-12-30T13:32:00"/>
    <s v="Weekday"/>
    <s v="Nescafe Coffee 500g"/>
    <x v="0"/>
    <n v="124.84"/>
    <s v="Hemalatha Balan"/>
    <x v="0"/>
    <s v="Elango Velan"/>
    <s v="Cashier"/>
    <s v="FreshMart Chennai Junction"/>
    <x v="0"/>
  </r>
  <r>
    <s v="INV102082"/>
    <x v="161"/>
    <s v="CUST0443"/>
    <s v="PRD102"/>
    <s v="STR107"/>
    <s v="EMP0038"/>
    <n v="2"/>
    <n v="400.33"/>
    <n v="10"/>
    <n v="80.069999999999993"/>
    <n v="720.59"/>
    <n v="681.8"/>
    <n v="38.79"/>
    <s v="Debit Card"/>
    <s v="Not Returned"/>
    <x v="1"/>
    <d v="1899-12-30T15:07:00"/>
    <s v="Weekday"/>
    <s v="Local Farm Fresh Vegetables 200g v2"/>
    <x v="11"/>
    <n v="400.33"/>
    <s v="Suresh Naicker"/>
    <x v="1"/>
    <s v="Yamuna Achari"/>
    <s v="Inventory"/>
    <s v="FreshMart Surat Arcade"/>
    <x v="2"/>
  </r>
  <r>
    <s v="INV102333"/>
    <x v="161"/>
    <s v="CUST0253"/>
    <s v="PRD129"/>
    <s v="STR092"/>
    <s v="EMP0336"/>
    <n v="3"/>
    <n v="490.22"/>
    <n v="5"/>
    <n v="73.53"/>
    <n v="1397.13"/>
    <n v="1120.74"/>
    <n v="276.39"/>
    <s v="Credit Card"/>
    <s v="Not Returned"/>
    <x v="0"/>
    <d v="1899-12-30T21:34:00"/>
    <s v="Weekday"/>
    <s v="Everest Powdered Spices Combo"/>
    <x v="1"/>
    <n v="490.22"/>
    <s v="Ovi Reddy"/>
    <x v="2"/>
    <s v="Sanjay Sharma"/>
    <s v="Billing"/>
    <s v="FreshMart Chennai Gardens"/>
    <x v="0"/>
  </r>
  <r>
    <s v="INV100265"/>
    <x v="162"/>
    <s v="CUST0017"/>
    <s v="PRD083"/>
    <s v="STR070"/>
    <s v="EMP0283"/>
    <n v="2"/>
    <n v="425.88"/>
    <n v="0"/>
    <n v="0"/>
    <n v="851.76"/>
    <n v="714.94"/>
    <n v="136.82"/>
    <s v="Wallet"/>
    <s v="Not Returned"/>
    <x v="2"/>
    <d v="1899-12-30T10:48:00"/>
    <s v="Weekday"/>
    <s v="Organic Fresh Fresh Fruits 2kg"/>
    <x v="9"/>
    <n v="425.88"/>
    <s v="Ashok Nair"/>
    <x v="2"/>
    <s v="Suresh Pandian"/>
    <s v="Sales"/>
    <s v="FreshMart Bengaluru Nagar"/>
    <x v="0"/>
  </r>
  <r>
    <s v="INV100601"/>
    <x v="162"/>
    <s v="CUST0259"/>
    <s v="PRD099"/>
    <s v="STR160"/>
    <s v="EMP0073"/>
    <n v="1"/>
    <n v="401.06"/>
    <n v="0"/>
    <n v="0"/>
    <n v="401.06"/>
    <n v="347.47"/>
    <n v="53.59"/>
    <s v="Cash"/>
    <s v="Not Returned"/>
    <x v="1"/>
    <d v="1899-12-30T19:46:00"/>
    <s v="Weekday"/>
    <s v="Local Farm Fresh Vegetables 200g"/>
    <x v="11"/>
    <n v="401.06"/>
    <s v="Mani Pandian"/>
    <x v="2"/>
    <s v="Harini Prabhu"/>
    <s v="Sales"/>
    <s v="FreshMart Lucknow Complex"/>
    <x v="1"/>
  </r>
  <r>
    <s v="INV100954"/>
    <x v="162"/>
    <s v="CUST0207"/>
    <s v="PRD120"/>
    <s v="STR024"/>
    <s v="EMP0199"/>
    <n v="2"/>
    <n v="109.69"/>
    <n v="20"/>
    <n v="43.88"/>
    <n v="175.5"/>
    <n v="185.92"/>
    <n v="-10.42"/>
    <s v="Credit Card"/>
    <s v="Not Returned"/>
    <x v="1"/>
    <d v="1899-12-30T12:25:00"/>
    <s v="Weekday"/>
    <s v="Idhayam Groundnut Oil 2kg"/>
    <x v="8"/>
    <n v="109.69"/>
    <s v="Sangeetha Selvam"/>
    <x v="1"/>
    <s v="Pandi Naidu"/>
    <s v="Sales"/>
    <s v="FreshMart Bengaluru Plaza"/>
    <x v="0"/>
  </r>
  <r>
    <s v="INV101630"/>
    <x v="162"/>
    <s v="CUST0498"/>
    <s v="PRD004"/>
    <s v="STR095"/>
    <s v="EMP0201"/>
    <n v="1"/>
    <n v="398.25"/>
    <n v="0"/>
    <n v="0"/>
    <n v="398.25"/>
    <n v="236.54"/>
    <n v="161.71"/>
    <s v="Credit Card"/>
    <s v="Not Returned"/>
    <x v="2"/>
    <d v="1899-12-30T11:08:00"/>
    <s v="Weekday"/>
    <s v="Britannia Buns 2kg"/>
    <x v="6"/>
    <n v="398.25"/>
    <s v="Senthil Raj"/>
    <x v="1"/>
    <s v="Bharath Reddy"/>
    <s v="Sales"/>
    <s v="FreshMart Ahmedabad Gardens"/>
    <x v="2"/>
  </r>
  <r>
    <s v="INV101932"/>
    <x v="162"/>
    <s v="CUST0568"/>
    <s v="PRD060"/>
    <s v="STR146"/>
    <s v="EMP0343"/>
    <n v="7"/>
    <n v="76.86"/>
    <n v="20"/>
    <n v="107.6"/>
    <n v="430.42"/>
    <n v="379.75"/>
    <n v="50.67"/>
    <s v="Upi"/>
    <s v="Not Returned"/>
    <x v="0"/>
    <d v="1899-12-30T18:51:00"/>
    <s v="Weekday"/>
    <s v="Himalaya Soap 250ml"/>
    <x v="10"/>
    <n v="72.930000000000007"/>
    <s v="Hemalatha Menon"/>
    <x v="0"/>
    <s v="Kishore Velan"/>
    <s v="Inventory"/>
    <s v="FreshMart Chandigarh Hub"/>
    <x v="1"/>
  </r>
  <r>
    <s v="INV102026"/>
    <x v="162"/>
    <s v="CUST0398"/>
    <s v="PRD032"/>
    <s v="STR005"/>
    <s v="EMP0127"/>
    <n v="7"/>
    <n v="161.85"/>
    <n v="10"/>
    <n v="113.3"/>
    <n v="1019.65"/>
    <n v="811.37"/>
    <n v="208.28"/>
    <s v="Net Banking"/>
    <s v="Not Returned"/>
    <x v="1"/>
    <d v="1899-12-30T13:34:00"/>
    <s v="Weekday"/>
    <s v="Coca-Cola Coffee Combo"/>
    <x v="0"/>
    <n v="141.11000000000001"/>
    <s v="Balamurugan Menon"/>
    <x v="0"/>
    <s v="Kannan Mudaliar"/>
    <s v="Sales"/>
    <s v="FreshMart Chennai Crossing"/>
    <x v="0"/>
  </r>
  <r>
    <s v="INV102028"/>
    <x v="162"/>
    <s v="CUST0190"/>
    <s v="PRD042"/>
    <s v="STR163"/>
    <s v="EMP0292"/>
    <n v="1"/>
    <n v="444.49"/>
    <n v="0"/>
    <n v="0"/>
    <n v="444.49"/>
    <n v="374.48"/>
    <n v="70.010000000000005"/>
    <s v="Credit Card"/>
    <s v="Not Returned"/>
    <x v="0"/>
    <d v="1899-12-30T17:41:00"/>
    <s v="Weekday"/>
    <s v="Amul Frozen Vegetables 2kg"/>
    <x v="12"/>
    <n v="444.49"/>
    <s v="Jaya Kumar"/>
    <x v="1"/>
    <s v="Deepa Gupta"/>
    <s v="Inventory"/>
    <s v="FreshMart Lucknow Square"/>
    <x v="1"/>
  </r>
  <r>
    <s v="INV102431"/>
    <x v="162"/>
    <s v="CUST0077"/>
    <s v="PRD012"/>
    <s v="STR103"/>
    <s v="EMP0251"/>
    <n v="2"/>
    <n v="541.35"/>
    <n v="15"/>
    <n v="162.41"/>
    <n v="920.29"/>
    <n v="672.8"/>
    <n v="247.49"/>
    <s v="Wallet"/>
    <s v="Not Returned"/>
    <x v="1"/>
    <d v="1899-12-30T19:47:00"/>
    <s v="Weekday"/>
    <s v="Harvest Gold Rusk 1kg"/>
    <x v="6"/>
    <n v="541.35"/>
    <s v="Dhanya Krishnan"/>
    <x v="1"/>
    <s v="Ishwarya Pillai"/>
    <s v="Cashier"/>
    <s v="FreshMart Surat Extension"/>
    <x v="2"/>
  </r>
  <r>
    <s v="INV101229"/>
    <x v="163"/>
    <s v="CUST0654"/>
    <s v="PRD074"/>
    <s v="STR094"/>
    <s v="EMP0008"/>
    <n v="6"/>
    <n v="464.24"/>
    <n v="0"/>
    <n v="0"/>
    <n v="2785.44"/>
    <n v="1885.56"/>
    <n v="899.88"/>
    <s v="Wallet"/>
    <s v="Not Returned"/>
    <x v="1"/>
    <d v="1899-12-30T15:28:00"/>
    <s v="Weekday"/>
    <s v="Surf Excel Tissue Combo"/>
    <x v="5"/>
    <n v="414.29"/>
    <s v="Gokul Sekar"/>
    <x v="0"/>
    <s v="Karthik Balan"/>
    <s v="Store Manager"/>
    <s v="FreshMart Mumbai Central"/>
    <x v="2"/>
  </r>
  <r>
    <s v="INV101605"/>
    <x v="163"/>
    <s v="CUST0551"/>
    <s v="PRD062"/>
    <s v="STR002"/>
    <s v="EMP0133"/>
    <n v="8"/>
    <n v="468.1"/>
    <n v="5"/>
    <n v="187.24"/>
    <n v="3557.56"/>
    <n v="2604.88"/>
    <n v="952.68"/>
    <s v="Cash"/>
    <s v="Not Returned"/>
    <x v="1"/>
    <d v="1899-12-30T20:15:00"/>
    <s v="Weekday"/>
    <s v="Himalaya Skin Care Combo"/>
    <x v="10"/>
    <n v="298.81"/>
    <s v="Jagan Pandian"/>
    <x v="0"/>
    <s v="Deepak Naicker"/>
    <s v="Sales"/>
    <s v="FreshMart Tiruppur Bypass"/>
    <x v="0"/>
  </r>
  <r>
    <s v="INV101643"/>
    <x v="163"/>
    <s v="CUST0534"/>
    <s v="PRD025"/>
    <s v="STR064"/>
    <s v="EMP0234"/>
    <n v="5"/>
    <n v="383.51"/>
    <n v="0"/>
    <n v="0"/>
    <n v="1917.55"/>
    <n v="1429.5"/>
    <n v="488.05"/>
    <s v="Cash"/>
    <s v="Not Returned"/>
    <x v="0"/>
    <d v="1899-12-30T18:26:00"/>
    <s v="Weekday"/>
    <s v="Nescafe Soft Drinks Pack"/>
    <x v="0"/>
    <n v="383.51"/>
    <s v="Kalpana Nair"/>
    <x v="2"/>
    <s v="Lalitha Menon"/>
    <s v="Sales"/>
    <s v="FreshMart Kochi Extension"/>
    <x v="0"/>
  </r>
  <r>
    <s v="INV100701"/>
    <x v="163"/>
    <s v="CUST0320"/>
    <s v="PRD033"/>
    <s v="STR069"/>
    <s v="EMP0248"/>
    <n v="1"/>
    <n v="217.42"/>
    <n v="15"/>
    <n v="32.61"/>
    <n v="184.81"/>
    <n v="177.03"/>
    <n v="7.78"/>
    <s v="Credit Card"/>
    <s v="Not Returned"/>
    <x v="0"/>
    <d v="1899-12-30T18:55:00"/>
    <s v="Weekday"/>
    <s v="Bisleri Soft Drinks 2kg"/>
    <x v="0"/>
    <n v="217.42"/>
    <s v="Sudha Menon"/>
    <x v="2"/>
    <s v="Charulatha Selvam"/>
    <s v="Sales"/>
    <s v="FreshMart Madurai Gardens"/>
    <x v="0"/>
  </r>
  <r>
    <s v="INV100357"/>
    <x v="164"/>
    <s v="CUST0219"/>
    <s v="PRD030"/>
    <s v="STR049"/>
    <s v="EMP0183"/>
    <n v="6"/>
    <n v="191.09"/>
    <n v="0"/>
    <n v="0"/>
    <n v="1146.54"/>
    <n v="852"/>
    <n v="294.54000000000002"/>
    <s v="Upi"/>
    <s v="Not Returned"/>
    <x v="1"/>
    <d v="1899-12-30T09:31:00"/>
    <s v="Weekday"/>
    <s v="Nescafe Tea Combo"/>
    <x v="0"/>
    <n v="172.63"/>
    <s v="Pandi Naidu"/>
    <x v="0"/>
    <s v="Kamala Murugan"/>
    <s v="Cashier"/>
    <s v="FreshMart Mysuru Circle"/>
    <x v="0"/>
  </r>
  <r>
    <s v="INV100420"/>
    <x v="164"/>
    <s v="CUST0424"/>
    <s v="PRD010"/>
    <s v="STR068"/>
    <s v="EMP0233"/>
    <n v="1"/>
    <n v="182.3"/>
    <n v="0"/>
    <n v="0"/>
    <n v="182.3"/>
    <n v="107.6"/>
    <n v="74.7"/>
    <s v="Upi"/>
    <s v="Not Returned"/>
    <x v="0"/>
    <d v="1899-12-30T20:08:00"/>
    <s v="Weekday"/>
    <s v="Harvest Gold Cookies Pack"/>
    <x v="6"/>
    <n v="182.3"/>
    <s v="Sanjay Varma"/>
    <x v="1"/>
    <s v="Sangeetha Balan"/>
    <s v="Sales"/>
    <s v="FreshMart Coimbatore Main Road"/>
    <x v="0"/>
  </r>
  <r>
    <s v="INV100489"/>
    <x v="164"/>
    <s v="CUST0685"/>
    <s v="PRD008"/>
    <s v="STR180"/>
    <s v="EMP0195"/>
    <n v="3"/>
    <n v="512.71"/>
    <n v="0"/>
    <n v="0"/>
    <n v="1538.13"/>
    <n v="848.64"/>
    <n v="689.49"/>
    <s v="Upi"/>
    <s v="Not Returned"/>
    <x v="1"/>
    <d v="1899-12-30T19:54:00"/>
    <s v="Weekday"/>
    <s v="Britannia Cookies 200g"/>
    <x v="6"/>
    <n v="455.79"/>
    <s v="Naveen Achari"/>
    <x v="0"/>
    <s v="Ovi Menon"/>
    <s v="Sales"/>
    <s v="FreshMart Guwahati Extension"/>
    <x v="3"/>
  </r>
  <r>
    <s v="INV100521"/>
    <x v="164"/>
    <s v="CUST0558"/>
    <s v="PRD026"/>
    <s v="STR048"/>
    <s v="EMP0133"/>
    <n v="5"/>
    <n v="329.69"/>
    <n v="20"/>
    <n v="329.69"/>
    <n v="1318.76"/>
    <n v="1236.25"/>
    <n v="82.51"/>
    <s v="Net Banking"/>
    <s v="Not Returned"/>
    <x v="0"/>
    <d v="1899-12-30T16:38:00"/>
    <s v="Weekday"/>
    <s v="Nescafe Coffee 1kg"/>
    <x v="0"/>
    <n v="329.69"/>
    <s v="Banu Sekar"/>
    <x v="2"/>
    <s v="Deepak Naicker"/>
    <s v="Sales"/>
    <s v="FreshMart Bengaluru Square"/>
    <x v="0"/>
  </r>
  <r>
    <s v="INV100549"/>
    <x v="164"/>
    <s v="CUST0094"/>
    <s v="PRD101"/>
    <s v="STR013"/>
    <s v="EMP0264"/>
    <n v="1"/>
    <n v="451.89"/>
    <n v="20"/>
    <n v="90.38"/>
    <n v="361.51"/>
    <n v="387.16"/>
    <n v="-25.65"/>
    <s v="Cash"/>
    <s v="Not Returned"/>
    <x v="1"/>
    <d v="1899-12-30T13:15:00"/>
    <s v="Weekday"/>
    <s v="Organic Fresh Fresh Vegetables 500g"/>
    <x v="11"/>
    <n v="451.89"/>
    <s v="Sathish Sharma"/>
    <x v="2"/>
    <s v="Bhavani Iyer"/>
    <s v="Sales"/>
    <s v="FreshMart Tiruppur Extension"/>
    <x v="0"/>
  </r>
  <r>
    <s v="INV100695"/>
    <x v="164"/>
    <s v="CUST0394"/>
    <s v="PRD128"/>
    <s v="STR063"/>
    <s v="EMP0214"/>
    <n v="4"/>
    <n v="270.33"/>
    <n v="0"/>
    <n v="0"/>
    <n v="1081.32"/>
    <n v="762.96"/>
    <n v="318.36"/>
    <s v="Credit Card"/>
    <s v="Not Returned"/>
    <x v="1"/>
    <d v="1899-12-30T10:05:00"/>
    <s v="Weekday"/>
    <s v="Aachi Powdered Spices Pack"/>
    <x v="1"/>
    <n v="253.11"/>
    <s v="Sudha Mudaliar"/>
    <x v="0"/>
    <s v="Sudha Kumar"/>
    <s v="Sales"/>
    <s v="FreshMart Hyderabad Market"/>
    <x v="0"/>
  </r>
  <r>
    <s v="INV101611"/>
    <x v="164"/>
    <s v="CUST0471"/>
    <s v="PRD099"/>
    <s v="STR119"/>
    <s v="EMP0110"/>
    <n v="3"/>
    <n v="401.06"/>
    <n v="0"/>
    <n v="0"/>
    <n v="1203.18"/>
    <n v="1042.4100000000001"/>
    <n v="160.77000000000001"/>
    <s v="Wallet"/>
    <s v="Not Returned"/>
    <x v="1"/>
    <d v="1899-12-30T11:04:00"/>
    <s v="Weekday"/>
    <s v="Local Farm Fresh Vegetables 200g"/>
    <x v="11"/>
    <n v="401.06"/>
    <s v="Latha Subramaniam"/>
    <x v="2"/>
    <s v="Nandhini Chandran"/>
    <s v="Cashier"/>
    <s v="FreshMart Ahmedabad Nagar"/>
    <x v="2"/>
  </r>
  <r>
    <s v="INV102149"/>
    <x v="164"/>
    <s v="CUST0680"/>
    <s v="PRD068"/>
    <s v="STR082"/>
    <s v="EMP0115"/>
    <n v="2"/>
    <n v="232.2"/>
    <n v="10"/>
    <n v="46.44"/>
    <n v="417.96"/>
    <n v="321.95999999999998"/>
    <n v="96"/>
    <s v="Credit Card"/>
    <s v="Not Returned"/>
    <x v="0"/>
    <d v="1899-12-30T17:18:00"/>
    <s v="Weekday"/>
    <s v="Patanjali Shampoo 2kg"/>
    <x v="10"/>
    <n v="232.2"/>
    <s v="Lokesh Chandran"/>
    <x v="2"/>
    <s v="Vasanth Menon"/>
    <s v="Store Manager"/>
    <s v="FreshMart Salem Bypass"/>
    <x v="0"/>
  </r>
  <r>
    <s v="INV100126"/>
    <x v="165"/>
    <s v="CUST0022"/>
    <s v="PRD115"/>
    <s v="STR044"/>
    <s v="EMP0287"/>
    <n v="2"/>
    <n v="372.61"/>
    <n v="15"/>
    <n v="111.78"/>
    <n v="633.44000000000005"/>
    <n v="639.82000000000005"/>
    <n v="-6.38"/>
    <s v="Cash"/>
    <s v="Not Returned"/>
    <x v="1"/>
    <d v="1899-12-30T21:59:00"/>
    <s v="Weekday"/>
    <s v="Aachi Ponni Rice 500g"/>
    <x v="2"/>
    <n v="372.61"/>
    <s v="Eswari Reddy"/>
    <x v="1"/>
    <s v="Elango Gupta"/>
    <s v="Store Manager"/>
    <s v="FreshMart Erode Colony"/>
    <x v="0"/>
  </r>
  <r>
    <s v="INV100386"/>
    <x v="165"/>
    <s v="CUST0622"/>
    <s v="PRD019"/>
    <s v="STR109"/>
    <s v="EMP0180"/>
    <n v="1"/>
    <n v="448.94"/>
    <n v="20"/>
    <n v="89.79"/>
    <n v="359.15"/>
    <n v="380.08"/>
    <n v="-20.93"/>
    <s v="Net Banking"/>
    <s v="Not Returned"/>
    <x v="1"/>
    <d v="1899-12-30T18:54:00"/>
    <s v="Weekday"/>
    <s v="Amul Paneer 1kg"/>
    <x v="3"/>
    <n v="448.94"/>
    <s v="Sangeetha Gounder"/>
    <x v="1"/>
    <s v="Venkat Balan"/>
    <s v="Billing"/>
    <s v="FreshMart Mumbai Complex"/>
    <x v="2"/>
  </r>
  <r>
    <s v="INV101158"/>
    <x v="165"/>
    <s v="CUST0504"/>
    <s v="PRD082"/>
    <s v="STR115"/>
    <s v="EMP0136"/>
    <n v="3"/>
    <n v="238.97"/>
    <n v="10"/>
    <n v="71.69"/>
    <n v="645.22"/>
    <n v="577.23"/>
    <n v="67.989999999999995"/>
    <s v="Net Banking"/>
    <s v="Not Returned"/>
    <x v="1"/>
    <d v="1899-12-30T11:47:00"/>
    <s v="Weekday"/>
    <s v="Organic Fresh Fresh Fruits Pack"/>
    <x v="9"/>
    <n v="232.92"/>
    <s v="Kalpana Kumar"/>
    <x v="0"/>
    <s v="Karthik Menon"/>
    <s v="Sales"/>
    <s v="FreshMart Surat Nagar"/>
    <x v="2"/>
  </r>
  <r>
    <s v="INV101487"/>
    <x v="165"/>
    <s v="CUST0292"/>
    <s v="PRD070"/>
    <s v="STR057"/>
    <s v="EMP0119"/>
    <n v="3"/>
    <n v="233.47"/>
    <n v="0"/>
    <n v="0"/>
    <n v="700.41"/>
    <n v="566.94000000000005"/>
    <n v="133.47"/>
    <s v="Net Banking"/>
    <s v="Not Returned"/>
    <x v="1"/>
    <d v="1899-12-30T14:45:00"/>
    <s v="Weekday"/>
    <s v="Surf Excel Batteries 2kg"/>
    <x v="5"/>
    <n v="233.47"/>
    <s v="Nirmala Venkataraman"/>
    <x v="2"/>
    <s v="Om Sharma"/>
    <s v="Sales"/>
    <s v="FreshMart Madurai Point"/>
    <x v="0"/>
  </r>
  <r>
    <s v="INV102109"/>
    <x v="165"/>
    <s v="CUST0670"/>
    <s v="PRD023"/>
    <s v="STR012"/>
    <s v="EMP0157"/>
    <n v="3"/>
    <n v="342.27"/>
    <n v="10"/>
    <n v="102.68"/>
    <n v="924.13"/>
    <n v="798.3"/>
    <n v="125.83"/>
    <s v="Upi"/>
    <s v="Not Returned"/>
    <x v="1"/>
    <d v="1899-12-30T12:04:00"/>
    <s v="Weekday"/>
    <s v="Amul Butter 1L"/>
    <x v="3"/>
    <n v="342.27"/>
    <s v="Balaji Krishnan"/>
    <x v="1"/>
    <s v="Elango Velan"/>
    <s v="Cashier"/>
    <s v="FreshMart Chennai Junction"/>
    <x v="0"/>
  </r>
  <r>
    <s v="INV102116"/>
    <x v="165"/>
    <s v="CUST0686"/>
    <s v="PRD029"/>
    <s v="STR010"/>
    <s v="EMP0129"/>
    <n v="7"/>
    <n v="377.86"/>
    <n v="0"/>
    <n v="0"/>
    <n v="2645.02"/>
    <n v="1828.54"/>
    <n v="816.48"/>
    <s v="Upi"/>
    <s v="Not Returned"/>
    <x v="2"/>
    <d v="1899-12-30T20:48:00"/>
    <s v="Weekday"/>
    <s v="Pepsi Tea 200g"/>
    <x v="0"/>
    <n v="332.73"/>
    <s v="Hemalatha Balan"/>
    <x v="0"/>
    <s v="Arun Nair"/>
    <s v="Inventory"/>
    <s v="FreshMart Kochi Colony"/>
    <x v="0"/>
  </r>
  <r>
    <s v="INV102463"/>
    <x v="165"/>
    <s v="CUST0210"/>
    <s v="PRD144"/>
    <s v="STR013"/>
    <s v="EMP0324"/>
    <n v="2"/>
    <n v="242.22"/>
    <n v="5"/>
    <n v="24.22"/>
    <n v="460.22"/>
    <n v="372.08"/>
    <n v="88.14"/>
    <s v="Wallet"/>
    <s v="Not Returned"/>
    <x v="0"/>
    <d v="1899-12-30T18:20:00"/>
    <s v="Weekday"/>
    <s v="Harpic Dishwash Combo"/>
    <x v="4"/>
    <n v="242.22"/>
    <s v="Anand Pandian"/>
    <x v="2"/>
    <s v="Devi Raj"/>
    <s v="Inventory"/>
    <s v="FreshMart Tiruppur Extension"/>
    <x v="0"/>
  </r>
  <r>
    <s v="INV100226"/>
    <x v="166"/>
    <s v="CUST0288"/>
    <s v="PRD015"/>
    <s v="STR171"/>
    <s v="EMP0346"/>
    <n v="4"/>
    <n v="459.58"/>
    <n v="0"/>
    <n v="0"/>
    <n v="2114.0700000000002"/>
    <n v="1547.56"/>
    <n v="566.51"/>
    <s v="Net Banking"/>
    <s v="Not Returned"/>
    <x v="1"/>
    <d v="1899-12-30T09:39:00"/>
    <s v="Weekend"/>
    <s v="Nestle Butter 250ml"/>
    <x v="3"/>
    <n v="459.58"/>
    <s v="Jagan Iyer"/>
    <x v="1"/>
    <s v="Dhanya Sekar"/>
    <s v="Sales"/>
    <s v="FreshMart Kolkata Towers"/>
    <x v="3"/>
  </r>
  <r>
    <s v="INV100378"/>
    <x v="166"/>
    <s v="CUST0165"/>
    <s v="PRD012"/>
    <s v="STR069"/>
    <s v="EMP0275"/>
    <n v="7"/>
    <n v="585.84"/>
    <n v="20"/>
    <n v="820.18"/>
    <n v="3772.8"/>
    <n v="2354.8000000000002"/>
    <n v="1418"/>
    <s v="Wallet"/>
    <s v="Not Returned"/>
    <x v="1"/>
    <d v="1899-12-30T17:09:00"/>
    <s v="Weekend"/>
    <s v="Harvest Gold Rusk 1kg"/>
    <x v="6"/>
    <n v="541.35"/>
    <s v="Meena Reddy"/>
    <x v="0"/>
    <s v="Tara Kumar"/>
    <s v="Billing"/>
    <s v="FreshMart Madurai Gardens"/>
    <x v="0"/>
  </r>
  <r>
    <s v="INV100418"/>
    <x v="166"/>
    <s v="CUST0092"/>
    <s v="PRD016"/>
    <s v="STR067"/>
    <s v="EMP0247"/>
    <n v="8"/>
    <n v="66.900000000000006"/>
    <n v="0"/>
    <n v="0"/>
    <n v="615.48"/>
    <n v="385.2"/>
    <n v="230.28"/>
    <s v="Upi"/>
    <s v="Not Returned"/>
    <x v="1"/>
    <d v="1899-12-30T12:39:00"/>
    <s v="Weekend"/>
    <s v="Milky Mist Milk 2kg"/>
    <x v="3"/>
    <n v="59.92"/>
    <s v="Naveen Kumar"/>
    <x v="0"/>
    <s v="Sudha Balan"/>
    <s v="Sales"/>
    <s v="FreshMart Salem Complex"/>
    <x v="0"/>
  </r>
  <r>
    <s v="INV100516"/>
    <x v="166"/>
    <s v="CUST0402"/>
    <s v="PRD109"/>
    <s v="STR067"/>
    <s v="EMP0247"/>
    <n v="6"/>
    <n v="162.63"/>
    <n v="0"/>
    <n v="0"/>
    <n v="1122.1500000000001"/>
    <n v="827.7"/>
    <n v="294.45"/>
    <s v="Net Banking"/>
    <s v="Not Returned"/>
    <x v="1"/>
    <d v="1899-12-30T19:08:00"/>
    <s v="Weekend"/>
    <s v="Aachi Ponni Rice 1kg"/>
    <x v="2"/>
    <n v="157.97999999999999"/>
    <s v="Usha Raj"/>
    <x v="0"/>
    <s v="Sudha Balan"/>
    <s v="Sales"/>
    <s v="FreshMart Salem Complex"/>
    <x v="0"/>
  </r>
  <r>
    <s v="INV100574"/>
    <x v="166"/>
    <s v="CUST0089"/>
    <s v="PRD018"/>
    <s v="STR033"/>
    <s v="EMP0313"/>
    <n v="1"/>
    <n v="232.58"/>
    <n v="0"/>
    <n v="0"/>
    <n v="267.47000000000003"/>
    <n v="191.2"/>
    <n v="76.27"/>
    <s v="Credit Card"/>
    <s v="Not Returned"/>
    <x v="0"/>
    <d v="1899-12-30T14:50:00"/>
    <s v="Weekend"/>
    <s v="Aavin Cheese 200g"/>
    <x v="3"/>
    <n v="232.58"/>
    <s v="Dhanush Chettiar"/>
    <x v="1"/>
    <s v="Lokesh Varma"/>
    <s v="HR"/>
    <s v="FreshMart Ahmedabad Complex"/>
    <x v="0"/>
  </r>
  <r>
    <s v="INV100578"/>
    <x v="166"/>
    <s v="CUST0309"/>
    <s v="PRD065"/>
    <s v="STR086"/>
    <s v="EMP0263"/>
    <n v="7"/>
    <n v="315.37"/>
    <n v="10"/>
    <n v="220.76"/>
    <n v="2284.85"/>
    <n v="1394.12"/>
    <n v="890.73"/>
    <s v="Upi"/>
    <s v="Not Returned"/>
    <x v="1"/>
    <d v="1899-12-30T13:10:00"/>
    <s v="Weekend"/>
    <s v="Dove Toothpaste 1L"/>
    <x v="10"/>
    <n v="159.5"/>
    <s v="Bharath Pillai"/>
    <x v="0"/>
    <s v="Vani Nair"/>
    <s v="Cashier"/>
    <s v="FreshMart Bengaluru Circle"/>
    <x v="0"/>
  </r>
  <r>
    <s v="INV100736"/>
    <x v="166"/>
    <s v="CUST0610"/>
    <s v="PRD029"/>
    <s v="STR147"/>
    <s v="EMP0159"/>
    <n v="8"/>
    <n v="355.49"/>
    <n v="0"/>
    <n v="0"/>
    <n v="3270.51"/>
    <n v="2089.7600000000002"/>
    <n v="1180.75"/>
    <s v="Upi"/>
    <s v="Returned"/>
    <x v="1"/>
    <d v="1899-12-30T11:26:00"/>
    <s v="Weekend"/>
    <s v="Pepsi Tea 200g"/>
    <x v="0"/>
    <n v="332.73"/>
    <s v="Gokul Chettiar"/>
    <x v="0"/>
    <s v="Devi Gupta"/>
    <s v="Store Manager"/>
    <s v="FreshMart Lucknow Nagar"/>
    <x v="1"/>
  </r>
  <r>
    <s v="INV100787"/>
    <x v="166"/>
    <s v="CUST0011"/>
    <s v="PRD018"/>
    <s v="STR074"/>
    <s v="EMP0270"/>
    <n v="1"/>
    <n v="232.58"/>
    <n v="15"/>
    <n v="34.89"/>
    <n v="227.34"/>
    <n v="191.2"/>
    <n v="36.14"/>
    <s v="Credit Card"/>
    <s v="Not Returned"/>
    <x v="1"/>
    <d v="1899-12-30T20:35:00"/>
    <s v="Weekend"/>
    <s v="Aavin Cheese 200g"/>
    <x v="3"/>
    <n v="232.58"/>
    <s v="Prasath Mudaliar"/>
    <x v="1"/>
    <s v="Priya Venkataraman"/>
    <s v="Operations"/>
    <s v="FreshMart Mysuru Main Road"/>
    <x v="0"/>
  </r>
  <r>
    <s v="INV101016"/>
    <x v="166"/>
    <s v="CUST0253"/>
    <s v="PRD050"/>
    <s v="STR099"/>
    <s v="EMP0133"/>
    <n v="4"/>
    <n v="51.33"/>
    <n v="5"/>
    <n v="10.27"/>
    <n v="224.31"/>
    <n v="149.91999999999999"/>
    <n v="74.39"/>
    <s v="Wallet"/>
    <s v="Not Returned"/>
    <x v="1"/>
    <d v="1899-12-30T19:48:00"/>
    <s v="Weekend"/>
    <s v="Parle Namkeen 500g"/>
    <x v="7"/>
    <n v="51.33"/>
    <s v="Ovi Reddy"/>
    <x v="2"/>
    <s v="Deepak Naicker"/>
    <s v="Sales"/>
    <s v="FreshMart Nagpur Plaza"/>
    <x v="2"/>
  </r>
  <r>
    <s v="INV101214"/>
    <x v="166"/>
    <s v="CUST0642"/>
    <s v="PRD026"/>
    <s v="STR029"/>
    <s v="EMP0062"/>
    <n v="2"/>
    <n v="329.69"/>
    <n v="5"/>
    <n v="32.97"/>
    <n v="720.37"/>
    <n v="494.5"/>
    <n v="225.87"/>
    <s v="Upi"/>
    <s v="Not Returned"/>
    <x v="1"/>
    <d v="1899-12-30T09:25:00"/>
    <s v="Weekend"/>
    <s v="Nescafe Coffee 1kg"/>
    <x v="0"/>
    <n v="329.69"/>
    <s v="Harini Devi"/>
    <x v="1"/>
    <s v="Jaya Selvam"/>
    <s v="Operations"/>
    <s v="FreshMart Bengaluru Colony"/>
    <x v="0"/>
  </r>
  <r>
    <s v="INV101335"/>
    <x v="166"/>
    <s v="CUST0109"/>
    <s v="PRD019"/>
    <s v="STR111"/>
    <s v="EMP0073"/>
    <n v="3"/>
    <n v="448.94"/>
    <n v="5"/>
    <n v="67.34"/>
    <n v="1471.4"/>
    <n v="1140.24"/>
    <n v="-184.45"/>
    <s v="Cash"/>
    <s v="Not Returned"/>
    <x v="1"/>
    <d v="1899-12-30T15:59:00"/>
    <s v="Weekend"/>
    <s v="Amul Paneer 1kg"/>
    <x v="3"/>
    <n v="448.94"/>
    <s v="Esha Mudaliar"/>
    <x v="1"/>
    <s v="Harini Prabhu"/>
    <s v="Sales"/>
    <s v="FreshMart Mumbai Towers"/>
    <x v="2"/>
  </r>
  <r>
    <s v="INV101602"/>
    <x v="166"/>
    <s v="CUST0398"/>
    <s v="PRD112"/>
    <s v="STR026"/>
    <s v="EMP0253"/>
    <n v="4"/>
    <n v="281.60000000000002"/>
    <n v="20"/>
    <n v="225.28"/>
    <n v="1036.29"/>
    <n v="842.08"/>
    <n v="194.21"/>
    <s v="Upi"/>
    <s v="Not Returned"/>
    <x v="1"/>
    <d v="1899-12-30T09:27:00"/>
    <s v="Weekend"/>
    <s v="Aachi Ponni Rice 2kg"/>
    <x v="2"/>
    <n v="251.73"/>
    <s v="Balamurugan Menon"/>
    <x v="0"/>
    <s v="Vasanthi Naicker"/>
    <s v="HR"/>
    <s v="FreshMart Mysuru Crossing"/>
    <x v="0"/>
  </r>
  <r>
    <s v="INV101818"/>
    <x v="166"/>
    <s v="CUST0297"/>
    <s v="PRD024"/>
    <s v="STR033"/>
    <s v="EMP0313"/>
    <n v="5"/>
    <n v="328.53"/>
    <n v="15"/>
    <n v="246.4"/>
    <n v="1605.69"/>
    <n v="1230.5999999999999"/>
    <n v="375.09"/>
    <s v="Debit Card"/>
    <s v="Not Returned"/>
    <x v="1"/>
    <d v="1899-12-30T19:41:00"/>
    <s v="Weekend"/>
    <s v="Aavin Milk Pack v2"/>
    <x v="3"/>
    <n v="313.47000000000003"/>
    <s v="Nithya Sharma"/>
    <x v="0"/>
    <s v="Lokesh Varma"/>
    <s v="HR"/>
    <s v="FreshMart Ahmedabad Complex"/>
    <x v="0"/>
  </r>
  <r>
    <s v="INV101971"/>
    <x v="166"/>
    <s v="CUST0509"/>
    <s v="PRD132"/>
    <s v="STR056"/>
    <s v="EMP0315"/>
    <n v="6"/>
    <n v="370.87"/>
    <n v="10"/>
    <n v="222.52"/>
    <n v="2303.11"/>
    <n v="1522.98"/>
    <n v="780.13"/>
    <s v="Cash"/>
    <s v="Not Returned"/>
    <x v="1"/>
    <d v="1899-12-30T09:45:00"/>
    <s v="Weekend"/>
    <s v="Everest Blended Masala 2kg"/>
    <x v="1"/>
    <n v="351.78"/>
    <s v="Harini Chandran"/>
    <x v="0"/>
    <s v="Mani Pandian"/>
    <s v="Sales"/>
    <s v="FreshMart Bengaluru Junction"/>
    <x v="0"/>
  </r>
  <r>
    <s v="INV102072"/>
    <x v="166"/>
    <s v="CUST0572"/>
    <s v="PRD104"/>
    <s v="STR048"/>
    <s v="EMP0312"/>
    <n v="7"/>
    <n v="203.01"/>
    <n v="0"/>
    <n v="0"/>
    <n v="1634.23"/>
    <n v="1073.94"/>
    <n v="560.29"/>
    <s v="Cash"/>
    <s v="Not Returned"/>
    <x v="2"/>
    <d v="1899-12-30T17:29:00"/>
    <s v="Weekend"/>
    <s v="Local Farm Fresh Vegetables Combo"/>
    <x v="11"/>
    <n v="191.13"/>
    <s v="Chandrasekar Balan"/>
    <x v="0"/>
    <s v="Vasanthi Chettiar"/>
    <s v="Sales"/>
    <s v="FreshMart Bengaluru Square"/>
    <x v="0"/>
  </r>
  <r>
    <s v="INV102161"/>
    <x v="166"/>
    <s v="CUST0455"/>
    <s v="PRD057"/>
    <s v="STR082"/>
    <s v="EMP0115"/>
    <n v="4"/>
    <n v="356.08"/>
    <n v="10"/>
    <n v="142.43"/>
    <n v="1474.17"/>
    <n v="940.2"/>
    <n v="533.97"/>
    <s v="Wallet"/>
    <s v="Not Returned"/>
    <x v="1"/>
    <d v="1899-12-30T11:29:00"/>
    <s v="Weekend"/>
    <s v="Parle Chocolates 500g"/>
    <x v="7"/>
    <n v="317.99"/>
    <s v="Nithya Venkataraman"/>
    <x v="0"/>
    <s v="Vasanth Menon"/>
    <s v="Store Manager"/>
    <s v="FreshMart Salem Bypass"/>
    <x v="0"/>
  </r>
  <r>
    <s v="INV102221"/>
    <x v="166"/>
    <s v="CUST0254"/>
    <s v="PRD052"/>
    <s v="STR079"/>
    <s v="EMP0295"/>
    <n v="5"/>
    <n v="328.59"/>
    <n v="0"/>
    <n v="0"/>
    <n v="1889.39"/>
    <n v="1277.45"/>
    <n v="611.94000000000005"/>
    <s v="Debit Card"/>
    <s v="Not Returned"/>
    <x v="1"/>
    <d v="1899-12-30T19:22:00"/>
    <s v="Weekend"/>
    <s v="Lays Namkeen 200g"/>
    <x v="7"/>
    <n v="328.59"/>
    <s v="Devi Raj"/>
    <x v="2"/>
    <s v="Lakshmi Nair"/>
    <s v="Inventory"/>
    <s v="FreshMart Erode Hub"/>
    <x v="0"/>
  </r>
  <r>
    <s v="INV102235"/>
    <x v="166"/>
    <s v="CUST0334"/>
    <s v="PRD031"/>
    <s v="STR052"/>
    <s v="EMP0232"/>
    <n v="1"/>
    <n v="342.46"/>
    <n v="0"/>
    <n v="0"/>
    <n v="393.83"/>
    <n v="271.77999999999997"/>
    <n v="122.05"/>
    <s v="Cash"/>
    <s v="Not Returned"/>
    <x v="1"/>
    <d v="1899-12-30T11:46:00"/>
    <s v="Weekend"/>
    <s v="Nescafe Coffee Pack"/>
    <x v="0"/>
    <n v="342.46"/>
    <s v="Anitha Kumar"/>
    <x v="2"/>
    <s v="Uma Nathan"/>
    <s v="Operations"/>
    <s v="FreshMart Erode Extension"/>
    <x v="0"/>
  </r>
  <r>
    <s v="INV102444"/>
    <x v="166"/>
    <s v="CUST0611"/>
    <s v="PRD025"/>
    <s v="STR079"/>
    <s v="EMP0295"/>
    <n v="6"/>
    <n v="391.43"/>
    <n v="15"/>
    <n v="352.29"/>
    <n v="2295.73"/>
    <n v="1715.4"/>
    <n v="580.33000000000004"/>
    <s v="Credit Card"/>
    <s v="Not Returned"/>
    <x v="0"/>
    <d v="1899-12-30T15:56:00"/>
    <s v="Weekend"/>
    <s v="Nescafe Soft Drinks Pack"/>
    <x v="0"/>
    <n v="383.51"/>
    <s v="Vasanth Iyer"/>
    <x v="0"/>
    <s v="Lakshmi Nair"/>
    <s v="Inventory"/>
    <s v="FreshMart Erode Hub"/>
    <x v="0"/>
  </r>
  <r>
    <s v="INV100089"/>
    <x v="167"/>
    <s v="CUST0502"/>
    <s v="PRD099"/>
    <s v="STR136"/>
    <s v="EMP0070"/>
    <n v="4"/>
    <n v="401.06"/>
    <n v="5"/>
    <n v="80.209999999999994"/>
    <n v="1752.63"/>
    <n v="1389.88"/>
    <n v="362.75"/>
    <s v="Wallet"/>
    <s v="Not Returned"/>
    <x v="1"/>
    <d v="1899-12-30T17:57:00"/>
    <s v="Weekend"/>
    <s v="Local Farm Fresh Vegetables 200g"/>
    <x v="11"/>
    <n v="401.06"/>
    <s v="Dhanya Sekar"/>
    <x v="1"/>
    <s v="Umesh Subramaniam"/>
    <s v="Sales"/>
    <s v="FreshMart Nagpur Crossing"/>
    <x v="2"/>
  </r>
  <r>
    <s v="INV100132"/>
    <x v="167"/>
    <s v="CUST0655"/>
    <s v="PRD034"/>
    <s v="STR114"/>
    <s v="EMP0012"/>
    <n v="4"/>
    <n v="124.84"/>
    <n v="0"/>
    <n v="0"/>
    <n v="574.26"/>
    <n v="389.4"/>
    <n v="184.86"/>
    <s v="Upi"/>
    <s v="Not Returned"/>
    <x v="1"/>
    <d v="1899-12-30T18:54:00"/>
    <s v="Weekend"/>
    <s v="Nescafe Coffee 500g"/>
    <x v="0"/>
    <n v="124.84"/>
    <s v="Sangeetha Mudaliar"/>
    <x v="2"/>
    <s v="Suresh Nathan"/>
    <s v="Cashier"/>
    <s v="FreshMart Ahmedabad Complex"/>
    <x v="2"/>
  </r>
  <r>
    <s v="INV100445"/>
    <x v="167"/>
    <s v="CUST0684"/>
    <s v="PRD150"/>
    <s v="STR031"/>
    <s v="EMP0153"/>
    <n v="3"/>
    <n v="221.79"/>
    <n v="10"/>
    <n v="66.540000000000006"/>
    <n v="688.65"/>
    <n v="474.18"/>
    <n v="214.47"/>
    <s v="Cash"/>
    <s v="Not Returned"/>
    <x v="1"/>
    <d v="1899-12-30T13:16:00"/>
    <s v="Weekend"/>
    <s v="Lizol Toilet Cleaner 200g v2"/>
    <x v="4"/>
    <n v="214.04"/>
    <s v="Unknown"/>
    <x v="0"/>
    <s v="Eswari Raj"/>
    <s v="Sales"/>
    <s v="FreshMart Chennai Complex"/>
    <x v="0"/>
  </r>
  <r>
    <s v="INV100528"/>
    <x v="167"/>
    <s v="CUST0363"/>
    <s v="PRD080"/>
    <s v="STR053"/>
    <s v="EMP0190"/>
    <n v="3"/>
    <n v="275.70999999999998"/>
    <n v="15"/>
    <n v="124.07"/>
    <n v="808.52"/>
    <n v="618.9"/>
    <n v="189.62"/>
    <s v="Net Banking"/>
    <s v="Not Returned"/>
    <x v="1"/>
    <d v="1899-12-30T14:50:00"/>
    <s v="Weekend"/>
    <s v="Vim Kitchenware 1kg"/>
    <x v="5"/>
    <n v="275.70999999999998"/>
    <s v="Elango Devi"/>
    <x v="1"/>
    <s v="Balaji Prabhu"/>
    <s v="HR"/>
    <s v="FreshMart Tiruppur Heights"/>
    <x v="0"/>
  </r>
  <r>
    <s v="INV100925"/>
    <x v="167"/>
    <s v="CUST0400"/>
    <s v="PRD054"/>
    <s v="STR121"/>
    <s v="EMP0319"/>
    <n v="3"/>
    <n v="530.16"/>
    <n v="0"/>
    <n v="0"/>
    <n v="1829.05"/>
    <n v="1137.57"/>
    <n v="691.48"/>
    <s v="Wallet"/>
    <s v="Not Returned"/>
    <x v="0"/>
    <d v="1899-12-30T11:34:00"/>
    <s v="Weekend"/>
    <s v="Lays Namkeen 2kg"/>
    <x v="7"/>
    <n v="530.16"/>
    <s v="Meena Prabhu"/>
    <x v="1"/>
    <s v="Harini Kumar"/>
    <s v="Cashier"/>
    <s v="FreshMart Pune Junction"/>
    <x v="2"/>
  </r>
  <r>
    <s v="INV100964"/>
    <x v="167"/>
    <s v="CUST0500"/>
    <s v="PRD033"/>
    <s v="STR127"/>
    <s v="EMP0192"/>
    <n v="4"/>
    <n v="240.52"/>
    <n v="0"/>
    <n v="0"/>
    <n v="1106.3900000000001"/>
    <n v="708.12"/>
    <n v="398.27"/>
    <s v="Wallet"/>
    <s v="Not Returned"/>
    <x v="1"/>
    <d v="1899-12-30T17:50:00"/>
    <s v="Weekend"/>
    <s v="Bisleri Soft Drinks 2kg"/>
    <x v="0"/>
    <n v="217.42"/>
    <s v="Nandhini Prabhu"/>
    <x v="0"/>
    <s v="Rajesh Mudaliar"/>
    <s v="Billing"/>
    <s v="FreshMart Surat Enclave"/>
    <x v="2"/>
  </r>
  <r>
    <s v="INV101297"/>
    <x v="167"/>
    <s v="CUST0541"/>
    <s v="PRD048"/>
    <s v="STR087"/>
    <s v="EMP0222"/>
    <n v="8"/>
    <n v="166.69"/>
    <n v="15"/>
    <n v="200.03"/>
    <n v="1303.51"/>
    <n v="873.68"/>
    <n v="429.83"/>
    <s v="Debit Card"/>
    <s v="Not Returned"/>
    <x v="2"/>
    <d v="1899-12-30T19:10:00"/>
    <s v="Weekend"/>
    <s v="Lays Chocolates 1kg"/>
    <x v="7"/>
    <n v="147.72"/>
    <s v="Divya Reddy"/>
    <x v="0"/>
    <s v="Poornima Rao"/>
    <s v="Inventory"/>
    <s v="FreshMart Mysuru Complex"/>
    <x v="0"/>
  </r>
  <r>
    <s v="INV101331"/>
    <x v="167"/>
    <s v="CUST0541"/>
    <s v="PRD024"/>
    <s v="STR012"/>
    <s v="EMP0142"/>
    <n v="5"/>
    <n v="354.44"/>
    <n v="0"/>
    <n v="0"/>
    <n v="2038.03"/>
    <n v="1230.5999999999999"/>
    <n v="807.43"/>
    <s v="Wallet"/>
    <s v="Not Returned"/>
    <x v="0"/>
    <d v="1899-12-30T14:06:00"/>
    <s v="Weekend"/>
    <s v="Aavin Milk Pack v2"/>
    <x v="3"/>
    <n v="313.47000000000003"/>
    <s v="Divya Reddy"/>
    <x v="0"/>
    <s v="Sathish Subramaniam"/>
    <s v="Billing"/>
    <s v="FreshMart Chennai Junction"/>
    <x v="0"/>
  </r>
  <r>
    <s v="INV101341"/>
    <x v="167"/>
    <s v="CUST0490"/>
    <s v="PRD026"/>
    <s v="STR056"/>
    <s v="EMP0133"/>
    <n v="4"/>
    <n v="353.75"/>
    <n v="10"/>
    <n v="141.5"/>
    <n v="1464.52"/>
    <n v="989"/>
    <n v="475.52"/>
    <s v="Wallet"/>
    <s v="Not Returned"/>
    <x v="0"/>
    <d v="1899-12-30T20:53:00"/>
    <s v="Weekend"/>
    <s v="Nescafe Coffee 1kg"/>
    <x v="0"/>
    <n v="329.69"/>
    <s v="Hema Gounder"/>
    <x v="0"/>
    <s v="Deepak Naicker"/>
    <s v="Sales"/>
    <s v="FreshMart Bengaluru Junction"/>
    <x v="0"/>
  </r>
  <r>
    <s v="INV101384"/>
    <x v="167"/>
    <s v="CUST0001"/>
    <s v="PRD016"/>
    <s v="STR115"/>
    <s v="EMP0072"/>
    <n v="3"/>
    <n v="59.92"/>
    <n v="20"/>
    <n v="35.950000000000003"/>
    <n v="165.38"/>
    <n v="144.44999999999999"/>
    <n v="20.93"/>
    <s v="Wallet"/>
    <s v="Not Returned"/>
    <x v="1"/>
    <d v="1899-12-30T11:48:00"/>
    <s v="Weekend"/>
    <s v="Milky Mist Milk 2kg"/>
    <x v="3"/>
    <n v="59.92"/>
    <s v="Revathi Balan"/>
    <x v="1"/>
    <s v="Madhavan Venkataraman"/>
    <s v="Sales"/>
    <s v="FreshMart Surat Nagar"/>
    <x v="2"/>
  </r>
  <r>
    <s v="INV101685"/>
    <x v="167"/>
    <s v="CUST0317"/>
    <s v="PRD013"/>
    <s v="STR026"/>
    <s v="EMP0253"/>
    <n v="1"/>
    <n v="161.03"/>
    <n v="10"/>
    <n v="16.100000000000001"/>
    <n v="166.67"/>
    <n v="124.24"/>
    <n v="42.43"/>
    <s v="Upi"/>
    <s v="Returned"/>
    <x v="0"/>
    <d v="1899-12-30T16:00:00"/>
    <s v="Weekend"/>
    <s v="Amul Paneer 250ml"/>
    <x v="3"/>
    <n v="161.03"/>
    <s v="Prasath Nathan"/>
    <x v="2"/>
    <s v="Vasanthi Naicker"/>
    <s v="HR"/>
    <s v="FreshMart Mysuru Crossing"/>
    <x v="0"/>
  </r>
  <r>
    <s v="INV101796"/>
    <x v="167"/>
    <s v="CUST0678"/>
    <s v="PRD053"/>
    <s v="STR071"/>
    <s v="EMP0210"/>
    <n v="4"/>
    <n v="262.77"/>
    <n v="20"/>
    <n v="210.22"/>
    <n v="966.99"/>
    <n v="778.56"/>
    <n v="188.43"/>
    <s v="Upi"/>
    <s v="Not Returned"/>
    <x v="1"/>
    <d v="1899-12-30T15:22:00"/>
    <s v="Weekend"/>
    <s v="Cadbury Namkeen Pack"/>
    <x v="7"/>
    <n v="262.77"/>
    <s v="Poornima Krishnan"/>
    <x v="1"/>
    <s v="Karthik Venkataraman"/>
    <s v="Sales"/>
    <s v="FreshMart Salem Crossing"/>
    <x v="0"/>
  </r>
  <r>
    <s v="INV101826"/>
    <x v="167"/>
    <s v="CUST0500"/>
    <s v="PRD033"/>
    <s v="STR056"/>
    <s v="EMP0163"/>
    <n v="6"/>
    <n v="242.47"/>
    <n v="0"/>
    <n v="0"/>
    <n v="1673.04"/>
    <n v="1062.18"/>
    <n v="610.86"/>
    <s v="Wallet"/>
    <s v="Not Returned"/>
    <x v="0"/>
    <d v="1899-12-30T20:20:00"/>
    <s v="Weekend"/>
    <s v="Bisleri Soft Drinks 2kg"/>
    <x v="0"/>
    <n v="217.42"/>
    <s v="Nandhini Prabhu"/>
    <x v="0"/>
    <s v="Revathi Raj"/>
    <s v="Cashier"/>
    <s v="FreshMart Bengaluru Junction"/>
    <x v="0"/>
  </r>
  <r>
    <s v="INV101926"/>
    <x v="167"/>
    <s v="CUST0107"/>
    <s v="PRD085"/>
    <s v="STR051"/>
    <s v="EMP0137"/>
    <n v="3"/>
    <n v="389.61"/>
    <n v="15"/>
    <n v="175.32"/>
    <n v="1142.54"/>
    <n v="1008.21"/>
    <n v="134.33000000000001"/>
    <s v="Net Banking"/>
    <s v="Not Returned"/>
    <x v="1"/>
    <d v="1899-12-30T11:40:00"/>
    <s v="Weekend"/>
    <s v="Local Farm Fresh Fruits 1kg"/>
    <x v="9"/>
    <n v="389.61"/>
    <s v="Naveen Sekar"/>
    <x v="1"/>
    <s v="Lokesh Raj"/>
    <s v="Sales"/>
    <s v="FreshMart Madurai Arcade"/>
    <x v="0"/>
  </r>
  <r>
    <s v="INV102190"/>
    <x v="167"/>
    <s v="CUST0306"/>
    <s v="PRD046"/>
    <s v="STR077"/>
    <s v="EMP0030"/>
    <n v="1"/>
    <n v="57.06"/>
    <n v="0"/>
    <n v="0"/>
    <n v="65.62"/>
    <n v="48.43"/>
    <n v="17.190000000000001"/>
    <s v="Upi"/>
    <s v="Not Returned"/>
    <x v="1"/>
    <d v="1899-12-30T16:26:00"/>
    <s v="Weekend"/>
    <s v="ITC Ice Cream 250ml"/>
    <x v="12"/>
    <n v="57.06"/>
    <s v="Thiru Achari"/>
    <x v="2"/>
    <s v="Hariharan Rao"/>
    <s v="Cashier"/>
    <s v="FreshMart Kochi Gardens"/>
    <x v="0"/>
  </r>
  <r>
    <s v="INV102250"/>
    <x v="167"/>
    <s v="CUST0295"/>
    <s v="PRD149"/>
    <s v="STR011"/>
    <s v="EMP0102"/>
    <n v="3"/>
    <n v="171.25"/>
    <n v="15"/>
    <n v="77.06"/>
    <n v="502.19"/>
    <n v="372.99"/>
    <n v="129.19999999999999"/>
    <s v="Wallet"/>
    <s v="Not Returned"/>
    <x v="1"/>
    <d v="1899-12-30T11:21:00"/>
    <s v="Weekend"/>
    <s v="Vim Toilet Cleaner 200g"/>
    <x v="4"/>
    <n v="171.25"/>
    <s v="Latha Gounder"/>
    <x v="2"/>
    <s v="Prasath Reddy"/>
    <s v="Cashier"/>
    <s v="FreshMart Bengaluru Enclave"/>
    <x v="0"/>
  </r>
  <r>
    <s v="INV102349"/>
    <x v="167"/>
    <s v="CUST0523"/>
    <s v="PRD044"/>
    <s v="STR152"/>
    <s v="EMP0291"/>
    <n v="3"/>
    <n v="229.81"/>
    <n v="5"/>
    <n v="34.47"/>
    <n v="753.2"/>
    <n v="624.66"/>
    <n v="128.54"/>
    <s v="Net Banking"/>
    <s v="Not Returned"/>
    <x v="0"/>
    <d v="1899-12-30T15:09:00"/>
    <s v="Weekend"/>
    <s v="ITC Frozen Vegetables 250ml v2"/>
    <x v="12"/>
    <n v="229.81"/>
    <s v="Mala Velan"/>
    <x v="2"/>
    <s v="Sathish Nathan"/>
    <s v="HR"/>
    <s v="FreshMart Lucknow Arcade"/>
    <x v="1"/>
  </r>
  <r>
    <s v="INV102362"/>
    <x v="167"/>
    <s v="CUST0017"/>
    <s v="PRD087"/>
    <s v="STR067"/>
    <s v="EMP0247"/>
    <n v="2"/>
    <n v="71.290000000000006"/>
    <n v="10"/>
    <n v="14.26"/>
    <n v="147.57"/>
    <n v="118.74"/>
    <n v="28.83"/>
    <s v="Debit Card"/>
    <s v="Not Returned"/>
    <x v="0"/>
    <d v="1899-12-30T19:53:00"/>
    <s v="Weekend"/>
    <s v="Organic Fresh Fresh Fruits Combo"/>
    <x v="9"/>
    <n v="71.290000000000006"/>
    <s v="Ashok Nair"/>
    <x v="2"/>
    <s v="Sudha Balan"/>
    <s v="Sales"/>
    <s v="FreshMart Salem Complex"/>
    <x v="0"/>
  </r>
  <r>
    <s v="INV102413"/>
    <x v="167"/>
    <s v="CUST0482"/>
    <s v="PRD120"/>
    <s v="STR084"/>
    <s v="EMP0288"/>
    <n v="8"/>
    <n v="122.27"/>
    <n v="20"/>
    <n v="195.63"/>
    <n v="899.91"/>
    <n v="743.68"/>
    <n v="156.22999999999999"/>
    <s v="Wallet"/>
    <s v="Not Returned"/>
    <x v="0"/>
    <d v="1899-12-30T10:51:00"/>
    <s v="Weekend"/>
    <s v="Idhayam Groundnut Oil 2kg"/>
    <x v="8"/>
    <n v="109.69"/>
    <s v="Prakash Naicker"/>
    <x v="0"/>
    <s v="Chitra Selvam"/>
    <s v="Sales"/>
    <s v="FreshMart Tiruppur Market"/>
    <x v="0"/>
  </r>
  <r>
    <s v="INV100461"/>
    <x v="168"/>
    <s v="CUST0680"/>
    <s v="PRD047"/>
    <s v="STR023"/>
    <s v="EMP0211"/>
    <n v="5"/>
    <n v="474.19"/>
    <n v="10"/>
    <n v="237.09"/>
    <n v="2133.86"/>
    <n v="1719.45"/>
    <n v="414.41"/>
    <s v="Cash"/>
    <s v="Not Returned"/>
    <x v="0"/>
    <d v="1899-12-30T14:15:00"/>
    <s v="Weekday"/>
    <s v="Lays Chocolates Combo"/>
    <x v="7"/>
    <n v="474.19"/>
    <s v="Lokesh Chandran"/>
    <x v="2"/>
    <s v="Tamil Mudaliar"/>
    <s v="Cashier"/>
    <s v="FreshMart Mysuru Square"/>
    <x v="0"/>
  </r>
  <r>
    <s v="INV100621"/>
    <x v="168"/>
    <s v="CUST0133"/>
    <s v="PRD088"/>
    <s v="STR114"/>
    <s v="EMP0276"/>
    <n v="0"/>
    <n v="404.97"/>
    <n v="0"/>
    <n v="0"/>
    <n v="1619.88"/>
    <n v="1364.96"/>
    <n v="254.92"/>
    <s v="Credit Card"/>
    <s v="Not Returned"/>
    <x v="1"/>
    <d v="1899-12-30T19:23:00"/>
    <s v="Weekday"/>
    <s v="Local Farm Fresh Fruits Combo v3"/>
    <x v="9"/>
    <n v="404.97"/>
    <s v="Vasanthi Raj"/>
    <x v="2"/>
    <s v="Hari Chettiar"/>
    <s v="Store Manager"/>
    <s v="FreshMart Ahmedabad Complex"/>
    <x v="2"/>
  </r>
  <r>
    <s v="INV100781"/>
    <x v="168"/>
    <s v="CUST0060"/>
    <s v="PRD011"/>
    <s v="STR109"/>
    <s v="EMP0180"/>
    <n v="3"/>
    <n v="186.32"/>
    <n v="10"/>
    <n v="55.9"/>
    <n v="503.06"/>
    <n v="306.69"/>
    <n v="196.37"/>
    <s v="Credit Card"/>
    <s v="Not Returned"/>
    <x v="1"/>
    <d v="1899-12-30T17:31:00"/>
    <s v="Weekday"/>
    <s v="Britannia Rusk 1L"/>
    <x v="6"/>
    <n v="168.36"/>
    <s v="Anand Subramaniam"/>
    <x v="0"/>
    <s v="Venkat Balan"/>
    <s v="Billing"/>
    <s v="FreshMart Mumbai Complex"/>
    <x v="2"/>
  </r>
  <r>
    <s v="INV101764"/>
    <x v="168"/>
    <s v="CUST0138"/>
    <s v="PRD029"/>
    <s v="STR103"/>
    <s v="EMP0251"/>
    <n v="4"/>
    <n v="332.73"/>
    <n v="15"/>
    <n v="199.64"/>
    <n v="1131.28"/>
    <n v="1044.8800000000001"/>
    <n v="86.4"/>
    <s v="Debit Card"/>
    <s v="Not Returned"/>
    <x v="1"/>
    <d v="1899-12-30T21:05:00"/>
    <s v="Weekday"/>
    <s v="Pepsi Tea 200g"/>
    <x v="0"/>
    <n v="332.73"/>
    <s v="Bhavani Gounder"/>
    <x v="1"/>
    <s v="Ishwarya Pillai"/>
    <s v="Cashier"/>
    <s v="FreshMart Surat Extension"/>
    <x v="2"/>
  </r>
  <r>
    <s v="INV102269"/>
    <x v="168"/>
    <s v="CUST0530"/>
    <s v="PRD108"/>
    <s v="STR059"/>
    <s v="EMP0192"/>
    <n v="5"/>
    <n v="306.62"/>
    <n v="10"/>
    <n v="153.31"/>
    <n v="1379.79"/>
    <n v="1299.6500000000001"/>
    <n v="80.14"/>
    <s v="Cash"/>
    <s v="Not Returned"/>
    <x v="0"/>
    <d v="1899-12-30T20:37:00"/>
    <s v="Weekday"/>
    <s v="Daawat Basmati Rice 2kg"/>
    <x v="2"/>
    <n v="306.62"/>
    <s v="Deepak Chettiar"/>
    <x v="2"/>
    <s v="Rajesh Mudaliar"/>
    <s v="Billing"/>
    <s v="FreshMart Coimbatore Plaza"/>
    <x v="0"/>
  </r>
  <r>
    <s v="INV102437"/>
    <x v="168"/>
    <s v="CUST0678"/>
    <s v="PRD005"/>
    <s v="STR118"/>
    <s v="EMP0223"/>
    <n v="1"/>
    <n v="332.74"/>
    <n v="0"/>
    <n v="0"/>
    <n v="332.74"/>
    <n v="205.27"/>
    <n v="127.47"/>
    <s v="Wallet"/>
    <s v="Not Returned"/>
    <x v="1"/>
    <d v="1899-12-30T18:52:00"/>
    <s v="Weekday"/>
    <s v="Amul Paneer 250ml"/>
    <x v="6"/>
    <n v="332.74"/>
    <s v="Poornima Krishnan"/>
    <x v="1"/>
    <s v="Kalpana Varma"/>
    <s v="HR"/>
    <s v="FreshMart Surat Heights"/>
    <x v="2"/>
  </r>
  <r>
    <s v="INV100082"/>
    <x v="169"/>
    <s v="CUST0654"/>
    <s v="PRD003"/>
    <s v="STR051"/>
    <s v="EMP0191"/>
    <n v="5"/>
    <n v="671.76"/>
    <n v="15"/>
    <n v="503.82"/>
    <n v="2854.98"/>
    <n v="1718.25"/>
    <n v="1136.73"/>
    <s v="Credit Card"/>
    <s v="Not Returned"/>
    <x v="0"/>
    <d v="1899-12-30T16:00:00"/>
    <s v="Weekday"/>
    <s v="Harvest Gold Buns Combo"/>
    <x v="6"/>
    <n v="589.75"/>
    <s v="Gokul Sekar"/>
    <x v="0"/>
    <s v="Thenmozhi Krishnan"/>
    <s v="Billing"/>
    <s v="FreshMart Madurai Arcade"/>
    <x v="0"/>
  </r>
  <r>
    <s v="INV100161"/>
    <x v="169"/>
    <s v="CUST0330"/>
    <s v="PRD094"/>
    <s v="STR087"/>
    <s v="EMP0222"/>
    <n v="3"/>
    <n v="298.68"/>
    <n v="0"/>
    <n v="0"/>
    <n v="896.04"/>
    <n v="752.07"/>
    <n v="143.97"/>
    <s v="Credit Card"/>
    <s v="Not Returned"/>
    <x v="0"/>
    <d v="1899-12-30T20:20:00"/>
    <s v="Weekday"/>
    <s v="Organic Fresh Fresh Vegetables 2kg"/>
    <x v="11"/>
    <n v="298.68"/>
    <s v="Anand Balan"/>
    <x v="2"/>
    <s v="Poornima Rao"/>
    <s v="Inventory"/>
    <s v="FreshMart Mysuru Complex"/>
    <x v="0"/>
  </r>
  <r>
    <s v="INV100908"/>
    <x v="169"/>
    <s v="CUST0333"/>
    <s v="PRD105"/>
    <s v="STR116"/>
    <s v="EMP0133"/>
    <n v="4"/>
    <n v="131.03"/>
    <n v="0"/>
    <n v="0"/>
    <n v="524.12"/>
    <n v="469.08"/>
    <n v="55.04"/>
    <s v="Cash"/>
    <s v="Not Returned"/>
    <x v="1"/>
    <d v="1899-12-30T20:12:00"/>
    <s v="Weekday"/>
    <s v="India Gate Basmati Rice 250ml"/>
    <x v="2"/>
    <n v="131.03"/>
    <s v="Sangeetha Pandian"/>
    <x v="2"/>
    <s v="Deepak Naicker"/>
    <s v="Sales"/>
    <s v="FreshMart Surat Towers"/>
    <x v="2"/>
  </r>
  <r>
    <s v="INV101294"/>
    <x v="169"/>
    <s v="CUST0524"/>
    <s v="PRD060"/>
    <s v="STR032"/>
    <s v="EMP0294"/>
    <n v="3"/>
    <n v="72.930000000000007"/>
    <n v="0"/>
    <n v="0"/>
    <n v="218.79"/>
    <n v="162.75"/>
    <n v="56.04"/>
    <s v="Wallet"/>
    <s v="Not Returned"/>
    <x v="1"/>
    <d v="1899-12-30T21:44:00"/>
    <s v="Weekday"/>
    <s v="Himalaya Soap 250ml"/>
    <x v="10"/>
    <n v="72.930000000000007"/>
    <s v="Ramesh Murugan"/>
    <x v="1"/>
    <s v="Meena Prabhu"/>
    <s v="Store Manager"/>
    <s v="FreshMart Kochi Main Road"/>
    <x v="0"/>
  </r>
  <r>
    <s v="INV101578"/>
    <x v="169"/>
    <s v="CUST0654"/>
    <s v="PRD097"/>
    <s v="STR010"/>
    <s v="EMP0173"/>
    <n v="3"/>
    <n v="397.96"/>
    <n v="5"/>
    <n v="59.69"/>
    <n v="1134.19"/>
    <n v="931.14"/>
    <n v="203.05"/>
    <s v="Credit Card"/>
    <s v="Not Returned"/>
    <x v="1"/>
    <d v="1899-12-30T16:25:00"/>
    <s v="Weekday"/>
    <s v="Local Farm Fresh Vegetables 250ml v2"/>
    <x v="11"/>
    <n v="365.92"/>
    <s v="Gokul Sekar"/>
    <x v="0"/>
    <s v="Mala Iyer"/>
    <s v="Inventory"/>
    <s v="FreshMart Kochi Colony"/>
    <x v="0"/>
  </r>
  <r>
    <s v="INV101677"/>
    <x v="169"/>
    <s v="CUST0222"/>
    <s v="PRD016"/>
    <s v="STR104"/>
    <s v="EMP0148"/>
    <n v="5"/>
    <n v="59.92"/>
    <n v="5"/>
    <n v="14.98"/>
    <n v="284.62"/>
    <n v="240.75"/>
    <n v="43.87"/>
    <s v="Wallet"/>
    <s v="Not Returned"/>
    <x v="1"/>
    <d v="1899-12-30T13:28:00"/>
    <s v="Weekday"/>
    <s v="Milky Mist Milk 2kg"/>
    <x v="3"/>
    <n v="59.92"/>
    <s v="Balamurugan Varma"/>
    <x v="2"/>
    <s v="Malathi Rao"/>
    <s v="Billing"/>
    <s v="FreshMart Nagpur Square"/>
    <x v="2"/>
  </r>
  <r>
    <s v="INV102000"/>
    <x v="169"/>
    <s v="CUST0109"/>
    <s v="PRD057"/>
    <s v="STR112"/>
    <s v="EMP0200"/>
    <n v="2"/>
    <n v="317.99"/>
    <n v="0"/>
    <n v="0"/>
    <n v="635.98"/>
    <n v="470.1"/>
    <n v="165.88"/>
    <s v="Net Banking"/>
    <s v="Not Returned"/>
    <x v="1"/>
    <d v="1899-12-30T14:41:00"/>
    <s v="Weekday"/>
    <s v="Parle Chocolates 500g"/>
    <x v="7"/>
    <n v="317.99"/>
    <s v="Esha Mudaliar"/>
    <x v="1"/>
    <s v="Lalitha Varma"/>
    <s v="Cashier"/>
    <s v="FreshMart Surat Colony"/>
    <x v="2"/>
  </r>
  <r>
    <s v="INV102482"/>
    <x v="169"/>
    <s v="CUST0508"/>
    <s v="PRD034"/>
    <s v="STR089"/>
    <s v="EMP0105"/>
    <n v="2"/>
    <n v="124.84"/>
    <n v="5"/>
    <n v="12.48"/>
    <n v="237.2"/>
    <n v="194.7"/>
    <n v="42.5"/>
    <s v="Upi"/>
    <s v="Not Returned"/>
    <x v="1"/>
    <d v="1899-12-30T19:33:00"/>
    <s v="Weekday"/>
    <s v="Nescafe Coffee 500g"/>
    <x v="0"/>
    <n v="124.84"/>
    <s v="Priya Subramaniam"/>
    <x v="2"/>
    <s v="Nagarajan Mudaliar"/>
    <s v="Cashier"/>
    <s v="FreshMart Salem Hub"/>
    <x v="0"/>
  </r>
  <r>
    <s v="INV102485"/>
    <x v="169"/>
    <s v="CUST0616"/>
    <s v="PRD082"/>
    <s v="STR037"/>
    <s v="EMP0093"/>
    <n v="3"/>
    <n v="232.92"/>
    <n v="0"/>
    <n v="0"/>
    <n v="698.76"/>
    <n v="577.23"/>
    <n v="121.53"/>
    <s v="Upi"/>
    <s v="Not Returned"/>
    <x v="1"/>
    <d v="1899-12-30T12:32:00"/>
    <s v="Weekday"/>
    <s v="Organic Fresh Fresh Fruits Pack"/>
    <x v="9"/>
    <n v="232.92"/>
    <s v="Chitra Balan"/>
    <x v="1"/>
    <s v="Devi Pillai"/>
    <s v="Cashier"/>
    <s v="FreshMart Hyderabad Extension"/>
    <x v="0"/>
  </r>
  <r>
    <s v="INV100565"/>
    <x v="170"/>
    <s v="CUST0269"/>
    <s v="PRD018"/>
    <s v="STR055"/>
    <s v="EMP0068"/>
    <n v="1"/>
    <n v="232.58"/>
    <n v="0"/>
    <n v="0"/>
    <n v="232.58"/>
    <n v="191.2"/>
    <n v="41.38"/>
    <s v="Net Banking"/>
    <s v="Not Returned"/>
    <x v="1"/>
    <d v="1899-12-30T21:32:00"/>
    <s v="Weekday"/>
    <s v="Aavin Cheese 200g"/>
    <x v="3"/>
    <n v="232.58"/>
    <s v="Naveen Naidu"/>
    <x v="2"/>
    <s v="Manoj Subramaniam"/>
    <s v="Sales"/>
    <s v="FreshMart Madurai Circle"/>
    <x v="0"/>
  </r>
  <r>
    <s v="INV101460"/>
    <x v="170"/>
    <s v="CUST0370"/>
    <s v="PRD018"/>
    <s v="STR128"/>
    <s v="EMP0021"/>
    <n v="4"/>
    <n v="259.32"/>
    <n v="10"/>
    <n v="103.73"/>
    <n v="933.55"/>
    <n v="764.8"/>
    <n v="168.75"/>
    <s v="Debit Card"/>
    <s v="Not Returned"/>
    <x v="1"/>
    <d v="1899-12-30T19:16:00"/>
    <s v="Weekday"/>
    <s v="Aavin Cheese 200g"/>
    <x v="3"/>
    <n v="232.58"/>
    <s v="Jaya Naicker"/>
    <x v="0"/>
    <s v="Tamil Nathan"/>
    <s v="Inventory"/>
    <s v="FreshMart Surat Junction"/>
    <x v="2"/>
  </r>
  <r>
    <s v="INV101779"/>
    <x v="170"/>
    <s v="CUST0244"/>
    <s v="PRD136"/>
    <s v="STR164"/>
    <s v="EMP0327"/>
    <n v="3"/>
    <n v="123.11"/>
    <n v="15"/>
    <n v="55.4"/>
    <n v="313.93"/>
    <n v="273.54000000000002"/>
    <n v="40.39"/>
    <s v="Debit Card"/>
    <s v="Not Returned"/>
    <x v="1"/>
    <d v="1899-12-30T19:07:00"/>
    <s v="Weekday"/>
    <s v="Aachi Whole Spices 200g v2"/>
    <x v="1"/>
    <n v="123.11"/>
    <s v="Padma Naicker"/>
    <x v="2"/>
    <s v="Yogesh Varma"/>
    <s v="Inventory"/>
    <s v="FreshMart Delhi Towers"/>
    <x v="1"/>
  </r>
  <r>
    <s v="INV101871"/>
    <x v="170"/>
    <s v="CUST0583"/>
    <s v="PRD090"/>
    <s v="STR011"/>
    <s v="EMP0102"/>
    <n v="4"/>
    <n v="438.7"/>
    <n v="5"/>
    <n v="87.74"/>
    <n v="1667.06"/>
    <n v="1480.72"/>
    <n v="186.34"/>
    <s v="Upi"/>
    <s v="Not Returned"/>
    <x v="1"/>
    <d v="1899-12-30T17:34:00"/>
    <s v="Weekday"/>
    <s v="Organic Fresh Fresh Fruits Pack v2"/>
    <x v="9"/>
    <n v="438.7"/>
    <s v="Sudha Achari"/>
    <x v="2"/>
    <s v="Prasath Reddy"/>
    <s v="Cashier"/>
    <s v="FreshMart Bengaluru Enclave"/>
    <x v="0"/>
  </r>
  <r>
    <s v="INV100757"/>
    <x v="171"/>
    <s v="CUST0076"/>
    <s v="PRD062"/>
    <s v="STR033"/>
    <s v="EMP0024"/>
    <n v="4"/>
    <n v="476.18"/>
    <n v="0"/>
    <n v="0"/>
    <n v="1904.72"/>
    <n v="1302.44"/>
    <n v="602.28"/>
    <s v="Wallet"/>
    <s v="Not Returned"/>
    <x v="2"/>
    <d v="1899-12-30T11:12:00"/>
    <s v="Weekday"/>
    <s v="Himalaya Skin Care Combo"/>
    <x v="10"/>
    <n v="298.81"/>
    <s v="Senthil Chandran"/>
    <x v="0"/>
    <s v="Bhavani Kumar"/>
    <s v="Cashier"/>
    <s v="FreshMart Ahmedabad Complex"/>
    <x v="0"/>
  </r>
  <r>
    <s v="INV101159"/>
    <x v="171"/>
    <s v="CUST0675"/>
    <s v="PRD108"/>
    <s v="STR128"/>
    <s v="EMP0316"/>
    <n v="8"/>
    <n v="337.44"/>
    <n v="15"/>
    <n v="404.93"/>
    <n v="2294.59"/>
    <n v="2079.44"/>
    <n v="215.15"/>
    <s v="Credit Card"/>
    <s v="Not Returned"/>
    <x v="1"/>
    <d v="1899-12-30T19:40:00"/>
    <s v="Weekday"/>
    <s v="Daawat Basmati Rice 2kg"/>
    <x v="2"/>
    <n v="306.62"/>
    <s v="Anand Chettiar"/>
    <x v="0"/>
    <s v="Karthik Sekar"/>
    <s v="Billing"/>
    <s v="FreshMart Surat Junction"/>
    <x v="2"/>
  </r>
  <r>
    <s v="INV101282"/>
    <x v="171"/>
    <s v="CUST0477"/>
    <s v="PRD020"/>
    <s v="STR056"/>
    <s v="EMP0163"/>
    <n v="8"/>
    <n v="109.92"/>
    <n v="0"/>
    <n v="0"/>
    <n v="879.36"/>
    <n v="688.4"/>
    <n v="190.96"/>
    <s v="Cash"/>
    <s v="Not Returned"/>
    <x v="1"/>
    <d v="1899-12-30T21:50:00"/>
    <s v="Weekday"/>
    <s v="Aavin Milk 1L"/>
    <x v="3"/>
    <n v="99.93"/>
    <s v="Malathi Gupta"/>
    <x v="0"/>
    <s v="Revathi Raj"/>
    <s v="Cashier"/>
    <s v="FreshMart Bengaluru Junction"/>
    <x v="0"/>
  </r>
  <r>
    <s v="INV101318"/>
    <x v="171"/>
    <s v="CUST0099"/>
    <s v="PRD144"/>
    <s v="STR127"/>
    <s v="EMP0104"/>
    <n v="3"/>
    <n v="242.22"/>
    <n v="0"/>
    <n v="0"/>
    <n v="726.66"/>
    <n v="558.12"/>
    <n v="168.54"/>
    <s v="Cash"/>
    <s v="Not Returned"/>
    <x v="1"/>
    <d v="1899-12-30T11:42:00"/>
    <s v="Weekday"/>
    <s v="Harpic Dishwash Combo"/>
    <x v="4"/>
    <n v="242.22"/>
    <s v="Lakshmi Krishnan"/>
    <x v="2"/>
    <s v="Pandi Nair"/>
    <s v="Inventory"/>
    <s v="FreshMart Surat Enclave"/>
    <x v="2"/>
  </r>
  <r>
    <s v="INV101700"/>
    <x v="171"/>
    <s v="CUST0035"/>
    <s v="PRD050"/>
    <s v="STR036"/>
    <s v="EMP0150"/>
    <n v="7"/>
    <n v="56.02"/>
    <n v="15"/>
    <n v="58.82"/>
    <n v="333.32"/>
    <n v="262.36"/>
    <n v="70.959999999999994"/>
    <s v="Wallet"/>
    <s v="Not Returned"/>
    <x v="1"/>
    <d v="1899-12-30T11:04:00"/>
    <s v="Weekday"/>
    <s v="Parle Namkeen 500g"/>
    <x v="7"/>
    <n v="51.33"/>
    <s v="Balamurugan Sharma"/>
    <x v="0"/>
    <s v="Dhanya Iyer"/>
    <s v="Operations"/>
    <s v="FreshMart Chennai Central"/>
    <x v="0"/>
  </r>
  <r>
    <s v="INV102089"/>
    <x v="171"/>
    <s v="CUST0686"/>
    <s v="PRD060"/>
    <s v="STR129"/>
    <s v="EMP0301"/>
    <n v="7"/>
    <n v="78.75"/>
    <n v="10"/>
    <n v="55.12"/>
    <n v="496.13"/>
    <n v="379.75"/>
    <n v="116.38"/>
    <s v="Credit Card"/>
    <s v="Not Returned"/>
    <x v="1"/>
    <d v="1899-12-30T11:47:00"/>
    <s v="Weekday"/>
    <s v="Himalaya Soap 250ml"/>
    <x v="10"/>
    <n v="72.930000000000007"/>
    <s v="Hemalatha Balan"/>
    <x v="0"/>
    <s v="Kalpana Prabhu"/>
    <s v="Inventory"/>
    <s v="FreshMart Ahmedabad Heights"/>
    <x v="2"/>
  </r>
  <r>
    <s v="INV102153"/>
    <x v="171"/>
    <s v="CUST0036"/>
    <s v="PRD048"/>
    <s v="STR085"/>
    <s v="EMP0121"/>
    <n v="2"/>
    <n v="147.72"/>
    <n v="0"/>
    <n v="0"/>
    <n v="295.44"/>
    <n v="218.42"/>
    <n v="77.02"/>
    <s v="Cash"/>
    <s v="Not Returned"/>
    <x v="1"/>
    <d v="1899-12-30T12:40:00"/>
    <s v="Weekday"/>
    <s v="Lays Chocolates 1kg"/>
    <x v="7"/>
    <n v="147.72"/>
    <s v="Janani Balan"/>
    <x v="2"/>
    <s v="Nithya Selvam"/>
    <s v="Cashier"/>
    <s v="FreshMart Mysuru Arcade"/>
    <x v="0"/>
  </r>
  <r>
    <s v="INV100201"/>
    <x v="172"/>
    <s v="CUST0133"/>
    <s v="PRD029"/>
    <s v="STR023"/>
    <s v="EMP0083"/>
    <n v="4"/>
    <n v="332.73"/>
    <n v="5"/>
    <n v="66.55"/>
    <n v="1264.3699999999999"/>
    <n v="1044.8800000000001"/>
    <n v="219.49"/>
    <s v="Net Banking"/>
    <s v="Not Returned"/>
    <x v="0"/>
    <d v="1899-12-30T10:14:00"/>
    <s v="Weekday"/>
    <s v="Pepsi Tea 200g"/>
    <x v="0"/>
    <n v="332.73"/>
    <s v="Vasanthi Raj"/>
    <x v="2"/>
    <s v="Sathish Sharma"/>
    <s v="Billing"/>
    <s v="FreshMart Mysuru Square"/>
    <x v="0"/>
  </r>
  <r>
    <s v="INV100304"/>
    <x v="172"/>
    <s v="CUST0200"/>
    <s v="PRD079"/>
    <s v="STR052"/>
    <s v="EMP0232"/>
    <n v="8"/>
    <n v="287.23"/>
    <n v="20"/>
    <n v="459.57"/>
    <n v="1838.27"/>
    <n v="1552.48"/>
    <n v="285.79000000000002"/>
    <s v="Upi"/>
    <s v="Not Returned"/>
    <x v="1"/>
    <d v="1899-12-30T15:51:00"/>
    <s v="Weekday"/>
    <s v="Eveready Detergent Pack"/>
    <x v="5"/>
    <n v="260.93"/>
    <s v="Karthik Achari"/>
    <x v="0"/>
    <s v="Uma Nathan"/>
    <s v="Operations"/>
    <s v="FreshMart Erode Extension"/>
    <x v="0"/>
  </r>
  <r>
    <s v="INV100755"/>
    <x v="172"/>
    <s v="CUST0443"/>
    <s v="PRD052"/>
    <s v="STR139"/>
    <s v="EMP0045"/>
    <n v="1"/>
    <n v="328.59"/>
    <n v="0"/>
    <n v="0"/>
    <n v="328.59"/>
    <n v="255.49"/>
    <n v="73.099999999999994"/>
    <s v="Wallet"/>
    <s v="Not Returned"/>
    <x v="1"/>
    <d v="1899-12-30T16:28:00"/>
    <s v="Weekday"/>
    <s v="Lays Namkeen 200g"/>
    <x v="7"/>
    <n v="328.59"/>
    <s v="Suresh Naicker"/>
    <x v="1"/>
    <s v="Mani Pillai"/>
    <s v="Cashier"/>
    <s v="FreshMart Nagpur Colony"/>
    <x v="2"/>
  </r>
  <r>
    <s v="INV100847"/>
    <x v="172"/>
    <s v="CUST0479"/>
    <s v="PRD103"/>
    <s v="STR109"/>
    <s v="EMP0180"/>
    <n v="1"/>
    <n v="355.64"/>
    <n v="15"/>
    <n v="53.35"/>
    <n v="302.29000000000002"/>
    <n v="303.41000000000003"/>
    <n v="-1.1200000000000001"/>
    <s v="Credit Card"/>
    <s v="Not Returned"/>
    <x v="2"/>
    <d v="1899-12-30T16:31:00"/>
    <s v="Weekday"/>
    <s v="Organic Fresh Fresh Vegetables Pack"/>
    <x v="11"/>
    <n v="355.64"/>
    <s v="Hariharan Raj"/>
    <x v="1"/>
    <s v="Venkat Balan"/>
    <s v="Billing"/>
    <s v="FreshMart Mumbai Complex"/>
    <x v="2"/>
  </r>
  <r>
    <s v="INV100918"/>
    <x v="172"/>
    <s v="CUST0252"/>
    <s v="PRD028"/>
    <s v="STR093"/>
    <s v="EMP0141"/>
    <n v="1"/>
    <n v="380.12"/>
    <n v="5"/>
    <n v="19.010000000000002"/>
    <n v="361.11"/>
    <n v="309.98"/>
    <n v="51.13"/>
    <s v="Upi"/>
    <s v="Not Returned"/>
    <x v="1"/>
    <d v="1899-12-30T15:39:00"/>
    <s v="Weekday"/>
    <s v="Tata Tea Soft Drinks 500g"/>
    <x v="0"/>
    <n v="380.12"/>
    <s v="Kannan Gupta"/>
    <x v="2"/>
    <s v="Mala Velan"/>
    <s v="Sales"/>
    <s v="FreshMart Pune Complex"/>
    <x v="2"/>
  </r>
  <r>
    <s v="INV101301"/>
    <x v="172"/>
    <s v="CUST0647"/>
    <s v="PRD042"/>
    <s v="STR059"/>
    <s v="EMP0017"/>
    <n v="8"/>
    <n v="499.34"/>
    <n v="0"/>
    <n v="0"/>
    <n v="3994.72"/>
    <n v="2995.84"/>
    <n v="998.88"/>
    <s v="Upi"/>
    <s v="Not Returned"/>
    <x v="1"/>
    <d v="1899-12-30T21:38:00"/>
    <s v="Weekday"/>
    <s v="Amul Frozen Vegetables 2kg"/>
    <x v="12"/>
    <n v="444.49"/>
    <s v="Kalpana Nathan"/>
    <x v="0"/>
    <s v="Ovi Sharma"/>
    <s v="Sales"/>
    <s v="FreshMart Coimbatore Plaza"/>
    <x v="0"/>
  </r>
  <r>
    <s v="INV101389"/>
    <x v="172"/>
    <s v="CUST0179"/>
    <s v="PRD047"/>
    <s v="STR084"/>
    <s v="EMP0288"/>
    <n v="7"/>
    <n v="501.04"/>
    <n v="15"/>
    <n v="526.09"/>
    <n v="2981.19"/>
    <n v="2407.23"/>
    <n v="573.96"/>
    <s v="Wallet"/>
    <s v="Not Returned"/>
    <x v="1"/>
    <d v="1899-12-30T10:43:00"/>
    <s v="Weekday"/>
    <s v="Lays Chocolates Combo"/>
    <x v="7"/>
    <n v="474.19"/>
    <s v="Chitra Mudaliar"/>
    <x v="0"/>
    <s v="Chitra Selvam"/>
    <s v="Sales"/>
    <s v="FreshMart Tiruppur Market"/>
    <x v="0"/>
  </r>
  <r>
    <s v="INV101478"/>
    <x v="172"/>
    <s v="CUST0651"/>
    <s v="PRD056"/>
    <s v="STR075"/>
    <s v="EMP0171"/>
    <n v="3"/>
    <n v="333.54"/>
    <n v="5"/>
    <n v="50.03"/>
    <n v="950.59"/>
    <n v="715.29"/>
    <n v="235.3"/>
    <s v="Debit Card"/>
    <s v="Not Returned"/>
    <x v="1"/>
    <d v="1899-12-30T14:44:00"/>
    <s v="Weekday"/>
    <s v="Cadbury Namkeen Combo"/>
    <x v="7"/>
    <n v="333.54"/>
    <s v="Ilango Mudaliar"/>
    <x v="1"/>
    <s v="Ashok Nair"/>
    <s v="Cashier"/>
    <s v="FreshMart Salem Main Road"/>
    <x v="0"/>
  </r>
  <r>
    <s v="INV101482"/>
    <x v="172"/>
    <s v="CUST0685"/>
    <s v="PRD049"/>
    <s v="STR055"/>
    <s v="EMP0068"/>
    <n v="4"/>
    <n v="420.54"/>
    <n v="0"/>
    <n v="0"/>
    <n v="1682.16"/>
    <n v="1235.76"/>
    <n v="446.4"/>
    <s v="Debit Card"/>
    <s v="Not Returned"/>
    <x v="1"/>
    <d v="1899-12-30T12:20:00"/>
    <s v="Weekday"/>
    <s v="Cadbury Chips 1kg"/>
    <x v="7"/>
    <n v="418.79"/>
    <s v="Naveen Achari"/>
    <x v="0"/>
    <s v="Manoj Subramaniam"/>
    <s v="Sales"/>
    <s v="FreshMart Madurai Circle"/>
    <x v="0"/>
  </r>
  <r>
    <s v="INV101494"/>
    <x v="172"/>
    <s v="CUST0343"/>
    <s v="PRD020"/>
    <s v="STR079"/>
    <s v="EMP0295"/>
    <n v="3"/>
    <n v="99.93"/>
    <n v="0"/>
    <n v="0"/>
    <n v="299.79000000000002"/>
    <n v="258.14999999999998"/>
    <n v="41.64"/>
    <s v="Cash"/>
    <s v="Not Returned"/>
    <x v="0"/>
    <d v="1899-12-30T13:03:00"/>
    <s v="Weekday"/>
    <s v="Aavin Milk 1L"/>
    <x v="3"/>
    <n v="99.93"/>
    <s v="Jayakumar Nathan"/>
    <x v="2"/>
    <s v="Lakshmi Nair"/>
    <s v="Inventory"/>
    <s v="FreshMart Erode Hub"/>
    <x v="0"/>
  </r>
  <r>
    <s v="INV102345"/>
    <x v="172"/>
    <s v="CUST0324"/>
    <s v="PRD078"/>
    <s v="STR081"/>
    <s v="EMP0226"/>
    <n v="8"/>
    <n v="269.92"/>
    <n v="0"/>
    <n v="0"/>
    <n v="2159.36"/>
    <n v="1720.24"/>
    <n v="439.12"/>
    <s v="Cash"/>
    <s v="Not Returned"/>
    <x v="1"/>
    <d v="1899-12-30T17:18:00"/>
    <s v="Weekday"/>
    <s v="Vim Kitchenware Combo"/>
    <x v="5"/>
    <n v="261.55"/>
    <s v="Tamil Velan"/>
    <x v="0"/>
    <s v="Arun Rao"/>
    <s v="Store Manager"/>
    <s v="FreshMart Erode Crossing"/>
    <x v="0"/>
  </r>
  <r>
    <s v="INV100075"/>
    <x v="173"/>
    <s v="CUST0197"/>
    <s v="PRD037"/>
    <s v="STR013"/>
    <s v="EMP0143"/>
    <n v="1"/>
    <n v="245.32"/>
    <n v="5"/>
    <n v="12.27"/>
    <n v="268.01"/>
    <n v="209.38"/>
    <n v="58.63"/>
    <s v="Credit Card"/>
    <s v="Not Returned"/>
    <x v="1"/>
    <d v="1899-12-30T21:14:00"/>
    <s v="Weekend"/>
    <s v="ITC Frozen Snacks 250ml"/>
    <x v="12"/>
    <n v="245.32"/>
    <s v="Ishwarya Pandian"/>
    <x v="1"/>
    <s v="Chitra Prabhu"/>
    <s v="Sales"/>
    <s v="FreshMart Tiruppur Extension"/>
    <x v="0"/>
  </r>
  <r>
    <s v="INV100184"/>
    <x v="173"/>
    <s v="CUST0605"/>
    <s v="PRD064"/>
    <s v="STR113"/>
    <s v="EMP0339"/>
    <n v="7"/>
    <n v="410.2"/>
    <n v="0"/>
    <n v="0"/>
    <n v="3302.11"/>
    <n v="1929.69"/>
    <n v="1372.42"/>
    <s v="Upi"/>
    <s v="Not Returned"/>
    <x v="2"/>
    <d v="1899-12-30T11:47:00"/>
    <s v="Weekend"/>
    <s v="Patanjali Soap Combo"/>
    <x v="10"/>
    <n v="386.17"/>
    <s v="Arun Iyer"/>
    <x v="0"/>
    <s v="Hariharan Mudaliar"/>
    <s v="Cashier"/>
    <s v="FreshMart Pune Heights"/>
    <x v="2"/>
  </r>
  <r>
    <s v="INV100209"/>
    <x v="173"/>
    <s v="CUST0336"/>
    <s v="PRD038"/>
    <s v="STR085"/>
    <s v="EMP0154"/>
    <n v="5"/>
    <n v="130.09"/>
    <n v="15"/>
    <n v="97.57"/>
    <n v="635.80999999999995"/>
    <n v="563.1"/>
    <n v="72.709999999999994"/>
    <s v="Wallet"/>
    <s v="Not Returned"/>
    <x v="1"/>
    <d v="1899-12-30T15:45:00"/>
    <s v="Weekend"/>
    <s v="Amul Ice Cream 2kg"/>
    <x v="12"/>
    <n v="130.09"/>
    <s v="Dhanya Achari"/>
    <x v="2"/>
    <s v="Dinesh Varma"/>
    <s v="Store Manager"/>
    <s v="FreshMart Mysuru Arcade"/>
    <x v="0"/>
  </r>
  <r>
    <s v="INV100371"/>
    <x v="173"/>
    <s v="CUST0167"/>
    <s v="PRD025"/>
    <s v="STR123"/>
    <s v="EMP0299"/>
    <n v="4"/>
    <n v="383.51"/>
    <n v="0"/>
    <n v="0"/>
    <n v="1764.15"/>
    <n v="1143.5999999999999"/>
    <n v="620.54999999999995"/>
    <s v="Upi"/>
    <s v="Not Returned"/>
    <x v="1"/>
    <d v="1899-12-30T13:59:00"/>
    <s v="Weekend"/>
    <s v="Nescafe Soft Drinks Pack"/>
    <x v="0"/>
    <n v="383.51"/>
    <s v="Naveen Venkataraman"/>
    <x v="1"/>
    <s v="Nandhini Kumar"/>
    <s v="Cashier"/>
    <s v="FreshMart Mumbai Extension"/>
    <x v="2"/>
  </r>
  <r>
    <s v="INV100419"/>
    <x v="173"/>
    <s v="CUST0151"/>
    <s v="PRD051"/>
    <s v="STR095"/>
    <s v="EMP0177"/>
    <n v="2"/>
    <n v="147.97"/>
    <n v="5"/>
    <n v="14.8"/>
    <n v="323.31"/>
    <n v="225.6"/>
    <n v="97.71"/>
    <s v="Net Banking"/>
    <s v="Not Returned"/>
    <x v="1"/>
    <d v="1899-12-30T13:15:00"/>
    <s v="Weekend"/>
    <s v="Cadbury Biscuits 250ml"/>
    <x v="7"/>
    <n v="147.97"/>
    <s v="Gopal Selvam"/>
    <x v="2"/>
    <s v="Raghav Iyer"/>
    <s v="Store Manager"/>
    <s v="FreshMart Ahmedabad Gardens"/>
    <x v="2"/>
  </r>
  <r>
    <s v="INV100514"/>
    <x v="173"/>
    <s v="CUST0078"/>
    <s v="PRD095"/>
    <s v="STR073"/>
    <s v="EMP0114"/>
    <n v="1"/>
    <n v="75.680000000000007"/>
    <n v="15"/>
    <n v="11.35"/>
    <n v="73.98"/>
    <n v="62.14"/>
    <n v="11.84"/>
    <s v="Debit Card"/>
    <s v="Not Returned"/>
    <x v="1"/>
    <d v="1899-12-30T14:48:00"/>
    <s v="Weekend"/>
    <s v="Organic Fresh Fresh Vegetables 200g"/>
    <x v="11"/>
    <n v="75.680000000000007"/>
    <s v="Eswari Balan"/>
    <x v="2"/>
    <s v="Devi Krishnan"/>
    <s v="Store Manager"/>
    <s v="FreshMart Bengaluru Market"/>
    <x v="0"/>
  </r>
  <r>
    <s v="INV100700"/>
    <x v="173"/>
    <s v="CUST0286"/>
    <s v="PRD108"/>
    <s v="STR087"/>
    <s v="EMP0222"/>
    <n v="4"/>
    <n v="306.62"/>
    <n v="20"/>
    <n v="245.3"/>
    <n v="1128.3599999999999"/>
    <n v="1039.72"/>
    <n v="88.64"/>
    <s v="Wallet"/>
    <s v="Not Returned"/>
    <x v="1"/>
    <d v="1899-12-30T19:17:00"/>
    <s v="Weekend"/>
    <s v="Daawat Basmati Rice 2kg"/>
    <x v="2"/>
    <n v="306.62"/>
    <s v="Senthil Devi"/>
    <x v="2"/>
    <s v="Poornima Rao"/>
    <s v="Inventory"/>
    <s v="FreshMart Mysuru Complex"/>
    <x v="0"/>
  </r>
  <r>
    <s v="INV100983"/>
    <x v="173"/>
    <s v="CUST0270"/>
    <s v="PRD061"/>
    <s v="STR071"/>
    <s v="EMP0210"/>
    <n v="6"/>
    <n v="355.94"/>
    <n v="20"/>
    <n v="427.13"/>
    <n v="1964.79"/>
    <n v="1330.32"/>
    <n v="634.47"/>
    <s v="Credit Card"/>
    <s v="Not Returned"/>
    <x v="1"/>
    <d v="1899-12-30T13:28:00"/>
    <s v="Weekend"/>
    <s v="Colgate Shampoo Combo"/>
    <x v="10"/>
    <n v="318.62"/>
    <s v="Banu Venkataraman"/>
    <x v="0"/>
    <s v="Karthik Venkataraman"/>
    <s v="Sales"/>
    <s v="FreshMart Salem Crossing"/>
    <x v="0"/>
  </r>
  <r>
    <s v="INV101204"/>
    <x v="173"/>
    <s v="CUST0106"/>
    <s v="PRD075"/>
    <s v="STR165"/>
    <s v="EMP0327"/>
    <n v="4"/>
    <n v="320.5"/>
    <n v="20"/>
    <n v="256.39999999999998"/>
    <n v="1179.44"/>
    <n v="901.12"/>
    <n v="278.32"/>
    <s v="Net Banking"/>
    <s v="Not Returned"/>
    <x v="1"/>
    <d v="1899-12-30T20:03:00"/>
    <s v="Weekend"/>
    <s v="Local Farm Fresh Vegetables 200g"/>
    <x v="5"/>
    <n v="297.32"/>
    <s v="Sangeetha Sekar"/>
    <x v="0"/>
    <s v="Yogesh Varma"/>
    <s v="Inventory"/>
    <s v="FreshMart Jaipur Junction"/>
    <x v="1"/>
  </r>
  <r>
    <s v="INV101309"/>
    <x v="173"/>
    <s v="CUST0440"/>
    <s v="PRD004"/>
    <s v="STR175"/>
    <s v="EMP0043"/>
    <n v="3"/>
    <n v="398.25"/>
    <n v="0"/>
    <n v="0"/>
    <n v="1373.96"/>
    <n v="709.62"/>
    <n v="664.34"/>
    <s v="Wallet"/>
    <s v="Not Returned"/>
    <x v="1"/>
    <d v="1899-12-30T09:59:00"/>
    <s v="Weekend"/>
    <s v="Britannia Buns 2kg"/>
    <x v="6"/>
    <n v="398.25"/>
    <s v="Yazhini Reddy"/>
    <x v="1"/>
    <s v="Suresh Reddy"/>
    <s v="Cashier"/>
    <s v="FreshMart Patna Square"/>
    <x v="3"/>
  </r>
  <r>
    <s v="INV101466"/>
    <x v="173"/>
    <s v="CUST0059"/>
    <s v="PRD031"/>
    <s v="STR129"/>
    <s v="EMP0343"/>
    <n v="3"/>
    <n v="342.46"/>
    <n v="10"/>
    <n v="102.74"/>
    <n v="1063.3399999999999"/>
    <n v="815.34"/>
    <n v="248"/>
    <s v="Debit Card"/>
    <s v="Not Returned"/>
    <x v="1"/>
    <d v="1899-12-30T12:31:00"/>
    <s v="Weekend"/>
    <s v="Nescafe Coffee Pack"/>
    <x v="0"/>
    <n v="342.46"/>
    <s v="Banu Sharma"/>
    <x v="1"/>
    <s v="Kishore Velan"/>
    <s v="Inventory"/>
    <s v="FreshMart Ahmedabad Heights"/>
    <x v="2"/>
  </r>
  <r>
    <s v="INV101634"/>
    <x v="173"/>
    <s v="CUST0353"/>
    <s v="PRD001"/>
    <s v="STR145"/>
    <s v="EMP0117"/>
    <n v="5"/>
    <n v="340.64"/>
    <n v="0"/>
    <n v="0"/>
    <n v="1958.68"/>
    <n v="923.7"/>
    <n v="1034.98"/>
    <s v="Cash"/>
    <s v="Not Returned"/>
    <x v="1"/>
    <d v="1899-12-30T13:37:00"/>
    <s v="Weekend"/>
    <s v="Local Bakers Buns 1kg"/>
    <x v="6"/>
    <n v="299.73"/>
    <s v="Mala Nair"/>
    <x v="0"/>
    <s v="Janani Krishnan"/>
    <s v="Billing"/>
    <s v="FreshMart Lucknow Main Road"/>
    <x v="1"/>
  </r>
  <r>
    <s v="INV101738"/>
    <x v="173"/>
    <s v="CUST0543"/>
    <s v="PRD033"/>
    <s v="STR030"/>
    <s v="EMP0224"/>
    <n v="4"/>
    <n v="239.91"/>
    <n v="0"/>
    <n v="0"/>
    <n v="1103.5899999999999"/>
    <n v="708.12"/>
    <n v="395.47"/>
    <s v="Wallet"/>
    <s v="Not Returned"/>
    <x v="0"/>
    <d v="1899-12-30T11:51:00"/>
    <s v="Weekend"/>
    <s v="Bisleri Soft Drinks 2kg"/>
    <x v="0"/>
    <n v="217.42"/>
    <s v="Gopal Menon"/>
    <x v="0"/>
    <s v="Sathish Sekar"/>
    <s v="Operations"/>
    <s v="FreshMart Mysuru Bypass"/>
    <x v="0"/>
  </r>
  <r>
    <s v="INV102014"/>
    <x v="173"/>
    <s v="CUST0093"/>
    <s v="PRD079"/>
    <s v="STR134"/>
    <s v="EMP0013"/>
    <n v="4"/>
    <n v="260.93"/>
    <n v="0"/>
    <n v="0"/>
    <n v="1200.28"/>
    <n v="776.24"/>
    <n v="424.04"/>
    <s v="Credit Card"/>
    <s v="Not Returned"/>
    <x v="0"/>
    <d v="1899-12-30T19:04:00"/>
    <s v="Weekend"/>
    <s v="Eveready Detergent Pack"/>
    <x v="5"/>
    <n v="260.93"/>
    <s v="Prakash Menon"/>
    <x v="2"/>
    <s v="Gokul Achari"/>
    <s v="Billing"/>
    <s v="FreshMart Pune Extension"/>
    <x v="2"/>
  </r>
  <r>
    <s v="INV102067"/>
    <x v="173"/>
    <s v="CUST0505"/>
    <s v="PRD011"/>
    <s v="STR029"/>
    <s v="EMP0182"/>
    <n v="5"/>
    <n v="185.59"/>
    <n v="0"/>
    <n v="0"/>
    <n v="1067.1400000000001"/>
    <n v="511.15"/>
    <n v="555.99"/>
    <s v="Wallet"/>
    <s v="Not Returned"/>
    <x v="1"/>
    <d v="1899-12-30T14:17:00"/>
    <s v="Weekend"/>
    <s v="Britannia Rusk 1L"/>
    <x v="6"/>
    <n v="168.36"/>
    <s v="Yazhini Sekar"/>
    <x v="0"/>
    <s v="Arun Naicker"/>
    <s v="Operations"/>
    <s v="FreshMart Bengaluru Colony"/>
    <x v="0"/>
  </r>
  <r>
    <s v="INV102070"/>
    <x v="173"/>
    <s v="CUST0045"/>
    <s v="PRD048"/>
    <s v="STR046"/>
    <s v="EMP0023"/>
    <n v="8"/>
    <n v="158.62"/>
    <n v="15"/>
    <n v="190.34"/>
    <n v="1240.4100000000001"/>
    <n v="873.68"/>
    <n v="366.73"/>
    <s v="Cash"/>
    <s v="Not Returned"/>
    <x v="1"/>
    <d v="1899-12-30T09:44:00"/>
    <s v="Weekend"/>
    <s v="Lays Chocolates 1kg"/>
    <x v="7"/>
    <n v="147.72"/>
    <s v="Thenmozhi Pandian"/>
    <x v="0"/>
    <s v="Jayakumar Gounder"/>
    <s v="Operations"/>
    <s v="FreshMart Mysuru Colony"/>
    <x v="0"/>
  </r>
  <r>
    <s v="INV102077"/>
    <x v="173"/>
    <s v="CUST0421"/>
    <s v="PRD047"/>
    <s v="STR115"/>
    <s v="EMP0269"/>
    <n v="4"/>
    <n v="474.19"/>
    <n v="20"/>
    <n v="379.35"/>
    <n v="1745.02"/>
    <n v="1375.56"/>
    <n v="369.46"/>
    <s v="Debit Card"/>
    <s v="Not Returned"/>
    <x v="0"/>
    <d v="1899-12-30T11:29:00"/>
    <s v="Weekend"/>
    <s v="Lays Chocolates Combo"/>
    <x v="7"/>
    <n v="474.19"/>
    <s v="Karthik Devi"/>
    <x v="1"/>
    <s v="Devi Sharma"/>
    <s v="Billing"/>
    <s v="FreshMart Surat Nagar"/>
    <x v="2"/>
  </r>
  <r>
    <s v="INV102225"/>
    <x v="173"/>
    <s v="CUST0096"/>
    <s v="PRD010"/>
    <s v="STR034"/>
    <s v="EMP0034"/>
    <n v="5"/>
    <n v="204.15"/>
    <n v="0"/>
    <n v="0"/>
    <n v="1173.8599999999999"/>
    <n v="538"/>
    <n v="635.86"/>
    <s v="Wallet"/>
    <s v="Not Returned"/>
    <x v="1"/>
    <d v="1899-12-30T13:13:00"/>
    <s v="Weekend"/>
    <s v="Harvest Gold Cookies Pack"/>
    <x v="6"/>
    <n v="182.3"/>
    <s v="Hariharan Gounder"/>
    <x v="0"/>
    <s v="Sangeetha Venkataraman"/>
    <s v="Cashier"/>
    <s v="FreshMart Tiruppur Circle"/>
    <x v="0"/>
  </r>
  <r>
    <s v="INV102276"/>
    <x v="173"/>
    <s v="CUST0160"/>
    <s v="PRD023"/>
    <s v="STR122"/>
    <s v="EMP0256"/>
    <n v="4"/>
    <n v="342.27"/>
    <n v="0"/>
    <n v="0"/>
    <n v="1574.44"/>
    <n v="1064.4000000000001"/>
    <n v="510.04"/>
    <s v="Credit Card"/>
    <s v="Not Returned"/>
    <x v="1"/>
    <d v="1899-12-30T11:45:00"/>
    <s v="Weekend"/>
    <s v="Amul Butter 1L"/>
    <x v="3"/>
    <n v="342.27"/>
    <s v="Mani Venkataraman"/>
    <x v="2"/>
    <s v="Vani Naicker"/>
    <s v="Cashier"/>
    <s v="FreshMart Pune Square"/>
    <x v="2"/>
  </r>
  <r>
    <s v="INV102308"/>
    <x v="173"/>
    <s v="CUST0412"/>
    <s v="PRD024"/>
    <s v="STR007"/>
    <s v="EMP0115"/>
    <n v="6"/>
    <n v="336.18"/>
    <n v="5"/>
    <n v="100.85"/>
    <n v="2203.66"/>
    <n v="1476.72"/>
    <n v="726.94"/>
    <s v="Wallet"/>
    <s v="Not Returned"/>
    <x v="1"/>
    <d v="1899-12-30T09:22:00"/>
    <s v="Weekend"/>
    <s v="Aavin Milk Pack v2"/>
    <x v="3"/>
    <n v="313.47000000000003"/>
    <s v="Kalpana Gounder"/>
    <x v="0"/>
    <s v="Vasanth Menon"/>
    <s v="Store Manager"/>
    <s v="FreshMart Mysuru Towers"/>
    <x v="0"/>
  </r>
  <r>
    <s v="INV102430"/>
    <x v="173"/>
    <s v="CUST0599"/>
    <s v="PRD137"/>
    <s v="STR039"/>
    <s v="EMP0216"/>
    <n v="3"/>
    <n v="451"/>
    <n v="5"/>
    <n v="67.650000000000006"/>
    <n v="1478.15"/>
    <n v="1055.6099999999999"/>
    <n v="422.54"/>
    <s v="Wallet"/>
    <s v="Not Returned"/>
    <x v="1"/>
    <d v="1899-12-30T16:14:00"/>
    <s v="Weekend"/>
    <s v="MDH Powdered Spices 200g"/>
    <x v="1"/>
    <n v="442.14"/>
    <s v="Kalpana Subramaniam"/>
    <x v="0"/>
    <s v="Deepak Nathan"/>
    <s v="HR"/>
    <s v="FreshMart Mysuru Market"/>
    <x v="0"/>
  </r>
  <r>
    <s v="INV102436"/>
    <x v="173"/>
    <s v="CUST0219"/>
    <s v="PRD113"/>
    <s v="STR146"/>
    <s v="EMP0260"/>
    <n v="6"/>
    <n v="260.49"/>
    <n v="0"/>
    <n v="0"/>
    <n v="1797.38"/>
    <n v="1270.3800000000001"/>
    <n v="527"/>
    <s v="Credit Card"/>
    <s v="Not Returned"/>
    <x v="1"/>
    <d v="1899-12-30T17:33:00"/>
    <s v="Weekend"/>
    <s v="Aachi Ponni Rice 1kg v2"/>
    <x v="2"/>
    <n v="236.56"/>
    <s v="Pandi Naidu"/>
    <x v="0"/>
    <s v="Kamala Prabhu"/>
    <s v="Billing"/>
    <s v="FreshMart Chandigarh Hub"/>
    <x v="1"/>
  </r>
  <r>
    <s v="INV100028"/>
    <x v="174"/>
    <s v="CUST0051"/>
    <s v="PRD033"/>
    <s v="STR086"/>
    <s v="EMP0263"/>
    <n v="8"/>
    <n v="235.08"/>
    <n v="0"/>
    <n v="0"/>
    <n v="2162.7399999999998"/>
    <n v="1416.24"/>
    <n v="746.5"/>
    <s v="Cash"/>
    <s v="Not Returned"/>
    <x v="1"/>
    <d v="1899-12-30T18:31:00"/>
    <s v="Weekend"/>
    <s v="Bisleri Soft Drinks 2kg"/>
    <x v="0"/>
    <n v="217.42"/>
    <s v="Ovi Devi"/>
    <x v="0"/>
    <s v="Vani Nair"/>
    <s v="Cashier"/>
    <s v="FreshMart Bengaluru Circle"/>
    <x v="0"/>
  </r>
  <r>
    <s v="INV100190"/>
    <x v="174"/>
    <s v="CUST0255"/>
    <s v="PRD127"/>
    <s v="STR060"/>
    <s v="EMP0181"/>
    <n v="4"/>
    <n v="331.35"/>
    <n v="15"/>
    <n v="198.81"/>
    <n v="1295.58"/>
    <n v="1161.32"/>
    <n v="134.26"/>
    <s v="Net Banking"/>
    <s v="Not Returned"/>
    <x v="1"/>
    <d v="1899-12-30T13:48:00"/>
    <s v="Weekend"/>
    <s v="Idhayam Gingelly Oil 1kg"/>
    <x v="8"/>
    <n v="331.35"/>
    <s v="Karthik Gounder"/>
    <x v="1"/>
    <s v="Madhavan Murugan"/>
    <s v="Sales"/>
    <s v="FreshMart Erode Square"/>
    <x v="1"/>
  </r>
  <r>
    <s v="INV100221"/>
    <x v="174"/>
    <s v="CUST0442"/>
    <s v="PRD147"/>
    <s v="STR049"/>
    <s v="EMP0183"/>
    <n v="5"/>
    <n v="67.37"/>
    <n v="0"/>
    <n v="0"/>
    <n v="387.38"/>
    <n v="252.15"/>
    <n v="135.22999999999999"/>
    <s v="Cash"/>
    <s v="Not Returned"/>
    <x v="1"/>
    <d v="1899-12-30T20:15:00"/>
    <s v="Weekend"/>
    <s v="Vim Dishwash 1kg"/>
    <x v="4"/>
    <n v="67.37"/>
    <s v="Kamala Rao"/>
    <x v="2"/>
    <s v="Kamala Murugan"/>
    <s v="Cashier"/>
    <s v="FreshMart Mysuru Circle"/>
    <x v="0"/>
  </r>
  <r>
    <s v="INV100276"/>
    <x v="174"/>
    <s v="CUST0254"/>
    <s v="PRD034"/>
    <s v="STR148"/>
    <s v="EMP0133"/>
    <n v="5"/>
    <n v="124.84"/>
    <n v="0"/>
    <n v="0"/>
    <n v="717.83"/>
    <n v="486.75"/>
    <n v="231.08"/>
    <s v="Upi"/>
    <s v="Not Returned"/>
    <x v="0"/>
    <d v="1899-12-30T16:38:00"/>
    <s v="Weekend"/>
    <s v="Nescafe Coffee 500g"/>
    <x v="0"/>
    <n v="124.84"/>
    <s v="Devi Raj"/>
    <x v="2"/>
    <s v="Deepak Naicker"/>
    <s v="Sales"/>
    <s v="FreshMart Kanpur Gardens"/>
    <x v="1"/>
  </r>
  <r>
    <s v="INV100453"/>
    <x v="174"/>
    <s v="CUST0205"/>
    <s v="PRD050"/>
    <s v="STR141"/>
    <s v="EMP0213"/>
    <n v="5"/>
    <n v="56.42"/>
    <n v="0"/>
    <n v="0"/>
    <n v="324.42"/>
    <n v="187.4"/>
    <n v="137.02000000000001"/>
    <s v="Debit Card"/>
    <s v="Not Returned"/>
    <x v="0"/>
    <d v="1899-12-30T15:46:00"/>
    <s v="Weekend"/>
    <s v="Parle Namkeen 500g"/>
    <x v="7"/>
    <n v="51.33"/>
    <s v="Lalitha Nathan"/>
    <x v="0"/>
    <s v="Venkat Varma"/>
    <s v="Cashier"/>
    <s v="FreshMart Delhi Arcade"/>
    <x v="1"/>
  </r>
  <r>
    <s v="INV100462"/>
    <x v="174"/>
    <s v="CUST0237"/>
    <s v="PRD088"/>
    <s v="STR035"/>
    <s v="EMP0297"/>
    <n v="2"/>
    <n v="404.97"/>
    <n v="5"/>
    <n v="40.5"/>
    <n v="884.86"/>
    <n v="682.48"/>
    <n v="202.38"/>
    <s v="Net Banking"/>
    <s v="Not Returned"/>
    <x v="1"/>
    <d v="1899-12-30T20:21:00"/>
    <s v="Weekend"/>
    <s v="Local Farm Fresh Fruits Combo v3"/>
    <x v="9"/>
    <n v="404.97"/>
    <s v="Harini Varma"/>
    <x v="1"/>
    <s v="Kishore Naidu"/>
    <s v="Sales"/>
    <s v="FreshMart Kochi Circle"/>
    <x v="0"/>
  </r>
  <r>
    <s v="INV100594"/>
    <x v="174"/>
    <s v="CUST0638"/>
    <s v="PRD006"/>
    <s v="STR128"/>
    <s v="EMP0021"/>
    <n v="7"/>
    <n v="369.9"/>
    <n v="5"/>
    <n v="129.46"/>
    <n v="2828.82"/>
    <n v="1514.24"/>
    <n v="1314.58"/>
    <s v="Debit Card"/>
    <s v="Not Returned"/>
    <x v="0"/>
    <d v="1899-12-30T11:23:00"/>
    <s v="Weekend"/>
    <s v="Harvest Gold Cookies 500g"/>
    <x v="6"/>
    <n v="343.56"/>
    <s v="Deepak Gounder"/>
    <x v="0"/>
    <s v="Tamil Nathan"/>
    <s v="Inventory"/>
    <s v="FreshMart Surat Junction"/>
    <x v="2"/>
  </r>
  <r>
    <s v="INV100703"/>
    <x v="174"/>
    <s v="CUST0205"/>
    <s v="PRD127"/>
    <s v="STR132"/>
    <s v="EMP0106"/>
    <n v="4"/>
    <n v="369.14"/>
    <n v="10"/>
    <n v="147.66"/>
    <n v="1528.23"/>
    <n v="1161.32"/>
    <n v="366.91"/>
    <s v="Credit Card"/>
    <s v="Not Returned"/>
    <x v="2"/>
    <d v="1899-12-30T18:24:00"/>
    <s v="Weekend"/>
    <s v="Idhayam Gingelly Oil 1kg"/>
    <x v="8"/>
    <n v="331.35"/>
    <s v="Lalitha Nathan"/>
    <x v="0"/>
    <s v="Banu Raj"/>
    <s v="Sales"/>
    <s v="FreshMart Surat Plaza"/>
    <x v="2"/>
  </r>
  <r>
    <s v="INV100869"/>
    <x v="174"/>
    <s v="CUST0041"/>
    <s v="PRD062"/>
    <s v="STR001"/>
    <s v="EMP0096"/>
    <n v="3"/>
    <n v="446.17"/>
    <n v="15"/>
    <n v="200.78"/>
    <n v="1308.3900000000001"/>
    <n v="976.83"/>
    <n v="331.56"/>
    <s v="Upi"/>
    <s v="Not Returned"/>
    <x v="2"/>
    <d v="1899-12-30T10:36:00"/>
    <s v="Weekend"/>
    <s v="Himalaya Skin Care Combo"/>
    <x v="10"/>
    <n v="298.81"/>
    <s v="Geetha Iyer"/>
    <x v="2"/>
    <s v="Manoj Nathan"/>
    <s v="Sales"/>
    <s v="FreshMart Madurai Crossing"/>
    <x v="0"/>
  </r>
  <r>
    <s v="INV100930"/>
    <x v="174"/>
    <s v="CUST0698"/>
    <s v="PRD138"/>
    <s v="STR027"/>
    <s v="EMP0046"/>
    <n v="4"/>
    <n v="416.08"/>
    <n v="15"/>
    <n v="249.65"/>
    <n v="1626.87"/>
    <n v="1278.56"/>
    <n v="348.31"/>
    <s v="Credit Card"/>
    <s v="Not Returned"/>
    <x v="1"/>
    <d v="1899-12-30T11:21:00"/>
    <s v="Weekend"/>
    <s v="MDH Whole Spices Combo"/>
    <x v="1"/>
    <n v="416.08"/>
    <s v="Nirmala Nair"/>
    <x v="2"/>
    <s v="Pandi Subramaniam"/>
    <s v="Sales"/>
    <s v="FreshMart Coimbatore Heights"/>
    <x v="0"/>
  </r>
  <r>
    <s v="INV101059"/>
    <x v="174"/>
    <s v="CUST0483"/>
    <s v="PRD022"/>
    <s v="STR010"/>
    <s v="EMP0004"/>
    <n v="2"/>
    <n v="397.22"/>
    <n v="10"/>
    <n v="79.44"/>
    <n v="822.25"/>
    <n v="638.74"/>
    <n v="183.51"/>
    <s v="Cash"/>
    <s v="Not Returned"/>
    <x v="1"/>
    <d v="1899-12-30T17:07:00"/>
    <s v="Weekend"/>
    <s v="Aavin Milk Pack"/>
    <x v="3"/>
    <n v="397.22"/>
    <s v="Deepak Chandran"/>
    <x v="2"/>
    <s v="Hema Chettiar"/>
    <s v="Sales"/>
    <s v="FreshMart Kochi Colony"/>
    <x v="0"/>
  </r>
  <r>
    <s v="INV101090"/>
    <x v="174"/>
    <s v="CUST0497"/>
    <s v="PRD085"/>
    <s v="STR077"/>
    <s v="EMP0030"/>
    <n v="7"/>
    <n v="414.65"/>
    <n v="5"/>
    <n v="145.13"/>
    <n v="3171.03"/>
    <n v="2352.4899999999998"/>
    <n v="818.54"/>
    <s v="Net Banking"/>
    <s v="Not Returned"/>
    <x v="0"/>
    <d v="1899-12-30T15:12:00"/>
    <s v="Weekend"/>
    <s v="Local Farm Fresh Fruits 1kg"/>
    <x v="9"/>
    <n v="389.61"/>
    <s v="Vasanth Nathan"/>
    <x v="0"/>
    <s v="Hariharan Rao"/>
    <s v="Cashier"/>
    <s v="FreshMart Kochi Gardens"/>
    <x v="0"/>
  </r>
  <r>
    <s v="INV101185"/>
    <x v="174"/>
    <s v="CUST0106"/>
    <s v="PRD061"/>
    <s v="STR080"/>
    <s v="EMP0285"/>
    <n v="4"/>
    <n v="334.46"/>
    <n v="5"/>
    <n v="66.89"/>
    <n v="1461.59"/>
    <n v="886.88"/>
    <n v="574.71"/>
    <s v="Net Banking"/>
    <s v="Not Returned"/>
    <x v="2"/>
    <d v="1899-12-30T11:24:00"/>
    <s v="Weekend"/>
    <s v="Colgate Shampoo Combo"/>
    <x v="10"/>
    <n v="318.62"/>
    <s v="Sangeetha Sekar"/>
    <x v="0"/>
    <s v="Lalitha Murugan"/>
    <s v="Store Manager"/>
    <s v="FreshMart Madurai Colony"/>
    <x v="0"/>
  </r>
  <r>
    <s v="INV101300"/>
    <x v="174"/>
    <s v="CUST0600"/>
    <s v="PRD068"/>
    <s v="STR127"/>
    <s v="EMP0313"/>
    <n v="7"/>
    <n v="233.3"/>
    <n v="0"/>
    <n v="0"/>
    <n v="1878.07"/>
    <n v="1126.8599999999999"/>
    <n v="751.21"/>
    <s v="Wallet"/>
    <s v="Not Returned"/>
    <x v="1"/>
    <d v="1899-12-30T09:23:00"/>
    <s v="Weekend"/>
    <s v="Patanjali Shampoo 2kg"/>
    <x v="10"/>
    <n v="232.2"/>
    <s v="Anitha Reddy"/>
    <x v="0"/>
    <s v="Lokesh Varma"/>
    <s v="HR"/>
    <s v="FreshMart Surat Enclave"/>
    <x v="2"/>
  </r>
  <r>
    <s v="INV101495"/>
    <x v="174"/>
    <s v="CUST0158"/>
    <s v="PRD074"/>
    <s v="STR076"/>
    <s v="EMP0056"/>
    <n v="3"/>
    <n v="414.29"/>
    <n v="10"/>
    <n v="124.29"/>
    <n v="1286.3699999999999"/>
    <n v="942.78"/>
    <n v="343.59"/>
    <s v="Wallet"/>
    <s v="Not Returned"/>
    <x v="1"/>
    <d v="1899-12-30T18:00:00"/>
    <s v="Weekend"/>
    <s v="Surf Excel Tissue Combo"/>
    <x v="5"/>
    <n v="414.29"/>
    <s v="Hemalatha Murugan"/>
    <x v="1"/>
    <s v="Anjali Balan"/>
    <s v="Sales"/>
    <s v="FreshMart Hyderabad Towers"/>
    <x v="0"/>
  </r>
  <r>
    <s v="INV101525"/>
    <x v="174"/>
    <s v="CUST0545"/>
    <s v="PRD102"/>
    <s v="STR033"/>
    <s v="EMP0024"/>
    <n v="4"/>
    <n v="400.33"/>
    <n v="10"/>
    <n v="160.13"/>
    <n v="1657.37"/>
    <n v="1363.6"/>
    <n v="293.77"/>
    <s v="Credit Card"/>
    <s v="Not Returned"/>
    <x v="1"/>
    <d v="1899-12-30T10:17:00"/>
    <s v="Weekend"/>
    <s v="Local Farm Fresh Vegetables 200g v2"/>
    <x v="11"/>
    <n v="400.33"/>
    <s v="Prakash Mudaliar"/>
    <x v="1"/>
    <s v="Bhavani Kumar"/>
    <s v="Cashier"/>
    <s v="FreshMart Ahmedabad Complex"/>
    <x v="0"/>
  </r>
  <r>
    <s v="INV101546"/>
    <x v="174"/>
    <s v="CUST0482"/>
    <s v="PRD033"/>
    <s v="STR159"/>
    <s v="EMP0349"/>
    <n v="4"/>
    <n v="241.53"/>
    <n v="15"/>
    <n v="144.91999999999999"/>
    <n v="944.38"/>
    <n v="708.12"/>
    <n v="236.26"/>
    <s v="Net Banking"/>
    <s v="Not Returned"/>
    <x v="0"/>
    <d v="1899-12-30T20:22:00"/>
    <s v="Weekend"/>
    <s v="Bisleri Soft Drinks 2kg"/>
    <x v="0"/>
    <n v="217.42"/>
    <s v="Prakash Naicker"/>
    <x v="0"/>
    <s v="Jagan Balan"/>
    <s v="Cashier"/>
    <s v="FreshMart Jaipur Market"/>
    <x v="1"/>
  </r>
  <r>
    <s v="INV101645"/>
    <x v="174"/>
    <s v="CUST0357"/>
    <s v="PRD053"/>
    <s v="STR162"/>
    <s v="EMP0032"/>
    <n v="1"/>
    <n v="262.77"/>
    <n v="0"/>
    <n v="0"/>
    <n v="302.19"/>
    <n v="194.64"/>
    <n v="107.55"/>
    <s v="Upi"/>
    <s v="Returned"/>
    <x v="1"/>
    <d v="1899-12-30T14:33:00"/>
    <s v="Weekend"/>
    <s v="Cadbury Namkeen Pack"/>
    <x v="7"/>
    <n v="262.77"/>
    <s v="Sundar Naicker"/>
    <x v="2"/>
    <s v="Kavya Nair"/>
    <s v="Cashier"/>
    <s v="FreshMart Delhi Extension"/>
    <x v="1"/>
  </r>
  <r>
    <s v="INV101712"/>
    <x v="174"/>
    <s v="CUST0275"/>
    <s v="PRD141"/>
    <s v="STR003"/>
    <s v="EMP0298"/>
    <n v="4"/>
    <n v="47.48"/>
    <n v="0"/>
    <n v="0"/>
    <n v="218.41"/>
    <n v="146.6"/>
    <n v="71.81"/>
    <s v="Credit Card"/>
    <s v="Not Returned"/>
    <x v="1"/>
    <d v="1899-12-30T13:15:00"/>
    <s v="Weekend"/>
    <s v="Vim Floor Cleaner 1L"/>
    <x v="4"/>
    <n v="46.76"/>
    <s v="Latha Nathan"/>
    <x v="0"/>
    <s v="Balaji Reddy"/>
    <s v="Billing"/>
    <s v="FreshMart Tiruppur Square"/>
    <x v="0"/>
  </r>
  <r>
    <s v="INV101740"/>
    <x v="174"/>
    <s v="CUST0049"/>
    <s v="PRD026"/>
    <s v="STR107"/>
    <s v="EMP0038"/>
    <n v="4"/>
    <n v="332.66"/>
    <n v="0"/>
    <n v="0"/>
    <n v="1530.24"/>
    <n v="989"/>
    <n v="541.24"/>
    <s v="Cash"/>
    <s v="Not Returned"/>
    <x v="1"/>
    <d v="1899-12-30T16:40:00"/>
    <s v="Weekend"/>
    <s v="Nescafe Coffee 1kg"/>
    <x v="0"/>
    <n v="329.69"/>
    <s v="Lokesh Gupta"/>
    <x v="0"/>
    <s v="Yamuna Achari"/>
    <s v="Inventory"/>
    <s v="FreshMart Surat Arcade"/>
    <x v="2"/>
  </r>
  <r>
    <s v="INV101783"/>
    <x v="174"/>
    <s v="CUST0327"/>
    <s v="PRD028"/>
    <s v="STR002"/>
    <s v="EMP0185"/>
    <n v="3"/>
    <n v="380.12"/>
    <n v="20"/>
    <n v="228.07"/>
    <n v="1049.1300000000001"/>
    <n v="929.94"/>
    <n v="119.19"/>
    <s v="Credit Card"/>
    <s v="Not Returned"/>
    <x v="0"/>
    <d v="1899-12-30T17:12:00"/>
    <s v="Weekend"/>
    <s v="Tata Tea Soft Drinks 500g"/>
    <x v="0"/>
    <n v="380.12"/>
    <s v="Lakshmi Rao"/>
    <x v="1"/>
    <s v="Ezhil Raj"/>
    <s v="Inventory"/>
    <s v="FreshMart Tiruppur Bypass"/>
    <x v="0"/>
  </r>
  <r>
    <s v="INV101908"/>
    <x v="174"/>
    <s v="CUST0104"/>
    <s v="PRD107"/>
    <s v="STR058"/>
    <s v="EMP0117"/>
    <n v="1"/>
    <n v="405.1"/>
    <n v="0"/>
    <n v="0"/>
    <n v="465.87"/>
    <n v="348.41"/>
    <n v="117.46"/>
    <s v="Upi"/>
    <s v="Not Returned"/>
    <x v="1"/>
    <d v="1899-12-30T17:55:00"/>
    <s v="Weekend"/>
    <s v="Aachi Idli Rice Combo"/>
    <x v="2"/>
    <n v="405.1"/>
    <s v="Divya Krishnan"/>
    <x v="1"/>
    <s v="Janani Krishnan"/>
    <s v="Billing"/>
    <s v="FreshMart Erode Central"/>
    <x v="0"/>
  </r>
  <r>
    <s v="INV102111"/>
    <x v="174"/>
    <s v="CUST0394"/>
    <s v="PRD096"/>
    <s v="STR006"/>
    <s v="EMP0265"/>
    <n v="3"/>
    <n v="211.16"/>
    <n v="20"/>
    <n v="126.7"/>
    <n v="582.79999999999995"/>
    <n v="510.6"/>
    <n v="72.2"/>
    <s v="Wallet"/>
    <s v="Not Returned"/>
    <x v="2"/>
    <d v="1899-12-30T09:03:00"/>
    <s v="Weekend"/>
    <s v="Local Farm Fresh Vegetables 1L"/>
    <x v="11"/>
    <n v="205.93"/>
    <s v="Sudha Mudaliar"/>
    <x v="0"/>
    <s v="Padma Subramaniam"/>
    <s v="Operations"/>
    <s v="FreshMart Mysuru Junction"/>
    <x v="0"/>
  </r>
  <r>
    <s v="INV102209"/>
    <x v="174"/>
    <s v="CUST0573"/>
    <s v="PRD021"/>
    <s v="STR124"/>
    <s v="EMP0334"/>
    <n v="7"/>
    <n v="40.01"/>
    <n v="0"/>
    <n v="0"/>
    <n v="322.08"/>
    <n v="226.8"/>
    <n v="95.28"/>
    <s v="Wallet"/>
    <s v="Not Returned"/>
    <x v="1"/>
    <d v="1899-12-30T11:28:00"/>
    <s v="Weekend"/>
    <s v="Milky Mist Butter Pack"/>
    <x v="3"/>
    <n v="38.659999999999997"/>
    <s v="Padma Varma"/>
    <x v="1"/>
    <s v="Elango Raj"/>
    <s v="Sales"/>
    <s v="FreshMart Ahmedabad Hub"/>
    <x v="2"/>
  </r>
  <r>
    <s v="INV102294"/>
    <x v="174"/>
    <s v="CUST0156"/>
    <s v="PRD103"/>
    <s v="STR036"/>
    <s v="EMP0150"/>
    <n v="3"/>
    <n v="365.91"/>
    <n v="15"/>
    <n v="164.66"/>
    <n v="1073.03"/>
    <n v="910.23"/>
    <n v="162.80000000000001"/>
    <s v="Upi"/>
    <s v="Not Returned"/>
    <x v="0"/>
    <d v="1899-12-30T19:42:00"/>
    <s v="Weekend"/>
    <s v="Organic Fresh Fresh Vegetables Pack"/>
    <x v="11"/>
    <n v="355.64"/>
    <s v="Tara Chettiar"/>
    <x v="0"/>
    <s v="Dhanya Iyer"/>
    <s v="Operations"/>
    <s v="FreshMart Chennai Central"/>
    <x v="0"/>
  </r>
  <r>
    <s v="INV102353"/>
    <x v="174"/>
    <s v="CUST0637"/>
    <s v="PRD027"/>
    <s v="STR121"/>
    <s v="EMP0319"/>
    <n v="4"/>
    <n v="139.21"/>
    <n v="20"/>
    <n v="111.37"/>
    <n v="512.29"/>
    <n v="427.96"/>
    <n v="84.33"/>
    <s v="Credit Card"/>
    <s v="Not Returned"/>
    <x v="1"/>
    <d v="1899-12-30T10:27:00"/>
    <s v="Weekend"/>
    <s v="Coca-Cola Tea 1kg"/>
    <x v="0"/>
    <n v="139.21"/>
    <s v="Deepa Devi"/>
    <x v="1"/>
    <s v="Harini Kumar"/>
    <s v="Cashier"/>
    <s v="FreshMart Pune Junction"/>
    <x v="2"/>
  </r>
  <r>
    <s v="INV100388"/>
    <x v="175"/>
    <s v="CUST0534"/>
    <s v="PRD033"/>
    <s v="STR018"/>
    <s v="EMP0308"/>
    <n v="4"/>
    <n v="217.42"/>
    <n v="5"/>
    <n v="43.48"/>
    <n v="826.2"/>
    <n v="708.12"/>
    <n v="118.08"/>
    <s v="Credit Card"/>
    <s v="Not Returned"/>
    <x v="0"/>
    <d v="1899-12-30T19:20:00"/>
    <s v="Weekday"/>
    <s v="Bisleri Soft Drinks 2kg"/>
    <x v="0"/>
    <n v="217.42"/>
    <s v="Kalpana Nair"/>
    <x v="2"/>
    <s v="Thenmozhi Selvam"/>
    <s v="Cashier"/>
    <s v="FreshMart Hyderabad Main Road"/>
    <x v="0"/>
  </r>
  <r>
    <s v="INV100403"/>
    <x v="175"/>
    <s v="CUST0203"/>
    <s v="PRD053"/>
    <s v="STR095"/>
    <s v="EMP0201"/>
    <n v="5"/>
    <n v="262.77"/>
    <n v="15"/>
    <n v="197.08"/>
    <n v="1116.77"/>
    <n v="973.2"/>
    <n v="143.57"/>
    <s v="Cash"/>
    <s v="Not Returned"/>
    <x v="1"/>
    <d v="1899-12-30T10:54:00"/>
    <s v="Weekday"/>
    <s v="Cadbury Namkeen Pack"/>
    <x v="7"/>
    <n v="262.77"/>
    <s v="Gopal Pillai"/>
    <x v="2"/>
    <s v="Bharath Reddy"/>
    <s v="Sales"/>
    <s v="FreshMart Ahmedabad Gardens"/>
    <x v="2"/>
  </r>
  <r>
    <s v="INV100499"/>
    <x v="175"/>
    <s v="CUST0452"/>
    <s v="PRD090"/>
    <s v="STR083"/>
    <s v="EMP0074"/>
    <n v="3"/>
    <n v="438.7"/>
    <n v="0"/>
    <n v="0"/>
    <n v="1316.1"/>
    <n v="1110.54"/>
    <n v="205.56"/>
    <s v="Credit Card"/>
    <s v="Not Returned"/>
    <x v="1"/>
    <d v="1899-12-30T09:52:00"/>
    <s v="Weekday"/>
    <s v="Organic Fresh Fresh Fruits Pack v2"/>
    <x v="9"/>
    <n v="438.7"/>
    <s v="Dhanya Varma"/>
    <x v="1"/>
    <s v="Indira Varma"/>
    <s v="Sales"/>
    <s v="FreshMart Salem Colony"/>
    <x v="0"/>
  </r>
  <r>
    <s v="INV100532"/>
    <x v="175"/>
    <s v="CUST0420"/>
    <s v="PRD097"/>
    <s v="STR015"/>
    <s v="EMP0350"/>
    <n v="5"/>
    <n v="365.92"/>
    <n v="10"/>
    <n v="182.96"/>
    <n v="1646.64"/>
    <n v="1551.9"/>
    <n v="94.74"/>
    <s v="Upi"/>
    <s v="Not Returned"/>
    <x v="1"/>
    <d v="1899-12-30T20:31:00"/>
    <s v="Weekday"/>
    <s v="Local Farm Fresh Vegetables 250ml v2"/>
    <x v="11"/>
    <n v="365.92"/>
    <s v="Bharath Mudaliar"/>
    <x v="2"/>
    <s v="Uma Pandian"/>
    <s v="Cashier"/>
    <s v="FreshMart Salem Circle"/>
    <x v="0"/>
  </r>
  <r>
    <s v="INV100615"/>
    <x v="175"/>
    <s v="CUST0665"/>
    <s v="PRD083"/>
    <s v="STR060"/>
    <s v="EMP0314"/>
    <n v="3"/>
    <n v="425.88"/>
    <n v="15"/>
    <n v="191.65"/>
    <n v="1085.99"/>
    <n v="1072.4100000000001"/>
    <n v="13.58"/>
    <s v="Upi"/>
    <s v="Not Returned"/>
    <x v="1"/>
    <d v="1899-12-30T12:54:00"/>
    <s v="Weekday"/>
    <s v="Organic Fresh Fresh Fruits 2kg"/>
    <x v="9"/>
    <n v="425.88"/>
    <s v="Kishore Subramaniam"/>
    <x v="2"/>
    <s v="Naveen Naidu"/>
    <s v="Cashier"/>
    <s v="FreshMart Erode Square"/>
    <x v="1"/>
  </r>
  <r>
    <s v="INV101434"/>
    <x v="175"/>
    <s v="CUST0662"/>
    <s v="PRD012"/>
    <s v="STR082"/>
    <s v="EMP0115"/>
    <n v="2"/>
    <n v="541.35"/>
    <n v="10"/>
    <n v="108.27"/>
    <n v="974.43"/>
    <n v="672.8"/>
    <n v="301.63"/>
    <s v="Debit Card"/>
    <s v="Not Returned"/>
    <x v="2"/>
    <d v="1899-12-30T15:30:00"/>
    <s v="Weekday"/>
    <s v="Harvest Gold Rusk 1kg"/>
    <x v="6"/>
    <n v="541.35"/>
    <s v="Balamurugan Nair"/>
    <x v="1"/>
    <s v="Vasanth Menon"/>
    <s v="Store Manager"/>
    <s v="FreshMart Salem Bypass"/>
    <x v="0"/>
  </r>
  <r>
    <s v="INV101459"/>
    <x v="175"/>
    <s v="CUST0278"/>
    <s v="PRD057"/>
    <s v="STR071"/>
    <s v="EMP0120"/>
    <n v="3"/>
    <n v="317.99"/>
    <n v="0"/>
    <n v="0"/>
    <n v="953.97"/>
    <n v="705.15"/>
    <n v="248.82"/>
    <s v="Debit Card"/>
    <s v="Not Returned"/>
    <x v="1"/>
    <d v="1899-12-30T09:42:00"/>
    <s v="Weekday"/>
    <s v="Parle Chocolates 500g"/>
    <x v="7"/>
    <n v="317.99"/>
    <s v="Umesh Nair"/>
    <x v="2"/>
    <s v="Mala Rao"/>
    <s v="Cashier"/>
    <s v="FreshMart Salem Crossing"/>
    <x v="0"/>
  </r>
  <r>
    <s v="INV101579"/>
    <x v="175"/>
    <s v="CUST0375"/>
    <s v="PRD016"/>
    <s v="STR059"/>
    <s v="EMP0314"/>
    <n v="3"/>
    <n v="61.22"/>
    <n v="20"/>
    <n v="36.729999999999997"/>
    <n v="146.93"/>
    <n v="144.44999999999999"/>
    <n v="2.48"/>
    <s v="Debit Card"/>
    <s v="Not Returned"/>
    <x v="1"/>
    <d v="1899-12-30T17:34:00"/>
    <s v="Weekday"/>
    <s v="Milky Mist Milk 2kg"/>
    <x v="3"/>
    <n v="59.92"/>
    <s v="Yogesh Gounder"/>
    <x v="1"/>
    <s v="Naveen Naidu"/>
    <s v="Cashier"/>
    <s v="FreshMart Coimbatore Plaza"/>
    <x v="0"/>
  </r>
  <r>
    <s v="INV101635"/>
    <x v="175"/>
    <s v="CUST0653"/>
    <s v="PRD031"/>
    <s v="STR017"/>
    <s v="EMP0092"/>
    <n v="5"/>
    <n v="370.83"/>
    <n v="0"/>
    <n v="0"/>
    <n v="1854.15"/>
    <n v="1358.9"/>
    <n v="495.25"/>
    <s v="Debit Card"/>
    <s v="Not Returned"/>
    <x v="1"/>
    <d v="1899-12-30T15:19:00"/>
    <s v="Weekday"/>
    <s v="Nescafe Coffee Pack"/>
    <x v="0"/>
    <n v="342.46"/>
    <s v="Hemalatha Kumar"/>
    <x v="0"/>
    <s v="Tara Gupta"/>
    <s v="Sales"/>
    <s v="FreshMart Madurai Plaza"/>
    <x v="0"/>
  </r>
  <r>
    <s v="INV101954"/>
    <x v="175"/>
    <s v="CUST0379"/>
    <s v="PRD054"/>
    <s v="STR081"/>
    <s v="EMP0031"/>
    <n v="1"/>
    <n v="530.16"/>
    <n v="0"/>
    <n v="0"/>
    <n v="530.16"/>
    <n v="379.19"/>
    <n v="150.97"/>
    <s v="Debit Card"/>
    <s v="Not Returned"/>
    <x v="0"/>
    <d v="1899-12-30T15:18:00"/>
    <s v="Weekday"/>
    <s v="Lays Namkeen 2kg"/>
    <x v="7"/>
    <n v="530.16"/>
    <s v="Aishwarya Pandian"/>
    <x v="2"/>
    <s v="Ramesh Iyer"/>
    <s v="Cashier"/>
    <s v="FreshMart Erode Crossing"/>
    <x v="0"/>
  </r>
  <r>
    <s v="INV100039"/>
    <x v="176"/>
    <s v="CUST0572"/>
    <s v="PRD121"/>
    <s v="STR087"/>
    <s v="EMP0222"/>
    <n v="4"/>
    <n v="328.56"/>
    <n v="0"/>
    <n v="0"/>
    <n v="1314.24"/>
    <n v="1086.1199999999999"/>
    <n v="228.12"/>
    <s v="Credit Card"/>
    <s v="Not Returned"/>
    <x v="1"/>
    <d v="1899-12-30T12:07:00"/>
    <s v="Weekday"/>
    <s v="Fortune Coconut Oil 500g"/>
    <x v="8"/>
    <n v="223.15"/>
    <s v="Chandrasekar Balan"/>
    <x v="0"/>
    <s v="Poornima Rao"/>
    <s v="Inventory"/>
    <s v="FreshMart Mysuru Complex"/>
    <x v="0"/>
  </r>
  <r>
    <s v="INV100212"/>
    <x v="176"/>
    <s v="CUST0325"/>
    <s v="PRD015"/>
    <s v="STR073"/>
    <s v="EMP0268"/>
    <n v="1"/>
    <n v="459.58"/>
    <n v="0"/>
    <n v="0"/>
    <n v="459.58"/>
    <n v="386.89"/>
    <n v="72.69"/>
    <s v="Upi"/>
    <s v="Not Returned"/>
    <x v="1"/>
    <d v="1899-12-30T21:50:00"/>
    <s v="Weekday"/>
    <s v="Nestle Butter 250ml"/>
    <x v="3"/>
    <n v="459.58"/>
    <s v="Meena Kumar"/>
    <x v="1"/>
    <s v="Dhanya Sharma"/>
    <s v="Store Manager"/>
    <s v="FreshMart Bengaluru Market"/>
    <x v="0"/>
  </r>
  <r>
    <s v="INV100652"/>
    <x v="176"/>
    <s v="CUST0657"/>
    <s v="PRD150"/>
    <s v="STR106"/>
    <s v="EMP0212"/>
    <n v="1"/>
    <n v="214.04"/>
    <n v="5"/>
    <n v="10.7"/>
    <n v="203.34"/>
    <n v="158.06"/>
    <n v="45.28"/>
    <s v="Wallet"/>
    <s v="Not Returned"/>
    <x v="1"/>
    <d v="1899-12-30T20:32:00"/>
    <s v="Weekday"/>
    <s v="Lizol Toilet Cleaner 200g v2"/>
    <x v="4"/>
    <n v="214.04"/>
    <s v="Devi Pandian"/>
    <x v="2"/>
    <s v="Tamil Pandian"/>
    <s v="Billing"/>
    <s v="FreshMart Ahmedabad Crossing"/>
    <x v="2"/>
  </r>
  <r>
    <s v="INV100744"/>
    <x v="176"/>
    <s v="CUST0042"/>
    <s v="PRD100"/>
    <s v="STR041"/>
    <s v="EMP0097"/>
    <n v="3"/>
    <n v="290.45"/>
    <n v="0"/>
    <n v="0"/>
    <n v="871.35"/>
    <n v="713.67"/>
    <n v="157.68"/>
    <s v="Net Banking"/>
    <s v="Not Returned"/>
    <x v="0"/>
    <d v="1899-12-30T13:01:00"/>
    <s v="Weekday"/>
    <s v="Organic Fresh Fresh Vegetables 200g v2"/>
    <x v="11"/>
    <n v="290.45"/>
    <s v="Malathi Kumar"/>
    <x v="2"/>
    <s v="Hari Pandian"/>
    <s v="Billing"/>
    <s v="FreshMart Tiruppur Colony"/>
    <x v="0"/>
  </r>
  <r>
    <s v="INV100849"/>
    <x v="176"/>
    <s v="CUST0059"/>
    <s v="PRD057"/>
    <s v="STR013"/>
    <s v="EMP0043"/>
    <n v="1"/>
    <n v="317.99"/>
    <n v="10"/>
    <n v="31.8"/>
    <n v="286.19"/>
    <n v="235.05"/>
    <n v="51.14"/>
    <s v="Wallet"/>
    <s v="Not Returned"/>
    <x v="2"/>
    <d v="1899-12-30T19:57:00"/>
    <s v="Weekday"/>
    <s v="Parle Chocolates 500g"/>
    <x v="7"/>
    <n v="317.99"/>
    <s v="Banu Sharma"/>
    <x v="1"/>
    <s v="Suresh Reddy"/>
    <s v="Cashier"/>
    <s v="FreshMart Tiruppur Extension"/>
    <x v="0"/>
  </r>
  <r>
    <s v="INV101046"/>
    <x v="176"/>
    <s v="CUST0529"/>
    <s v="PRD100"/>
    <s v="STR085"/>
    <s v="EMP0154"/>
    <n v="1"/>
    <n v="290.45"/>
    <n v="20"/>
    <n v="58.09"/>
    <n v="232.36"/>
    <n v="237.89"/>
    <n v="-5.53"/>
    <s v="Upi"/>
    <s v="Not Returned"/>
    <x v="1"/>
    <d v="1899-12-30T18:35:00"/>
    <s v="Weekday"/>
    <s v="Organic Fresh Fresh Vegetables 200g v2"/>
    <x v="11"/>
    <n v="290.45"/>
    <s v="Indira Balan"/>
    <x v="1"/>
    <s v="Dinesh Varma"/>
    <s v="Store Manager"/>
    <s v="FreshMart Mysuru Arcade"/>
    <x v="0"/>
  </r>
  <r>
    <s v="INV101391"/>
    <x v="176"/>
    <s v="CUST0323"/>
    <s v="PRD147"/>
    <s v="STR024"/>
    <s v="EMP0005"/>
    <n v="4"/>
    <n v="67.37"/>
    <n v="5"/>
    <n v="13.47"/>
    <n v="256.01"/>
    <n v="201.72"/>
    <n v="54.29"/>
    <s v="Upi"/>
    <s v="Not Returned"/>
    <x v="1"/>
    <d v="1899-12-30T11:24:00"/>
    <s v="Weekday"/>
    <s v="Vim Dishwash 1kg"/>
    <x v="4"/>
    <n v="67.37"/>
    <s v="Senthil Sekar"/>
    <x v="1"/>
    <s v="Harini Sekar"/>
    <s v="Inventory"/>
    <s v="FreshMart Bengaluru Plaza"/>
    <x v="0"/>
  </r>
  <r>
    <s v="INV101661"/>
    <x v="176"/>
    <s v="CUST0483"/>
    <s v="PRD027"/>
    <s v="STR168"/>
    <s v="EMP0003"/>
    <n v="1"/>
    <n v="139.21"/>
    <n v="0"/>
    <n v="0"/>
    <n v="139.21"/>
    <n v="106.99"/>
    <n v="32.22"/>
    <s v="Upi"/>
    <s v="Not Returned"/>
    <x v="1"/>
    <d v="1899-12-30T09:37:00"/>
    <s v="Weekday"/>
    <s v="Coca-Cola Tea 1kg"/>
    <x v="0"/>
    <n v="139.21"/>
    <s v="Deepak Chandran"/>
    <x v="2"/>
    <s v="Manoj Achari"/>
    <s v="Sales"/>
    <s v="FreshMart Guwahati Point"/>
    <x v="3"/>
  </r>
  <r>
    <s v="INV101850"/>
    <x v="176"/>
    <s v="CUST0099"/>
    <s v="PRD028"/>
    <s v="STR007"/>
    <s v="EMP0286"/>
    <n v="4"/>
    <n v="380.12"/>
    <n v="20"/>
    <n v="304.10000000000002"/>
    <n v="1216.3800000000001"/>
    <n v="1239.92"/>
    <n v="-23.54"/>
    <s v="Cash"/>
    <s v="Not Returned"/>
    <x v="0"/>
    <d v="1899-12-30T20:39:00"/>
    <s v="Weekday"/>
    <s v="Tata Tea Soft Drinks 500g"/>
    <x v="0"/>
    <n v="380.12"/>
    <s v="Lakshmi Krishnan"/>
    <x v="2"/>
    <s v="Umesh Iyer"/>
    <s v="Sales"/>
    <s v="FreshMart Mysuru Towers"/>
    <x v="0"/>
  </r>
  <r>
    <s v="INV101851"/>
    <x v="176"/>
    <s v="CUST0665"/>
    <s v="PRD045"/>
    <s v="STR036"/>
    <s v="EMP0150"/>
    <n v="3"/>
    <n v="68.95"/>
    <n v="0"/>
    <n v="0"/>
    <n v="206.85"/>
    <n v="173.67"/>
    <n v="33.18"/>
    <s v="Debit Card"/>
    <s v="Not Returned"/>
    <x v="1"/>
    <d v="1899-12-30T15:00:00"/>
    <s v="Weekday"/>
    <s v="McCain Ice Cream 2kg"/>
    <x v="12"/>
    <n v="68.95"/>
    <s v="Kishore Subramaniam"/>
    <x v="2"/>
    <s v="Dhanya Iyer"/>
    <s v="Operations"/>
    <s v="FreshMart Chennai Central"/>
    <x v="0"/>
  </r>
  <r>
    <s v="INV101906"/>
    <x v="176"/>
    <s v="CUST0223"/>
    <s v="PRD022"/>
    <s v="STR041"/>
    <s v="EMP0041"/>
    <n v="5"/>
    <n v="448.67"/>
    <n v="15"/>
    <n v="336.5"/>
    <n v="1906.85"/>
    <n v="1596.85"/>
    <n v="310"/>
    <s v="Cash"/>
    <s v="Not Returned"/>
    <x v="1"/>
    <d v="1899-12-30T09:49:00"/>
    <s v="Weekday"/>
    <s v="Aavin Milk Pack"/>
    <x v="3"/>
    <n v="397.22"/>
    <s v="Gopal Velan"/>
    <x v="0"/>
    <s v="Thenmozhi Pandian"/>
    <s v="Inventory"/>
    <s v="FreshMart Tiruppur Colony"/>
    <x v="0"/>
  </r>
  <r>
    <s v="INV101957"/>
    <x v="176"/>
    <s v="CUST0158"/>
    <s v="PRD078"/>
    <s v="STR123"/>
    <s v="EMP0299"/>
    <n v="2"/>
    <n v="261.55"/>
    <n v="0"/>
    <n v="0"/>
    <n v="523.1"/>
    <n v="430.06"/>
    <n v="93.04"/>
    <s v="Upi"/>
    <s v="Not Returned"/>
    <x v="1"/>
    <d v="1899-12-30T13:59:00"/>
    <s v="Weekday"/>
    <s v="Vim Kitchenware Combo"/>
    <x v="5"/>
    <n v="261.55"/>
    <s v="Hemalatha Murugan"/>
    <x v="1"/>
    <s v="Nandhini Kumar"/>
    <s v="Cashier"/>
    <s v="FreshMart Mumbai Extension"/>
    <x v="2"/>
  </r>
  <r>
    <s v="INV102186"/>
    <x v="176"/>
    <s v="CUST0046"/>
    <s v="PRD036"/>
    <s v="STR101"/>
    <s v="EMP0016"/>
    <n v="6"/>
    <n v="270.91000000000003"/>
    <n v="0"/>
    <n v="0"/>
    <n v="1625.46"/>
    <n v="1379.16"/>
    <n v="246.3"/>
    <s v="Cash"/>
    <s v="Not Returned"/>
    <x v="2"/>
    <d v="1899-12-30T13:38:00"/>
    <s v="Weekday"/>
    <s v="ITC Ice Cream 500g"/>
    <x v="12"/>
    <n v="254.99"/>
    <s v="Kishore Murugan"/>
    <x v="0"/>
    <s v="Chandran Sekar"/>
    <s v="Store Manager"/>
    <s v="FreshMart Nagpur Junction"/>
    <x v="2"/>
  </r>
  <r>
    <s v="INV100152"/>
    <x v="177"/>
    <s v="CUST0361"/>
    <s v="PRD015"/>
    <s v="STR143"/>
    <s v="EMP0254"/>
    <n v="4"/>
    <n v="475.32"/>
    <n v="15"/>
    <n v="285.19"/>
    <n v="1616.09"/>
    <n v="1547.56"/>
    <n v="68.53"/>
    <s v="Upi"/>
    <s v="Not Returned"/>
    <x v="2"/>
    <d v="1899-12-30T13:35:00"/>
    <s v="Weekday"/>
    <s v="Nestle Butter 250ml"/>
    <x v="3"/>
    <n v="459.58"/>
    <s v="Ramesh Achari"/>
    <x v="0"/>
    <s v="Devi Achari"/>
    <s v="Cashier"/>
    <s v="FreshMart Jaipur Colony"/>
    <x v="1"/>
  </r>
  <r>
    <s v="INV100379"/>
    <x v="177"/>
    <s v="CUST0605"/>
    <s v="PRD012"/>
    <s v="STR095"/>
    <s v="EMP0201"/>
    <n v="6"/>
    <n v="580.6"/>
    <n v="0"/>
    <n v="0"/>
    <n v="3483.6"/>
    <n v="2018.4"/>
    <n v="1465.2"/>
    <s v="Net Banking"/>
    <s v="Not Returned"/>
    <x v="2"/>
    <d v="1899-12-30T15:03:00"/>
    <s v="Weekday"/>
    <s v="Harvest Gold Rusk 1kg"/>
    <x v="6"/>
    <n v="541.35"/>
    <s v="Arun Iyer"/>
    <x v="0"/>
    <s v="Bharath Reddy"/>
    <s v="Sales"/>
    <s v="FreshMart Ahmedabad Gardens"/>
    <x v="2"/>
  </r>
  <r>
    <s v="INV100508"/>
    <x v="177"/>
    <s v="CUST0074"/>
    <s v="PRD035"/>
    <s v="STR153"/>
    <s v="EMP0168"/>
    <n v="3"/>
    <n v="503.36"/>
    <n v="20"/>
    <n v="302.02"/>
    <n v="1208.06"/>
    <n v="1169.4000000000001"/>
    <n v="38.659999999999997"/>
    <s v="Net Banking"/>
    <s v="Not Returned"/>
    <x v="2"/>
    <d v="1899-12-30T11:57:00"/>
    <s v="Weekday"/>
    <s v="Coca-Cola Coffee 500g"/>
    <x v="0"/>
    <n v="503.36"/>
    <s v="Vijay Krishnan"/>
    <x v="1"/>
    <s v="Sudha Sekar"/>
    <s v="Cashier"/>
    <s v="FreshMart Lucknow Junction"/>
    <x v="1"/>
  </r>
  <r>
    <s v="INV100651"/>
    <x v="177"/>
    <s v="CUST0436"/>
    <s v="PRD025"/>
    <s v="STR013"/>
    <s v="EMP0288"/>
    <n v="4"/>
    <n v="429.38"/>
    <n v="10"/>
    <n v="171.75"/>
    <n v="1545.77"/>
    <n v="1143.5999999999999"/>
    <n v="402.17"/>
    <s v="Upi"/>
    <s v="Not Returned"/>
    <x v="1"/>
    <d v="1899-12-30T12:55:00"/>
    <s v="Weekday"/>
    <s v="Nescafe Soft Drinks Pack"/>
    <x v="0"/>
    <n v="383.51"/>
    <s v="Hari Pillai"/>
    <x v="0"/>
    <s v="Chitra Selvam"/>
    <s v="Sales"/>
    <s v="FreshMart Tiruppur Extension"/>
    <x v="0"/>
  </r>
  <r>
    <s v="INV100699"/>
    <x v="177"/>
    <s v="CUST0420"/>
    <s v="PRD107"/>
    <s v="STR039"/>
    <s v="EMP0030"/>
    <n v="2"/>
    <n v="405.1"/>
    <n v="0"/>
    <n v="0"/>
    <n v="810.2"/>
    <n v="696.82"/>
    <n v="113.38"/>
    <s v="Cash"/>
    <s v="Not Returned"/>
    <x v="1"/>
    <d v="1899-12-30T19:33:00"/>
    <s v="Weekday"/>
    <s v="Aachi Idli Rice Combo"/>
    <x v="2"/>
    <n v="405.1"/>
    <s v="Bharath Mudaliar"/>
    <x v="2"/>
    <s v="Hariharan Rao"/>
    <s v="Cashier"/>
    <s v="FreshMart Mysuru Market"/>
    <x v="0"/>
  </r>
  <r>
    <s v="INV100797"/>
    <x v="177"/>
    <s v="CUST0274"/>
    <s v="PRD093"/>
    <s v="STR099"/>
    <s v="EMP0202"/>
    <n v="2"/>
    <n v="96.72"/>
    <n v="5"/>
    <n v="9.67"/>
    <n v="183.77"/>
    <n v="159.63999999999999"/>
    <n v="24.13"/>
    <s v="Net Banking"/>
    <s v="Not Returned"/>
    <x v="1"/>
    <d v="1899-12-30T16:58:00"/>
    <s v="Weekday"/>
    <s v="Local Farm Fresh Vegetables 250ml"/>
    <x v="11"/>
    <n v="96.72"/>
    <s v="Jayakumar Gupta"/>
    <x v="1"/>
    <s v="Vani Chettiar"/>
    <s v="Sales"/>
    <s v="FreshMart Nagpur Plaza"/>
    <x v="2"/>
  </r>
  <r>
    <s v="INV100988"/>
    <x v="177"/>
    <s v="CUST0685"/>
    <s v="PRD033"/>
    <s v="STR047"/>
    <s v="EMP0231"/>
    <n v="7"/>
    <n v="225.96"/>
    <n v="0"/>
    <n v="0"/>
    <n v="1581.72"/>
    <n v="1239.21"/>
    <n v="342.51"/>
    <s v="Upi"/>
    <s v="Not Returned"/>
    <x v="0"/>
    <d v="1899-12-30T10:34:00"/>
    <s v="Weekday"/>
    <s v="Bisleri Soft Drinks 2kg"/>
    <x v="0"/>
    <n v="217.42"/>
    <s v="Naveen Achari"/>
    <x v="0"/>
    <s v="Umesh Murugan"/>
    <s v="Billing"/>
    <s v="FreshMart Hyderabad Enclave"/>
    <x v="0"/>
  </r>
  <r>
    <s v="INV101017"/>
    <x v="177"/>
    <s v="CUST0156"/>
    <s v="PRD028"/>
    <s v="STR054"/>
    <s v="EMP0104"/>
    <n v="4"/>
    <n v="428.27"/>
    <n v="15"/>
    <n v="256.95999999999998"/>
    <n v="1456.12"/>
    <n v="1239.92"/>
    <n v="216.2"/>
    <s v="Debit Card"/>
    <s v="Not Returned"/>
    <x v="1"/>
    <d v="1899-12-30T20:48:00"/>
    <s v="Weekday"/>
    <s v="Tata Tea Soft Drinks 500g"/>
    <x v="0"/>
    <n v="380.12"/>
    <s v="Tara Chettiar"/>
    <x v="0"/>
    <s v="Pandi Nair"/>
    <s v="Inventory"/>
    <s v="FreshMart Mysuru Plaza"/>
    <x v="0"/>
  </r>
  <r>
    <s v="INV101499"/>
    <x v="177"/>
    <s v="CUST0356"/>
    <s v="PRD082"/>
    <s v="STR106"/>
    <s v="EMP0133"/>
    <n v="4"/>
    <n v="232.92"/>
    <n v="15"/>
    <n v="139.75"/>
    <n v="791.93"/>
    <n v="769.64"/>
    <n v="22.29"/>
    <s v="Wallet"/>
    <s v="Not Returned"/>
    <x v="1"/>
    <d v="1899-12-30T10:40:00"/>
    <s v="Weekday"/>
    <s v="Organic Fresh Fresh Fruits Pack"/>
    <x v="9"/>
    <n v="232.92"/>
    <s v="Janani Chettiar"/>
    <x v="1"/>
    <s v="Deepak Naicker"/>
    <s v="Sales"/>
    <s v="FreshMart Ahmedabad Crossing"/>
    <x v="2"/>
  </r>
  <r>
    <s v="INV101654"/>
    <x v="177"/>
    <s v="CUST0155"/>
    <s v="PRD069"/>
    <s v="STR109"/>
    <s v="EMP0180"/>
    <n v="2"/>
    <n v="468.94"/>
    <n v="10"/>
    <n v="93.79"/>
    <n v="844.09"/>
    <n v="673.6"/>
    <n v="170.49"/>
    <s v="Net Banking"/>
    <s v="Not Returned"/>
    <x v="1"/>
    <d v="1899-12-30T20:55:00"/>
    <s v="Weekday"/>
    <s v="Patanjali Shampoo 1kg"/>
    <x v="10"/>
    <n v="468.94"/>
    <s v="Karthik Prabhu"/>
    <x v="1"/>
    <s v="Venkat Balan"/>
    <s v="Billing"/>
    <s v="FreshMart Mumbai Complex"/>
    <x v="2"/>
  </r>
  <r>
    <s v="INV101899"/>
    <x v="177"/>
    <s v="CUST0325"/>
    <s v="PRD031"/>
    <s v="STR110"/>
    <s v="EMP0187"/>
    <n v="1"/>
    <n v="342.46"/>
    <n v="0"/>
    <n v="0"/>
    <n v="342.46"/>
    <n v="271.77999999999997"/>
    <n v="70.680000000000007"/>
    <s v="Net Banking"/>
    <s v="Not Returned"/>
    <x v="1"/>
    <d v="1899-12-30T16:10:00"/>
    <s v="Weekday"/>
    <s v="Nescafe Coffee Pack"/>
    <x v="0"/>
    <n v="342.46"/>
    <s v="Meena Kumar"/>
    <x v="1"/>
    <s v="Yogesh Naidu"/>
    <s v="Billing"/>
    <s v="FreshMart Mumbai Colony"/>
    <x v="2"/>
  </r>
  <r>
    <s v="INV101925"/>
    <x v="177"/>
    <s v="CUST0026"/>
    <s v="PRD097"/>
    <s v="STR035"/>
    <s v="EMP0290"/>
    <n v="1"/>
    <n v="365.92"/>
    <n v="5"/>
    <n v="18.3"/>
    <n v="347.62"/>
    <n v="310.38"/>
    <n v="37.24"/>
    <s v="Upi"/>
    <s v="Not Returned"/>
    <x v="1"/>
    <d v="1899-12-30T18:32:00"/>
    <s v="Weekday"/>
    <s v="Local Farm Fresh Vegetables 250ml v2"/>
    <x v="11"/>
    <n v="365.92"/>
    <s v="Raghav Nathan"/>
    <x v="1"/>
    <s v="Balamurugan Iyer"/>
    <s v="Operations"/>
    <s v="FreshMart Kochi Circle"/>
    <x v="0"/>
  </r>
  <r>
    <s v="INV102121"/>
    <x v="177"/>
    <s v="CUST0179"/>
    <s v="PRD055"/>
    <s v="STR009"/>
    <s v="EMP0317"/>
    <n v="6"/>
    <n v="135.41"/>
    <n v="0"/>
    <n v="0"/>
    <n v="812.46"/>
    <n v="574.20000000000005"/>
    <n v="238.26"/>
    <s v="Upi"/>
    <s v="Returned"/>
    <x v="1"/>
    <d v="1899-12-30T19:37:00"/>
    <s v="Weekday"/>
    <s v="Cadbury Biscuits Pack"/>
    <x v="7"/>
    <n v="125.15"/>
    <s v="Chitra Mudaliar"/>
    <x v="0"/>
    <s v="Umesh Sharma"/>
    <s v="HR"/>
    <s v="FreshMart Kochi Square"/>
    <x v="0"/>
  </r>
  <r>
    <s v="INV102129"/>
    <x v="177"/>
    <s v="CUST0406"/>
    <s v="PRD085"/>
    <s v="STR063"/>
    <s v="EMP0051"/>
    <n v="3"/>
    <n v="447.63"/>
    <n v="20"/>
    <n v="268.58"/>
    <n v="1074.31"/>
    <n v="1008.21"/>
    <n v="66.099999999999994"/>
    <s v="Debit Card"/>
    <s v="Not Returned"/>
    <x v="1"/>
    <d v="1899-12-30T19:31:00"/>
    <s v="Weekday"/>
    <s v="Local Farm Fresh Fruits 1kg"/>
    <x v="9"/>
    <n v="389.61"/>
    <s v="Gopal Naidu"/>
    <x v="0"/>
    <s v="Thenmozhi Prabhu"/>
    <s v="Billing"/>
    <s v="FreshMart Hyderabad Market"/>
    <x v="0"/>
  </r>
  <r>
    <s v="INV102402"/>
    <x v="177"/>
    <s v="CUST0137"/>
    <s v="PRD134"/>
    <s v="STR016"/>
    <s v="EMP0211"/>
    <n v="8"/>
    <n v="361.88"/>
    <n v="10"/>
    <n v="289.5"/>
    <n v="2605.54"/>
    <n v="2102.4"/>
    <n v="503.14"/>
    <s v="Wallet"/>
    <s v="Not Returned"/>
    <x v="1"/>
    <d v="1899-12-30T17:42:00"/>
    <s v="Weekday"/>
    <s v="Aachi Powdered Spices 200g v2"/>
    <x v="1"/>
    <n v="353.05"/>
    <s v="Raghav Selvam"/>
    <x v="0"/>
    <s v="Tamil Mudaliar"/>
    <s v="Cashier"/>
    <s v="FreshMart Kochi Bypass"/>
    <x v="0"/>
  </r>
  <r>
    <s v="INV102197"/>
    <x v="178"/>
    <s v="CUST0329"/>
    <s v="PRD106"/>
    <s v="STR026"/>
    <s v="EMP0253"/>
    <n v="7"/>
    <n v="257.97000000000003"/>
    <n v="5"/>
    <n v="90.29"/>
    <n v="1715.5"/>
    <n v="1374.1"/>
    <n v="341.4"/>
    <s v="Cash"/>
    <s v="Not Returned"/>
    <x v="1"/>
    <d v="1899-12-30T13:46:00"/>
    <s v="Weekday"/>
    <s v="Aachi Basmati Rice 2kg"/>
    <x v="2"/>
    <n v="227"/>
    <s v="Usha Krishnan"/>
    <x v="0"/>
    <s v="Vasanthi Naicker"/>
    <s v="HR"/>
    <s v="FreshMart Mysuru Crossing"/>
    <x v="0"/>
  </r>
  <r>
    <s v="INV102451"/>
    <x v="178"/>
    <s v="CUST0362"/>
    <s v="PRD007"/>
    <s v="STR045"/>
    <s v="EMP0057"/>
    <n v="2"/>
    <n v="437.49"/>
    <n v="0"/>
    <n v="0"/>
    <n v="874.98"/>
    <n v="530.88"/>
    <n v="344.1"/>
    <s v="Credit Card"/>
    <s v="Not Returned"/>
    <x v="1"/>
    <d v="1899-12-30T19:28:00"/>
    <s v="Weekday"/>
    <s v="Britannia Buns 2kg v2"/>
    <x v="6"/>
    <n v="437.49"/>
    <s v="Yazhini Prabhu"/>
    <x v="2"/>
    <s v="Indira Raj"/>
    <s v="Billing"/>
    <s v="FreshMart Madurai Junction"/>
    <x v="0"/>
  </r>
  <r>
    <s v="INV100183"/>
    <x v="179"/>
    <s v="CUST0381"/>
    <s v="PRD090"/>
    <s v="STR016"/>
    <s v="EMP0166"/>
    <n v="2"/>
    <n v="438.7"/>
    <n v="10"/>
    <n v="87.74"/>
    <n v="789.66"/>
    <n v="740.36"/>
    <n v="49.3"/>
    <s v="Credit Card"/>
    <s v="Not Returned"/>
    <x v="1"/>
    <d v="1899-12-30T09:03:00"/>
    <s v="Weekday"/>
    <s v="Organic Fresh Fresh Fruits Pack v2"/>
    <x v="9"/>
    <n v="438.7"/>
    <s v="Ovi Chandran"/>
    <x v="1"/>
    <s v="Ramesh Pandian"/>
    <s v="Sales"/>
    <s v="FreshMart Kochi Bypass"/>
    <x v="0"/>
  </r>
  <r>
    <s v="INV100192"/>
    <x v="179"/>
    <s v="CUST0669"/>
    <s v="PRD119"/>
    <s v="STR086"/>
    <s v="EMP0263"/>
    <n v="1"/>
    <n v="234.86"/>
    <n v="10"/>
    <n v="23.49"/>
    <n v="211.37"/>
    <n v="213.23"/>
    <n v="-1.86"/>
    <s v="Upi"/>
    <s v="Not Returned"/>
    <x v="1"/>
    <d v="1899-12-30T19:55:00"/>
    <s v="Weekday"/>
    <s v="Gold Winner Sunflower Oil 200g"/>
    <x v="8"/>
    <n v="234.86"/>
    <s v="Mani Krishnan"/>
    <x v="2"/>
    <s v="Vani Nair"/>
    <s v="Cashier"/>
    <s v="FreshMart Bengaluru Circle"/>
    <x v="0"/>
  </r>
  <r>
    <s v="INV100365"/>
    <x v="179"/>
    <s v="CUST0172"/>
    <s v="PRD062"/>
    <s v="STR084"/>
    <s v="EMP0288"/>
    <n v="1"/>
    <n v="446.17"/>
    <n v="0"/>
    <n v="0"/>
    <n v="446.17"/>
    <n v="325.61"/>
    <n v="120.56"/>
    <s v="Paytm Wallet"/>
    <s v="Not Returned"/>
    <x v="1"/>
    <d v="1899-12-30T17:51:00"/>
    <s v="Weekday"/>
    <s v="Himalaya Skin Care Combo"/>
    <x v="10"/>
    <n v="298.81"/>
    <s v="Devi Gounder"/>
    <x v="2"/>
    <s v="Chitra Selvam"/>
    <s v="Sales"/>
    <s v="FreshMart Tiruppur Market"/>
    <x v="0"/>
  </r>
  <r>
    <s v="INV100426"/>
    <x v="179"/>
    <s v="CUST0692"/>
    <s v="PRD027"/>
    <s v="STR015"/>
    <s v="EMP0148"/>
    <n v="1"/>
    <n v="139.21"/>
    <n v="5"/>
    <n v="6.96"/>
    <n v="132.25"/>
    <n v="106.99"/>
    <n v="25.26"/>
    <s v="Net Banking"/>
    <s v="Not Returned"/>
    <x v="1"/>
    <d v="1899-12-30T13:41:00"/>
    <s v="Weekday"/>
    <s v="Coca-Cola Tea 1kg"/>
    <x v="0"/>
    <n v="139.21"/>
    <s v="Ovi Mudaliar"/>
    <x v="2"/>
    <s v="Malathi Rao"/>
    <s v="Billing"/>
    <s v="FreshMart Salem Circle"/>
    <x v="0"/>
  </r>
  <r>
    <s v="INV100587"/>
    <x v="179"/>
    <s v="CUST0330"/>
    <s v="PRD070"/>
    <s v="STR015"/>
    <s v="EMP0023"/>
    <n v="5"/>
    <n v="233.47"/>
    <n v="10"/>
    <n v="116.73"/>
    <n v="1050.6199999999999"/>
    <n v="944.9"/>
    <n v="105.72"/>
    <s v="Credit Card"/>
    <s v="Not Returned"/>
    <x v="1"/>
    <d v="1899-12-30T10:49:00"/>
    <s v="Weekday"/>
    <s v="Surf Excel Batteries 2kg"/>
    <x v="5"/>
    <n v="233.47"/>
    <s v="Anand Balan"/>
    <x v="2"/>
    <s v="Jayakumar Gounder"/>
    <s v="Operations"/>
    <s v="FreshMart Salem Circle"/>
    <x v="0"/>
  </r>
  <r>
    <s v="INV100821"/>
    <x v="179"/>
    <s v="CUST0455"/>
    <s v="PRD122"/>
    <s v="STR177"/>
    <s v="EMP0044"/>
    <n v="5"/>
    <n v="104.66"/>
    <n v="20"/>
    <n v="104.66"/>
    <n v="418.64"/>
    <n v="443.6"/>
    <n v="-24.96"/>
    <s v="Debit Card"/>
    <s v="Not Returned"/>
    <x v="1"/>
    <d v="1899-12-30T17:20:00"/>
    <s v="Weekday"/>
    <s v="Fortune Gingelly Oil 250ml"/>
    <x v="8"/>
    <n v="102.51"/>
    <s v="Nithya Venkataraman"/>
    <x v="0"/>
    <s v="Ezhil Nathan"/>
    <s v="Sales"/>
    <s v="FreshMart Guwahati Main Road"/>
    <x v="3"/>
  </r>
  <r>
    <s v="INV101151"/>
    <x v="179"/>
    <s v="CUST0493"/>
    <s v="PRD091"/>
    <s v="STR062"/>
    <s v="EMP0350"/>
    <n v="4"/>
    <n v="376.8"/>
    <n v="0"/>
    <n v="0"/>
    <n v="1507.2"/>
    <n v="1206.28"/>
    <n v="300.92"/>
    <s v="Cash"/>
    <s v="Not Returned"/>
    <x v="1"/>
    <d v="1899-12-30T17:27:00"/>
    <s v="Weekday"/>
    <s v="Local Farm Fresh Fruits 250ml"/>
    <x v="9"/>
    <n v="376.11"/>
    <s v="Elango Nair"/>
    <x v="0"/>
    <s v="Uma Pandian"/>
    <s v="Cashier"/>
    <s v="FreshMart Hyderabad Crossing"/>
    <x v="0"/>
  </r>
  <r>
    <s v="INV101894"/>
    <x v="179"/>
    <s v="CUST0361"/>
    <s v="PRD026"/>
    <s v="STR024"/>
    <s v="EMP0199"/>
    <n v="6"/>
    <n v="371.97"/>
    <n v="0"/>
    <n v="0"/>
    <n v="2231.8200000000002"/>
    <n v="1483.5"/>
    <n v="748.32"/>
    <s v="Credit Card"/>
    <s v="Not Returned"/>
    <x v="1"/>
    <d v="1899-12-30T21:31:00"/>
    <s v="Weekday"/>
    <s v="Nescafe Coffee 1kg"/>
    <x v="0"/>
    <n v="329.69"/>
    <s v="Ramesh Achari"/>
    <x v="0"/>
    <s v="Pandi Naidu"/>
    <s v="Sales"/>
    <s v="FreshMart Bengaluru Plaza"/>
    <x v="0"/>
  </r>
  <r>
    <s v="INV102360"/>
    <x v="179"/>
    <s v="CUST0018"/>
    <s v="PRD026"/>
    <s v="STR056"/>
    <s v="EMP0163"/>
    <n v="3"/>
    <n v="329.69"/>
    <n v="5"/>
    <n v="49.45"/>
    <n v="939.62"/>
    <n v="741.75"/>
    <n v="197.87"/>
    <s v="Wallet"/>
    <s v="Not Returned"/>
    <x v="1"/>
    <d v="1899-12-30T19:21:00"/>
    <s v="Weekday"/>
    <s v="Nescafe Coffee 1kg"/>
    <x v="0"/>
    <n v="329.69"/>
    <s v="Kalpana Murugan"/>
    <x v="2"/>
    <s v="Revathi Raj"/>
    <s v="Cashier"/>
    <s v="FreshMart Bengaluru Junction"/>
    <x v="0"/>
  </r>
  <r>
    <s v="INV102132"/>
    <x v="179"/>
    <s v="CUST0205"/>
    <s v="PRD148"/>
    <s v="STR097"/>
    <s v="EMP0340"/>
    <n v="5"/>
    <n v="123.39"/>
    <n v="15"/>
    <n v="92.54"/>
    <n v="524.41"/>
    <n v="416.65"/>
    <n v="107.76"/>
    <s v="Cash"/>
    <s v="Not Returned"/>
    <x v="0"/>
    <d v="1899-12-30T18:32:00"/>
    <s v="Weekday"/>
    <s v="Lizol Toilet Cleaner 200g"/>
    <x v="4"/>
    <n v="108.97"/>
    <s v="Lalitha Nathan"/>
    <x v="0"/>
    <s v="Nithya Subramaniam"/>
    <s v="Cashier"/>
    <s v="FreshMart Ahmedabad Arcade"/>
    <x v="2"/>
  </r>
  <r>
    <s v="INV102438"/>
    <x v="179"/>
    <s v="CUST0264"/>
    <s v="PRD031"/>
    <s v="STR073"/>
    <s v="EMP0268"/>
    <n v="3"/>
    <n v="381.4"/>
    <n v="20"/>
    <n v="228.84"/>
    <n v="915.36"/>
    <n v="815.34"/>
    <n v="100.02"/>
    <s v="Wallet"/>
    <s v="Not Returned"/>
    <x v="1"/>
    <d v="1899-12-30T20:40:00"/>
    <s v="Weekday"/>
    <s v="Nescafe Coffee Pack"/>
    <x v="0"/>
    <n v="342.46"/>
    <s v="Kavya Sharma"/>
    <x v="0"/>
    <s v="Dhanya Sharma"/>
    <s v="Store Manager"/>
    <s v="FreshMart Bengaluru Market"/>
    <x v="0"/>
  </r>
  <r>
    <s v="INV100035"/>
    <x v="180"/>
    <s v="CUST0641"/>
    <s v="PRD061"/>
    <s v="STR043"/>
    <s v="EMP0278"/>
    <n v="1"/>
    <n v="318.62"/>
    <n v="0"/>
    <n v="0"/>
    <n v="366.41"/>
    <n v="221.72"/>
    <n v="144.69"/>
    <s v="Wallet"/>
    <s v="Not Returned"/>
    <x v="1"/>
    <d v="1899-12-30T12:49:00"/>
    <s v="Weekend"/>
    <s v="Colgate Shampoo Combo"/>
    <x v="10"/>
    <n v="318.62"/>
    <s v="Charulatha Raj"/>
    <x v="2"/>
    <s v="Hariharan Reddy"/>
    <s v="Inventory"/>
    <s v="FreshMart Erode Heights"/>
    <x v="0"/>
  </r>
  <r>
    <s v="INV100758"/>
    <x v="180"/>
    <s v="CUST0475"/>
    <s v="PRD057"/>
    <s v="STR053"/>
    <s v="EMP0007"/>
    <n v="5"/>
    <n v="337.13"/>
    <n v="0"/>
    <n v="0"/>
    <n v="1938.5"/>
    <n v="1175.25"/>
    <n v="763.25"/>
    <s v="Credit Card"/>
    <s v="Not Returned"/>
    <x v="1"/>
    <d v="1899-12-30T09:14:00"/>
    <s v="Weekend"/>
    <s v="Parle Chocolates 500g"/>
    <x v="7"/>
    <n v="317.99"/>
    <s v="Gopal Prabhu"/>
    <x v="0"/>
    <s v="Udhay Selvam"/>
    <s v="Billing"/>
    <s v="FreshMart Tiruppur Heights"/>
    <x v="0"/>
  </r>
  <r>
    <s v="INV100813"/>
    <x v="180"/>
    <s v="CUST0396"/>
    <s v="PRD034"/>
    <s v="STR053"/>
    <s v="EMP0007"/>
    <n v="5"/>
    <n v="124.84"/>
    <n v="10"/>
    <n v="62.42"/>
    <n v="646.04999999999995"/>
    <n v="486.75"/>
    <n v="159.30000000000001"/>
    <s v="Cash"/>
    <s v="Not Returned"/>
    <x v="1"/>
    <d v="1899-12-30T14:27:00"/>
    <s v="Weekend"/>
    <s v="Nescafe Coffee 500g"/>
    <x v="0"/>
    <n v="124.84"/>
    <s v="Yogesh Raj"/>
    <x v="2"/>
    <s v="Udhay Selvam"/>
    <s v="Billing"/>
    <s v="FreshMart Tiruppur Heights"/>
    <x v="0"/>
  </r>
  <r>
    <s v="INV100937"/>
    <x v="180"/>
    <s v="CUST0183"/>
    <s v="PRD097"/>
    <s v="STR065"/>
    <s v="EMP0147"/>
    <n v="2"/>
    <n v="365.92"/>
    <n v="5"/>
    <n v="36.590000000000003"/>
    <n v="799.54"/>
    <n v="620.76"/>
    <n v="178.78"/>
    <s v="Credit Card"/>
    <s v="Not Returned"/>
    <x v="0"/>
    <d v="1899-12-30T11:29:00"/>
    <s v="Weekend"/>
    <s v="Local Farm Fresh Vegetables 250ml v2"/>
    <x v="11"/>
    <n v="365.92"/>
    <s v="Tara Balan"/>
    <x v="2"/>
    <s v="Hemalatha Naidu"/>
    <s v="Billing"/>
    <s v="FreshMart Mysuru Enclave"/>
    <x v="0"/>
  </r>
  <r>
    <s v="INV101354"/>
    <x v="180"/>
    <s v="CUST0158"/>
    <s v="PRD030"/>
    <s v="STR176"/>
    <s v="EMP0085"/>
    <n v="2"/>
    <n v="172.63"/>
    <n v="0"/>
    <n v="0"/>
    <n v="397.05"/>
    <n v="284"/>
    <n v="113.05"/>
    <s v="Debit Card"/>
    <s v="Not Returned"/>
    <x v="0"/>
    <d v="1899-12-30T10:53:00"/>
    <s v="Weekend"/>
    <s v="Nescafe Tea Combo"/>
    <x v="0"/>
    <n v="172.63"/>
    <s v="Hemalatha Murugan"/>
    <x v="1"/>
    <s v="Kalpana Nair"/>
    <s v="Store Manager"/>
    <s v="FreshMart Kolkata Hub"/>
    <x v="3"/>
  </r>
  <r>
    <s v="INV101684"/>
    <x v="180"/>
    <s v="CUST0572"/>
    <s v="PRD023"/>
    <s v="STR072"/>
    <s v="EMP0124"/>
    <n v="7"/>
    <n v="377.42"/>
    <n v="0"/>
    <n v="0"/>
    <n v="3038.23"/>
    <n v="1862.7"/>
    <n v="1175.53"/>
    <s v="Debit Card"/>
    <s v="Not Returned"/>
    <x v="1"/>
    <d v="1899-12-30T15:50:00"/>
    <s v="Weekend"/>
    <s v="Amul Butter 1L"/>
    <x v="3"/>
    <n v="342.27"/>
    <s v="Chandrasekar Balan"/>
    <x v="0"/>
    <s v="Vijay Pandian"/>
    <s v="Sales"/>
    <s v="FreshMart Salem Point"/>
    <x v="0"/>
  </r>
  <r>
    <s v="INV101722"/>
    <x v="180"/>
    <s v="CUST0689"/>
    <s v="PRD018"/>
    <s v="STR064"/>
    <s v="EMP0321"/>
    <n v="1"/>
    <n v="232.58"/>
    <n v="10"/>
    <n v="23.26"/>
    <n v="240.72"/>
    <n v="191.2"/>
    <n v="49.52"/>
    <s v="Upi"/>
    <s v="Not Returned"/>
    <x v="1"/>
    <d v="1899-12-30T13:28:00"/>
    <s v="Weekend"/>
    <s v="Aavin Cheese 200g"/>
    <x v="3"/>
    <n v="232.58"/>
    <s v="Karthik Pillai"/>
    <x v="2"/>
    <s v="Sundar Velan"/>
    <s v="Cashier"/>
    <s v="FreshMart Kochi Extension"/>
    <x v="0"/>
  </r>
  <r>
    <s v="INV101777"/>
    <x v="180"/>
    <s v="CUST0191"/>
    <s v="PRD062"/>
    <s v="STR060"/>
    <s v="EMP0181"/>
    <n v="1"/>
    <n v="446.17"/>
    <n v="15"/>
    <n v="66.930000000000007"/>
    <n v="436.13"/>
    <n v="325.61"/>
    <n v="110.52"/>
    <s v="Wallet"/>
    <s v="Not Returned"/>
    <x v="1"/>
    <d v="1899-12-30T14:54:00"/>
    <s v="Weekend"/>
    <s v="Himalaya Skin Care Combo"/>
    <x v="10"/>
    <n v="298.81"/>
    <s v="Elango Balan"/>
    <x v="1"/>
    <s v="Madhavan Murugan"/>
    <s v="Sales"/>
    <s v="FreshMart Erode Square"/>
    <x v="1"/>
  </r>
  <r>
    <s v="INV101804"/>
    <x v="180"/>
    <s v="CUST0203"/>
    <s v="PRD093"/>
    <s v="STR073"/>
    <s v="EMP0268"/>
    <n v="2"/>
    <n v="96.72"/>
    <n v="10"/>
    <n v="19.34"/>
    <n v="200.21"/>
    <n v="159.63999999999999"/>
    <n v="40.57"/>
    <s v="Debit Card"/>
    <s v="Not Returned"/>
    <x v="1"/>
    <d v="1899-12-30T21:33:00"/>
    <s v="Weekend"/>
    <s v="Local Farm Fresh Vegetables 250ml"/>
    <x v="11"/>
    <n v="96.72"/>
    <s v="Gopal Pillai"/>
    <x v="2"/>
    <s v="Dhanya Sharma"/>
    <s v="Store Manager"/>
    <s v="FreshMart Bengaluru Market"/>
    <x v="0"/>
  </r>
  <r>
    <s v="INV102094"/>
    <x v="180"/>
    <s v="CUST0410"/>
    <s v="PRD112"/>
    <s v="STR027"/>
    <s v="EMP0143"/>
    <n v="4"/>
    <n v="251.73"/>
    <n v="10"/>
    <n v="100.69"/>
    <n v="1042.1600000000001"/>
    <n v="842.08"/>
    <n v="200.08"/>
    <s v="Net Banking"/>
    <s v="Not Returned"/>
    <x v="1"/>
    <d v="1899-12-30T12:27:00"/>
    <s v="Weekend"/>
    <s v="Aachi Ponni Rice 2kg"/>
    <x v="2"/>
    <n v="251.73"/>
    <s v="Revathi Gounder"/>
    <x v="1"/>
    <s v="Chitra Prabhu"/>
    <s v="Sales"/>
    <s v="FreshMart Coimbatore Heights"/>
    <x v="0"/>
  </r>
  <r>
    <s v="INV102239"/>
    <x v="180"/>
    <s v="CUST0066"/>
    <s v="PRD049"/>
    <s v="STR132"/>
    <s v="EMP0106"/>
    <n v="3"/>
    <n v="418.79"/>
    <n v="5"/>
    <n v="62.82"/>
    <n v="1372.58"/>
    <n v="926.82"/>
    <n v="445.76"/>
    <s v="Cash"/>
    <s v="Not Returned"/>
    <x v="1"/>
    <d v="1899-12-30T16:10:00"/>
    <s v="Weekend"/>
    <s v="Cadbury Chips 1kg"/>
    <x v="7"/>
    <n v="418.79"/>
    <s v="Bhavani Sharma"/>
    <x v="2"/>
    <s v="Banu Raj"/>
    <s v="Sales"/>
    <s v="FreshMart Surat Plaza"/>
    <x v="2"/>
  </r>
  <r>
    <s v="INV102354"/>
    <x v="180"/>
    <s v="CUST0381"/>
    <s v="PRD136"/>
    <s v="STR145"/>
    <s v="EMP0117"/>
    <n v="2"/>
    <n v="123.11"/>
    <n v="20"/>
    <n v="49.24"/>
    <n v="226.53"/>
    <n v="182.36"/>
    <n v="44.17"/>
    <s v="Net Banking"/>
    <s v="Not Returned"/>
    <x v="1"/>
    <d v="1899-12-30T20:16:00"/>
    <s v="Weekend"/>
    <s v="Aachi Whole Spices 200g v2"/>
    <x v="1"/>
    <n v="123.11"/>
    <s v="Ovi Chandran"/>
    <x v="1"/>
    <s v="Janani Krishnan"/>
    <s v="Billing"/>
    <s v="FreshMart Lucknow Main Road"/>
    <x v="1"/>
  </r>
  <r>
    <s v="INV102411"/>
    <x v="180"/>
    <s v="CUST0041"/>
    <s v="PRD052"/>
    <s v="STR002"/>
    <s v="EMP0184"/>
    <n v="2"/>
    <n v="328.59"/>
    <n v="0"/>
    <n v="0"/>
    <n v="755.76"/>
    <n v="510.98"/>
    <n v="244.78"/>
    <s v="Wallet"/>
    <s v="Not Returned"/>
    <x v="2"/>
    <d v="1899-12-30T21:28:00"/>
    <s v="Weekend"/>
    <s v="Lays Namkeen 200g"/>
    <x v="7"/>
    <n v="328.59"/>
    <s v="Geetha Iyer"/>
    <x v="2"/>
    <s v="Deepa Subramaniam"/>
    <s v="Sales"/>
    <s v="FreshMart Tiruppur Bypass"/>
    <x v="0"/>
  </r>
  <r>
    <s v="INV100072"/>
    <x v="181"/>
    <s v="CUST0177"/>
    <s v="PRD096"/>
    <s v="STR031"/>
    <s v="EMP0174"/>
    <n v="4"/>
    <n v="205.93"/>
    <n v="15"/>
    <n v="123.56"/>
    <n v="805.18"/>
    <n v="680.8"/>
    <n v="124.38"/>
    <s v="Upi"/>
    <s v="Not Returned"/>
    <x v="0"/>
    <d v="1899-12-30T13:55:00"/>
    <s v="Weekend"/>
    <s v="Local Farm Fresh Vegetables 1L"/>
    <x v="11"/>
    <n v="205.93"/>
    <s v="Chandran Devi"/>
    <x v="2"/>
    <s v="Dhanush Venkataraman"/>
    <s v="Cashier"/>
    <s v="FreshMart Chennai Complex"/>
    <x v="0"/>
  </r>
  <r>
    <s v="INV100247"/>
    <x v="181"/>
    <s v="CUST0336"/>
    <s v="PRD041"/>
    <s v="STR060"/>
    <s v="EMP0181"/>
    <n v="1"/>
    <n v="217.85"/>
    <n v="5"/>
    <n v="10.89"/>
    <n v="238"/>
    <n v="189.69"/>
    <n v="48.31"/>
    <s v="Credit Card"/>
    <s v="Not Returned"/>
    <x v="1"/>
    <d v="1899-12-30T16:12:00"/>
    <s v="Weekend"/>
    <s v="Amul Frozen Vegetables 250ml"/>
    <x v="12"/>
    <n v="217.85"/>
    <s v="Dhanya Achari"/>
    <x v="2"/>
    <s v="Madhavan Murugan"/>
    <s v="Sales"/>
    <s v="FreshMart Erode Square"/>
    <x v="1"/>
  </r>
  <r>
    <s v="INV100322"/>
    <x v="181"/>
    <s v="CUST0260"/>
    <s v="PRD030"/>
    <s v="STR053"/>
    <s v="EMP0007"/>
    <n v="2"/>
    <n v="172.63"/>
    <n v="0"/>
    <n v="0"/>
    <n v="397.05"/>
    <n v="284"/>
    <n v="113.05"/>
    <s v="Cash"/>
    <s v="Returned"/>
    <x v="1"/>
    <d v="1899-12-30T11:52:00"/>
    <s v="Weekend"/>
    <s v="Nescafe Tea Combo"/>
    <x v="0"/>
    <n v="172.63"/>
    <s v="Geetha Achari"/>
    <x v="2"/>
    <s v="Udhay Selvam"/>
    <s v="Billing"/>
    <s v="FreshMart Tiruppur Heights"/>
    <x v="0"/>
  </r>
  <r>
    <s v="INV100349"/>
    <x v="181"/>
    <s v="CUST0174"/>
    <s v="PRD083"/>
    <s v="STR138"/>
    <s v="EMP0022"/>
    <n v="5"/>
    <n v="425.88"/>
    <n v="10"/>
    <n v="212.94"/>
    <n v="2203.9299999999998"/>
    <n v="1787.35"/>
    <n v="416.58"/>
    <s v="Debit Card"/>
    <s v="Not Returned"/>
    <x v="1"/>
    <d v="1899-12-30T20:43:00"/>
    <s v="Weekend"/>
    <s v="Organic Fresh Fresh Fruits 2kg"/>
    <x v="9"/>
    <n v="425.88"/>
    <s v="Yogesh Sharma"/>
    <x v="2"/>
    <s v="Banu Gounder"/>
    <s v="Sales"/>
    <s v="FreshMart Mumbai Enclave"/>
    <x v="2"/>
  </r>
  <r>
    <s v="INV100380"/>
    <x v="181"/>
    <s v="CUST0433"/>
    <s v="PRD056"/>
    <s v="STR068"/>
    <s v="EMP0304"/>
    <n v="4"/>
    <n v="361.31"/>
    <n v="20"/>
    <n v="289.05"/>
    <n v="1329.62"/>
    <n v="953.72"/>
    <n v="375.9"/>
    <s v="Credit Card"/>
    <s v="Not Returned"/>
    <x v="1"/>
    <d v="1899-12-30T11:59:00"/>
    <s v="Weekend"/>
    <s v="Cadbury Namkeen Combo"/>
    <x v="7"/>
    <n v="333.54"/>
    <s v="Uma Nair"/>
    <x v="0"/>
    <s v="Deepa Menon"/>
    <s v="Billing"/>
    <s v="FreshMart Coimbatore Main Road"/>
    <x v="0"/>
  </r>
  <r>
    <s v="INV100500"/>
    <x v="181"/>
    <s v="CUST0612"/>
    <s v="PRD043"/>
    <s v="STR063"/>
    <s v="EMP0049"/>
    <n v="6"/>
    <n v="46"/>
    <n v="0"/>
    <n v="0"/>
    <n v="317.39999999999998"/>
    <n v="219.54"/>
    <n v="97.86"/>
    <s v="Credit Card"/>
    <s v="Not Returned"/>
    <x v="0"/>
    <d v="1899-12-30T16:42:00"/>
    <s v="Weekend"/>
    <s v="McCain Ice Cream 200g"/>
    <x v="12"/>
    <n v="42.97"/>
    <s v="Ramesh Naidu"/>
    <x v="0"/>
    <m/>
    <s v="Billing"/>
    <s v="FreshMart Hyderabad Market"/>
    <x v="0"/>
  </r>
  <r>
    <s v="INV100570"/>
    <x v="181"/>
    <s v="CUST0474"/>
    <s v="PRD084"/>
    <s v="STR030"/>
    <s v="EMP0224"/>
    <n v="1"/>
    <n v="221.61"/>
    <n v="0"/>
    <n v="0"/>
    <n v="254.85"/>
    <n v="182.17"/>
    <n v="72.680000000000007"/>
    <s v="Credit Card"/>
    <s v="Not Returned"/>
    <x v="0"/>
    <d v="1899-12-30T21:12:00"/>
    <s v="Weekend"/>
    <s v="Local Farm Fresh Fruits Combo"/>
    <x v="9"/>
    <n v="221.61"/>
    <s v="Geetha Venkataraman"/>
    <x v="1"/>
    <s v="Sathish Sekar"/>
    <s v="Operations"/>
    <s v="FreshMart Mysuru Bypass"/>
    <x v="0"/>
  </r>
  <r>
    <s v="INV100667"/>
    <x v="181"/>
    <s v="CUST0194"/>
    <s v="PRD029"/>
    <s v="STR008"/>
    <s v="EMP0110"/>
    <n v="2"/>
    <n v="332.73"/>
    <n v="15"/>
    <n v="99.82"/>
    <n v="650.49"/>
    <n v="522.44000000000005"/>
    <n v="128.05000000000001"/>
    <s v="Debit Card"/>
    <s v="Not Returned"/>
    <x v="1"/>
    <d v="1899-12-30T11:34:00"/>
    <s v="Weekend"/>
    <s v="Pepsi Tea 200g"/>
    <x v="0"/>
    <n v="332.73"/>
    <s v="Bhuvana Subramaniam"/>
    <x v="2"/>
    <s v="Nandhini Chandran"/>
    <s v="Cashier"/>
    <s v="FreshMart Kochi Plaza"/>
    <x v="0"/>
  </r>
  <r>
    <s v="INV101025"/>
    <x v="181"/>
    <s v="CUST0436"/>
    <s v="PRD029"/>
    <s v="STR043"/>
    <s v="EMP0271"/>
    <n v="5"/>
    <n v="342.72"/>
    <n v="10"/>
    <n v="171.36"/>
    <n v="1773.58"/>
    <n v="1306.0999999999999"/>
    <n v="467.48"/>
    <s v="Wallet"/>
    <s v="Not Returned"/>
    <x v="0"/>
    <d v="1899-12-30T10:09:00"/>
    <s v="Weekend"/>
    <s v="Pepsi Tea 200g"/>
    <x v="0"/>
    <n v="332.73"/>
    <s v="Hari Pillai"/>
    <x v="0"/>
    <s v="Dhanush Gounder"/>
    <s v="Inventory"/>
    <s v="FreshMart Erode Heights"/>
    <x v="0"/>
  </r>
  <r>
    <s v="INV101265"/>
    <x v="181"/>
    <s v="CUST0030"/>
    <s v="PRD099"/>
    <s v="STR082"/>
    <s v="EMP0115"/>
    <n v="3"/>
    <n v="401.06"/>
    <n v="5"/>
    <n v="60.16"/>
    <n v="1314.47"/>
    <n v="1042.4100000000001"/>
    <n v="272.06"/>
    <s v="Wallet"/>
    <s v="Not Returned"/>
    <x v="1"/>
    <d v="1899-12-30T14:02:00"/>
    <s v="Weekend"/>
    <s v="Local Farm Fresh Vegetables 200g"/>
    <x v="11"/>
    <n v="401.06"/>
    <s v="Revathi Pillai"/>
    <x v="2"/>
    <s v="Vasanth Menon"/>
    <s v="Store Manager"/>
    <s v="FreshMart Salem Bypass"/>
    <x v="0"/>
  </r>
  <r>
    <s v="INV101708"/>
    <x v="181"/>
    <s v="CUST0354"/>
    <s v="PRD009"/>
    <s v="STR149"/>
    <s v="EMP0246"/>
    <n v="5"/>
    <n v="661.91"/>
    <n v="0"/>
    <n v="0"/>
    <n v="3805.98"/>
    <n v="1993.6"/>
    <n v="1812.38"/>
    <s v="Wallet"/>
    <s v="Not Returned"/>
    <x v="2"/>
    <d v="1899-12-30T12:26:00"/>
    <s v="Weekend"/>
    <s v="Harvest Gold Buns 200g"/>
    <x v="6"/>
    <n v="661.91"/>
    <s v="Hemalatha Gounder"/>
    <x v="2"/>
    <s v="Padma Chettiar"/>
    <s v="Sales"/>
    <s v="FreshMart Jaipur Point"/>
    <x v="1"/>
  </r>
  <r>
    <s v="INV101728"/>
    <x v="181"/>
    <s v="CUST0658"/>
    <s v="PRD017"/>
    <s v="STR126"/>
    <s v="EMP0063"/>
    <n v="3"/>
    <n v="493.36"/>
    <n v="10"/>
    <n v="148.01"/>
    <n v="1531.88"/>
    <n v="1193.07"/>
    <n v="338.81"/>
    <s v="Net Banking"/>
    <s v="Not Returned"/>
    <x v="1"/>
    <d v="1899-12-30T21:37:00"/>
    <s v="Weekend"/>
    <s v="Nestle Curd 1kg"/>
    <x v="3"/>
    <n v="464.41"/>
    <s v="Udhay Subramaniam"/>
    <x v="0"/>
    <s v="Lakshmi Devi"/>
    <s v="Store Manager"/>
    <s v="FreshMart Surat Hub"/>
    <x v="2"/>
  </r>
  <r>
    <s v="INV101984"/>
    <x v="181"/>
    <s v="CUST0117"/>
    <s v="PRD018"/>
    <s v="STR125"/>
    <s v="EMP0133"/>
    <n v="4"/>
    <n v="232.58"/>
    <n v="20"/>
    <n v="186.06"/>
    <n v="855.9"/>
    <n v="764.8"/>
    <n v="91.1"/>
    <s v="Debit Card"/>
    <s v="Not Returned"/>
    <x v="2"/>
    <d v="1899-12-30T09:40:00"/>
    <s v="Weekend"/>
    <s v="Aavin Cheese 200g"/>
    <x v="3"/>
    <n v="232.58"/>
    <s v="Raghav Menon"/>
    <x v="1"/>
    <s v="Deepak Naicker"/>
    <s v="Sales"/>
    <s v="FreshMart Nagpur Arcade"/>
    <x v="2"/>
  </r>
  <r>
    <s v="INV102024"/>
    <x v="181"/>
    <s v="CUST0223"/>
    <s v="PRD137"/>
    <s v="STR033"/>
    <s v="EMP0313"/>
    <n v="5"/>
    <n v="442.59"/>
    <n v="0"/>
    <n v="0"/>
    <n v="2544.89"/>
    <n v="1759.35"/>
    <n v="785.54"/>
    <s v="Credit Card"/>
    <s v="Not Returned"/>
    <x v="2"/>
    <d v="1899-12-30T20:45:00"/>
    <s v="Weekend"/>
    <s v="MDH Powdered Spices 200g"/>
    <x v="1"/>
    <n v="442.14"/>
    <s v="Gopal Velan"/>
    <x v="0"/>
    <s v="Lokesh Varma"/>
    <s v="HR"/>
    <s v="FreshMart Ahmedabad Complex"/>
    <x v="0"/>
  </r>
  <r>
    <s v="INV102045"/>
    <x v="181"/>
    <s v="CUST0017"/>
    <s v="PRD012"/>
    <s v="STR075"/>
    <s v="EMP0300"/>
    <n v="5"/>
    <n v="541.35"/>
    <n v="5"/>
    <n v="135.34"/>
    <n v="2957.12"/>
    <n v="1682"/>
    <n v="1275.1199999999999"/>
    <s v="Credit Card"/>
    <s v="Not Returned"/>
    <x v="1"/>
    <d v="1899-12-30T20:45:00"/>
    <s v="Weekend"/>
    <s v="Harvest Gold Rusk 1kg"/>
    <x v="6"/>
    <n v="541.35"/>
    <s v="Ashok Nair"/>
    <x v="2"/>
    <s v="Thiru Raj"/>
    <s v="Sales"/>
    <s v="FreshMart Salem Main Road"/>
    <x v="0"/>
  </r>
  <r>
    <s v="INV102195"/>
    <x v="181"/>
    <s v="CUST0487"/>
    <s v="PRD013"/>
    <s v="STR106"/>
    <s v="EMP0133"/>
    <n v="4"/>
    <n v="161.03"/>
    <n v="5"/>
    <n v="32.21"/>
    <n v="703.7"/>
    <n v="496.96"/>
    <n v="206.74"/>
    <s v="Wallet"/>
    <s v="Not Returned"/>
    <x v="2"/>
    <d v="1899-12-30T20:44:00"/>
    <s v="Weekend"/>
    <s v="Amul Paneer 250ml"/>
    <x v="3"/>
    <n v="161.03"/>
    <s v="Dhanya Murugan"/>
    <x v="1"/>
    <s v="Deepak Naicker"/>
    <s v="Sales"/>
    <s v="FreshMart Ahmedabad Crossing"/>
    <x v="2"/>
  </r>
  <r>
    <s v="INV102227"/>
    <x v="181"/>
    <s v="CUST0477"/>
    <s v="PRD065"/>
    <s v="STR077"/>
    <s v="EMP0030"/>
    <n v="5"/>
    <n v="280.52"/>
    <n v="10"/>
    <n v="140.26"/>
    <n v="1451.69"/>
    <n v="995.8"/>
    <n v="455.89"/>
    <s v="Cash"/>
    <s v="Not Returned"/>
    <x v="2"/>
    <d v="1899-12-30T13:48:00"/>
    <s v="Weekend"/>
    <s v="Dove Toothpaste 1L"/>
    <x v="10"/>
    <n v="159.5"/>
    <s v="Malathi Gupta"/>
    <x v="0"/>
    <s v="Hariharan Rao"/>
    <s v="Cashier"/>
    <s v="FreshMart Kochi Gardens"/>
    <x v="0"/>
  </r>
  <r>
    <s v="INV102305"/>
    <x v="181"/>
    <s v="CUST0214"/>
    <s v="PRD025"/>
    <s v="STR028"/>
    <s v="EMP0094"/>
    <n v="3"/>
    <n v="383.51"/>
    <n v="15"/>
    <n v="172.58"/>
    <n v="1124.6400000000001"/>
    <n v="857.7"/>
    <n v="266.94"/>
    <s v="Credit Card"/>
    <s v="Not Returned"/>
    <x v="0"/>
    <d v="1899-12-30T16:34:00"/>
    <s v="Weekend"/>
    <s v="Nescafe Soft Drinks Pack"/>
    <x v="0"/>
    <n v="383.51"/>
    <s v="Thenmozhi Reddy"/>
    <x v="1"/>
    <s v="Pandi Naicker"/>
    <s v="Cashier"/>
    <s v="FreshMart Ahmedabad Hub"/>
    <x v="0"/>
  </r>
  <r>
    <s v="INV102428"/>
    <x v="181"/>
    <s v="CUST0455"/>
    <s v="PRD018"/>
    <s v="STR008"/>
    <s v="EMP0175"/>
    <n v="7"/>
    <n v="239.76"/>
    <n v="15"/>
    <n v="251.75"/>
    <n v="1640.56"/>
    <n v="1338.4"/>
    <n v="302.16000000000003"/>
    <s v="Net Banking"/>
    <s v="Not Returned"/>
    <x v="2"/>
    <d v="1899-12-30T14:40:00"/>
    <s v="Weekend"/>
    <s v="Aavin Cheese 200g"/>
    <x v="3"/>
    <n v="232.58"/>
    <s v="Nithya Venkataraman"/>
    <x v="0"/>
    <s v="Dinesh Reddy"/>
    <s v="Sales"/>
    <s v="FreshMart Kochi Plaza"/>
    <x v="0"/>
  </r>
  <r>
    <s v="INV102459"/>
    <x v="181"/>
    <s v="CUST0387"/>
    <s v="PRD012"/>
    <s v="STR017"/>
    <s v="EMP0092"/>
    <n v="4"/>
    <n v="541.35"/>
    <n v="0"/>
    <n v="0"/>
    <n v="2490.21"/>
    <n v="1345.6"/>
    <n v="1144.6099999999999"/>
    <s v="Upi"/>
    <s v="Not Returned"/>
    <x v="1"/>
    <d v="1899-12-30T13:14:00"/>
    <s v="Weekend"/>
    <s v="Harvest Gold Rusk 1kg"/>
    <x v="6"/>
    <n v="541.35"/>
    <s v="Radha Sekar"/>
    <x v="1"/>
    <s v="Tara Gupta"/>
    <s v="Sales"/>
    <s v="FreshMart Madurai Plaza"/>
    <x v="0"/>
  </r>
  <r>
    <s v="INV102489"/>
    <x v="181"/>
    <s v="CUST0595"/>
    <s v="PRD044"/>
    <s v="STR051"/>
    <s v="EMP0156"/>
    <n v="2"/>
    <n v="229.81"/>
    <n v="0"/>
    <n v="0"/>
    <n v="528.55999999999995"/>
    <n v="416.44"/>
    <n v="112.12"/>
    <s v="Net Banking"/>
    <s v="Not Returned"/>
    <x v="2"/>
    <d v="1899-12-30T09:49:00"/>
    <s v="Weekend"/>
    <s v="ITC Frozen Vegetables 250ml v2"/>
    <x v="12"/>
    <n v="229.81"/>
    <s v="Lalitha Devi"/>
    <x v="1"/>
    <s v="Malathi Naicker"/>
    <s v="Inventory"/>
    <s v="FreshMart Madurai Arcade"/>
    <x v="0"/>
  </r>
  <r>
    <s v="INV100139"/>
    <x v="109"/>
    <s v="CUST0216"/>
    <m/>
    <s v="STR087"/>
    <s v="EMP0222"/>
    <n v="2"/>
    <n v="262.77"/>
    <n v="10"/>
    <n v="52.55"/>
    <n v="472.99"/>
    <n v="389.28"/>
    <n v="83.71"/>
    <s v="Upi"/>
    <s v="Not Returned"/>
    <x v="1"/>
    <d v="1899-12-30T16:15:00"/>
    <s v="Weekday"/>
    <m/>
    <x v="13"/>
    <m/>
    <s v="Nandhini Murugan"/>
    <x v="1"/>
    <s v="Poornima Rao"/>
    <s v="Inventory"/>
    <s v="FreshMart Mysuru Complex"/>
    <x v="0"/>
  </r>
  <r>
    <s v="INV100647"/>
    <x v="109"/>
    <s v="CUST0049"/>
    <s v="PRD012"/>
    <s v="STR069"/>
    <s v="EMP0275"/>
    <n v="7"/>
    <n v="616.4"/>
    <n v="20"/>
    <n v="862.96"/>
    <n v="3451.84"/>
    <n v="2354.8000000000002"/>
    <n v="1097.04"/>
    <s v="Debit Card"/>
    <s v="Returned"/>
    <x v="1"/>
    <d v="1899-12-30T21:22:00"/>
    <s v="Weekday"/>
    <s v="Harvest Gold Rusk 1kg"/>
    <x v="6"/>
    <n v="541.35"/>
    <s v="Lokesh Gupta"/>
    <x v="0"/>
    <s v="Tara Kumar"/>
    <s v="Billing"/>
    <s v="FreshMart Madurai Gardens"/>
    <x v="0"/>
  </r>
  <r>
    <s v="INV100724"/>
    <x v="109"/>
    <s v="CUST0054"/>
    <s v="PRD092"/>
    <s v="STR045"/>
    <s v="EMP0204"/>
    <n v="3"/>
    <n v="242.16"/>
    <n v="0"/>
    <n v="0"/>
    <n v="726.48"/>
    <n v="577.16999999999996"/>
    <n v="149.31"/>
    <s v="Upi"/>
    <s v="Not Returned"/>
    <x v="1"/>
    <d v="1899-12-30T10:52:00"/>
    <s v="Weekday"/>
    <s v="Organic Fresh Fresh Fruits 200g"/>
    <x v="9"/>
    <n v="224.28"/>
    <s v="Deepak Pillai"/>
    <x v="0"/>
    <s v="Ramesh Murugan"/>
    <s v="Inventory"/>
    <s v="FreshMart Madurai Junction"/>
    <x v="0"/>
  </r>
  <r>
    <s v="INV100802"/>
    <x v="109"/>
    <s v="CUST0442"/>
    <s v="PRD091"/>
    <s v="STR043"/>
    <s v="EMP0278"/>
    <n v="5"/>
    <n v="376.11"/>
    <n v="10"/>
    <n v="188.06"/>
    <n v="1692.49"/>
    <n v="1507.85"/>
    <n v="184.64"/>
    <s v="Upi"/>
    <s v="Not Returned"/>
    <x v="1"/>
    <d v="1899-12-30T17:50:00"/>
    <s v="Weekday"/>
    <s v="Local Farm Fresh Fruits 250ml"/>
    <x v="9"/>
    <n v="376.11"/>
    <s v="Kamala Rao"/>
    <x v="2"/>
    <s v="Hariharan Reddy"/>
    <s v="Inventory"/>
    <s v="FreshMart Erode Heights"/>
    <x v="0"/>
  </r>
  <r>
    <s v="INV100907"/>
    <x v="109"/>
    <s v="CUST0636"/>
    <s v="PRD004"/>
    <s v="STR130"/>
    <s v="EMP0217"/>
    <n v="2"/>
    <n v="398.25"/>
    <n v="0"/>
    <n v="0"/>
    <n v="796.5"/>
    <n v="473.08"/>
    <n v="323.42"/>
    <s v="Cash"/>
    <s v="Not Returned"/>
    <x v="1"/>
    <d v="1899-12-30T13:39:00"/>
    <s v="Weekday"/>
    <s v="Britannia Buns 2kg"/>
    <x v="6"/>
    <n v="398.25"/>
    <s v="Ilango Iyer"/>
    <x v="1"/>
    <s v="Radha Pillai"/>
    <s v="Sales"/>
    <s v="FreshMart Surat Central"/>
    <x v="2"/>
  </r>
  <r>
    <s v="INV101089"/>
    <x v="109"/>
    <s v="CUST0346"/>
    <s v="PRD011"/>
    <s v="STR118"/>
    <s v="EMP0223"/>
    <n v="3"/>
    <n v="178.07"/>
    <n v="0"/>
    <n v="0"/>
    <n v="534.21"/>
    <n v="306.69"/>
    <n v="227.52"/>
    <s v="Wallet"/>
    <s v="Not Returned"/>
    <x v="0"/>
    <d v="1899-12-30T18:41:00"/>
    <s v="Weekday"/>
    <s v="Britannia Rusk 1L"/>
    <x v="6"/>
    <n v="168.36"/>
    <s v="Thenmozhi Devi"/>
    <x v="0"/>
    <s v="Kalpana Varma"/>
    <s v="HR"/>
    <s v="FreshMart Surat Heights"/>
    <x v="2"/>
  </r>
  <r>
    <s v="INV101130"/>
    <x v="109"/>
    <s v="CUST0485"/>
    <s v="PRD006"/>
    <s v="STR077"/>
    <s v="EMP0030"/>
    <n v="8"/>
    <n v="362.77"/>
    <n v="10"/>
    <n v="290.22000000000003"/>
    <n v="2611.94"/>
    <n v="1730.56"/>
    <n v="881.38"/>
    <s v="Debit Card"/>
    <s v="Not Returned"/>
    <x v="1"/>
    <d v="1899-12-30T12:37:00"/>
    <s v="Weekday"/>
    <s v="Harvest Gold Cookies 500g"/>
    <x v="6"/>
    <n v="343.56"/>
    <s v="Dhanush Venkataraman"/>
    <x v="0"/>
    <s v="Hariharan Rao"/>
    <s v="Cashier"/>
    <s v="FreshMart Kochi Gardens"/>
    <x v="0"/>
  </r>
  <r>
    <s v="INV101497"/>
    <x v="109"/>
    <s v="CUST0194"/>
    <s v="PRD073"/>
    <s v="STR115"/>
    <s v="EMP0072"/>
    <n v="3"/>
    <n v="392.68"/>
    <n v="0"/>
    <n v="0"/>
    <n v="1178.04"/>
    <n v="957.15"/>
    <n v="220.89"/>
    <s v="Upi"/>
    <s v="Not Returned"/>
    <x v="0"/>
    <d v="1899-12-30T21:40:00"/>
    <s v="Weekday"/>
    <s v="Harvest Gold Rusk 1kg"/>
    <x v="5"/>
    <n v="392.68"/>
    <s v="Bhuvana Subramaniam"/>
    <x v="2"/>
    <s v="Madhavan Venkataraman"/>
    <s v="Sales"/>
    <s v="FreshMart Surat Nagar"/>
    <x v="2"/>
  </r>
  <r>
    <s v="INV101693"/>
    <x v="109"/>
    <s v="CUST0353"/>
    <s v="PRD026"/>
    <s v="STR085"/>
    <s v="EMP0154"/>
    <n v="3"/>
    <n v="346.96"/>
    <n v="15"/>
    <n v="156.13"/>
    <n v="884.75"/>
    <n v="741.75"/>
    <n v="143"/>
    <s v="Credit Card"/>
    <s v="Not Returned"/>
    <x v="1"/>
    <d v="1899-12-30T21:50:00"/>
    <s v="Weekday"/>
    <s v="Nescafe Coffee 1kg"/>
    <x v="0"/>
    <n v="329.69"/>
    <s v="Mala Nair"/>
    <x v="0"/>
    <s v="Dinesh Varma"/>
    <s v="Store Manager"/>
    <s v="FreshMart Mysuru Arcade"/>
    <x v="0"/>
  </r>
  <r>
    <s v="INV101911"/>
    <x v="109"/>
    <s v="CUST0477"/>
    <s v="PRD035"/>
    <s v="STR124"/>
    <s v="EMP0149"/>
    <n v="8"/>
    <n v="569.79999999999995"/>
    <n v="0"/>
    <n v="0"/>
    <n v="4558.3999999999996"/>
    <n v="3118.4"/>
    <n v="1440"/>
    <s v="Credit Card"/>
    <s v="Not Returned"/>
    <x v="0"/>
    <d v="1899-12-30T09:20:00"/>
    <s v="Weekday"/>
    <s v="Coca-Cola Coffee 500g"/>
    <x v="0"/>
    <n v="503.36"/>
    <s v="Malathi Gupta"/>
    <x v="0"/>
    <s v="Venkat Nathan"/>
    <s v="Billing"/>
    <s v="FreshMart Ahmedabad Hub"/>
    <x v="2"/>
  </r>
  <r>
    <s v="INV102054"/>
    <x v="109"/>
    <s v="CUST0221"/>
    <s v="PRD019"/>
    <s v="STR127"/>
    <s v="EMP0035"/>
    <n v="3"/>
    <n v="485.57"/>
    <n v="5"/>
    <n v="72.84"/>
    <n v="1383.87"/>
    <n v="1140.24"/>
    <n v="243.63"/>
    <s v="Cash"/>
    <s v="Not Returned"/>
    <x v="1"/>
    <d v="1899-12-30T15:04:00"/>
    <s v="Weekday"/>
    <s v="Amul Paneer 1kg"/>
    <x v="3"/>
    <n v="448.94"/>
    <s v="Mala Nathan"/>
    <x v="0"/>
    <s v="Kavya Nathan"/>
    <s v="HR"/>
    <s v="FreshMart Surat Enclave"/>
    <x v="2"/>
  </r>
  <r>
    <s v="INV102340"/>
    <x v="109"/>
    <s v="CUST0537"/>
    <s v="PRD035"/>
    <s v="STR011"/>
    <s v="EMP0102"/>
    <n v="5"/>
    <n v="503.36"/>
    <n v="0"/>
    <n v="0"/>
    <n v="2516.8000000000002"/>
    <n v="1949"/>
    <n v="567.79999999999995"/>
    <s v="Debit Card"/>
    <s v="Not Returned"/>
    <x v="1"/>
    <d v="1899-12-30T12:05:00"/>
    <s v="Weekday"/>
    <s v="Coca-Cola Coffee 500g"/>
    <x v="0"/>
    <n v="503.36"/>
    <s v="Ashok Balan"/>
    <x v="2"/>
    <s v="Prasath Reddy"/>
    <s v="Cashier"/>
    <s v="FreshMart Bengaluru Enclave"/>
    <x v="0"/>
  </r>
  <r>
    <s v="INV102467"/>
    <x v="109"/>
    <s v="CUST0052"/>
    <s v="PRD027"/>
    <s v="STR095"/>
    <s v="EMP0177"/>
    <n v="6"/>
    <n v="140.96"/>
    <n v="0"/>
    <n v="0"/>
    <n v="845.76"/>
    <n v="641.94000000000005"/>
    <n v="203.82"/>
    <s v="Wallet"/>
    <s v="Not Returned"/>
    <x v="1"/>
    <d v="1899-12-30T13:11:00"/>
    <s v="Weekday"/>
    <s v="Coca-Cola Tea 1kg"/>
    <x v="0"/>
    <n v="139.21"/>
    <s v="Janani Selvam"/>
    <x v="0"/>
    <s v="Raghav Iyer"/>
    <s v="Store Manager"/>
    <s v="FreshMart Ahmedabad Gardens"/>
    <x v="2"/>
  </r>
  <r>
    <s v="INV100077"/>
    <x v="182"/>
    <s v="CUST0567"/>
    <s v="PRD085"/>
    <s v="STR139"/>
    <s v="EMP0242"/>
    <n v="5"/>
    <n v="413.68"/>
    <n v="15"/>
    <n v="310.26"/>
    <n v="1758.14"/>
    <n v="1680.35"/>
    <n v="77.790000000000006"/>
    <s v="Debit Card"/>
    <s v="Not Returned"/>
    <x v="1"/>
    <d v="1899-12-30T20:36:00"/>
    <s v="Weekday"/>
    <s v="Local Farm Fresh Fruits 1kg"/>
    <x v="9"/>
    <n v="389.61"/>
    <s v="Bharath Balan"/>
    <x v="0"/>
    <s v="Sudha Iyer"/>
    <s v="Inventory"/>
    <s v="FreshMart Nagpur Colony"/>
    <x v="2"/>
  </r>
  <r>
    <s v="INV100107"/>
    <x v="182"/>
    <s v="CUST0402"/>
    <s v="PRD027"/>
    <s v="STR022"/>
    <s v="EMP0284"/>
    <n v="4"/>
    <n v="155.15"/>
    <n v="10"/>
    <n v="62.06"/>
    <n v="558.54"/>
    <n v="427.96"/>
    <n v="130.58000000000001"/>
    <s v="Cash"/>
    <s v="Not Returned"/>
    <x v="0"/>
    <d v="1899-12-30T18:25:00"/>
    <s v="Weekday"/>
    <s v="Coca-Cola Tea 1kg"/>
    <x v="0"/>
    <n v="139.21"/>
    <s v="Usha Raj"/>
    <x v="0"/>
    <s v="Naveen Venkataraman"/>
    <s v="Sales"/>
    <s v="FreshMart Tiruppur Complex"/>
    <x v="0"/>
  </r>
  <r>
    <s v="INV100436"/>
    <x v="182"/>
    <s v="CUST0571"/>
    <s v="PRD096"/>
    <s v="STR135"/>
    <s v="EMP0307"/>
    <n v="5"/>
    <n v="222.64"/>
    <n v="15"/>
    <n v="166.98"/>
    <n v="946.22"/>
    <n v="851"/>
    <n v="95.22"/>
    <s v="Wallet"/>
    <s v="Not Returned"/>
    <x v="2"/>
    <d v="1899-12-30T16:52:00"/>
    <s v="Weekday"/>
    <s v="Local Farm Fresh Vegetables 1L"/>
    <x v="11"/>
    <n v="205.93"/>
    <s v="Nirmala Iyer"/>
    <x v="0"/>
    <s v="Kishore Chandran"/>
    <s v="Cashier"/>
    <s v="FreshMart Pune Towers"/>
    <x v="2"/>
  </r>
  <r>
    <s v="INV100664"/>
    <x v="182"/>
    <s v="CUST0116"/>
    <s v="PRD103"/>
    <s v="STR104"/>
    <s v="EMP0148"/>
    <n v="4"/>
    <n v="355.64"/>
    <n v="0"/>
    <n v="0"/>
    <n v="1422.56"/>
    <n v="1213.6400000000001"/>
    <n v="208.92"/>
    <s v="Upi"/>
    <s v="Not Returned"/>
    <x v="0"/>
    <d v="1899-12-30T16:38:00"/>
    <s v="Weekday"/>
    <s v="Organic Fresh Fresh Vegetables Pack"/>
    <x v="11"/>
    <n v="355.64"/>
    <s v="Sundar Achari"/>
    <x v="1"/>
    <s v="Malathi Rao"/>
    <s v="Billing"/>
    <s v="FreshMart Nagpur Square"/>
    <x v="2"/>
  </r>
  <r>
    <s v="INV100705"/>
    <x v="182"/>
    <s v="CUST0477"/>
    <s v="PRD125"/>
    <s v="STR025"/>
    <s v="EMP0011"/>
    <n v="5"/>
    <n v="240.8"/>
    <n v="10"/>
    <n v="120.4"/>
    <n v="1083.5999999999999"/>
    <n v="977.2"/>
    <n v="106.4"/>
    <s v="Credit Card"/>
    <s v="Not Returned"/>
    <x v="0"/>
    <d v="1899-12-30T15:52:00"/>
    <s v="Weekday"/>
    <s v="Gold Winner Coconut Oil 2kg v2"/>
    <x v="8"/>
    <n v="219.39"/>
    <s v="Malathi Gupta"/>
    <x v="0"/>
    <s v="Balamurugan Sharma"/>
    <s v="Billing"/>
    <s v="FreshMart Tiruppur Enclave"/>
    <x v="0"/>
  </r>
  <r>
    <s v="INV100850"/>
    <x v="182"/>
    <s v="CUST0052"/>
    <s v="PRD049"/>
    <s v="STR056"/>
    <s v="EMP0315"/>
    <n v="3"/>
    <n v="421.14"/>
    <n v="15"/>
    <n v="189.51"/>
    <n v="1073.9100000000001"/>
    <n v="926.82"/>
    <n v="147.09"/>
    <s v="Net Banking"/>
    <s v="Not Returned"/>
    <x v="1"/>
    <d v="1899-12-30T12:00:00"/>
    <s v="Weekday"/>
    <s v="Cadbury Chips 1kg"/>
    <x v="7"/>
    <n v="418.79"/>
    <s v="Janani Selvam"/>
    <x v="0"/>
    <s v="Mani Pandian"/>
    <s v="Sales"/>
    <s v="FreshMart Bengaluru Junction"/>
    <x v="0"/>
  </r>
  <r>
    <s v="INV100940"/>
    <x v="182"/>
    <s v="CUST0262"/>
    <s v="PRD002"/>
    <s v="STR002"/>
    <s v="EMP0185"/>
    <n v="1"/>
    <n v="440.5"/>
    <n v="20"/>
    <n v="88.1"/>
    <n v="352.4"/>
    <n v="254.05"/>
    <n v="98.35"/>
    <s v="Upi"/>
    <s v="Not Returned"/>
    <x v="1"/>
    <d v="1899-12-30T18:54:00"/>
    <s v="Weekday"/>
    <s v="Britannia Buns Pack"/>
    <x v="6"/>
    <n v="440.5"/>
    <s v="Udhay Mudaliar"/>
    <x v="2"/>
    <s v="Ezhil Raj"/>
    <s v="Inventory"/>
    <s v="FreshMart Tiruppur Bypass"/>
    <x v="0"/>
  </r>
  <r>
    <s v="INV101782"/>
    <x v="182"/>
    <s v="CUST0394"/>
    <s v="PRD140"/>
    <s v="STR022"/>
    <s v="EMP0283"/>
    <n v="7"/>
    <n v="368.46"/>
    <n v="0"/>
    <n v="0"/>
    <n v="2579.2199999999998"/>
    <n v="1820.42"/>
    <n v="758.8"/>
    <s v="Cash"/>
    <s v="Not Returned"/>
    <x v="0"/>
    <d v="1899-12-30T11:40:00"/>
    <s v="Weekday"/>
    <s v="Vim Toilet Cleaner 2kg"/>
    <x v="4"/>
    <n v="352.51"/>
    <s v="Sudha Mudaliar"/>
    <x v="0"/>
    <s v="Suresh Pandian"/>
    <s v="Sales"/>
    <s v="FreshMart Tiruppur Complex"/>
    <x v="0"/>
  </r>
  <r>
    <s v="INV101842"/>
    <x v="182"/>
    <s v="CUST0031"/>
    <s v="PRD066"/>
    <s v="STR063"/>
    <s v="EMP0289"/>
    <n v="2"/>
    <n v="491.81"/>
    <n v="5"/>
    <n v="49.18"/>
    <n v="934.44"/>
    <n v="731.14"/>
    <n v="203.3"/>
    <s v="Wallet"/>
    <s v="Not Returned"/>
    <x v="2"/>
    <d v="1899-12-30T16:23:00"/>
    <s v="Weekday"/>
    <s v="Dove Shampoo 2kg"/>
    <x v="10"/>
    <n v="491.81"/>
    <s v="Lalitha Venkataraman"/>
    <x v="1"/>
    <s v="Uma Kumar"/>
    <s v="Cashier"/>
    <s v="FreshMart Hyderabad Market"/>
    <x v="0"/>
  </r>
  <r>
    <s v="INV102199"/>
    <x v="182"/>
    <s v="CUST0086"/>
    <s v="PRD029"/>
    <s v="STR108"/>
    <s v="EMP0171"/>
    <n v="1"/>
    <n v="332.73"/>
    <n v="20"/>
    <n v="66.55"/>
    <n v="266.18"/>
    <n v="261.22000000000003"/>
    <n v="4.96"/>
    <s v="Net Banking"/>
    <s v="Not Returned"/>
    <x v="1"/>
    <d v="1899-12-30T19:45:00"/>
    <s v="Weekday"/>
    <s v="Pepsi Tea 200g"/>
    <x v="0"/>
    <n v="332.73"/>
    <s v="Anjali Prabhu"/>
    <x v="2"/>
    <s v="Ashok Nair"/>
    <s v="Cashier"/>
    <s v="FreshMart Mumbai Square"/>
    <x v="2"/>
  </r>
  <r>
    <s v="INV102279"/>
    <x v="182"/>
    <s v="CUST0268"/>
    <s v="PRD019"/>
    <s v="STR142"/>
    <s v="EMP0345"/>
    <n v="4"/>
    <n v="448.94"/>
    <n v="15"/>
    <n v="269.36"/>
    <n v="1526.4"/>
    <n v="1520.32"/>
    <n v="6.08"/>
    <s v="Credit Card"/>
    <s v="Not Returned"/>
    <x v="1"/>
    <d v="1899-12-30T09:21:00"/>
    <s v="Weekday"/>
    <s v="Amul Paneer 1kg"/>
    <x v="3"/>
    <n v="448.94"/>
    <s v="Ilango Sharma"/>
    <x v="1"/>
    <s v="Chitra Murugan"/>
    <s v="Sales"/>
    <s v="FreshMart Chandigarh Plaza"/>
    <x v="1"/>
  </r>
  <r>
    <s v="INV102393"/>
    <x v="182"/>
    <s v="CUST0158"/>
    <s v="PRD103"/>
    <s v="STR176"/>
    <s v="EMP0085"/>
    <n v="2"/>
    <n v="355.64"/>
    <n v="0"/>
    <n v="0"/>
    <n v="711.28"/>
    <n v="606.82000000000005"/>
    <n v="104.46"/>
    <s v="Upi"/>
    <s v="Not Returned"/>
    <x v="1"/>
    <d v="1899-12-30T13:07:00"/>
    <s v="Weekday"/>
    <s v="Organic Fresh Fresh Vegetables Pack"/>
    <x v="11"/>
    <n v="355.64"/>
    <s v="Hemalatha Murugan"/>
    <x v="1"/>
    <s v="Kalpana Nair"/>
    <s v="Store Manager"/>
    <s v="FreshMart Kolkata Hub"/>
    <x v="3"/>
  </r>
  <r>
    <s v="INV100704"/>
    <x v="183"/>
    <s v="CUST0153"/>
    <s v="PRD018"/>
    <s v="STR172"/>
    <s v="EMP0111"/>
    <n v="3"/>
    <n v="232.58"/>
    <n v="0"/>
    <n v="0"/>
    <n v="697.74"/>
    <n v="573.6"/>
    <n v="124.14"/>
    <s v="Credit Card"/>
    <s v="Not Returned"/>
    <x v="0"/>
    <d v="1899-12-30T10:17:00"/>
    <s v="Weekday"/>
    <s v="Aavin Cheese 200g"/>
    <x v="3"/>
    <n v="232.58"/>
    <s v="Thenmozhi Sharma"/>
    <x v="2"/>
    <s v="Devi Mudaliar"/>
    <s v="Store Manager"/>
    <s v="FreshMart Guwahati Heights"/>
    <x v="3"/>
  </r>
  <r>
    <s v="INV101126"/>
    <x v="183"/>
    <s v="CUST0142"/>
    <s v="PRD102"/>
    <s v="STR115"/>
    <s v="EMP0136"/>
    <n v="2"/>
    <n v="400.33"/>
    <n v="20"/>
    <n v="160.13"/>
    <n v="640.53"/>
    <n v="681.8"/>
    <n v="-41.27"/>
    <s v="Upi"/>
    <s v="Not Returned"/>
    <x v="1"/>
    <d v="1899-12-30T13:52:00"/>
    <s v="Weekday"/>
    <s v="Local Farm Fresh Vegetables 200g v2"/>
    <x v="11"/>
    <n v="400.33"/>
    <s v="Radha Devi"/>
    <x v="1"/>
    <s v="Karthik Menon"/>
    <s v="Sales"/>
    <s v="FreshMart Surat Nagar"/>
    <x v="2"/>
  </r>
  <r>
    <s v="INV101417"/>
    <x v="183"/>
    <s v="CUST0275"/>
    <s v="PRD142"/>
    <s v="STR081"/>
    <s v="EMP0002"/>
    <n v="7"/>
    <n v="529.67999999999995"/>
    <n v="15"/>
    <n v="556.16"/>
    <n v="3151.6"/>
    <n v="2771.09"/>
    <n v="380.51"/>
    <s v="Cash"/>
    <s v="Not Returned"/>
    <x v="1"/>
    <d v="1899-12-30T20:26:00"/>
    <s v="Weekday"/>
    <s v="Lizol Dishwash 200g"/>
    <x v="4"/>
    <n v="522.78"/>
    <s v="Latha Nathan"/>
    <x v="0"/>
    <s v="Lokesh Gounder"/>
    <s v="Billing"/>
    <s v="FreshMart Erode Crossing"/>
    <x v="0"/>
  </r>
  <r>
    <s v="INV101465"/>
    <x v="183"/>
    <s v="CUST0666"/>
    <s v="PRD007"/>
    <s v="STR089"/>
    <s v="EMP0105"/>
    <n v="5"/>
    <n v="463.77"/>
    <n v="10"/>
    <n v="231.88"/>
    <n v="2086.9699999999998"/>
    <n v="1327.2"/>
    <n v="759.77"/>
    <s v="Upi"/>
    <s v="Not Returned"/>
    <x v="1"/>
    <d v="1899-12-30T20:31:00"/>
    <s v="Weekday"/>
    <s v="Britannia Buns 2kg v2"/>
    <x v="6"/>
    <n v="437.49"/>
    <s v="Anand Reddy"/>
    <x v="0"/>
    <s v="Nagarajan Mudaliar"/>
    <s v="Cashier"/>
    <s v="FreshMart Salem Hub"/>
    <x v="0"/>
  </r>
  <r>
    <s v="INV101593"/>
    <x v="183"/>
    <s v="CUST0179"/>
    <s v="PRD031"/>
    <s v="STR001"/>
    <s v="EMP0020"/>
    <n v="6"/>
    <n v="373.25"/>
    <n v="10"/>
    <n v="223.95"/>
    <n v="2015.55"/>
    <n v="1630.68"/>
    <n v="384.87"/>
    <s v="Upi"/>
    <s v="Not Returned"/>
    <x v="1"/>
    <d v="1899-12-30T17:37:00"/>
    <s v="Weekday"/>
    <s v="Nescafe Coffee Pack"/>
    <x v="0"/>
    <n v="342.46"/>
    <s v="Chitra Mudaliar"/>
    <x v="0"/>
    <s v="Yazhini Prabhu"/>
    <s v="Inventory"/>
    <s v="FreshMart Madurai Crossing"/>
    <x v="0"/>
  </r>
  <r>
    <s v="INV101959"/>
    <x v="183"/>
    <s v="CUST0613"/>
    <s v="PRD028"/>
    <s v="STR057"/>
    <s v="EMP0065"/>
    <n v="8"/>
    <n v="401.72"/>
    <n v="20"/>
    <n v="642.75"/>
    <n v="2571.0100000000002"/>
    <n v="2479.84"/>
    <n v="91.17"/>
    <s v="Net Banking"/>
    <s v="Not Returned"/>
    <x v="0"/>
    <d v="1899-12-30T18:51:00"/>
    <s v="Weekday"/>
    <s v="Tata Tea Soft Drinks 500g"/>
    <x v="0"/>
    <n v="380.12"/>
    <s v="Meena Menon"/>
    <x v="0"/>
    <s v="Kavya Velan"/>
    <s v="Cashier"/>
    <s v="FreshMart Madurai Point"/>
    <x v="0"/>
  </r>
  <r>
    <s v="INV101988"/>
    <x v="183"/>
    <s v="CUST0553"/>
    <s v="PRD048"/>
    <s v="STR157"/>
    <s v="EMP0122"/>
    <n v="3"/>
    <n v="169.46"/>
    <n v="15"/>
    <n v="76.260000000000005"/>
    <n v="432.12"/>
    <n v="327.63"/>
    <n v="104.49"/>
    <s v="Debit Card"/>
    <s v="Not Returned"/>
    <x v="0"/>
    <d v="1899-12-30T18:05:00"/>
    <s v="Weekday"/>
    <s v="Lays Chocolates 1kg"/>
    <x v="7"/>
    <n v="147.72"/>
    <s v="Rajesh Varma"/>
    <x v="0"/>
    <s v="Rajesh Chettiar"/>
    <s v="Cashier"/>
    <s v="FreshMart Lucknow Extension"/>
    <x v="1"/>
  </r>
  <r>
    <s v="INV100555"/>
    <x v="184"/>
    <s v="CUST0695"/>
    <s v="PRD059"/>
    <s v="STR148"/>
    <s v="EMP0267"/>
    <n v="2"/>
    <n v="507.5"/>
    <n v="0"/>
    <n v="0"/>
    <n v="1015"/>
    <n v="726.58"/>
    <n v="288.42"/>
    <s v="Debit Card"/>
    <s v="Not Returned"/>
    <x v="1"/>
    <d v="1899-12-30T14:13:00"/>
    <s v="Weekday"/>
    <s v="Colgate Toothpaste 1kg"/>
    <x v="10"/>
    <n v="507.5"/>
    <s v="Kishore Sekar"/>
    <x v="2"/>
    <s v="Ashok Pillai"/>
    <s v="HR"/>
    <s v="FreshMart Kanpur Gardens"/>
    <x v="1"/>
  </r>
  <r>
    <s v="INV100688"/>
    <x v="184"/>
    <s v="CUST0333"/>
    <s v="PRD109"/>
    <s v="STR071"/>
    <s v="EMP0120"/>
    <n v="4"/>
    <n v="157.97999999999999"/>
    <n v="5"/>
    <n v="31.6"/>
    <n v="600.32000000000005"/>
    <n v="551.79999999999995"/>
    <n v="48.52"/>
    <s v="Debit Card"/>
    <s v="Not Returned"/>
    <x v="1"/>
    <d v="1899-12-30T18:34:00"/>
    <s v="Weekday"/>
    <s v="Aachi Ponni Rice 1kg"/>
    <x v="2"/>
    <n v="157.97999999999999"/>
    <s v="Sangeetha Pandian"/>
    <x v="2"/>
    <s v="Mala Rao"/>
    <s v="Cashier"/>
    <s v="FreshMart Salem Crossing"/>
    <x v="0"/>
  </r>
  <r>
    <s v="INV100816"/>
    <x v="184"/>
    <s v="CUST0146"/>
    <s v="PRD028"/>
    <s v="STR041"/>
    <s v="EMP0097"/>
    <n v="3"/>
    <n v="380.12"/>
    <n v="5"/>
    <n v="57.02"/>
    <n v="1083.3399999999999"/>
    <n v="929.94"/>
    <n v="153.4"/>
    <s v="Cash"/>
    <s v="Not Returned"/>
    <x v="1"/>
    <d v="1899-12-30T15:19:00"/>
    <s v="Weekday"/>
    <s v="Tata Tea Soft Drinks 500g"/>
    <x v="0"/>
    <n v="380.12"/>
    <s v="Dhanya Chandran"/>
    <x v="2"/>
    <s v="Hari Pandian"/>
    <s v="Billing"/>
    <s v="FreshMart Tiruppur Colony"/>
    <x v="0"/>
  </r>
  <r>
    <s v="INV100883"/>
    <x v="184"/>
    <s v="CUST0313"/>
    <s v="PRD060"/>
    <s v="STR160"/>
    <s v="EMP0073"/>
    <n v="4"/>
    <n v="72.930000000000007"/>
    <n v="15"/>
    <n v="43.76"/>
    <n v="247.96"/>
    <n v="217"/>
    <n v="30.96"/>
    <s v="Wallet"/>
    <s v="Not Returned"/>
    <x v="1"/>
    <d v="1899-12-30T17:50:00"/>
    <s v="Weekday"/>
    <s v="Himalaya Soap 250ml"/>
    <x v="10"/>
    <n v="72.930000000000007"/>
    <s v="Thiru Nair"/>
    <x v="1"/>
    <s v="Harini Prabhu"/>
    <s v="Sales"/>
    <s v="FreshMart Lucknow Complex"/>
    <x v="1"/>
  </r>
  <r>
    <s v="INV100369"/>
    <x v="185"/>
    <s v="CUST0287"/>
    <s v="PRD021"/>
    <s v="STR178"/>
    <s v="EMP0306"/>
    <n v="4"/>
    <n v="38.659999999999997"/>
    <n v="5"/>
    <n v="7.73"/>
    <n v="146.91"/>
    <n v="129.6"/>
    <n v="17.309999999999999"/>
    <s v="Upi"/>
    <s v="Not Returned"/>
    <x v="1"/>
    <d v="1899-12-30T12:29:00"/>
    <s v="Weekday"/>
    <s v="Milky Mist Butter Pack"/>
    <x v="3"/>
    <n v="38.659999999999997"/>
    <s v="Ovi Achari"/>
    <x v="2"/>
    <s v="Yogesh Menon"/>
    <s v="Cashier"/>
    <s v="FreshMart Bhubaneswar Complex"/>
    <x v="3"/>
  </r>
  <r>
    <s v="INV100620"/>
    <x v="185"/>
    <s v="CUST0522"/>
    <s v="PRD115"/>
    <s v="STR063"/>
    <s v="EMP0118"/>
    <n v="1"/>
    <n v="372.61"/>
    <n v="20"/>
    <n v="74.52"/>
    <n v="298.08999999999997"/>
    <n v="319.91000000000003"/>
    <n v="-21.82"/>
    <s v="Wallet"/>
    <s v="Not Returned"/>
    <x v="0"/>
    <d v="1899-12-30T17:04:00"/>
    <s v="Weekday"/>
    <s v="Aachi Ponni Rice 500g"/>
    <x v="2"/>
    <n v="372.61"/>
    <s v="Gayathri Naicker"/>
    <x v="2"/>
    <s v="Banu Nathan"/>
    <s v="Inventory"/>
    <s v="FreshMart Hyderabad Market"/>
    <x v="0"/>
  </r>
  <r>
    <s v="INV100792"/>
    <x v="185"/>
    <s v="CUST0204"/>
    <s v="PRD091"/>
    <s v="STR059"/>
    <s v="EMP0285"/>
    <n v="7"/>
    <n v="426.49"/>
    <n v="15"/>
    <n v="447.81"/>
    <n v="2537.62"/>
    <n v="2110.9899999999998"/>
    <n v="426.63"/>
    <s v="Credit Card"/>
    <s v="Not Returned"/>
    <x v="1"/>
    <d v="1899-12-30T20:05:00"/>
    <s v="Weekday"/>
    <s v="Local Farm Fresh Fruits 250ml"/>
    <x v="9"/>
    <n v="376.11"/>
    <s v="Mala Achari"/>
    <x v="0"/>
    <s v="Lalitha Murugan"/>
    <s v="Store Manager"/>
    <s v="FreshMart Coimbatore Plaza"/>
    <x v="0"/>
  </r>
  <r>
    <s v="INV101068"/>
    <x v="185"/>
    <s v="CUST0610"/>
    <s v="PRD023"/>
    <s v="STR070"/>
    <s v="EMP0064"/>
    <n v="7"/>
    <n v="367.68"/>
    <n v="15"/>
    <n v="386.06"/>
    <n v="2187.6999999999998"/>
    <n v="1862.7"/>
    <n v="325"/>
    <s v="Wallet"/>
    <s v="Not Returned"/>
    <x v="1"/>
    <d v="1899-12-30T09:23:00"/>
    <s v="Weekday"/>
    <s v="Amul Butter 1L"/>
    <x v="3"/>
    <n v="342.27"/>
    <s v="Gokul Chettiar"/>
    <x v="0"/>
    <s v="Sanjay Venkataraman"/>
    <s v="Cashier"/>
    <s v="FreshMart Bengaluru Nagar"/>
    <x v="0"/>
  </r>
  <r>
    <s v="INV100219"/>
    <x v="186"/>
    <s v="CUST0209"/>
    <s v="PRD017"/>
    <s v="STR059"/>
    <s v="EMP0116"/>
    <n v="7"/>
    <n v="498.08"/>
    <n v="5"/>
    <n v="174.33"/>
    <n v="3809.06"/>
    <n v="2783.83"/>
    <n v="1025.23"/>
    <s v="Upi"/>
    <s v="Not Returned"/>
    <x v="2"/>
    <d v="1899-12-30T12:26:00"/>
    <s v="Weekend"/>
    <s v="Nestle Curd 1kg"/>
    <x v="3"/>
    <n v="464.41"/>
    <s v="Udhay Pandian"/>
    <x v="0"/>
    <s v="Balamurugan Kumar"/>
    <s v="Inventory"/>
    <s v="FreshMart Coimbatore Plaza"/>
    <x v="0"/>
  </r>
  <r>
    <s v="INV100359"/>
    <x v="186"/>
    <s v="CUST0279"/>
    <s v="PRD051"/>
    <s v="STR174"/>
    <s v="EMP0100"/>
    <n v="3"/>
    <n v="169.7"/>
    <n v="0"/>
    <n v="0"/>
    <n v="585.46"/>
    <n v="338.4"/>
    <n v="247.06"/>
    <s v="Cash"/>
    <s v="Not Returned"/>
    <x v="1"/>
    <d v="1899-12-30T11:05:00"/>
    <s v="Weekend"/>
    <s v="Cadbury Biscuits 250ml"/>
    <x v="7"/>
    <n v="147.97"/>
    <s v="Ramesh Devi"/>
    <x v="0"/>
    <s v="Jagan Prabhu"/>
    <s v="HR"/>
    <s v="FreshMart Guwahati Colony"/>
    <x v="3"/>
  </r>
  <r>
    <s v="INV100361"/>
    <x v="186"/>
    <s v="CUST0303"/>
    <s v="PRD013"/>
    <s v="STR117"/>
    <s v="EMP0009"/>
    <n v="1"/>
    <n v="161.03"/>
    <n v="10"/>
    <n v="16.100000000000001"/>
    <n v="166.67"/>
    <n v="124.24"/>
    <n v="42.43"/>
    <s v="Cash"/>
    <s v="Not Returned"/>
    <x v="0"/>
    <d v="1899-12-30T20:11:00"/>
    <s v="Weekend"/>
    <s v="Amul Paneer 250ml"/>
    <x v="3"/>
    <n v="161.03"/>
    <s v="Kamala Subramaniam"/>
    <x v="2"/>
    <s v="Usha Chettiar"/>
    <s v="Cashier"/>
    <s v="FreshMart Nagpur Market"/>
    <x v="0"/>
  </r>
  <r>
    <s v="INV100432"/>
    <x v="186"/>
    <s v="CUST0151"/>
    <s v="PRD108"/>
    <s v="STR096"/>
    <s v="EMP0301"/>
    <n v="3"/>
    <n v="306.62"/>
    <n v="0"/>
    <n v="0"/>
    <n v="1057.8399999999999"/>
    <n v="779.79"/>
    <n v="278.05"/>
    <s v="Upi"/>
    <s v="Not Returned"/>
    <x v="1"/>
    <d v="1899-12-30T16:14:00"/>
    <s v="Weekend"/>
    <s v="Daawat Basmati Rice 2kg"/>
    <x v="2"/>
    <n v="306.62"/>
    <s v="Gopal Selvam"/>
    <x v="2"/>
    <s v="Kalpana Prabhu"/>
    <s v="Inventory"/>
    <s v="FreshMart Mumbai Bypass"/>
    <x v="2"/>
  </r>
  <r>
    <s v="INV100517"/>
    <x v="186"/>
    <s v="CUST0670"/>
    <s v="PRD085"/>
    <s v="STR006"/>
    <s v="EMP0265"/>
    <n v="2"/>
    <n v="389.61"/>
    <n v="10"/>
    <n v="77.92"/>
    <n v="806.5"/>
    <n v="672.14"/>
    <n v="134.36000000000001"/>
    <s v="Net Banking"/>
    <s v="Not Returned"/>
    <x v="1"/>
    <d v="1899-12-30T11:16:00"/>
    <s v="Weekend"/>
    <s v="Local Farm Fresh Fruits 1kg"/>
    <x v="9"/>
    <n v="389.61"/>
    <s v="Balaji Krishnan"/>
    <x v="1"/>
    <s v="Padma Subramaniam"/>
    <s v="Operations"/>
    <s v="FreshMart Mysuru Junction"/>
    <x v="0"/>
  </r>
  <r>
    <s v="INV100686"/>
    <x v="186"/>
    <s v="CUST0297"/>
    <s v="PRD054"/>
    <s v="STR092"/>
    <s v="EMP0122"/>
    <n v="4"/>
    <n v="540.54"/>
    <n v="5"/>
    <n v="108.11"/>
    <n v="2362.16"/>
    <n v="1516.76"/>
    <n v="845.4"/>
    <s v="Upi"/>
    <s v="Not Returned"/>
    <x v="2"/>
    <d v="1899-12-30T20:56:00"/>
    <s v="Weekend"/>
    <s v="Lays Namkeen 2kg"/>
    <x v="7"/>
    <n v="530.16"/>
    <s v="Nithya Sharma"/>
    <x v="0"/>
    <s v="Rajesh Chettiar"/>
    <s v="Cashier"/>
    <s v="FreshMart Chennai Gardens"/>
    <x v="0"/>
  </r>
  <r>
    <s v="INV100725"/>
    <x v="186"/>
    <s v="CUST0169"/>
    <s v="PRD117"/>
    <s v="STR024"/>
    <s v="EMP0133"/>
    <n v="3"/>
    <n v="268.32"/>
    <n v="20"/>
    <n v="160.99"/>
    <n v="740.57"/>
    <n v="724.32"/>
    <n v="16.25"/>
    <s v="Cash"/>
    <s v="Not Returned"/>
    <x v="1"/>
    <d v="1899-12-30T09:56:00"/>
    <s v="Weekend"/>
    <s v="Idhayam Groundnut Oil 1kg"/>
    <x v="8"/>
    <n v="268.32"/>
    <s v="Thenmozhi Murugan"/>
    <x v="1"/>
    <s v="Deepak Naicker"/>
    <s v="Sales"/>
    <s v="FreshMart Bengaluru Plaza"/>
    <x v="0"/>
  </r>
  <r>
    <s v="INV100962"/>
    <x v="186"/>
    <s v="CUST0663"/>
    <s v="PRD011"/>
    <s v="STR010"/>
    <s v="EMP0004"/>
    <n v="3"/>
    <n v="168.36"/>
    <n v="0"/>
    <n v="0"/>
    <n v="580.84"/>
    <n v="306.69"/>
    <n v="274.14999999999998"/>
    <s v="Cash"/>
    <s v="Not Returned"/>
    <x v="1"/>
    <d v="1899-12-30T20:49:00"/>
    <s v="Weekend"/>
    <s v="Britannia Rusk 1L"/>
    <x v="6"/>
    <n v="168.36"/>
    <s v="Elango Raj"/>
    <x v="2"/>
    <s v="Hema Chettiar"/>
    <s v="Sales"/>
    <s v="FreshMart Kochi Colony"/>
    <x v="0"/>
  </r>
  <r>
    <s v="INV100969"/>
    <x v="186"/>
    <s v="CUST0683"/>
    <s v="PRD009"/>
    <s v="STR072"/>
    <s v="EMP0124"/>
    <n v="3"/>
    <n v="661.91"/>
    <n v="15"/>
    <n v="297.86"/>
    <n v="1941.05"/>
    <n v="1196.1600000000001"/>
    <n v="744.89"/>
    <s v="Debit Card"/>
    <s v="Not Returned"/>
    <x v="1"/>
    <d v="1899-12-30T11:35:00"/>
    <s v="Weekend"/>
    <s v="Harvest Gold Buns 200g"/>
    <x v="6"/>
    <n v="661.91"/>
    <s v="Prasath Raj"/>
    <x v="2"/>
    <s v="Vijay Pandian"/>
    <s v="Sales"/>
    <s v="FreshMart Salem Point"/>
    <x v="0"/>
  </r>
  <r>
    <s v="INV101045"/>
    <x v="186"/>
    <s v="CUST0151"/>
    <s v="PRD069"/>
    <s v="STR152"/>
    <s v="EMP0291"/>
    <n v="2"/>
    <n v="468.94"/>
    <n v="15"/>
    <n v="140.68"/>
    <n v="916.78"/>
    <n v="673.6"/>
    <n v="243.18"/>
    <s v="Credit Card"/>
    <s v="Not Returned"/>
    <x v="1"/>
    <d v="1899-12-30T12:03:00"/>
    <s v="Weekend"/>
    <s v="Patanjali Shampoo 1kg"/>
    <x v="10"/>
    <n v="468.94"/>
    <s v="Gopal Selvam"/>
    <x v="2"/>
    <s v="Sathish Nathan"/>
    <s v="HR"/>
    <s v="FreshMart Lucknow Arcade"/>
    <x v="1"/>
  </r>
  <r>
    <s v="INV101589"/>
    <x v="186"/>
    <s v="CUST0609"/>
    <s v="PRD148"/>
    <s v="STR074"/>
    <s v="EMP0270"/>
    <n v="4"/>
    <n v="108.97"/>
    <n v="0"/>
    <n v="0"/>
    <n v="501.26"/>
    <n v="333.32"/>
    <n v="167.94"/>
    <s v="Debit Card"/>
    <s v="Not Returned"/>
    <x v="1"/>
    <d v="1899-12-30T17:28:00"/>
    <s v="Weekend"/>
    <s v="Lizol Toilet Cleaner 200g"/>
    <x v="4"/>
    <n v="108.97"/>
    <s v="Suresh Prabhu"/>
    <x v="2"/>
    <s v="Priya Venkataraman"/>
    <s v="Operations"/>
    <s v="FreshMart Mysuru Main Road"/>
    <x v="0"/>
  </r>
  <r>
    <s v="INV101912"/>
    <x v="186"/>
    <s v="CUST0495"/>
    <s v="PRD091"/>
    <s v="STR074"/>
    <s v="EMP0270"/>
    <n v="7"/>
    <n v="401.61"/>
    <n v="10"/>
    <n v="281.13"/>
    <n v="2909.66"/>
    <n v="2110.9899999999998"/>
    <n v="798.67"/>
    <s v="Upi"/>
    <s v="Not Returned"/>
    <x v="0"/>
    <d v="1899-12-30T15:29:00"/>
    <s v="Weekend"/>
    <s v="Local Farm Fresh Fruits 250ml"/>
    <x v="9"/>
    <n v="376.11"/>
    <s v="Bhuvana Pillai"/>
    <x v="0"/>
    <s v="Priya Venkataraman"/>
    <s v="Operations"/>
    <s v="FreshMart Mysuru Main Road"/>
    <x v="0"/>
  </r>
  <r>
    <s v="INV101986"/>
    <x v="186"/>
    <s v="CUST0270"/>
    <s v="PRD031"/>
    <s v="STR086"/>
    <s v="EMP0263"/>
    <n v="4"/>
    <n v="389.74"/>
    <n v="15"/>
    <n v="233.84"/>
    <n v="1523.89"/>
    <n v="1087.1199999999999"/>
    <n v="436.77"/>
    <s v="Net Banking"/>
    <s v="Not Returned"/>
    <x v="1"/>
    <d v="1899-12-30T19:53:00"/>
    <s v="Weekend"/>
    <s v="Nescafe Coffee Pack"/>
    <x v="0"/>
    <n v="342.46"/>
    <s v="Banu Venkataraman"/>
    <x v="0"/>
    <s v="Vani Nair"/>
    <s v="Cashier"/>
    <s v="FreshMart Bengaluru Circle"/>
    <x v="0"/>
  </r>
  <r>
    <s v="INV102335"/>
    <x v="186"/>
    <s v="CUST0257"/>
    <s v="PRD103"/>
    <s v="STR126"/>
    <s v="EMP0063"/>
    <n v="2"/>
    <n v="355.64"/>
    <n v="5"/>
    <n v="35.56"/>
    <n v="777.08"/>
    <n v="606.82000000000005"/>
    <n v="170.26"/>
    <s v="Cash"/>
    <s v="Not Returned"/>
    <x v="1"/>
    <d v="1899-12-30T20:42:00"/>
    <s v="Weekend"/>
    <s v="Organic Fresh Fresh Vegetables Pack"/>
    <x v="11"/>
    <n v="355.64"/>
    <s v="Eswari Sharma"/>
    <x v="2"/>
    <s v="Lakshmi Devi"/>
    <s v="Store Manager"/>
    <s v="FreshMart Surat Hub"/>
    <x v="2"/>
  </r>
  <r>
    <s v="INV102450"/>
    <x v="186"/>
    <s v="CUST0663"/>
    <s v="PRD095"/>
    <s v="STR064"/>
    <s v="EMP0334"/>
    <n v="1"/>
    <n v="75.680000000000007"/>
    <n v="0"/>
    <n v="0"/>
    <n v="87.03"/>
    <n v="62.14"/>
    <n v="24.89"/>
    <s v="Cash"/>
    <s v="Not Returned"/>
    <x v="1"/>
    <d v="1899-12-30T11:47:00"/>
    <s v="Weekend"/>
    <s v="Organic Fresh Fresh Vegetables 200g"/>
    <x v="11"/>
    <n v="75.680000000000007"/>
    <s v="Elango Raj"/>
    <x v="2"/>
    <s v="Elango Raj"/>
    <s v="Sales"/>
    <s v="FreshMart Kochi Extension"/>
    <x v="0"/>
  </r>
  <r>
    <s v="INV100622"/>
    <x v="187"/>
    <s v="CUST0660"/>
    <s v="PRD146"/>
    <s v="STR075"/>
    <s v="EMP0132"/>
    <n v="3"/>
    <n v="66.400000000000006"/>
    <n v="15"/>
    <n v="29.88"/>
    <n v="194.72"/>
    <n v="149.97"/>
    <n v="44.75"/>
    <s v="Cash"/>
    <s v="Not Returned"/>
    <x v="1"/>
    <d v="1899-12-30T16:45:00"/>
    <s v="Weekend"/>
    <s v="Lizol Floor Cleaner 200g"/>
    <x v="4"/>
    <n v="66.400000000000006"/>
    <s v="Hariharan Iyer"/>
    <x v="1"/>
    <s v="Radha Balan"/>
    <s v="Sales"/>
    <s v="FreshMart Salem Main Road"/>
    <x v="0"/>
  </r>
  <r>
    <s v="INV100649"/>
    <x v="187"/>
    <s v="CUST0320"/>
    <s v="PRD063"/>
    <s v="STR118"/>
    <s v="EMP0223"/>
    <n v="4"/>
    <n v="73.83"/>
    <n v="0"/>
    <n v="0"/>
    <n v="339.62"/>
    <n v="217.28"/>
    <n v="122.34"/>
    <s v="Net Banking"/>
    <s v="Not Returned"/>
    <x v="1"/>
    <d v="1899-12-30T16:04:00"/>
    <s v="Weekend"/>
    <s v="Patanjali Shampoo Combo"/>
    <x v="10"/>
    <n v="42.16"/>
    <s v="Sudha Menon"/>
    <x v="2"/>
    <s v="Kalpana Varma"/>
    <s v="HR"/>
    <s v="FreshMart Surat Heights"/>
    <x v="2"/>
  </r>
  <r>
    <s v="INV100772"/>
    <x v="187"/>
    <s v="CUST0096"/>
    <s v="PRD149"/>
    <s v="STR099"/>
    <s v="EMP0202"/>
    <n v="4"/>
    <n v="176.45"/>
    <n v="0"/>
    <n v="0"/>
    <n v="811.67"/>
    <n v="497.32"/>
    <n v="314.35000000000002"/>
    <s v="Debit Card"/>
    <s v="Not Returned"/>
    <x v="0"/>
    <d v="1899-12-30T09:19:00"/>
    <s v="Weekend"/>
    <s v="Vim Toilet Cleaner 200g"/>
    <x v="4"/>
    <n v="171.25"/>
    <s v="Hariharan Gounder"/>
    <x v="0"/>
    <s v="Vani Chettiar"/>
    <s v="Sales"/>
    <s v="FreshMart Nagpur Plaza"/>
    <x v="2"/>
  </r>
  <r>
    <s v="INV100979"/>
    <x v="187"/>
    <s v="CUST0559"/>
    <s v="PRD020"/>
    <s v="STR100"/>
    <s v="EMP0324"/>
    <n v="3"/>
    <n v="99.93"/>
    <n v="0"/>
    <n v="0"/>
    <n v="344.76"/>
    <n v="258.14999999999998"/>
    <n v="86.61"/>
    <s v="Wallet"/>
    <s v="Not Returned"/>
    <x v="1"/>
    <d v="1899-12-30T16:42:00"/>
    <s v="Weekend"/>
    <s v="Aavin Milk 1L"/>
    <x v="3"/>
    <n v="99.93"/>
    <s v="Sundar Menon"/>
    <x v="1"/>
    <s v="Devi Raj"/>
    <s v="Inventory"/>
    <s v="FreshMart Ahmedabad Enclave"/>
    <x v="2"/>
  </r>
  <r>
    <s v="INV101087"/>
    <x v="187"/>
    <s v="CUST0155"/>
    <s v="PRD125"/>
    <s v="STR054"/>
    <s v="EMP0104"/>
    <n v="3"/>
    <n v="219.39"/>
    <n v="5"/>
    <n v="32.909999999999997"/>
    <n v="719.05"/>
    <n v="586.32000000000005"/>
    <n v="132.72999999999999"/>
    <s v="Debit Card"/>
    <s v="Not Returned"/>
    <x v="0"/>
    <d v="1899-12-30T19:10:00"/>
    <s v="Weekend"/>
    <s v="Gold Winner Coconut Oil 2kg v2"/>
    <x v="8"/>
    <n v="219.39"/>
    <s v="Karthik Prabhu"/>
    <x v="1"/>
    <s v="Pandi Nair"/>
    <s v="Inventory"/>
    <s v="FreshMart Mysuru Plaza"/>
    <x v="0"/>
  </r>
  <r>
    <s v="INV101101"/>
    <x v="187"/>
    <s v="CUST0408"/>
    <s v="PRD150"/>
    <s v="STR059"/>
    <s v="EMP0294"/>
    <n v="1"/>
    <n v="214.04"/>
    <n v="0"/>
    <n v="0"/>
    <n v="246.15"/>
    <n v="158.06"/>
    <n v="88.09"/>
    <s v="Wallet"/>
    <s v="Not Returned"/>
    <x v="1"/>
    <d v="1899-12-30T20:39:00"/>
    <s v="Weekend"/>
    <s v="Lizol Toilet Cleaner 200g v2"/>
    <x v="4"/>
    <n v="214.04"/>
    <s v="Chandran Selvam"/>
    <x v="1"/>
    <s v="Meena Prabhu"/>
    <s v="Store Manager"/>
    <s v="FreshMart Coimbatore Plaza"/>
    <x v="0"/>
  </r>
  <r>
    <s v="INV101122"/>
    <x v="187"/>
    <s v="CUST0464"/>
    <s v="PRD135"/>
    <s v="STR036"/>
    <s v="EMP0150"/>
    <n v="3"/>
    <n v="379.12"/>
    <n v="0"/>
    <n v="0"/>
    <n v="1307.96"/>
    <n v="879.15"/>
    <n v="428.81"/>
    <s v="Cash"/>
    <s v="Not Returned"/>
    <x v="2"/>
    <d v="1899-12-30T17:13:00"/>
    <s v="Weekend"/>
    <s v="MDH Whole Spices 1L"/>
    <x v="1"/>
    <n v="379.12"/>
    <s v="Gopal Sharma"/>
    <x v="2"/>
    <s v="Dhanya Iyer"/>
    <s v="Operations"/>
    <s v="FreshMart Chennai Central"/>
    <x v="0"/>
  </r>
  <r>
    <s v="INV101175"/>
    <x v="187"/>
    <s v="CUST0122"/>
    <s v="PRD014"/>
    <s v="STR037"/>
    <s v="EMP0247"/>
    <n v="3"/>
    <n v="434.65"/>
    <n v="0"/>
    <n v="0"/>
    <n v="1499.54"/>
    <n v="1054.8900000000001"/>
    <n v="444.65"/>
    <s v="Wallet"/>
    <s v="Not Returned"/>
    <x v="1"/>
    <d v="1899-12-30T15:31:00"/>
    <s v="Weekend"/>
    <s v="Milky Mist Curd 1kg"/>
    <x v="3"/>
    <n v="434.65"/>
    <s v="Sudha Prabhu"/>
    <x v="1"/>
    <s v="Sudha Balan"/>
    <s v="Sales"/>
    <s v="FreshMart Hyderabad Extension"/>
    <x v="0"/>
  </r>
  <r>
    <s v="INV101719"/>
    <x v="187"/>
    <s v="CUST0137"/>
    <s v="PRD031"/>
    <s v="STR093"/>
    <s v="EMP0141"/>
    <n v="8"/>
    <n v="351.07"/>
    <n v="10"/>
    <n v="280.86"/>
    <n v="2906.85"/>
    <n v="2174.2399999999998"/>
    <n v="732.61"/>
    <s v="Net Banking"/>
    <s v="Not Returned"/>
    <x v="2"/>
    <d v="1899-12-30T10:50:00"/>
    <s v="Weekend"/>
    <s v="Nescafe Coffee Pack"/>
    <x v="0"/>
    <n v="342.46"/>
    <s v="Raghav Selvam"/>
    <x v="0"/>
    <s v="Mala Velan"/>
    <s v="Sales"/>
    <s v="FreshMart Pune Complex"/>
    <x v="2"/>
  </r>
  <r>
    <s v="INV101840"/>
    <x v="187"/>
    <s v="CUST0470"/>
    <s v="PRD015"/>
    <s v="STR112"/>
    <s v="EMP0084"/>
    <n v="3"/>
    <n v="459.58"/>
    <n v="0"/>
    <n v="0"/>
    <n v="1585.55"/>
    <n v="1160.67"/>
    <n v="424.88"/>
    <s v="Upi"/>
    <s v="Not Returned"/>
    <x v="0"/>
    <d v="1899-12-30T18:27:00"/>
    <s v="Weekend"/>
    <s v="Nestle Butter 250ml"/>
    <x v="3"/>
    <n v="459.58"/>
    <s v="Vijay Mudaliar"/>
    <x v="1"/>
    <s v="Lakshmi Velan"/>
    <s v="Cashier"/>
    <s v="FreshMart Surat Colony"/>
    <x v="2"/>
  </r>
  <r>
    <s v="INV102315"/>
    <x v="187"/>
    <s v="CUST0412"/>
    <s v="PRD007"/>
    <s v="STR093"/>
    <s v="EMP0141"/>
    <n v="7"/>
    <n v="479.24"/>
    <n v="0"/>
    <n v="0"/>
    <n v="3857.88"/>
    <n v="1858.08"/>
    <n v="1999.8"/>
    <s v="Net Banking"/>
    <s v="Not Returned"/>
    <x v="1"/>
    <d v="1899-12-30T10:36:00"/>
    <s v="Weekend"/>
    <s v="Britannia Buns 2kg v2"/>
    <x v="6"/>
    <n v="437.49"/>
    <s v="Kalpana Gounder"/>
    <x v="0"/>
    <s v="Mala Velan"/>
    <s v="Sales"/>
    <s v="FreshMart Pune Complex"/>
    <x v="2"/>
  </r>
  <r>
    <s v="INV100606"/>
    <x v="188"/>
    <s v="CUST0551"/>
    <s v="PRD030"/>
    <s v="STR164"/>
    <s v="EMP0309"/>
    <n v="7"/>
    <n v="173.38"/>
    <n v="0"/>
    <n v="0"/>
    <n v="1213.6600000000001"/>
    <n v="994"/>
    <n v="219.66"/>
    <s v="Credit Card"/>
    <s v="Not Returned"/>
    <x v="1"/>
    <d v="1899-12-30T21:25:00"/>
    <s v="Weekday"/>
    <s v="Nescafe Tea Combo"/>
    <x v="0"/>
    <n v="172.63"/>
    <s v="Jagan Pandian"/>
    <x v="0"/>
    <s v="Kannan Kumar"/>
    <s v="Sales"/>
    <s v="FreshMart Delhi Towers"/>
    <x v="1"/>
  </r>
  <r>
    <s v="INV101228"/>
    <x v="188"/>
    <s v="CUST0177"/>
    <s v="PRD104"/>
    <s v="STR018"/>
    <s v="EMP0308"/>
    <n v="4"/>
    <n v="191.13"/>
    <n v="0"/>
    <n v="0"/>
    <n v="764.52"/>
    <n v="613.67999999999995"/>
    <n v="150.84"/>
    <s v="Net Banking"/>
    <s v="Not Returned"/>
    <x v="2"/>
    <d v="1899-12-30T12:58:00"/>
    <s v="Weekday"/>
    <s v="Local Farm Fresh Vegetables Combo"/>
    <x v="11"/>
    <n v="191.13"/>
    <s v="Chandran Devi"/>
    <x v="2"/>
    <s v="Thenmozhi Selvam"/>
    <s v="Cashier"/>
    <s v="FreshMart Hyderabad Main Road"/>
    <x v="0"/>
  </r>
  <r>
    <s v="INV101752"/>
    <x v="188"/>
    <s v="CUST0351"/>
    <s v="PRD119"/>
    <s v="STR012"/>
    <s v="EMP0142"/>
    <n v="3"/>
    <n v="234.86"/>
    <n v="10"/>
    <n v="70.459999999999994"/>
    <n v="634.12"/>
    <n v="639.69000000000005"/>
    <n v="-5.57"/>
    <s v="Debit Card"/>
    <s v="Not Returned"/>
    <x v="2"/>
    <d v="1899-12-30T10:16:00"/>
    <s v="Weekday"/>
    <s v="Gold Winner Sunflower Oil 200g"/>
    <x v="8"/>
    <n v="234.86"/>
    <s v="Revathi Devi"/>
    <x v="2"/>
    <s v="Sathish Subramaniam"/>
    <s v="Billing"/>
    <s v="FreshMart Chennai Junction"/>
    <x v="0"/>
  </r>
  <r>
    <s v="INV101958"/>
    <x v="188"/>
    <s v="CUST0590"/>
    <s v="PRD085"/>
    <s v="STR033"/>
    <s v="EMP0113"/>
    <n v="3"/>
    <n v="389.61"/>
    <n v="0"/>
    <n v="0"/>
    <n v="1168.83"/>
    <n v="1008.21"/>
    <n v="160.62"/>
    <s v="Cash"/>
    <s v="Not Returned"/>
    <x v="1"/>
    <d v="1899-12-30T15:25:00"/>
    <s v="Weekday"/>
    <s v="Local Farm Fresh Fruits 1kg"/>
    <x v="9"/>
    <n v="389.61"/>
    <s v="Kavya Reddy"/>
    <x v="2"/>
    <s v="Radha Rao"/>
    <s v="Inventory"/>
    <s v="FreshMart Ahmedabad Complex"/>
    <x v="0"/>
  </r>
  <r>
    <s v="INV100078"/>
    <x v="189"/>
    <s v="CUST0361"/>
    <s v="PRD076"/>
    <s v="STR069"/>
    <s v="EMP0042"/>
    <n v="6"/>
    <n v="428.04"/>
    <n v="0"/>
    <n v="0"/>
    <n v="2568.2399999999998"/>
    <n v="1921.14"/>
    <n v="647.1"/>
    <s v="Wallet"/>
    <s v="Not Returned"/>
    <x v="1"/>
    <d v="1899-12-30T16:32:00"/>
    <s v="Weekday"/>
    <s v="Surf Excel Tissue Combo v2"/>
    <x v="5"/>
    <n v="395.66"/>
    <s v="Ramesh Achari"/>
    <x v="0"/>
    <s v="Nirmala Venkataraman"/>
    <s v="Sales"/>
    <s v="FreshMart Madurai Gardens"/>
    <x v="0"/>
  </r>
  <r>
    <s v="INV100823"/>
    <x v="189"/>
    <s v="CUST0346"/>
    <s v="PRD006"/>
    <s v="STR054"/>
    <s v="EMP0104"/>
    <n v="4"/>
    <n v="361.94"/>
    <n v="0"/>
    <n v="0"/>
    <n v="1447.76"/>
    <n v="865.28"/>
    <n v="582.48"/>
    <s v="Debit Card"/>
    <s v="Not Returned"/>
    <x v="1"/>
    <d v="1899-12-30T20:54:00"/>
    <s v="Weekday"/>
    <s v="Harvest Gold Cookies 500g"/>
    <x v="6"/>
    <n v="343.56"/>
    <s v="Thenmozhi Devi"/>
    <x v="0"/>
    <s v="Pandi Nair"/>
    <s v="Inventory"/>
    <s v="FreshMart Mysuru Plaza"/>
    <x v="0"/>
  </r>
  <r>
    <s v="INV101572"/>
    <x v="189"/>
    <s v="CUST0234"/>
    <s v="PRD062"/>
    <s v="STR109"/>
    <s v="EMP0180"/>
    <n v="1"/>
    <n v="446.17"/>
    <n v="0"/>
    <n v="0"/>
    <n v="446.17"/>
    <n v="325.61"/>
    <n v="120.56"/>
    <s v="Net Banking"/>
    <s v="Not Returned"/>
    <x v="1"/>
    <d v="1899-12-30T11:39:00"/>
    <s v="Weekday"/>
    <s v="Himalaya Skin Care Combo"/>
    <x v="10"/>
    <n v="298.81"/>
    <s v="Lakshmi Pandian"/>
    <x v="1"/>
    <s v="Venkat Balan"/>
    <s v="Billing"/>
    <s v="FreshMart Mumbai Complex"/>
    <x v="2"/>
  </r>
  <r>
    <s v="INV102319"/>
    <x v="189"/>
    <s v="CUST0396"/>
    <s v="PRD035"/>
    <s v="STR124"/>
    <s v="EMP0138"/>
    <n v="2"/>
    <n v="503.36"/>
    <n v="10"/>
    <n v="100.67"/>
    <n v="906.05"/>
    <n v="779.6"/>
    <n v="126.45"/>
    <s v="Net Banking"/>
    <s v="Not Returned"/>
    <x v="1"/>
    <d v="1899-12-30T16:24:00"/>
    <s v="Weekday"/>
    <s v="Coca-Cola Coffee 500g"/>
    <x v="0"/>
    <n v="503.36"/>
    <s v="Yogesh Raj"/>
    <x v="2"/>
    <s v="Dinesh Velan"/>
    <s v="Cashier"/>
    <s v="FreshMart Ahmedabad Hub"/>
    <x v="2"/>
  </r>
  <r>
    <s v="INV102466"/>
    <x v="189"/>
    <s v="CUST0634"/>
    <s v="PRD020"/>
    <s v="STR009"/>
    <s v="EMP0317"/>
    <n v="3"/>
    <n v="103.11"/>
    <n v="0"/>
    <n v="0"/>
    <n v="309.33"/>
    <n v="258.14999999999998"/>
    <n v="51.18"/>
    <s v="Upi"/>
    <s v="Not Returned"/>
    <x v="1"/>
    <d v="1899-12-30T13:26:00"/>
    <s v="Weekday"/>
    <s v="Aavin Milk 1L"/>
    <x v="3"/>
    <n v="99.93"/>
    <s v="Chandrasekar Pandian"/>
    <x v="0"/>
    <s v="Umesh Sharma"/>
    <s v="HR"/>
    <s v="FreshMart Kochi Square"/>
    <x v="0"/>
  </r>
  <r>
    <s v="INV100197"/>
    <x v="190"/>
    <s v="CUST0101"/>
    <s v="PRD019"/>
    <s v="STR018"/>
    <s v="EMP0308"/>
    <n v="5"/>
    <n v="448.94"/>
    <n v="10"/>
    <n v="224.47"/>
    <n v="2020.23"/>
    <n v="1900.4"/>
    <n v="119.83"/>
    <s v="Credit Card"/>
    <s v="Not Returned"/>
    <x v="1"/>
    <d v="1899-12-30T09:51:00"/>
    <s v="Weekday"/>
    <s v="Amul Paneer 1kg"/>
    <x v="3"/>
    <n v="448.94"/>
    <s v="Dinesh Nair"/>
    <x v="2"/>
    <s v="Thenmozhi Selvam"/>
    <s v="Cashier"/>
    <s v="FreshMart Hyderabad Main Road"/>
    <x v="0"/>
  </r>
  <r>
    <s v="INV100946"/>
    <x v="190"/>
    <s v="CUST0039"/>
    <s v="PRD149"/>
    <s v="STR148"/>
    <s v="EMP0220"/>
    <n v="2"/>
    <n v="171.25"/>
    <n v="5"/>
    <n v="17.12"/>
    <n v="325.38"/>
    <n v="248.66"/>
    <n v="76.72"/>
    <s v="Wallet"/>
    <s v="Not Returned"/>
    <x v="0"/>
    <d v="1899-12-30T11:34:00"/>
    <s v="Weekday"/>
    <s v="Vim Toilet Cleaner 200g"/>
    <x v="4"/>
    <n v="171.25"/>
    <s v="Anjali Krishnan"/>
    <x v="2"/>
    <s v="Ramesh Pillai"/>
    <s v="Operations"/>
    <s v="FreshMart Kanpur Gardens"/>
    <x v="1"/>
  </r>
  <r>
    <s v="INV101338"/>
    <x v="190"/>
    <s v="CUST0146"/>
    <s v="PRD094"/>
    <s v="STR054"/>
    <s v="EMP0104"/>
    <n v="4"/>
    <n v="298.68"/>
    <n v="5"/>
    <n v="59.74"/>
    <n v="1134.98"/>
    <n v="1002.76"/>
    <n v="132.22"/>
    <s v="Cash"/>
    <s v="Not Returned"/>
    <x v="1"/>
    <d v="1899-12-30T19:06:00"/>
    <s v="Weekday"/>
    <s v="Organic Fresh Fresh Vegetables 2kg"/>
    <x v="11"/>
    <n v="298.68"/>
    <s v="Dhanya Chandran"/>
    <x v="2"/>
    <s v="Pandi Nair"/>
    <s v="Inventory"/>
    <s v="FreshMart Mysuru Plaza"/>
    <x v="0"/>
  </r>
  <r>
    <s v="INV101622"/>
    <x v="190"/>
    <s v="CUST0463"/>
    <s v="PRD032"/>
    <s v="STR046"/>
    <s v="EMP0191"/>
    <n v="7"/>
    <n v="145.25"/>
    <n v="20"/>
    <n v="203.35"/>
    <n v="813.4"/>
    <n v="811.37"/>
    <n v="2.0299999999999998"/>
    <s v="Debit Card"/>
    <s v="Not Returned"/>
    <x v="0"/>
    <d v="1899-12-30T14:48:00"/>
    <s v="Weekday"/>
    <s v="Coca-Cola Coffee Combo"/>
    <x v="0"/>
    <n v="141.11000000000001"/>
    <s v="Gayathri Gounder"/>
    <x v="0"/>
    <s v="Thenmozhi Krishnan"/>
    <s v="Billing"/>
    <s v="FreshMart Mysuru Colony"/>
    <x v="0"/>
  </r>
  <r>
    <s v="INV100536"/>
    <x v="191"/>
    <s v="CUST0571"/>
    <s v="PRD010"/>
    <s v="STR072"/>
    <s v="EMP0124"/>
    <n v="5"/>
    <n v="182.96"/>
    <n v="0"/>
    <n v="0"/>
    <n v="914.8"/>
    <n v="538"/>
    <n v="376.8"/>
    <s v="Upi"/>
    <s v="Not Returned"/>
    <x v="0"/>
    <d v="1899-12-30T19:29:00"/>
    <s v="Weekday"/>
    <s v="Harvest Gold Cookies Pack"/>
    <x v="6"/>
    <n v="182.3"/>
    <s v="Nirmala Iyer"/>
    <x v="0"/>
    <s v="Vijay Pandian"/>
    <s v="Sales"/>
    <s v="FreshMart Salem Point"/>
    <x v="0"/>
  </r>
  <r>
    <s v="INV100558"/>
    <x v="191"/>
    <s v="CUST0573"/>
    <s v="PRD120"/>
    <s v="STR136"/>
    <s v="EMP0070"/>
    <n v="5"/>
    <n v="121.56"/>
    <n v="20"/>
    <n v="121.56"/>
    <n v="486.24"/>
    <n v="464.8"/>
    <n v="21.44"/>
    <s v="Cash"/>
    <s v="Not Returned"/>
    <x v="0"/>
    <d v="1899-12-30T09:51:00"/>
    <s v="Weekday"/>
    <s v="Idhayam Groundnut Oil 2kg"/>
    <x v="8"/>
    <n v="109.69"/>
    <s v="Padma Varma"/>
    <x v="1"/>
    <s v="Umesh Subramaniam"/>
    <s v="Sales"/>
    <s v="FreshMart Nagpur Crossing"/>
    <x v="2"/>
  </r>
  <r>
    <s v="INV100706"/>
    <x v="191"/>
    <s v="CUST0450"/>
    <s v="PRD052"/>
    <s v="STR021"/>
    <s v="EMP0280"/>
    <n v="6"/>
    <n v="356.52"/>
    <n v="0"/>
    <n v="0"/>
    <n v="2139.12"/>
    <n v="1532.94"/>
    <n v="606.17999999999995"/>
    <s v="Wallet"/>
    <s v="Not Returned"/>
    <x v="1"/>
    <d v="1899-12-30T19:57:00"/>
    <s v="Weekday"/>
    <s v="Lays Namkeen 200g"/>
    <x v="7"/>
    <n v="328.59"/>
    <s v="Bhavani Chettiar"/>
    <x v="0"/>
    <s v="Hema Mudaliar"/>
    <s v="Store Manager"/>
    <s v="FreshMart Madurai Market"/>
    <x v="0"/>
  </r>
  <r>
    <s v="INV100721"/>
    <x v="191"/>
    <s v="CUST0258"/>
    <s v="PRD084"/>
    <s v="STR090"/>
    <s v="EMP0068"/>
    <n v="2"/>
    <n v="221.61"/>
    <n v="0"/>
    <n v="0"/>
    <n v="443.22"/>
    <n v="364.34"/>
    <n v="78.88"/>
    <s v="Wallet"/>
    <s v="Not Returned"/>
    <x v="1"/>
    <d v="1899-12-30T21:38:00"/>
    <s v="Weekday"/>
    <s v="Local Farm Fresh Fruits Combo"/>
    <x v="9"/>
    <n v="221.61"/>
    <s v="Vasanthi Sekar"/>
    <x v="2"/>
    <s v="Manoj Subramaniam"/>
    <s v="Sales"/>
    <s v="FreshMart Mysuru Heights"/>
    <x v="0"/>
  </r>
  <r>
    <s v="INV100780"/>
    <x v="191"/>
    <s v="CUST0305"/>
    <s v="PRD016"/>
    <s v="STR051"/>
    <s v="EMP0021"/>
    <n v="1"/>
    <n v="59.92"/>
    <n v="20"/>
    <n v="11.98"/>
    <n v="47.94"/>
    <n v="48.15"/>
    <n v="-0.21"/>
    <s v="Wallet"/>
    <s v="Not Returned"/>
    <x v="0"/>
    <d v="1899-12-30T10:53:00"/>
    <s v="Weekday"/>
    <s v="Milky Mist Milk 2kg"/>
    <x v="3"/>
    <n v="59.92"/>
    <s v="Hemalatha Mudaliar"/>
    <x v="1"/>
    <s v="Tamil Nathan"/>
    <s v="Inventory"/>
    <s v="FreshMart Madurai Arcade"/>
    <x v="0"/>
  </r>
  <r>
    <s v="INV101002"/>
    <x v="191"/>
    <s v="CUST0592"/>
    <s v="PRD075"/>
    <s v="STR086"/>
    <s v="EMP0263"/>
    <n v="7"/>
    <n v="327.96"/>
    <n v="15"/>
    <n v="344.36"/>
    <n v="1951.36"/>
    <n v="1576.96"/>
    <n v="374.4"/>
    <s v="Credit Card"/>
    <s v="Not Returned"/>
    <x v="1"/>
    <d v="1899-12-30T21:15:00"/>
    <s v="Weekday"/>
    <s v="Local Farm Fresh Vegetables 200g"/>
    <x v="5"/>
    <n v="297.32"/>
    <s v="Anjali Menon"/>
    <x v="0"/>
    <s v="Vani Nair"/>
    <s v="Cashier"/>
    <s v="FreshMart Bengaluru Circle"/>
    <x v="0"/>
  </r>
  <r>
    <s v="INV101167"/>
    <x v="191"/>
    <s v="CUST0210"/>
    <s v="PRD099"/>
    <s v="STR027"/>
    <s v="EMP0046"/>
    <n v="1"/>
    <n v="401.06"/>
    <n v="0"/>
    <n v="0"/>
    <n v="401.06"/>
    <n v="347.47"/>
    <n v="53.59"/>
    <s v="Cash"/>
    <s v="Not Returned"/>
    <x v="1"/>
    <d v="1899-12-30T11:24:00"/>
    <s v="Weekday"/>
    <s v="Local Farm Fresh Vegetables 200g"/>
    <x v="11"/>
    <n v="401.06"/>
    <s v="Anand Pandian"/>
    <x v="2"/>
    <s v="Pandi Subramaniam"/>
    <s v="Sales"/>
    <s v="FreshMart Coimbatore Heights"/>
    <x v="0"/>
  </r>
  <r>
    <s v="INV101690"/>
    <x v="191"/>
    <s v="CUST0011"/>
    <s v="PRD131"/>
    <s v="STR046"/>
    <s v="EMP0087"/>
    <n v="2"/>
    <n v="93.47"/>
    <n v="0"/>
    <n v="0"/>
    <n v="186.94"/>
    <n v="144.58000000000001"/>
    <n v="42.36"/>
    <s v="Cash"/>
    <s v="Returned"/>
    <x v="1"/>
    <d v="1899-12-30T18:57:00"/>
    <s v="Weekday"/>
    <s v="Sakthi Powdered Spices 250ml"/>
    <x v="1"/>
    <n v="93.47"/>
    <s v="Prasath Mudaliar"/>
    <x v="1"/>
    <s v="Nagarajan Rao"/>
    <s v="Sales"/>
    <s v="FreshMart Mysuru Colony"/>
    <x v="0"/>
  </r>
  <r>
    <s v="INV101751"/>
    <x v="191"/>
    <m/>
    <s v="PRD142"/>
    <s v="STR053"/>
    <s v="EMP0133"/>
    <n v="1"/>
    <n v="522.78"/>
    <n v="10"/>
    <n v="52.28"/>
    <n v="470.5"/>
    <n v="395.87"/>
    <n v="74.63"/>
    <s v="Cash"/>
    <s v="Not Returned"/>
    <x v="0"/>
    <d v="1899-12-30T16:18:00"/>
    <s v="Weekday"/>
    <s v="Lizol Dishwash 200g"/>
    <x v="4"/>
    <n v="522.78"/>
    <m/>
    <x v="3"/>
    <s v="Deepak Naicker"/>
    <s v="Sales"/>
    <s v="FreshMart Tiruppur Heights"/>
    <x v="0"/>
  </r>
  <r>
    <s v="INV100509"/>
    <x v="192"/>
    <s v="CUST0209"/>
    <s v="PRD028"/>
    <s v="STR067"/>
    <s v="EMP0247"/>
    <n v="6"/>
    <n v="435.71"/>
    <n v="10"/>
    <n v="261.43"/>
    <n v="2352.83"/>
    <n v="1859.88"/>
    <n v="492.95"/>
    <s v="Wallet"/>
    <s v="Not Returned"/>
    <x v="1"/>
    <d v="1899-12-30T13:41:00"/>
    <s v="Weekday"/>
    <s v="Tata Tea Soft Drinks 500g"/>
    <x v="0"/>
    <n v="380.12"/>
    <s v="Udhay Pandian"/>
    <x v="0"/>
    <s v="Sudha Balan"/>
    <s v="Sales"/>
    <s v="FreshMart Salem Complex"/>
    <x v="0"/>
  </r>
  <r>
    <s v="INV101048"/>
    <x v="192"/>
    <s v="CUST0394"/>
    <s v="PRD077"/>
    <s v="STR148"/>
    <s v="EMP0114"/>
    <n v="4"/>
    <n v="96.58"/>
    <n v="5"/>
    <n v="19.32"/>
    <n v="367"/>
    <n v="272.68"/>
    <n v="94.32"/>
    <s v="Cash"/>
    <s v="Not Returned"/>
    <x v="1"/>
    <d v="1899-12-30T17:21:00"/>
    <s v="Weekday"/>
    <s v="Vim Tissue 500g"/>
    <x v="5"/>
    <n v="86.11"/>
    <s v="Sudha Mudaliar"/>
    <x v="0"/>
    <s v="Devi Krishnan"/>
    <s v="Store Manager"/>
    <s v="FreshMart Kanpur Gardens"/>
    <x v="1"/>
  </r>
  <r>
    <s v="INV101108"/>
    <x v="192"/>
    <s v="CUST0425"/>
    <s v="PRD103"/>
    <s v="STR010"/>
    <s v="EMP0004"/>
    <n v="8"/>
    <n v="360.25"/>
    <n v="0"/>
    <n v="0"/>
    <n v="2882"/>
    <n v="2427.2800000000002"/>
    <n v="454.72"/>
    <s v="Net Banking"/>
    <s v="Not Returned"/>
    <x v="0"/>
    <d v="1899-12-30T10:29:00"/>
    <s v="Weekday"/>
    <s v="Organic Fresh Fresh Vegetables Pack"/>
    <x v="11"/>
    <n v="355.64"/>
    <s v="Balaji Mudaliar"/>
    <x v="0"/>
    <s v="Hema Chettiar"/>
    <s v="Sales"/>
    <s v="FreshMart Kochi Colony"/>
    <x v="0"/>
  </r>
  <r>
    <s v="INV101279"/>
    <x v="192"/>
    <s v="CUST0657"/>
    <s v="PRD031"/>
    <s v="STR063"/>
    <s v="EMP0179"/>
    <n v="2"/>
    <n v="342.46"/>
    <n v="0"/>
    <n v="0"/>
    <n v="684.92"/>
    <n v="543.55999999999995"/>
    <n v="141.36000000000001"/>
    <s v="Net Banking"/>
    <s v="Not Returned"/>
    <x v="2"/>
    <d v="1899-12-30T18:28:00"/>
    <s v="Weekday"/>
    <s v="Nescafe Coffee Pack"/>
    <x v="0"/>
    <n v="342.46"/>
    <s v="Devi Pandian"/>
    <x v="2"/>
    <s v="Divya Devi"/>
    <s v="Sales"/>
    <s v="FreshMart Hyderabad Market"/>
    <x v="0"/>
  </r>
  <r>
    <s v="INV101493"/>
    <x v="192"/>
    <s v="CUST0433"/>
    <s v="PRD035"/>
    <s v="STR057"/>
    <s v="EMP0225"/>
    <n v="8"/>
    <n v="509.6"/>
    <n v="5"/>
    <n v="203.84"/>
    <n v="3872.96"/>
    <n v="3118.4"/>
    <n v="754.56"/>
    <s v="Debit Card"/>
    <s v="Not Returned"/>
    <x v="0"/>
    <d v="1899-12-30T14:54:00"/>
    <s v="Weekday"/>
    <s v="Coca-Cola Coffee 500g"/>
    <x v="0"/>
    <n v="503.36"/>
    <s v="Uma Nair"/>
    <x v="0"/>
    <s v="Banu Achari"/>
    <s v="Sales"/>
    <s v="FreshMart Madurai Point"/>
    <x v="0"/>
  </r>
  <r>
    <s v="INV102038"/>
    <x v="192"/>
    <s v="CUST0398"/>
    <s v="PRD131"/>
    <s v="STR051"/>
    <s v="EMP0098"/>
    <n v="6"/>
    <n v="101.17"/>
    <n v="5"/>
    <n v="30.35"/>
    <n v="576.66999999999996"/>
    <n v="433.74"/>
    <n v="142.93"/>
    <s v="Net Banking"/>
    <s v="Returned"/>
    <x v="0"/>
    <d v="1899-12-30T20:58:00"/>
    <s v="Weekday"/>
    <s v="Sakthi Powdered Spices 250ml"/>
    <x v="1"/>
    <n v="93.47"/>
    <s v="Balamurugan Menon"/>
    <x v="0"/>
    <s v="Dhanya Balan"/>
    <s v="Inventory"/>
    <s v="FreshMart Madurai Arcade"/>
    <x v="0"/>
  </r>
  <r>
    <s v="INV102086"/>
    <x v="192"/>
    <s v="CUST0483"/>
    <s v="PRD084"/>
    <s v="STR076"/>
    <s v="EMP0099"/>
    <n v="3"/>
    <n v="221.61"/>
    <n v="15"/>
    <n v="99.72"/>
    <n v="565.11"/>
    <n v="546.51"/>
    <n v="18.600000000000001"/>
    <s v="Credit Card"/>
    <s v="Not Returned"/>
    <x v="1"/>
    <d v="1899-12-30T09:59:00"/>
    <s v="Weekday"/>
    <s v="Local Farm Fresh Fruits Combo"/>
    <x v="9"/>
    <n v="221.61"/>
    <s v="Deepak Chandran"/>
    <x v="2"/>
    <s v="Elango Nair"/>
    <s v="Cashier"/>
    <s v="FreshMart Hyderabad Towers"/>
    <x v="0"/>
  </r>
  <r>
    <s v="INV102181"/>
    <x v="192"/>
    <s v="CUST0679"/>
    <s v="PRD109"/>
    <s v="STR026"/>
    <s v="EMP0253"/>
    <n v="3"/>
    <n v="157.97999999999999"/>
    <n v="20"/>
    <n v="94.79"/>
    <n v="379.15"/>
    <n v="413.85"/>
    <n v="-34.700000000000003"/>
    <s v="Upi"/>
    <s v="Not Returned"/>
    <x v="1"/>
    <d v="1899-12-30T09:03:00"/>
    <s v="Weekday"/>
    <s v="Aachi Ponni Rice 1kg"/>
    <x v="2"/>
    <n v="157.97999999999999"/>
    <s v="Thiru Prabhu"/>
    <x v="2"/>
    <s v="Vasanthi Naicker"/>
    <s v="HR"/>
    <s v="FreshMart Mysuru Crossing"/>
    <x v="0"/>
  </r>
  <r>
    <s v="INV102253"/>
    <x v="192"/>
    <s v="CUST0700"/>
    <s v="PRD075"/>
    <s v="STR128"/>
    <s v="EMP0021"/>
    <n v="3"/>
    <n v="297.32"/>
    <n v="0"/>
    <n v="0"/>
    <n v="891.96"/>
    <n v="675.84"/>
    <n v="216.12"/>
    <s v="Upi"/>
    <s v="Returned"/>
    <x v="1"/>
    <d v="1899-12-30T21:05:00"/>
    <s v="Weekday"/>
    <s v="Local Farm Fresh Vegetables 200g"/>
    <x v="5"/>
    <n v="297.32"/>
    <s v="Radha Naicker"/>
    <x v="2"/>
    <s v="Tamil Nathan"/>
    <s v="Inventory"/>
    <s v="FreshMart Surat Junction"/>
    <x v="2"/>
  </r>
  <r>
    <s v="INV100211"/>
    <x v="193"/>
    <s v="CUST0375"/>
    <s v="PRD125"/>
    <s v="STR101"/>
    <s v="EMP0131"/>
    <n v="5"/>
    <n v="222.64"/>
    <n v="5"/>
    <n v="55.66"/>
    <n v="1216.17"/>
    <n v="977.2"/>
    <n v="238.97"/>
    <s v="Cash"/>
    <s v="Not Returned"/>
    <x v="0"/>
    <d v="1899-12-30T13:22:00"/>
    <s v="Weekend"/>
    <s v="Gold Winner Coconut Oil 2kg v2"/>
    <x v="8"/>
    <n v="219.39"/>
    <s v="Yogesh Gounder"/>
    <x v="1"/>
    <s v="Vani Chandran"/>
    <s v="Inventory"/>
    <s v="FreshMart Nagpur Junction"/>
    <x v="2"/>
  </r>
  <r>
    <s v="INV100242"/>
    <x v="193"/>
    <s v="CUST0599"/>
    <s v="PRD075"/>
    <s v="STR107"/>
    <s v="EMP0038"/>
    <n v="7"/>
    <n v="298.02"/>
    <n v="5"/>
    <n v="104.31"/>
    <n v="2279.1"/>
    <n v="1576.96"/>
    <n v="702.14"/>
    <s v="Credit Card"/>
    <s v="Not Returned"/>
    <x v="1"/>
    <d v="1899-12-30T13:00:00"/>
    <s v="Weekend"/>
    <s v="Local Farm Fresh Vegetables 200g"/>
    <x v="5"/>
    <n v="297.32"/>
    <s v="Kalpana Subramaniam"/>
    <x v="0"/>
    <s v="Yamuna Achari"/>
    <s v="Inventory"/>
    <s v="FreshMart Surat Arcade"/>
    <x v="2"/>
  </r>
  <r>
    <s v="INV101276"/>
    <x v="193"/>
    <s v="CUST0352"/>
    <s v="PRD055"/>
    <s v="STR012"/>
    <s v="EMP0142"/>
    <n v="4"/>
    <n v="125.15"/>
    <n v="5"/>
    <n v="25.03"/>
    <n v="546.91"/>
    <n v="382.8"/>
    <n v="164.11"/>
    <s v="Upi"/>
    <s v="Not Returned"/>
    <x v="0"/>
    <d v="1899-12-30T15:10:00"/>
    <s v="Weekend"/>
    <s v="Cadbury Biscuits Pack"/>
    <x v="7"/>
    <n v="125.15"/>
    <s v="Hemalatha Naicker"/>
    <x v="1"/>
    <s v="Sathish Subramaniam"/>
    <s v="Billing"/>
    <s v="FreshMart Chennai Junction"/>
    <x v="0"/>
  </r>
  <r>
    <s v="INV102213"/>
    <x v="193"/>
    <s v="CUST0063"/>
    <s v="PRD078"/>
    <s v="STR143"/>
    <s v="EMP0338"/>
    <n v="8"/>
    <n v="265.06"/>
    <n v="20"/>
    <n v="424.1"/>
    <n v="1950.84"/>
    <n v="1720.24"/>
    <n v="230.6"/>
    <s v="Debit Card"/>
    <s v="Not Returned"/>
    <x v="1"/>
    <d v="1899-12-30T19:38:00"/>
    <s v="Weekend"/>
    <s v="Vim Kitchenware Combo"/>
    <x v="5"/>
    <n v="261.55"/>
    <s v="Priya Varma"/>
    <x v="0"/>
    <s v="Revathi Sekar"/>
    <s v="Sales"/>
    <s v="FreshMart Jaipur Colony"/>
    <x v="1"/>
  </r>
  <r>
    <s v="INV100003"/>
    <x v="194"/>
    <s v="CUST0438"/>
    <s v="PRD119"/>
    <s v="STR008"/>
    <s v="EMP0249"/>
    <n v="1"/>
    <n v="234.86"/>
    <n v="10"/>
    <n v="23.49"/>
    <n v="243.08"/>
    <n v="213.23"/>
    <n v="29.85"/>
    <s v="Cash"/>
    <s v="Not Returned"/>
    <x v="1"/>
    <d v="1899-12-30T09:53:00"/>
    <s v="Weekend"/>
    <s v="Gold Winner Sunflower Oil 200g"/>
    <x v="8"/>
    <n v="234.86"/>
    <s v="Nandhini Mudaliar"/>
    <x v="1"/>
    <s v="Radha Murugan"/>
    <s v="Inventory"/>
    <s v="FreshMart Kochi Plaza"/>
    <x v="0"/>
  </r>
  <r>
    <s v="INV100164"/>
    <x v="194"/>
    <s v="CUST0453"/>
    <s v="PRD054"/>
    <s v="STR139"/>
    <s v="EMP0289"/>
    <n v="4"/>
    <n v="530.16"/>
    <n v="20"/>
    <n v="424.13"/>
    <n v="1950.99"/>
    <n v="1516.76"/>
    <n v="434.23"/>
    <s v="Debit Card"/>
    <s v="Not Returned"/>
    <x v="1"/>
    <d v="1899-12-30T14:46:00"/>
    <s v="Weekend"/>
    <s v="Lays Namkeen 2kg"/>
    <x v="7"/>
    <n v="530.16"/>
    <s v="Prasath Nair"/>
    <x v="1"/>
    <s v="Uma Kumar"/>
    <s v="Cashier"/>
    <s v="FreshMart Nagpur Colony"/>
    <x v="2"/>
  </r>
  <r>
    <s v="INV100176"/>
    <x v="194"/>
    <s v="CUST0203"/>
    <s v="PRD049"/>
    <s v="STR064"/>
    <s v="EMP0228"/>
    <n v="1"/>
    <n v="418.79"/>
    <n v="20"/>
    <n v="83.76"/>
    <n v="385.28"/>
    <n v="308.94"/>
    <n v="76.34"/>
    <s v="Credit Card"/>
    <s v="Not Returned"/>
    <x v="2"/>
    <d v="1899-12-30T14:55:00"/>
    <s v="Weekend"/>
    <s v="Cadbury Chips 1kg"/>
    <x v="7"/>
    <n v="418.79"/>
    <s v="Gopal Pillai"/>
    <x v="2"/>
    <s v="Poornima Naidu"/>
    <s v="Sales"/>
    <s v="FreshMart Kochi Extension"/>
    <x v="0"/>
  </r>
  <r>
    <s v="INV100205"/>
    <x v="194"/>
    <s v="CUST0618"/>
    <s v="PRD013"/>
    <s v="STR086"/>
    <s v="EMP0263"/>
    <n v="7"/>
    <n v="181.93"/>
    <n v="0"/>
    <n v="0"/>
    <n v="1464.54"/>
    <n v="869.68"/>
    <n v="594.86"/>
    <s v="Wallet"/>
    <s v="Not Returned"/>
    <x v="0"/>
    <d v="1899-12-30T15:26:00"/>
    <s v="Weekend"/>
    <s v="Amul Paneer 250ml"/>
    <x v="3"/>
    <n v="161.03"/>
    <s v="Malathi Naidu"/>
    <x v="0"/>
    <s v="Vani Nair"/>
    <s v="Cashier"/>
    <s v="FreshMart Bengaluru Circle"/>
    <x v="0"/>
  </r>
  <r>
    <s v="INV100523"/>
    <x v="194"/>
    <s v="CUST0455"/>
    <s v="PRD014"/>
    <s v="STR092"/>
    <s v="EMP0336"/>
    <n v="4"/>
    <n v="487.95"/>
    <n v="5"/>
    <n v="97.59"/>
    <n v="2132.34"/>
    <n v="1406.52"/>
    <n v="725.82"/>
    <s v="Wallet"/>
    <s v="Not Returned"/>
    <x v="1"/>
    <d v="1899-12-30T12:51:00"/>
    <s v="Weekend"/>
    <s v="Milky Mist Curd 1kg"/>
    <x v="3"/>
    <n v="434.65"/>
    <s v="Nithya Venkataraman"/>
    <x v="0"/>
    <s v="Sanjay Sharma"/>
    <s v="Billing"/>
    <s v="FreshMart Chennai Gardens"/>
    <x v="0"/>
  </r>
  <r>
    <s v="INV101360"/>
    <x v="194"/>
    <s v="CUST0168"/>
    <s v="PRD103"/>
    <s v="STR038"/>
    <s v="EMP0041"/>
    <n v="6"/>
    <n v="365.89"/>
    <n v="5"/>
    <n v="109.77"/>
    <n v="2398.41"/>
    <n v="1820.46"/>
    <n v="577.95000000000005"/>
    <s v="Upi"/>
    <s v="Returned"/>
    <x v="1"/>
    <d v="1899-12-30T10:30:00"/>
    <s v="Weekend"/>
    <s v="Organic Fresh Fresh Vegetables Pack"/>
    <x v="11"/>
    <n v="355.64"/>
    <s v="Naveen Prabhu"/>
    <x v="0"/>
    <s v="Thenmozhi Pandian"/>
    <s v="Inventory"/>
    <s v="FreshMart Hyderabad Hub"/>
    <x v="0"/>
  </r>
  <r>
    <s v="INV101370"/>
    <x v="194"/>
    <s v="CUST0419"/>
    <s v="PRD124"/>
    <s v="STR007"/>
    <s v="EMP0278"/>
    <n v="1"/>
    <n v="121.9"/>
    <n v="20"/>
    <n v="24.38"/>
    <n v="112.15"/>
    <n v="108.92"/>
    <n v="3.23"/>
    <s v="Net Banking"/>
    <s v="Not Returned"/>
    <x v="0"/>
    <d v="1899-12-30T13:08:00"/>
    <s v="Weekend"/>
    <s v="Gold Winner Coconut Oil 2kg"/>
    <x v="8"/>
    <n v="121.9"/>
    <s v="Prasath Varma"/>
    <x v="2"/>
    <s v="Hariharan Reddy"/>
    <s v="Inventory"/>
    <s v="FreshMart Mysuru Towers"/>
    <x v="0"/>
  </r>
  <r>
    <s v="INV101618"/>
    <x v="194"/>
    <s v="CUST0250"/>
    <s v="PRD104"/>
    <s v="STR052"/>
    <s v="EMP0205"/>
    <n v="1"/>
    <n v="191.13"/>
    <n v="0"/>
    <n v="0"/>
    <n v="219.8"/>
    <n v="153.41999999999999"/>
    <n v="66.38"/>
    <s v="Net Banking"/>
    <s v="Not Returned"/>
    <x v="1"/>
    <d v="1899-12-30T14:20:00"/>
    <s v="Weekend"/>
    <s v="Local Farm Fresh Vegetables Combo"/>
    <x v="11"/>
    <n v="191.13"/>
    <s v="Nirmala Mudaliar"/>
    <x v="1"/>
    <s v="Divya Menon"/>
    <s v="Store Manager"/>
    <s v="FreshMart Erode Extension"/>
    <x v="0"/>
  </r>
  <r>
    <s v="INV102051"/>
    <x v="194"/>
    <s v="CUST0045"/>
    <s v="PRD068"/>
    <s v="STR080"/>
    <s v="EMP0285"/>
    <n v="4"/>
    <n v="240.51"/>
    <n v="0"/>
    <n v="0"/>
    <n v="1106.3499999999999"/>
    <n v="643.91999999999996"/>
    <n v="462.43"/>
    <s v="Cash"/>
    <s v="Not Returned"/>
    <x v="1"/>
    <d v="1899-12-30T11:15:00"/>
    <s v="Weekend"/>
    <s v="Patanjali Shampoo 2kg"/>
    <x v="10"/>
    <n v="232.2"/>
    <s v="Thenmozhi Pandian"/>
    <x v="0"/>
    <s v="Lalitha Murugan"/>
    <s v="Store Manager"/>
    <s v="FreshMart Madurai Colony"/>
    <x v="0"/>
  </r>
  <r>
    <s v="INV102374"/>
    <x v="194"/>
    <s v="CUST0090"/>
    <s v="PRD128"/>
    <s v="STR079"/>
    <s v="EMP0295"/>
    <n v="3"/>
    <n v="253.11"/>
    <n v="0"/>
    <n v="0"/>
    <n v="873.23"/>
    <n v="572.22"/>
    <n v="301.01"/>
    <s v="Net Banking"/>
    <s v="Not Returned"/>
    <x v="0"/>
    <d v="1899-12-30T15:02:00"/>
    <s v="Weekend"/>
    <s v="Aachi Powdered Spices Pack"/>
    <x v="1"/>
    <n v="253.11"/>
    <s v="Deepa Chettiar"/>
    <x v="2"/>
    <s v="Lakshmi Nair"/>
    <s v="Inventory"/>
    <s v="FreshMart Erode Hub"/>
    <x v="0"/>
  </r>
  <r>
    <s v="INV100856"/>
    <x v="195"/>
    <s v="CUST0206"/>
    <s v="PRD026"/>
    <s v="STR041"/>
    <s v="EMP0097"/>
    <n v="7"/>
    <n v="374.25"/>
    <n v="10"/>
    <n v="261.98"/>
    <n v="2357.77"/>
    <n v="1730.75"/>
    <n v="627.02"/>
    <s v="Upi"/>
    <s v="Not Returned"/>
    <x v="1"/>
    <d v="1899-12-30T19:47:00"/>
    <s v="Weekday"/>
    <s v="Nescafe Coffee 1kg"/>
    <x v="0"/>
    <n v="329.69"/>
    <s v="Devi Venkataraman"/>
    <x v="0"/>
    <s v="Hari Pandian"/>
    <s v="Billing"/>
    <s v="FreshMart Tiruppur Colony"/>
    <x v="0"/>
  </r>
  <r>
    <s v="INV101508"/>
    <x v="195"/>
    <s v="CUST0436"/>
    <s v="PRD124"/>
    <s v="STR080"/>
    <s v="EMP0285"/>
    <n v="6"/>
    <n v="124.54"/>
    <n v="0"/>
    <n v="0"/>
    <n v="747.24"/>
    <n v="653.52"/>
    <n v="93.72"/>
    <s v="Upi"/>
    <s v="Not Returned"/>
    <x v="1"/>
    <d v="1899-12-30T20:51:00"/>
    <s v="Weekday"/>
    <s v="Gold Winner Coconut Oil 2kg"/>
    <x v="8"/>
    <n v="121.9"/>
    <s v="Hari Pillai"/>
    <x v="0"/>
    <s v="Lalitha Murugan"/>
    <s v="Store Manager"/>
    <s v="FreshMart Madurai Colony"/>
    <x v="0"/>
  </r>
  <r>
    <s v="INV101668"/>
    <x v="195"/>
    <s v="CUST0248"/>
    <s v="PRD117"/>
    <s v="STR065"/>
    <s v="EMP0192"/>
    <n v="1"/>
    <n v="268.32"/>
    <n v="0"/>
    <n v="0"/>
    <n v="268.32"/>
    <n v="241.44"/>
    <n v="26.88"/>
    <s v="Wallet"/>
    <s v="Not Returned"/>
    <x v="1"/>
    <d v="1899-12-30T17:11:00"/>
    <s v="Weekday"/>
    <s v="Idhayam Groundnut Oil 1kg"/>
    <x v="8"/>
    <n v="268.32"/>
    <s v="Devi Prabhu"/>
    <x v="1"/>
    <s v="Rajesh Mudaliar"/>
    <s v="Billing"/>
    <s v="FreshMart Mysuru Enclave"/>
    <x v="0"/>
  </r>
  <r>
    <s v="INV102263"/>
    <x v="195"/>
    <s v="CUST0605"/>
    <s v="PRD109"/>
    <s v="STR154"/>
    <s v="EMP0165"/>
    <n v="4"/>
    <n v="163.55000000000001"/>
    <n v="0"/>
    <n v="0"/>
    <n v="654.20000000000005"/>
    <n v="551.79999999999995"/>
    <n v="102.4"/>
    <s v="Net Banking"/>
    <s v="Not Returned"/>
    <x v="0"/>
    <d v="1899-12-30T12:44:00"/>
    <s v="Weekday"/>
    <s v="Aachi Ponni Rice 1kg"/>
    <x v="2"/>
    <n v="157.97999999999999"/>
    <s v="Arun Iyer"/>
    <x v="0"/>
    <s v="Aishwarya Nathan"/>
    <s v="Sales"/>
    <s v="FreshMart Lucknow Heights"/>
    <x v="1"/>
  </r>
  <r>
    <s v="INV102321"/>
    <x v="195"/>
    <s v="CUST0671"/>
    <s v="PRD048"/>
    <s v="STR073"/>
    <s v="EMP0133"/>
    <n v="6"/>
    <n v="159.91"/>
    <n v="10"/>
    <n v="95.95"/>
    <n v="863.51"/>
    <n v="655.26"/>
    <n v="208.25"/>
    <s v="Upi"/>
    <s v="Not Returned"/>
    <x v="1"/>
    <d v="1899-12-30T19:12:00"/>
    <s v="Weekday"/>
    <s v="Lays Chocolates 1kg"/>
    <x v="7"/>
    <n v="147.72"/>
    <s v="Nagarajan Raj"/>
    <x v="0"/>
    <s v="Deepak Naicker"/>
    <s v="Sales"/>
    <s v="FreshMart Bengaluru Market"/>
    <x v="0"/>
  </r>
  <r>
    <s v="INV100023"/>
    <x v="196"/>
    <s v="CUST0058"/>
    <s v="PRD108"/>
    <s v="STR020"/>
    <s v="EMP0029"/>
    <n v="6"/>
    <n v="337.98"/>
    <n v="15"/>
    <n v="304.18"/>
    <n v="1723.7"/>
    <n v="1559.58"/>
    <n v="164.12"/>
    <s v="Cash"/>
    <s v="Not Returned"/>
    <x v="1"/>
    <d v="1899-12-30T21:24:00"/>
    <s v="Weekday"/>
    <s v="Daawat Basmati Rice 2kg"/>
    <x v="2"/>
    <n v="306.62"/>
    <s v="Tara Devi"/>
    <x v="0"/>
    <s v="Vasanthi Menon"/>
    <s v="Cashier"/>
    <s v="FreshMart Erode Circle"/>
    <x v="0"/>
  </r>
  <r>
    <s v="INV100071"/>
    <x v="196"/>
    <s v="CUST0475"/>
    <s v="PRD093"/>
    <s v="STR076"/>
    <s v="EMP0099"/>
    <n v="3"/>
    <n v="97.24"/>
    <n v="0"/>
    <n v="0"/>
    <n v="291.72000000000003"/>
    <n v="239.46"/>
    <n v="52.26"/>
    <s v="Net Banking"/>
    <s v="Not Returned"/>
    <x v="1"/>
    <d v="1899-12-30T16:02:00"/>
    <s v="Weekday"/>
    <s v="Local Farm Fresh Vegetables 250ml"/>
    <x v="11"/>
    <n v="96.72"/>
    <s v="Gopal Prabhu"/>
    <x v="0"/>
    <s v="Elango Nair"/>
    <s v="Cashier"/>
    <s v="FreshMart Hyderabad Towers"/>
    <x v="0"/>
  </r>
  <r>
    <s v="INV100428"/>
    <x v="196"/>
    <s v="CUST0008"/>
    <s v="PRD072"/>
    <s v="STR099"/>
    <s v="EMP0202"/>
    <n v="2"/>
    <n v="340.25"/>
    <n v="0"/>
    <n v="0"/>
    <n v="680.5"/>
    <n v="527.70000000000005"/>
    <n v="152.80000000000001"/>
    <s v="Debit Card"/>
    <s v="Not Returned"/>
    <x v="1"/>
    <d v="1899-12-30T20:06:00"/>
    <s v="Weekday"/>
    <s v="Eveready Detergent 1L"/>
    <x v="5"/>
    <n v="340.25"/>
    <s v="Eswari Raj"/>
    <x v="2"/>
    <s v="Vani Chettiar"/>
    <s v="Sales"/>
    <s v="FreshMart Nagpur Plaza"/>
    <x v="2"/>
  </r>
  <r>
    <s v="INV100765"/>
    <x v="196"/>
    <s v="CUST0005"/>
    <s v="PRD063"/>
    <s v="STR029"/>
    <s v="EMP0198"/>
    <n v="4"/>
    <n v="73.83"/>
    <n v="0"/>
    <n v="0"/>
    <n v="295.32"/>
    <n v="217.28"/>
    <n v="78.040000000000006"/>
    <s v="Wallet"/>
    <s v="Not Returned"/>
    <x v="1"/>
    <d v="1899-12-30T17:55:00"/>
    <s v="Weekday"/>
    <s v="Patanjali Shampoo Combo"/>
    <x v="10"/>
    <n v="42.16"/>
    <s v="Pandi Raj"/>
    <x v="2"/>
    <s v="Ovi Chettiar"/>
    <s v="Store Manager"/>
    <s v="FreshMart Bengaluru Colony"/>
    <x v="0"/>
  </r>
  <r>
    <s v="INV100868"/>
    <x v="196"/>
    <s v="CUST0231"/>
    <s v="PRD100"/>
    <s v="STR008"/>
    <s v="EMP0083"/>
    <n v="7"/>
    <n v="292.25"/>
    <n v="10"/>
    <n v="204.57"/>
    <n v="1841.18"/>
    <n v="1665.23"/>
    <n v="175.95"/>
    <s v="Upi"/>
    <s v="Not Returned"/>
    <x v="1"/>
    <d v="1899-12-30T16:09:00"/>
    <s v="Weekday"/>
    <s v="Organic Fresh Fresh Vegetables 200g v2"/>
    <x v="11"/>
    <n v="290.45"/>
    <s v="Suresh Menon"/>
    <x v="0"/>
    <s v="Sathish Sharma"/>
    <s v="Billing"/>
    <s v="FreshMart Kochi Plaza"/>
    <x v="0"/>
  </r>
  <r>
    <s v="INV102217"/>
    <x v="196"/>
    <s v="CUST0066"/>
    <s v="PRD118"/>
    <s v="STR095"/>
    <s v="EMP0177"/>
    <n v="5"/>
    <n v="155.55000000000001"/>
    <n v="20"/>
    <n v="155.55000000000001"/>
    <n v="622.20000000000005"/>
    <n v="688.2"/>
    <n v="-66"/>
    <s v="Credit Card"/>
    <s v="Not Returned"/>
    <x v="1"/>
    <d v="1899-12-30T14:55:00"/>
    <s v="Weekday"/>
    <s v="Local Farm Fresh Fruits 1kg"/>
    <x v="8"/>
    <n v="155.55000000000001"/>
    <s v="Bhavani Sharma"/>
    <x v="2"/>
    <s v="Raghav Iyer"/>
    <s v="Store Manager"/>
    <s v="FreshMart Ahmedabad Gardens"/>
    <x v="2"/>
  </r>
  <r>
    <s v="INV100568"/>
    <x v="197"/>
    <s v="CUST0370"/>
    <s v="PRD032"/>
    <s v="STR059"/>
    <s v="EMP0032"/>
    <n v="8"/>
    <n v="145.96"/>
    <n v="0"/>
    <n v="0"/>
    <n v="1167.68"/>
    <n v="927.28"/>
    <n v="240.4"/>
    <s v="Cash"/>
    <s v="Not Returned"/>
    <x v="1"/>
    <d v="1899-12-30T17:17:00"/>
    <s v="Weekday"/>
    <s v="Coca-Cola Coffee Combo"/>
    <x v="0"/>
    <n v="141.11000000000001"/>
    <s v="Jaya Naicker"/>
    <x v="0"/>
    <s v="Kavya Nair"/>
    <s v="Cashier"/>
    <s v="FreshMart Coimbatore Plaza"/>
    <x v="0"/>
  </r>
  <r>
    <s v="INV101953"/>
    <x v="197"/>
    <s v="CUST0018"/>
    <s v="PRD002"/>
    <s v="STR020"/>
    <s v="EMP0287"/>
    <n v="4"/>
    <n v="440.5"/>
    <n v="20"/>
    <n v="352.4"/>
    <n v="1409.6"/>
    <n v="1016.2"/>
    <n v="393.4"/>
    <s v="Upi"/>
    <s v="Not Returned"/>
    <x v="1"/>
    <d v="1899-12-30T13:56:00"/>
    <s v="Weekday"/>
    <s v="Britannia Buns Pack"/>
    <x v="6"/>
    <n v="440.5"/>
    <s v="Kalpana Murugan"/>
    <x v="2"/>
    <s v="Elango Gupta"/>
    <s v="Store Manager"/>
    <s v="FreshMart Erode Circle"/>
    <x v="0"/>
  </r>
  <r>
    <s v="INV102066"/>
    <x v="197"/>
    <s v="CUST0599"/>
    <s v="PRD027"/>
    <s v="STR022"/>
    <s v="EMP0283"/>
    <n v="6"/>
    <n v="157.93"/>
    <n v="0"/>
    <n v="0"/>
    <n v="947.58"/>
    <n v="641.94000000000005"/>
    <n v="305.64"/>
    <s v="Credit Card"/>
    <s v="Not Returned"/>
    <x v="0"/>
    <d v="1899-12-30T19:04:00"/>
    <s v="Weekday"/>
    <s v="Coca-Cola Tea 1kg"/>
    <x v="0"/>
    <n v="139.21"/>
    <s v="Kalpana Subramaniam"/>
    <x v="0"/>
    <s v="Suresh Pandian"/>
    <s v="Sales"/>
    <s v="FreshMart Tiruppur Complex"/>
    <x v="0"/>
  </r>
  <r>
    <s v="INV100027"/>
    <x v="198"/>
    <s v="CUST0611"/>
    <s v="PRD016"/>
    <s v="STR049"/>
    <s v="EMP0183"/>
    <n v="5"/>
    <n v="67.989999999999995"/>
    <n v="20"/>
    <n v="67.989999999999995"/>
    <n v="271.95999999999998"/>
    <n v="240.75"/>
    <n v="31.21"/>
    <s v="Credit Card"/>
    <s v="Not Returned"/>
    <x v="1"/>
    <d v="1899-12-30T14:49:00"/>
    <s v="Weekday"/>
    <s v="Milky Mist Milk 2kg"/>
    <x v="3"/>
    <n v="59.92"/>
    <s v="Vasanth Iyer"/>
    <x v="0"/>
    <s v="Kamala Murugan"/>
    <s v="Cashier"/>
    <s v="FreshMart Mysuru Circle"/>
    <x v="0"/>
  </r>
  <r>
    <s v="INV101805"/>
    <x v="198"/>
    <s v="CUST0044"/>
    <s v="PRD008"/>
    <s v="STR106"/>
    <s v="EMP0119"/>
    <n v="2"/>
    <n v="455.79"/>
    <n v="0"/>
    <n v="0"/>
    <n v="911.58"/>
    <n v="565.76"/>
    <n v="345.82"/>
    <s v="Net Banking"/>
    <s v="Not Returned"/>
    <x v="1"/>
    <d v="1899-12-30T21:14:00"/>
    <s v="Weekday"/>
    <s v="Britannia Cookies 200g"/>
    <x v="6"/>
    <n v="455.79"/>
    <s v="Lakshmi Gounder"/>
    <x v="1"/>
    <s v="Om Sharma"/>
    <s v="Sales"/>
    <s v="FreshMart Ahmedabad Crossing"/>
    <x v="2"/>
  </r>
  <r>
    <s v="INV101866"/>
    <x v="198"/>
    <s v="CUST0495"/>
    <s v="PRD035"/>
    <s v="STR065"/>
    <s v="EMP0147"/>
    <n v="7"/>
    <n v="568.71"/>
    <n v="15"/>
    <n v="597.15"/>
    <n v="3383.82"/>
    <n v="2728.6"/>
    <n v="655.22"/>
    <s v="Net Banking"/>
    <s v="Not Returned"/>
    <x v="1"/>
    <d v="1899-12-30T09:02:00"/>
    <s v="Weekday"/>
    <s v="Coca-Cola Coffee 500g"/>
    <x v="0"/>
    <n v="503.36"/>
    <s v="Bhuvana Pillai"/>
    <x v="0"/>
    <s v="Hemalatha Naidu"/>
    <s v="Billing"/>
    <s v="FreshMart Mysuru Enclave"/>
    <x v="0"/>
  </r>
  <r>
    <s v="INV102090"/>
    <x v="198"/>
    <s v="CUST0465"/>
    <s v="PRD031"/>
    <s v="STR014"/>
    <s v="EMP0198"/>
    <n v="2"/>
    <n v="342.46"/>
    <n v="20"/>
    <n v="136.97999999999999"/>
    <n v="547.94000000000005"/>
    <n v="543.55999999999995"/>
    <n v="4.38"/>
    <s v="Net Banking"/>
    <s v="Not Returned"/>
    <x v="1"/>
    <d v="1899-12-30T13:41:00"/>
    <s v="Weekday"/>
    <s v="Nescafe Coffee Pack"/>
    <x v="0"/>
    <n v="342.46"/>
    <s v="Madhavan Iyer"/>
    <x v="2"/>
    <s v="Ovi Chettiar"/>
    <s v="Store Manager"/>
    <s v="FreshMart Coimbatore Circle"/>
    <x v="0"/>
  </r>
  <r>
    <s v="INV102159"/>
    <x v="198"/>
    <s v="CUST0379"/>
    <s v="PRD132"/>
    <s v="STR101"/>
    <s v="EMP0098"/>
    <n v="3"/>
    <n v="351.78"/>
    <n v="0"/>
    <n v="0"/>
    <n v="1055.3399999999999"/>
    <n v="761.49"/>
    <n v="293.85000000000002"/>
    <s v="Upi"/>
    <s v="Not Returned"/>
    <x v="1"/>
    <d v="1899-12-30T16:22:00"/>
    <s v="Weekday"/>
    <s v="Everest Blended Masala 2kg"/>
    <x v="1"/>
    <n v="351.78"/>
    <s v="Aishwarya Pandian"/>
    <x v="2"/>
    <s v="Dhanya Balan"/>
    <s v="Inventory"/>
    <s v="FreshMart Nagpur Junction"/>
    <x v="2"/>
  </r>
  <r>
    <s v="INV102191"/>
    <x v="198"/>
    <s v="CUST0060"/>
    <s v="PRD001"/>
    <s v="STR078"/>
    <s v="EMP0296"/>
    <n v="7"/>
    <n v="343.32"/>
    <n v="0"/>
    <n v="0"/>
    <n v="2403.2399999999998"/>
    <n v="1293.18"/>
    <n v="1110.06"/>
    <s v="Wallet"/>
    <s v="Not Returned"/>
    <x v="1"/>
    <d v="1899-12-30T09:05:00"/>
    <s v="Weekday"/>
    <s v="Local Bakers Buns 1kg"/>
    <x v="6"/>
    <n v="299.73"/>
    <s v="Anand Subramaniam"/>
    <x v="0"/>
    <s v="Vani Venkataraman"/>
    <s v="Billing"/>
    <s v="FreshMart Tiruppur Towers"/>
    <x v="0"/>
  </r>
  <r>
    <s v="INV100193"/>
    <x v="199"/>
    <s v="CUST0360"/>
    <s v="PRD132"/>
    <s v="STR020"/>
    <s v="EMP0296"/>
    <n v="4"/>
    <n v="351.78"/>
    <n v="0"/>
    <n v="0"/>
    <n v="1407.12"/>
    <n v="1015.32"/>
    <n v="391.8"/>
    <s v="Wallet"/>
    <s v="Not Returned"/>
    <x v="0"/>
    <d v="1899-12-30T14:21:00"/>
    <s v="Weekday"/>
    <s v="Everest Blended Masala 2kg"/>
    <x v="1"/>
    <n v="351.78"/>
    <s v="Deepak Nathan"/>
    <x v="1"/>
    <s v="Vani Venkataraman"/>
    <s v="Billing"/>
    <s v="FreshMart Erode Circle"/>
    <x v="0"/>
  </r>
  <r>
    <s v="INV100377"/>
    <x v="199"/>
    <s v="CUST0518"/>
    <s v="PRD028"/>
    <s v="STR051"/>
    <s v="EMP0248"/>
    <n v="4"/>
    <n v="432.85"/>
    <n v="5"/>
    <n v="86.57"/>
    <n v="1644.83"/>
    <n v="1239.92"/>
    <n v="404.91"/>
    <s v="Cash"/>
    <s v="Not Returned"/>
    <x v="1"/>
    <d v="1899-12-30T14:39:00"/>
    <s v="Weekday"/>
    <s v="Tata Tea Soft Drinks 500g"/>
    <x v="0"/>
    <n v="380.12"/>
    <s v="Raghav Kumar"/>
    <x v="0"/>
    <s v="Charulatha Selvam"/>
    <s v="Sales"/>
    <s v="FreshMart Madurai Arcade"/>
    <x v="0"/>
  </r>
  <r>
    <s v="INV100943"/>
    <x v="199"/>
    <s v="CUST0311"/>
    <s v="PRD014"/>
    <s v="STR104"/>
    <s v="EMP0067"/>
    <n v="1"/>
    <n v="434.65"/>
    <n v="0"/>
    <n v="0"/>
    <n v="434.65"/>
    <n v="351.63"/>
    <n v="83.02"/>
    <s v="Wallet"/>
    <s v="Returned"/>
    <x v="1"/>
    <d v="1899-12-30T18:12:00"/>
    <s v="Weekday"/>
    <s v="Milky Mist Curd 1kg"/>
    <x v="3"/>
    <n v="434.65"/>
    <s v="Sudha Pandian"/>
    <x v="1"/>
    <s v="Chandran Nair"/>
    <s v="Sales"/>
    <s v="FreshMart Nagpur Square"/>
    <x v="2"/>
  </r>
  <r>
    <s v="INV101008"/>
    <x v="199"/>
    <s v="CUST0242"/>
    <s v="PRD092"/>
    <s v="STR059"/>
    <s v="EMP0048"/>
    <n v="3"/>
    <n v="240.29"/>
    <n v="10"/>
    <n v="72.09"/>
    <n v="648.78"/>
    <n v="577.16999999999996"/>
    <n v="71.61"/>
    <s v="Credit Card"/>
    <s v="Not Returned"/>
    <x v="1"/>
    <d v="1899-12-30T16:56:00"/>
    <s v="Weekday"/>
    <s v="Organic Fresh Fresh Fruits 200g"/>
    <x v="9"/>
    <n v="224.28"/>
    <s v="Unknown"/>
    <x v="0"/>
    <s v="Ovi Venkataraman"/>
    <s v="Cashier"/>
    <s v="FreshMart Coimbatore Plaza"/>
    <x v="0"/>
  </r>
  <r>
    <s v="INV101113"/>
    <x v="199"/>
    <s v="CUST0436"/>
    <s v="PRD102"/>
    <s v="STR144"/>
    <s v="EMP0047"/>
    <n v="5"/>
    <n v="435.35"/>
    <n v="0"/>
    <n v="0"/>
    <n v="2176.75"/>
    <n v="1704.5"/>
    <n v="472.25"/>
    <s v="Upi"/>
    <s v="Not Returned"/>
    <x v="1"/>
    <d v="1899-12-30T13:23:00"/>
    <s v="Weekday"/>
    <s v="Local Farm Fresh Vegetables 200g v2"/>
    <x v="11"/>
    <n v="400.33"/>
    <s v="Hari Pillai"/>
    <x v="0"/>
    <s v="Sundar Gounder"/>
    <s v="Store Manager"/>
    <s v="FreshMart Kanpur Colony"/>
    <x v="1"/>
  </r>
  <r>
    <s v="INV101201"/>
    <x v="199"/>
    <s v="CUST0139"/>
    <s v="PRD075"/>
    <s v="STR020"/>
    <s v="EMP0013"/>
    <n v="1"/>
    <n v="297.32"/>
    <n v="15"/>
    <n v="44.6"/>
    <n v="252.72"/>
    <n v="225.28"/>
    <n v="27.44"/>
    <s v="Credit Card"/>
    <s v="Not Returned"/>
    <x v="0"/>
    <d v="1899-12-30T18:46:00"/>
    <s v="Weekday"/>
    <s v="Local Farm Fresh Vegetables 200g"/>
    <x v="5"/>
    <n v="297.32"/>
    <s v="Prasath Prabhu"/>
    <x v="1"/>
    <s v="Gokul Achari"/>
    <s v="Billing"/>
    <s v="FreshMart Erode Circle"/>
    <x v="0"/>
  </r>
  <r>
    <s v="INV101284"/>
    <x v="199"/>
    <s v="CUST0085"/>
    <s v="PRD050"/>
    <s v="STR010"/>
    <s v="EMP0004"/>
    <n v="1"/>
    <n v="51.33"/>
    <n v="5"/>
    <n v="2.57"/>
    <n v="48.76"/>
    <n v="37.479999999999997"/>
    <n v="11.28"/>
    <s v="Debit Card"/>
    <s v="Not Returned"/>
    <x v="1"/>
    <d v="1899-12-30T19:38:00"/>
    <s v="Weekday"/>
    <s v="Parle Namkeen 500g"/>
    <x v="7"/>
    <n v="51.33"/>
    <s v="Sundar Prabhu"/>
    <x v="1"/>
    <s v="Hema Chettiar"/>
    <s v="Sales"/>
    <s v="FreshMart Kochi Colony"/>
    <x v="0"/>
  </r>
  <r>
    <s v="INV101810"/>
    <x v="199"/>
    <s v="CUST0513"/>
    <s v="PRD092"/>
    <s v="STR033"/>
    <s v="EMP0313"/>
    <n v="2"/>
    <n v="224.28"/>
    <n v="5"/>
    <n v="22.43"/>
    <n v="426.13"/>
    <n v="384.78"/>
    <n v="41.35"/>
    <s v="Debit Card"/>
    <s v="Returned"/>
    <x v="1"/>
    <d v="1899-12-30T11:40:00"/>
    <s v="Weekday"/>
    <s v="Organic Fresh Fresh Fruits 200g"/>
    <x v="9"/>
    <n v="224.28"/>
    <s v="Vani Reddy"/>
    <x v="1"/>
    <s v="Lokesh Varma"/>
    <s v="HR"/>
    <s v="FreshMart Ahmedabad Complex"/>
    <x v="0"/>
  </r>
  <r>
    <s v="INV100025"/>
    <x v="200"/>
    <s v="CUST0507"/>
    <s v="PRD111"/>
    <s v="STR001"/>
    <s v="EMP0048"/>
    <n v="5"/>
    <n v="225.45"/>
    <n v="10"/>
    <n v="112.72"/>
    <n v="1166.71"/>
    <n v="954.5"/>
    <n v="212.21"/>
    <s v="Cash"/>
    <s v="Not Returned"/>
    <x v="1"/>
    <d v="1899-12-30T20:15:00"/>
    <s v="Weekend"/>
    <s v="Aachi Idli Rice 500g"/>
    <x v="2"/>
    <n v="225.45"/>
    <s v="Kamala Iyer"/>
    <x v="2"/>
    <s v="Ovi Venkataraman"/>
    <s v="Cashier"/>
    <s v="FreshMart Madurai Crossing"/>
    <x v="0"/>
  </r>
  <r>
    <s v="INV100038"/>
    <x v="200"/>
    <s v="CUST0574"/>
    <s v="PRD133"/>
    <s v="STR022"/>
    <s v="EMP0284"/>
    <n v="1"/>
    <n v="80.5"/>
    <n v="10"/>
    <n v="8.0500000000000007"/>
    <n v="83.32"/>
    <n v="62.25"/>
    <n v="21.07"/>
    <s v="Cash"/>
    <s v="Not Returned"/>
    <x v="1"/>
    <d v="1899-12-30T14:04:00"/>
    <s v="Weekend"/>
    <s v="Aachi Powdered Spices 200g"/>
    <x v="1"/>
    <n v="80.5"/>
    <s v="Dhanush Nathan"/>
    <x v="1"/>
    <s v="Naveen Venkataraman"/>
    <s v="Sales"/>
    <s v="FreshMart Tiruppur Complex"/>
    <x v="0"/>
  </r>
  <r>
    <s v="INV100353"/>
    <x v="200"/>
    <s v="CUST0350"/>
    <s v="PRD048"/>
    <s v="STR112"/>
    <s v="EMP0084"/>
    <n v="4"/>
    <n v="147.72"/>
    <n v="5"/>
    <n v="29.54"/>
    <n v="645.54"/>
    <n v="436.84"/>
    <n v="208.7"/>
    <s v="Credit Card"/>
    <s v="Not Returned"/>
    <x v="0"/>
    <d v="1899-12-30T15:45:00"/>
    <s v="Weekend"/>
    <s v="Lays Chocolates 1kg"/>
    <x v="7"/>
    <n v="147.72"/>
    <s v="Raghav Chettiar"/>
    <x v="1"/>
    <s v="Lakshmi Velan"/>
    <s v="Cashier"/>
    <s v="FreshMart Surat Colony"/>
    <x v="2"/>
  </r>
  <r>
    <s v="INV100368"/>
    <x v="200"/>
    <s v="CUST0654"/>
    <s v="PRD123"/>
    <s v="STR164"/>
    <s v="EMP0006"/>
    <n v="8"/>
    <n v="204.03"/>
    <n v="5"/>
    <n v="81.61"/>
    <n v="1783.22"/>
    <n v="1267.44"/>
    <n v="515.78"/>
    <s v="Net Banking"/>
    <s v="Not Returned"/>
    <x v="0"/>
    <d v="1899-12-30T19:50:00"/>
    <s v="Weekend"/>
    <s v="Fortune Gingelly Oil 200g"/>
    <x v="8"/>
    <n v="183.39"/>
    <s v="Gokul Sekar"/>
    <x v="0"/>
    <s v="Indira Nair"/>
    <s v="Cashier"/>
    <s v="FreshMart Delhi Towers"/>
    <x v="1"/>
  </r>
  <r>
    <s v="INV100396"/>
    <x v="200"/>
    <s v="CUST0054"/>
    <s v="PRD093"/>
    <s v="STR154"/>
    <s v="EMP0207"/>
    <n v="8"/>
    <n v="108.33"/>
    <n v="5"/>
    <n v="43.33"/>
    <n v="946.81"/>
    <n v="638.55999999999995"/>
    <n v="308.25"/>
    <s v="Wallet"/>
    <s v="Not Returned"/>
    <x v="1"/>
    <d v="1899-12-30T21:29:00"/>
    <s v="Weekend"/>
    <s v="Local Farm Fresh Vegetables 250ml"/>
    <x v="11"/>
    <n v="96.72"/>
    <s v="Deepak Pillai"/>
    <x v="0"/>
    <s v="Geetha Velan"/>
    <s v="Sales"/>
    <s v="FreshMart Lucknow Heights"/>
    <x v="1"/>
  </r>
  <r>
    <s v="INV100552"/>
    <x v="200"/>
    <s v="CUST0659"/>
    <s v="PRD013"/>
    <s v="STR049"/>
    <s v="EMP0017"/>
    <n v="4"/>
    <n v="161.03"/>
    <n v="0"/>
    <n v="0"/>
    <n v="740.74"/>
    <n v="496.96"/>
    <n v="243.78"/>
    <s v="Credit Card"/>
    <s v="Not Returned"/>
    <x v="1"/>
    <d v="1899-12-30T18:07:00"/>
    <s v="Weekend"/>
    <s v="Amul Paneer 250ml"/>
    <x v="3"/>
    <n v="161.03"/>
    <s v="Unknown"/>
    <x v="1"/>
    <s v="Ovi Sharma"/>
    <s v="Sales"/>
    <s v="FreshMart Mysuru Circle"/>
    <x v="0"/>
  </r>
  <r>
    <s v="INV100717"/>
    <x v="200"/>
    <s v="CUST0244"/>
    <s v="PRD113"/>
    <s v="STR068"/>
    <s v="EMP0233"/>
    <n v="1"/>
    <n v="236.56"/>
    <n v="10"/>
    <n v="23.66"/>
    <n v="244.83"/>
    <n v="211.73"/>
    <n v="33.1"/>
    <s v="Debit Card"/>
    <s v="Not Returned"/>
    <x v="1"/>
    <d v="1899-12-30T10:58:00"/>
    <s v="Weekend"/>
    <s v="Aachi Ponni Rice 1kg v2"/>
    <x v="2"/>
    <n v="236.56"/>
    <s v="Padma Naicker"/>
    <x v="2"/>
    <s v="Sangeetha Balan"/>
    <s v="Sales"/>
    <s v="FreshMart Coimbatore Main Road"/>
    <x v="0"/>
  </r>
  <r>
    <s v="INV100731"/>
    <x v="200"/>
    <s v="CUST0489"/>
    <s v="PRD128"/>
    <s v="STR036"/>
    <s v="EMP0150"/>
    <n v="4"/>
    <n v="253.11"/>
    <n v="5"/>
    <n v="50.62"/>
    <n v="1106.0899999999999"/>
    <n v="762.96"/>
    <n v="343.13"/>
    <s v="Net Banking"/>
    <s v="Not Returned"/>
    <x v="1"/>
    <d v="1899-12-30T09:36:00"/>
    <s v="Weekend"/>
    <s v="Aachi Powdered Spices Pack"/>
    <x v="1"/>
    <n v="253.11"/>
    <s v="Nagarajan Sharma"/>
    <x v="1"/>
    <s v="Dhanya Iyer"/>
    <s v="Operations"/>
    <s v="FreshMart Chennai Central"/>
    <x v="0"/>
  </r>
  <r>
    <s v="INV100741"/>
    <x v="200"/>
    <s v="CUST0071"/>
    <s v="PRD068"/>
    <s v="STR099"/>
    <s v="EMP0026"/>
    <n v="3"/>
    <n v="232.2"/>
    <n v="0"/>
    <n v="0"/>
    <n v="801.09"/>
    <n v="482.94"/>
    <n v="318.14999999999998"/>
    <s v="Cash"/>
    <s v="Not Returned"/>
    <x v="1"/>
    <d v="1899-12-30T17:39:00"/>
    <s v="Weekend"/>
    <s v="Patanjali Shampoo 2kg"/>
    <x v="10"/>
    <n v="232.2"/>
    <s v="Venkat Iyer"/>
    <x v="2"/>
    <s v="Nandhini Pandian"/>
    <s v="Operations"/>
    <s v="FreshMart Nagpur Plaza"/>
    <x v="2"/>
  </r>
  <r>
    <s v="INV101020"/>
    <x v="200"/>
    <s v="CUST0670"/>
    <s v="PRD012"/>
    <s v="STR011"/>
    <s v="EMP0058"/>
    <n v="1"/>
    <n v="541.35"/>
    <n v="5"/>
    <n v="27.07"/>
    <n v="591.41999999999996"/>
    <n v="336.4"/>
    <n v="255.02"/>
    <s v="Upi"/>
    <s v="Not Returned"/>
    <x v="1"/>
    <d v="1899-12-30T18:33:00"/>
    <s v="Weekend"/>
    <s v="Harvest Gold Rusk 1kg"/>
    <x v="6"/>
    <n v="541.35"/>
    <s v="Balaji Krishnan"/>
    <x v="1"/>
    <s v="Senthil Raj"/>
    <s v="Cashier"/>
    <s v="FreshMart Bengaluru Enclave"/>
    <x v="0"/>
  </r>
  <r>
    <s v="INV101165"/>
    <x v="200"/>
    <s v="CUST0480"/>
    <s v="PRD123"/>
    <s v="STR137"/>
    <s v="EMP0080"/>
    <n v="2"/>
    <n v="183.39"/>
    <n v="15"/>
    <n v="55.02"/>
    <n v="358.52"/>
    <n v="316.86"/>
    <n v="41.66"/>
    <s v="Net Banking"/>
    <s v="Returned"/>
    <x v="0"/>
    <d v="1899-12-30T15:46:00"/>
    <s v="Weekend"/>
    <s v="Fortune Gingelly Oil 200g"/>
    <x v="8"/>
    <n v="183.39"/>
    <s v="Aishwarya Balan"/>
    <x v="1"/>
    <s v="Charulatha Balan"/>
    <s v="Sales"/>
    <s v="FreshMart Ahmedabad Square"/>
    <x v="2"/>
  </r>
  <r>
    <s v="INV101206"/>
    <x v="200"/>
    <s v="CUST0600"/>
    <s v="PRD072"/>
    <s v="STR012"/>
    <s v="EMP0157"/>
    <n v="8"/>
    <n v="368.84"/>
    <n v="0"/>
    <n v="0"/>
    <n v="3393.33"/>
    <n v="2110.8000000000002"/>
    <n v="1282.53"/>
    <s v="Net Banking"/>
    <s v="Not Returned"/>
    <x v="1"/>
    <d v="1899-12-30T14:14:00"/>
    <s v="Weekend"/>
    <s v="Eveready Detergent 1L"/>
    <x v="5"/>
    <n v="340.25"/>
    <s v="Anitha Reddy"/>
    <x v="0"/>
    <s v="Elango Velan"/>
    <s v="Cashier"/>
    <s v="FreshMart Chennai Junction"/>
    <x v="0"/>
  </r>
  <r>
    <s v="INV101239"/>
    <x v="200"/>
    <s v="CUST0247"/>
    <s v="PRD032"/>
    <s v="STR175"/>
    <s v="EMP0133"/>
    <n v="2"/>
    <n v="141.11000000000001"/>
    <n v="15"/>
    <n v="42.33"/>
    <n v="275.87"/>
    <n v="231.82"/>
    <n v="44.05"/>
    <s v="Credit Card"/>
    <s v="Not Returned"/>
    <x v="0"/>
    <d v="1899-12-30T21:33:00"/>
    <s v="Weekend"/>
    <s v="Coca-Cola Coffee Combo"/>
    <x v="0"/>
    <n v="141.11000000000001"/>
    <s v="Chitra Nathan"/>
    <x v="1"/>
    <s v="Deepak Naicker"/>
    <s v="Sales"/>
    <s v="FreshMart Patna Square"/>
    <x v="3"/>
  </r>
  <r>
    <s v="INV101548"/>
    <x v="200"/>
    <s v="CUST0096"/>
    <s v="PRD118"/>
    <s v="STR043"/>
    <s v="EMP0271"/>
    <n v="5"/>
    <n v="157.91999999999999"/>
    <n v="0"/>
    <n v="0"/>
    <n v="908.04"/>
    <n v="688.2"/>
    <n v="219.84"/>
    <s v="Credit Card"/>
    <s v="Not Returned"/>
    <x v="1"/>
    <d v="1899-12-30T13:01:00"/>
    <s v="Weekend"/>
    <s v="Local Farm Fresh Fruits 1kg"/>
    <x v="8"/>
    <n v="155.55000000000001"/>
    <s v="Hariharan Gounder"/>
    <x v="0"/>
    <s v="Dhanush Gounder"/>
    <s v="Inventory"/>
    <s v="FreshMart Erode Heights"/>
    <x v="0"/>
  </r>
  <r>
    <s v="INV101563"/>
    <x v="200"/>
    <s v="CUST0398"/>
    <s v="PRD002"/>
    <s v="STR019"/>
    <s v="EMP0273"/>
    <n v="5"/>
    <n v="441.67"/>
    <n v="10"/>
    <n v="220.84"/>
    <n v="2285.64"/>
    <n v="1270.25"/>
    <n v="1015.39"/>
    <s v="Credit Card"/>
    <s v="Not Returned"/>
    <x v="0"/>
    <d v="1899-12-30T09:34:00"/>
    <s v="Weekend"/>
    <s v="Britannia Buns Pack"/>
    <x v="6"/>
    <n v="440.5"/>
    <s v="Balamurugan Menon"/>
    <x v="0"/>
    <s v="Prasath Subramaniam"/>
    <s v="Store Manager"/>
    <s v="FreshMart Hyderabad Heights"/>
    <x v="0"/>
  </r>
  <r>
    <s v="INV101632"/>
    <x v="200"/>
    <s v="CUST0060"/>
    <s v="PRD046"/>
    <s v="STR033"/>
    <s v="EMP0113"/>
    <n v="7"/>
    <n v="58.27"/>
    <n v="10"/>
    <n v="40.79"/>
    <n v="422.17"/>
    <n v="339.01"/>
    <n v="83.16"/>
    <s v="Cash"/>
    <s v="Not Returned"/>
    <x v="1"/>
    <d v="1899-12-30T15:45:00"/>
    <s v="Weekend"/>
    <s v="ITC Ice Cream 250ml"/>
    <x v="12"/>
    <n v="57.06"/>
    <s v="Anand Subramaniam"/>
    <x v="0"/>
    <s v="Radha Rao"/>
    <s v="Inventory"/>
    <s v="FreshMart Ahmedabad Complex"/>
    <x v="0"/>
  </r>
  <r>
    <s v="INV101687"/>
    <x v="200"/>
    <s v="CUST0657"/>
    <s v="PRD034"/>
    <s v="STR077"/>
    <s v="EMP0030"/>
    <n v="5"/>
    <n v="124.84"/>
    <n v="10"/>
    <n v="62.42"/>
    <n v="646.04999999999995"/>
    <n v="486.75"/>
    <n v="159.30000000000001"/>
    <s v="Debit Card"/>
    <s v="Not Returned"/>
    <x v="1"/>
    <d v="1899-12-30T16:44:00"/>
    <s v="Weekend"/>
    <s v="Nescafe Coffee 500g"/>
    <x v="0"/>
    <n v="124.84"/>
    <s v="Devi Pandian"/>
    <x v="2"/>
    <s v="Hariharan Rao"/>
    <s v="Cashier"/>
    <s v="FreshMart Kochi Gardens"/>
    <x v="0"/>
  </r>
  <r>
    <s v="INV100044"/>
    <x v="52"/>
    <s v="CUST0165"/>
    <s v="PRD050"/>
    <s v="STR071"/>
    <s v="EMP0239"/>
    <n v="7"/>
    <n v="51.58"/>
    <n v="15"/>
    <n v="54.16"/>
    <n v="352.93"/>
    <n v="262.36"/>
    <n v="90.57"/>
    <s v="Credit Card"/>
    <s v="Not Returned"/>
    <x v="2"/>
    <d v="1899-12-30T10:04:00"/>
    <s v="Weekend"/>
    <s v="Parle Namkeen 500g"/>
    <x v="7"/>
    <n v="51.33"/>
    <s v="Meena Reddy"/>
    <x v="0"/>
    <s v="Hariharan Gounder"/>
    <s v="Billing"/>
    <s v="FreshMart Salem Crossing"/>
    <x v="0"/>
  </r>
  <r>
    <s v="INV100465"/>
    <x v="52"/>
    <s v="CUST0246"/>
    <s v="PRD064"/>
    <s v="STR024"/>
    <s v="EMP0124"/>
    <n v="8"/>
    <n v="404.88"/>
    <n v="0"/>
    <n v="0"/>
    <n v="3724.9"/>
    <n v="2205.36"/>
    <n v="1519.54"/>
    <s v="Cash"/>
    <s v="Not Returned"/>
    <x v="0"/>
    <d v="1899-12-30T20:04:00"/>
    <s v="Weekend"/>
    <s v="Patanjali Soap Combo"/>
    <x v="10"/>
    <n v="386.17"/>
    <s v="Udhay Varma"/>
    <x v="0"/>
    <s v="Vijay Pandian"/>
    <s v="Sales"/>
    <s v="FreshMart Bengaluru Plaza"/>
    <x v="0"/>
  </r>
  <r>
    <s v="INV100672"/>
    <x v="52"/>
    <s v="CUST0297"/>
    <s v="PRD066"/>
    <s v="STR019"/>
    <s v="EMP0064"/>
    <n v="5"/>
    <n v="510.63"/>
    <n v="5"/>
    <n v="127.66"/>
    <n v="2789.31"/>
    <n v="1827.85"/>
    <n v="961.46"/>
    <s v="Credit Card"/>
    <s v="Not Returned"/>
    <x v="1"/>
    <d v="1899-12-30T13:11:00"/>
    <s v="Weekend"/>
    <s v="Dove Shampoo 2kg"/>
    <x v="10"/>
    <n v="491.81"/>
    <s v="Nithya Sharma"/>
    <x v="0"/>
    <s v="Sanjay Venkataraman"/>
    <s v="Cashier"/>
    <s v="FreshMart Hyderabad Heights"/>
    <x v="0"/>
  </r>
  <r>
    <s v="INV100857"/>
    <x v="52"/>
    <s v="CUST0293"/>
    <s v="PRD133"/>
    <s v="STR121"/>
    <s v="EMP0319"/>
    <n v="5"/>
    <n v="89.69"/>
    <n v="5"/>
    <n v="22.42"/>
    <n v="489.93"/>
    <n v="311.25"/>
    <n v="178.68"/>
    <s v="Cash"/>
    <s v="Not Returned"/>
    <x v="1"/>
    <d v="1899-12-30T20:00:00"/>
    <s v="Weekend"/>
    <s v="Aachi Powdered Spices 200g"/>
    <x v="1"/>
    <n v="80.5"/>
    <s v="Suresh Chandran"/>
    <x v="0"/>
    <s v="Harini Kumar"/>
    <s v="Cashier"/>
    <s v="FreshMart Pune Junction"/>
    <x v="2"/>
  </r>
  <r>
    <s v="INV100878"/>
    <x v="52"/>
    <s v="CUST0122"/>
    <s v="PRD001"/>
    <s v="STR099"/>
    <s v="EMP0202"/>
    <n v="2"/>
    <n v="299.73"/>
    <n v="20"/>
    <n v="119.89"/>
    <n v="551.51"/>
    <n v="369.48"/>
    <n v="182.03"/>
    <s v="Credit Card"/>
    <s v="Not Returned"/>
    <x v="2"/>
    <d v="1899-12-30T13:34:00"/>
    <s v="Weekend"/>
    <s v="Local Bakers Buns 1kg"/>
    <x v="6"/>
    <n v="299.73"/>
    <s v="Sudha Prabhu"/>
    <x v="1"/>
    <s v="Vani Chettiar"/>
    <s v="Sales"/>
    <s v="FreshMart Nagpur Plaza"/>
    <x v="2"/>
  </r>
  <r>
    <s v="INV101169"/>
    <x v="52"/>
    <s v="CUST0683"/>
    <s v="PRD084"/>
    <s v="STR140"/>
    <s v="EMP0145"/>
    <n v="2"/>
    <n v="221.61"/>
    <n v="10"/>
    <n v="44.32"/>
    <n v="458.74"/>
    <n v="364.34"/>
    <n v="94.4"/>
    <s v="Debit Card"/>
    <s v="Not Returned"/>
    <x v="1"/>
    <d v="1899-12-30T11:20:00"/>
    <s v="Weekend"/>
    <s v="Local Farm Fresh Fruits Combo"/>
    <x v="9"/>
    <n v="221.61"/>
    <s v="Prasath Raj"/>
    <x v="2"/>
    <s v="Ilango Reddy"/>
    <s v="Cashier"/>
    <s v="FreshMart Surat Crossing"/>
    <x v="2"/>
  </r>
  <r>
    <s v="INV101343"/>
    <x v="52"/>
    <s v="CUST0529"/>
    <s v="PRD019"/>
    <s v="STR054"/>
    <s v="EMP0104"/>
    <n v="2"/>
    <n v="448.94"/>
    <n v="10"/>
    <n v="89.79"/>
    <n v="929.3"/>
    <n v="760.16"/>
    <n v="169.14"/>
    <s v="Cash"/>
    <s v="Not Returned"/>
    <x v="1"/>
    <d v="1899-12-30T11:32:00"/>
    <s v="Weekend"/>
    <s v="Amul Paneer 1kg"/>
    <x v="3"/>
    <n v="448.94"/>
    <s v="Indira Balan"/>
    <x v="1"/>
    <s v="Pandi Nair"/>
    <s v="Inventory"/>
    <s v="FreshMart Mysuru Plaza"/>
    <x v="0"/>
  </r>
  <r>
    <s v="INV101480"/>
    <x v="52"/>
    <s v="CUST0179"/>
    <s v="PRD149"/>
    <s v="STR115"/>
    <s v="EMP0269"/>
    <n v="6"/>
    <n v="176.07"/>
    <n v="0"/>
    <n v="0"/>
    <n v="1214.8800000000001"/>
    <n v="745.98"/>
    <n v="468.9"/>
    <s v="Wallet"/>
    <s v="Not Returned"/>
    <x v="1"/>
    <d v="1899-12-30T17:52:00"/>
    <s v="Weekend"/>
    <s v="Vim Toilet Cleaner 200g"/>
    <x v="4"/>
    <n v="171.25"/>
    <s v="Chitra Mudaliar"/>
    <x v="0"/>
    <s v="Devi Sharma"/>
    <s v="Billing"/>
    <s v="FreshMart Surat Nagar"/>
    <x v="2"/>
  </r>
  <r>
    <s v="INV101511"/>
    <x v="52"/>
    <s v="CUST0183"/>
    <s v="PRD023"/>
    <s v="STR037"/>
    <s v="EMP0074"/>
    <n v="1"/>
    <n v="342.27"/>
    <n v="20"/>
    <n v="68.45"/>
    <n v="314.89"/>
    <n v="266.10000000000002"/>
    <n v="48.79"/>
    <s v="Upi"/>
    <s v="Not Returned"/>
    <x v="2"/>
    <d v="1899-12-30T20:14:00"/>
    <s v="Weekend"/>
    <s v="Amul Butter 1L"/>
    <x v="3"/>
    <n v="342.27"/>
    <s v="Tara Balan"/>
    <x v="2"/>
    <s v="Indira Varma"/>
    <s v="Sales"/>
    <s v="FreshMart Hyderabad Extension"/>
    <x v="0"/>
  </r>
  <r>
    <s v="INV101658"/>
    <x v="52"/>
    <s v="CUST0507"/>
    <s v="PRD065"/>
    <s v="STR140"/>
    <s v="EMP0145"/>
    <n v="5"/>
    <n v="277.42"/>
    <n v="0"/>
    <n v="0"/>
    <n v="1595.16"/>
    <n v="995.8"/>
    <n v="599.36"/>
    <s v="Credit Card"/>
    <s v="Not Returned"/>
    <x v="0"/>
    <d v="1899-12-30T17:20:00"/>
    <s v="Weekend"/>
    <s v="Dove Toothpaste 1L"/>
    <x v="10"/>
    <n v="159.5"/>
    <s v="Kamala Iyer"/>
    <x v="2"/>
    <s v="Ilango Reddy"/>
    <s v="Cashier"/>
    <s v="FreshMart Surat Crossing"/>
    <x v="2"/>
  </r>
  <r>
    <s v="INV101807"/>
    <x v="52"/>
    <s v="CUST0144"/>
    <s v="PRD032"/>
    <s v="STR068"/>
    <s v="EMP0233"/>
    <n v="8"/>
    <n v="157.32"/>
    <n v="0"/>
    <n v="0"/>
    <n v="1447.34"/>
    <n v="927.28"/>
    <n v="520.05999999999995"/>
    <s v="Net Banking"/>
    <s v="Not Returned"/>
    <x v="1"/>
    <d v="1899-12-30T17:40:00"/>
    <s v="Weekend"/>
    <s v="Coca-Cola Coffee Combo"/>
    <x v="0"/>
    <n v="141.11000000000001"/>
    <s v="Lalitha Chandran"/>
    <x v="0"/>
    <s v="Sangeetha Balan"/>
    <s v="Sales"/>
    <s v="FreshMart Coimbatore Main Road"/>
    <x v="0"/>
  </r>
  <r>
    <s v="INV102369"/>
    <x v="52"/>
    <s v="CUST0026"/>
    <s v="PRD010"/>
    <s v="STR036"/>
    <s v="EMP0150"/>
    <n v="4"/>
    <n v="182.3"/>
    <n v="15"/>
    <n v="109.38"/>
    <n v="712.79"/>
    <n v="430.4"/>
    <n v="282.39"/>
    <s v="Cash"/>
    <s v="Not Returned"/>
    <x v="0"/>
    <d v="1899-12-30T21:30:00"/>
    <s v="Weekend"/>
    <s v="Harvest Gold Cookies Pack"/>
    <x v="6"/>
    <n v="182.3"/>
    <s v="Raghav Nathan"/>
    <x v="1"/>
    <s v="Dhanya Iyer"/>
    <s v="Operations"/>
    <s v="FreshMart Chennai Central"/>
    <x v="0"/>
  </r>
  <r>
    <s v="INV100070"/>
    <x v="201"/>
    <s v="CUST0118"/>
    <s v="PRD001"/>
    <s v="STR091"/>
    <s v="EMP0033"/>
    <n v="2"/>
    <n v="299.73"/>
    <n v="20"/>
    <n v="119.89"/>
    <n v="479.57"/>
    <n v="369.48"/>
    <n v="110.09"/>
    <s v="Net Banking"/>
    <s v="Not Returned"/>
    <x v="0"/>
    <d v="1899-12-30T13:51:00"/>
    <s v="Weekday"/>
    <s v="Local Bakers Buns 1kg"/>
    <x v="6"/>
    <n v="299.73"/>
    <s v="Gokul Naidu"/>
    <x v="2"/>
    <s v="Geetha Subramaniam"/>
    <s v="Sales"/>
    <s v="FreshMart Tiruppur Plaza"/>
    <x v="0"/>
  </r>
  <r>
    <s v="INV101189"/>
    <x v="201"/>
    <s v="CUST0417"/>
    <s v="PRD097"/>
    <s v="STR063"/>
    <s v="EMP0340"/>
    <n v="3"/>
    <n v="365.92"/>
    <n v="0"/>
    <n v="0"/>
    <n v="1097.76"/>
    <n v="931.14"/>
    <n v="166.62"/>
    <s v="Credit Card"/>
    <s v="Not Returned"/>
    <x v="0"/>
    <d v="1899-12-30T16:09:00"/>
    <s v="Weekday"/>
    <s v="Local Farm Fresh Vegetables 250ml v2"/>
    <x v="11"/>
    <n v="365.92"/>
    <s v="Sanjay Chandran"/>
    <x v="1"/>
    <s v="Nithya Subramaniam"/>
    <s v="Cashier"/>
    <s v="FreshMart Hyderabad Market"/>
    <x v="0"/>
  </r>
  <r>
    <s v="INV101381"/>
    <x v="201"/>
    <s v="CUST0069"/>
    <s v="PRD017"/>
    <s v="STR047"/>
    <s v="EMP0160"/>
    <n v="8"/>
    <n v="532.91"/>
    <n v="10"/>
    <n v="426.33"/>
    <n v="3836.95"/>
    <n v="3181.52"/>
    <n v="655.43"/>
    <s v="Net Banking"/>
    <s v="Not Returned"/>
    <x v="0"/>
    <d v="1899-12-30T13:20:00"/>
    <s v="Weekday"/>
    <s v="Nestle Curd 1kg"/>
    <x v="3"/>
    <n v="464.41"/>
    <s v="Aishwarya Prabhu"/>
    <x v="0"/>
    <s v="Sangeetha Pillai"/>
    <s v="Sales"/>
    <s v="FreshMart Hyderabad Enclave"/>
    <x v="0"/>
  </r>
  <r>
    <s v="INV101444"/>
    <x v="201"/>
    <s v="CUST0096"/>
    <s v="PRD029"/>
    <s v="STR123"/>
    <s v="EMP0155"/>
    <n v="4"/>
    <n v="335.78"/>
    <n v="0"/>
    <n v="0"/>
    <n v="1343.12"/>
    <n v="1044.8800000000001"/>
    <n v="298.24"/>
    <s v="Upi"/>
    <s v="Not Returned"/>
    <x v="0"/>
    <d v="1899-12-30T10:48:00"/>
    <s v="Weekday"/>
    <s v="Pepsi Tea 200g"/>
    <x v="0"/>
    <n v="332.73"/>
    <s v="Hariharan Gounder"/>
    <x v="0"/>
    <s v="Vijay Chandran"/>
    <s v="Cashier"/>
    <s v="FreshMart Mumbai Extension"/>
    <x v="2"/>
  </r>
  <r>
    <s v="INV102039"/>
    <x v="201"/>
    <s v="CUST0480"/>
    <s v="PRD094"/>
    <s v="STR037"/>
    <s v="EMP0021"/>
    <n v="4"/>
    <n v="298.68"/>
    <n v="20"/>
    <n v="238.94"/>
    <n v="955.78"/>
    <n v="1002.76"/>
    <n v="-46.98"/>
    <s v="Wallet"/>
    <s v="Not Returned"/>
    <x v="1"/>
    <d v="1899-12-30T18:23:00"/>
    <s v="Weekday"/>
    <s v="Organic Fresh Fresh Vegetables 2kg"/>
    <x v="11"/>
    <n v="298.68"/>
    <s v="Aishwarya Balan"/>
    <x v="1"/>
    <s v="Tamil Nathan"/>
    <s v="Inventory"/>
    <s v="FreshMart Hyderabad Extension"/>
    <x v="0"/>
  </r>
  <r>
    <s v="INV102341"/>
    <x v="201"/>
    <s v="CUST0675"/>
    <s v="PRD111"/>
    <s v="STR076"/>
    <s v="EMP0056"/>
    <n v="3"/>
    <n v="232.32"/>
    <n v="0"/>
    <n v="0"/>
    <n v="696.96"/>
    <n v="572.70000000000005"/>
    <n v="124.26"/>
    <s v="Net Banking"/>
    <s v="Not Returned"/>
    <x v="1"/>
    <d v="1899-12-30T14:42:00"/>
    <s v="Weekday"/>
    <s v="Aachi Idli Rice 500g"/>
    <x v="2"/>
    <n v="225.45"/>
    <s v="Anand Chettiar"/>
    <x v="0"/>
    <s v="Anjali Balan"/>
    <s v="Sales"/>
    <s v="FreshMart Hyderabad Towers"/>
    <x v="0"/>
  </r>
  <r>
    <s v="INV102490"/>
    <x v="201"/>
    <s v="CUST0243"/>
    <s v="PRD083"/>
    <s v="STR090"/>
    <s v="EMP0209"/>
    <n v="2"/>
    <n v="425.88"/>
    <n v="15"/>
    <n v="127.76"/>
    <n v="724"/>
    <n v="714.94"/>
    <n v="9.06"/>
    <s v="Debit Card"/>
    <s v="Not Returned"/>
    <x v="1"/>
    <d v="1899-12-30T18:42:00"/>
    <s v="Weekday"/>
    <s v="Organic Fresh Fresh Fruits 2kg"/>
    <x v="9"/>
    <n v="425.88"/>
    <s v="Lakshmi Reddy"/>
    <x v="2"/>
    <s v="Eswari Pandian"/>
    <s v="Store Manager"/>
    <s v="FreshMart Mysuru Heights"/>
    <x v="0"/>
  </r>
  <r>
    <s v="INV100020"/>
    <x v="202"/>
    <s v="CUST0237"/>
    <s v="PRD007"/>
    <s v="STR027"/>
    <s v="EMP0143"/>
    <n v="1"/>
    <n v="437.49"/>
    <n v="0"/>
    <n v="0"/>
    <n v="437.49"/>
    <n v="265.44"/>
    <n v="172.05"/>
    <s v="Credit Card"/>
    <s v="Not Returned"/>
    <x v="0"/>
    <d v="1899-12-30T21:42:00"/>
    <s v="Weekday"/>
    <s v="Britannia Buns 2kg v2"/>
    <x v="6"/>
    <n v="437.49"/>
    <s v="Harini Varma"/>
    <x v="1"/>
    <s v="Chitra Prabhu"/>
    <s v="Sales"/>
    <s v="FreshMart Coimbatore Heights"/>
    <x v="0"/>
  </r>
  <r>
    <s v="INV100343"/>
    <x v="202"/>
    <s v="CUST0232"/>
    <s v="PRD115"/>
    <s v="STR133"/>
    <s v="EMP0258"/>
    <n v="3"/>
    <n v="372.61"/>
    <n v="0"/>
    <n v="0"/>
    <n v="1117.83"/>
    <n v="959.73"/>
    <n v="158.1"/>
    <s v="Net Banking"/>
    <s v="Not Returned"/>
    <x v="2"/>
    <d v="1899-12-30T12:52:00"/>
    <s v="Weekday"/>
    <s v="Aachi Ponni Rice 500g"/>
    <x v="2"/>
    <n v="372.61"/>
    <s v="Kishore Sharma"/>
    <x v="1"/>
    <s v="Bhuvana Sekar"/>
    <s v="Sales"/>
    <s v="FreshMart Nagpur Gardens"/>
    <x v="2"/>
  </r>
  <r>
    <s v="INV100519"/>
    <x v="202"/>
    <s v="CUST0446"/>
    <s v="PRD024"/>
    <s v="STR031"/>
    <s v="EMP0153"/>
    <n v="3"/>
    <n v="313.47000000000003"/>
    <n v="0"/>
    <n v="0"/>
    <n v="940.41"/>
    <n v="738.36"/>
    <n v="202.05"/>
    <s v="Credit Card"/>
    <s v="Not Returned"/>
    <x v="2"/>
    <d v="1899-12-30T10:35:00"/>
    <s v="Weekday"/>
    <s v="Aavin Milk Pack v2"/>
    <x v="3"/>
    <n v="313.47000000000003"/>
    <s v="Ramesh Sharma"/>
    <x v="2"/>
    <s v="Eswari Raj"/>
    <s v="Sales"/>
    <s v="FreshMart Chennai Complex"/>
    <x v="0"/>
  </r>
  <r>
    <s v="INV100905"/>
    <x v="202"/>
    <s v="CUST0002"/>
    <s v="PRD039"/>
    <s v="STR048"/>
    <s v="EMP0312"/>
    <n v="3"/>
    <n v="392.79"/>
    <n v="10"/>
    <n v="117.84"/>
    <n v="1060.53"/>
    <n v="1044.99"/>
    <n v="15.54"/>
    <s v="Net Banking"/>
    <s v="Not Returned"/>
    <x v="0"/>
    <d v="1899-12-30T17:33:00"/>
    <s v="Weekday"/>
    <s v="ITC Frozen Vegetables 250ml"/>
    <x v="12"/>
    <n v="392.79"/>
    <s v="Eswari Murugan"/>
    <x v="2"/>
    <s v="Vasanthi Chettiar"/>
    <s v="Sales"/>
    <s v="FreshMart Bengaluru Square"/>
    <x v="0"/>
  </r>
  <r>
    <s v="INV101275"/>
    <x v="202"/>
    <s v="CUST0157"/>
    <s v="PRD033"/>
    <s v="STR121"/>
    <s v="EMP0319"/>
    <n v="5"/>
    <n v="219.52"/>
    <n v="10"/>
    <n v="109.76"/>
    <n v="987.84"/>
    <n v="885.15"/>
    <n v="102.69"/>
    <s v="Net Banking"/>
    <s v="Not Returned"/>
    <x v="1"/>
    <d v="1899-12-30T09:39:00"/>
    <s v="Weekday"/>
    <s v="Bisleri Soft Drinks 2kg"/>
    <x v="0"/>
    <n v="217.42"/>
    <s v="Prasath Chettiar"/>
    <x v="0"/>
    <s v="Harini Kumar"/>
    <s v="Cashier"/>
    <s v="FreshMart Pune Junction"/>
    <x v="2"/>
  </r>
  <r>
    <s v="INV101547"/>
    <x v="202"/>
    <s v="CUST0666"/>
    <s v="PRD110"/>
    <s v="STR109"/>
    <s v="EMP0180"/>
    <n v="4"/>
    <n v="328.15"/>
    <n v="20"/>
    <n v="262.52"/>
    <n v="1050.08"/>
    <n v="1014.8"/>
    <n v="35.28"/>
    <s v="Net Banking"/>
    <s v="Not Returned"/>
    <x v="1"/>
    <d v="1899-12-30T09:59:00"/>
    <s v="Weekday"/>
    <s v="India Gate Ponni Rice 1kg"/>
    <x v="2"/>
    <n v="291.93"/>
    <s v="Anand Reddy"/>
    <x v="0"/>
    <s v="Venkat Balan"/>
    <s v="Billing"/>
    <s v="FreshMart Mumbai Complex"/>
    <x v="2"/>
  </r>
  <r>
    <s v="INV102173"/>
    <x v="202"/>
    <s v="CUST0686"/>
    <s v="PRD098"/>
    <s v="STR129"/>
    <s v="EMP0239"/>
    <n v="3"/>
    <n v="93.33"/>
    <n v="10"/>
    <n v="28"/>
    <n v="251.99"/>
    <n v="207.27"/>
    <n v="44.72"/>
    <s v="Debit Card"/>
    <s v="Not Returned"/>
    <x v="0"/>
    <d v="1899-12-30T16:25:00"/>
    <s v="Weekday"/>
    <s v="Organic Fresh Fresh Vegetables 250ml"/>
    <x v="11"/>
    <n v="83.13"/>
    <s v="Hemalatha Balan"/>
    <x v="0"/>
    <s v="Hariharan Gounder"/>
    <s v="Billing"/>
    <s v="FreshMart Ahmedabad Heights"/>
    <x v="2"/>
  </r>
  <r>
    <s v="INV100029"/>
    <x v="203"/>
    <s v="CUST0523"/>
    <s v="PRD033"/>
    <s v="STR043"/>
    <s v="EMP0167"/>
    <n v="2"/>
    <n v="217.42"/>
    <n v="0"/>
    <n v="0"/>
    <n v="434.84"/>
    <n v="354.06"/>
    <n v="80.78"/>
    <s v="Debit Card"/>
    <s v="Not Returned"/>
    <x v="0"/>
    <d v="1899-12-30T09:15:00"/>
    <s v="Weekday"/>
    <s v="Bisleri Soft Drinks 2kg"/>
    <x v="0"/>
    <n v="217.42"/>
    <s v="Mala Velan"/>
    <x v="2"/>
    <s v="Hariharan Subramaniam"/>
    <s v="Store Manager"/>
    <s v="FreshMart Erode Heights"/>
    <x v="0"/>
  </r>
  <r>
    <s v="INV100483"/>
    <x v="203"/>
    <s v="CUST0666"/>
    <s v="PRD114"/>
    <s v="STR097"/>
    <s v="EMP0146"/>
    <n v="6"/>
    <n v="200.08"/>
    <n v="10"/>
    <n v="120.05"/>
    <n v="1080.43"/>
    <n v="949.68"/>
    <n v="130.75"/>
    <s v="Cash"/>
    <s v="Not Returned"/>
    <x v="1"/>
    <d v="1899-12-30T17:30:00"/>
    <s v="Weekday"/>
    <s v="Aachi Ponni Rice 250ml"/>
    <x v="2"/>
    <n v="188.64"/>
    <s v="Anand Reddy"/>
    <x v="0"/>
    <s v="Kishore Chettiar"/>
    <s v="Inventory"/>
    <s v="FreshMart Ahmedabad Arcade"/>
    <x v="2"/>
  </r>
  <r>
    <s v="INV100636"/>
    <x v="203"/>
    <s v="CUST0269"/>
    <s v="PRD140"/>
    <s v="STR028"/>
    <s v="EMP0123"/>
    <n v="4"/>
    <n v="352.51"/>
    <n v="10"/>
    <n v="141"/>
    <n v="1269.04"/>
    <n v="1040.24"/>
    <n v="228.8"/>
    <s v="Wallet"/>
    <s v="Not Returned"/>
    <x v="1"/>
    <d v="1899-12-30T11:24:00"/>
    <s v="Weekday"/>
    <s v="Vim Toilet Cleaner 2kg"/>
    <x v="4"/>
    <n v="352.51"/>
    <s v="Naveen Naidu"/>
    <x v="2"/>
    <s v="Sundar Sharma"/>
    <s v="Cashier"/>
    <s v="FreshMart Ahmedabad Hub"/>
    <x v="0"/>
  </r>
  <r>
    <s v="INV100752"/>
    <x v="203"/>
    <s v="CUST0415"/>
    <s v="PRD122"/>
    <s v="STR126"/>
    <s v="EMP0063"/>
    <n v="4"/>
    <n v="115.25"/>
    <n v="0"/>
    <n v="0"/>
    <n v="461"/>
    <n v="354.88"/>
    <n v="106.12"/>
    <s v="Wallet"/>
    <s v="Not Returned"/>
    <x v="1"/>
    <d v="1899-12-30T12:12:00"/>
    <s v="Weekday"/>
    <s v="Fortune Gingelly Oil 250ml"/>
    <x v="8"/>
    <n v="102.51"/>
    <s v="Bharath Devi"/>
    <x v="0"/>
    <s v="Lakshmi Devi"/>
    <s v="Store Manager"/>
    <s v="FreshMart Surat Hub"/>
    <x v="2"/>
  </r>
  <r>
    <s v="INV100864"/>
    <x v="203"/>
    <s v="CUST0572"/>
    <s v="PRD112"/>
    <s v="STR101"/>
    <s v="EMP0131"/>
    <n v="6"/>
    <n v="255.48"/>
    <n v="5"/>
    <n v="76.64"/>
    <n v="1456.24"/>
    <n v="1263.1199999999999"/>
    <n v="193.12"/>
    <s v="Credit Card"/>
    <s v="Not Returned"/>
    <x v="1"/>
    <d v="1899-12-30T17:25:00"/>
    <s v="Weekday"/>
    <s v="Aachi Ponni Rice 2kg"/>
    <x v="2"/>
    <n v="251.73"/>
    <s v="Chandrasekar Balan"/>
    <x v="0"/>
    <s v="Vani Chandran"/>
    <s v="Inventory"/>
    <s v="FreshMart Nagpur Junction"/>
    <x v="2"/>
  </r>
  <r>
    <s v="INV100996"/>
    <x v="203"/>
    <s v="CUST0370"/>
    <s v="PRD008"/>
    <s v="STR164"/>
    <s v="EMP0293"/>
    <n v="4"/>
    <n v="503.4"/>
    <n v="15"/>
    <n v="302.04000000000002"/>
    <n v="1711.56"/>
    <n v="1131.52"/>
    <n v="580.04"/>
    <s v="Net Banking"/>
    <s v="Not Returned"/>
    <x v="1"/>
    <d v="1899-12-30T16:25:00"/>
    <s v="Weekday"/>
    <s v="Britannia Cookies 200g"/>
    <x v="6"/>
    <n v="455.79"/>
    <s v="Jaya Naicker"/>
    <x v="0"/>
    <s v="Jaya Gounder"/>
    <s v="Cashier"/>
    <s v="FreshMart Delhi Towers"/>
    <x v="1"/>
  </r>
  <r>
    <s v="INV101770"/>
    <x v="203"/>
    <s v="CUST0633"/>
    <s v="PRD124"/>
    <s v="STR053"/>
    <s v="EMP0190"/>
    <n v="8"/>
    <n v="126.89"/>
    <n v="15"/>
    <n v="152.27000000000001"/>
    <n v="862.85"/>
    <n v="871.36"/>
    <n v="-8.51"/>
    <s v="Debit Card"/>
    <s v="Not Returned"/>
    <x v="1"/>
    <d v="1899-12-30T18:22:00"/>
    <s v="Weekday"/>
    <s v="Gold Winner Coconut Oil 2kg"/>
    <x v="8"/>
    <n v="121.9"/>
    <s v="Devi Mudaliar"/>
    <x v="0"/>
    <s v="Balaji Prabhu"/>
    <s v="HR"/>
    <s v="FreshMart Tiruppur Heights"/>
    <x v="0"/>
  </r>
  <r>
    <s v="INV101821"/>
    <x v="203"/>
    <s v="CUST0054"/>
    <s v="PRD026"/>
    <s v="STR120"/>
    <s v="EMP0344"/>
    <n v="6"/>
    <n v="342.94"/>
    <n v="0"/>
    <n v="0"/>
    <n v="2057.64"/>
    <n v="1483.5"/>
    <n v="574.14"/>
    <s v="Net Banking"/>
    <s v="Not Returned"/>
    <x v="1"/>
    <d v="1899-12-30T15:00:00"/>
    <s v="Weekday"/>
    <s v="Nescafe Coffee 1kg"/>
    <x v="0"/>
    <n v="329.69"/>
    <s v="Deepak Pillai"/>
    <x v="0"/>
    <s v="Meena Kumar"/>
    <s v="Sales"/>
    <s v="FreshMart Nagpur Central"/>
    <x v="2"/>
  </r>
  <r>
    <s v="INV100422"/>
    <x v="110"/>
    <s v="CUST0056"/>
    <s v="PRD002"/>
    <s v="STR062"/>
    <s v="EMP0350"/>
    <n v="5"/>
    <n v="440.5"/>
    <n v="0"/>
    <n v="0"/>
    <n v="2202.5"/>
    <n v="1270.25"/>
    <n v="932.25"/>
    <s v="Wallet"/>
    <s v="Not Returned"/>
    <x v="1"/>
    <d v="1899-12-30T20:00:00"/>
    <s v="Weekday"/>
    <s v="Britannia Buns Pack"/>
    <x v="6"/>
    <n v="440.5"/>
    <s v="Nithya Prabhu"/>
    <x v="2"/>
    <s v="Uma Pandian"/>
    <s v="Cashier"/>
    <s v="FreshMart Hyderabad Crossing"/>
    <x v="0"/>
  </r>
  <r>
    <s v="INV101138"/>
    <x v="110"/>
    <s v="CUST0263"/>
    <s v="PRD004"/>
    <s v="STR018"/>
    <s v="EMP0308"/>
    <n v="7"/>
    <n v="400.62"/>
    <n v="0"/>
    <n v="0"/>
    <n v="2804.34"/>
    <n v="1655.78"/>
    <n v="1148.56"/>
    <s v="Wallet"/>
    <s v="Not Returned"/>
    <x v="1"/>
    <d v="1899-12-30T12:57:00"/>
    <s v="Weekday"/>
    <s v="Britannia Buns 2kg"/>
    <x v="6"/>
    <n v="398.25"/>
    <s v="Deepa Kumar"/>
    <x v="0"/>
    <s v="Thenmozhi Selvam"/>
    <s v="Cashier"/>
    <s v="FreshMart Hyderabad Main Road"/>
    <x v="0"/>
  </r>
  <r>
    <s v="INV101325"/>
    <x v="110"/>
    <s v="CUST0202"/>
    <s v="PRD095"/>
    <s v="STR038"/>
    <s v="EMP0041"/>
    <n v="4"/>
    <n v="75.680000000000007"/>
    <n v="15"/>
    <n v="45.41"/>
    <n v="257.31"/>
    <n v="248.56"/>
    <n v="8.75"/>
    <s v="Debit Card"/>
    <s v="Not Returned"/>
    <x v="1"/>
    <d v="1899-12-30T20:46:00"/>
    <s v="Weekday"/>
    <s v="Organic Fresh Fresh Vegetables 200g"/>
    <x v="11"/>
    <n v="75.680000000000007"/>
    <s v="Vijay Nair"/>
    <x v="1"/>
    <s v="Thenmozhi Pandian"/>
    <s v="Inventory"/>
    <s v="FreshMart Hyderabad Hub"/>
    <x v="0"/>
  </r>
  <r>
    <s v="INV101410"/>
    <x v="110"/>
    <s v="CUST0144"/>
    <s v="PRD055"/>
    <s v="STR088"/>
    <s v="EMP0229"/>
    <n v="6"/>
    <n v="139.65"/>
    <n v="10"/>
    <n v="83.79"/>
    <n v="754.11"/>
    <n v="574.20000000000005"/>
    <n v="179.91"/>
    <s v="Cash"/>
    <s v="Not Returned"/>
    <x v="2"/>
    <d v="1899-12-30T17:49:00"/>
    <s v="Weekday"/>
    <s v="Cadbury Biscuits Pack"/>
    <x v="7"/>
    <n v="125.15"/>
    <s v="Lalitha Chandran"/>
    <x v="0"/>
    <s v="Udhay Sekar"/>
    <s v="Sales"/>
    <s v="FreshMart Salem Extension"/>
    <x v="0"/>
  </r>
  <r>
    <s v="INV102063"/>
    <x v="110"/>
    <s v="CUST0099"/>
    <s v="PRD031"/>
    <s v="STR117"/>
    <s v="EMP0009"/>
    <n v="5"/>
    <n v="342.46"/>
    <n v="15"/>
    <n v="256.85000000000002"/>
    <n v="1455.45"/>
    <n v="1358.9"/>
    <n v="96.55"/>
    <s v="Upi"/>
    <s v="Not Returned"/>
    <x v="0"/>
    <d v="1899-12-30T09:15:00"/>
    <s v="Weekday"/>
    <s v="Nescafe Coffee Pack"/>
    <x v="0"/>
    <n v="342.46"/>
    <s v="Lakshmi Krishnan"/>
    <x v="2"/>
    <s v="Usha Chettiar"/>
    <s v="Cashier"/>
    <s v="FreshMart Nagpur Market"/>
    <x v="0"/>
  </r>
  <r>
    <s v="INV100885"/>
    <x v="204"/>
    <s v="CUST0550"/>
    <s v="PRD008"/>
    <s v="STR051"/>
    <s v="EMP0302"/>
    <n v="1"/>
    <n v="455.79"/>
    <n v="15"/>
    <n v="68.37"/>
    <n v="387.42"/>
    <n v="282.88"/>
    <n v="104.54"/>
    <s v="Credit Card"/>
    <s v="Not Returned"/>
    <x v="1"/>
    <d v="1899-12-30T10:33:00"/>
    <s v="Weekday"/>
    <s v="Britannia Cookies 200g"/>
    <x v="6"/>
    <n v="455.79"/>
    <s v="Hari Devi"/>
    <x v="2"/>
    <s v="Anitha Subramaniam"/>
    <s v="Sales"/>
    <s v="FreshMart Madurai Arcade"/>
    <x v="0"/>
  </r>
  <r>
    <s v="INV101211"/>
    <x v="204"/>
    <s v="CUST0333"/>
    <s v="PRD019"/>
    <s v="STR109"/>
    <s v="EMP0180"/>
    <n v="5"/>
    <n v="448.94"/>
    <n v="20"/>
    <n v="448.94"/>
    <n v="1795.76"/>
    <n v="1900.4"/>
    <n v="-104.64"/>
    <s v="Debit Card"/>
    <s v="Not Returned"/>
    <x v="1"/>
    <d v="1899-12-30T11:59:00"/>
    <s v="Weekday"/>
    <s v="Amul Paneer 1kg"/>
    <x v="3"/>
    <n v="448.94"/>
    <s v="Sangeetha Pandian"/>
    <x v="2"/>
    <s v="Venkat Balan"/>
    <s v="Billing"/>
    <s v="FreshMart Mumbai Complex"/>
    <x v="2"/>
  </r>
  <r>
    <s v="INV101372"/>
    <x v="204"/>
    <s v="CUST0249"/>
    <s v="PRD081"/>
    <s v="STR013"/>
    <s v="EMP0346"/>
    <n v="4"/>
    <n v="55.81"/>
    <n v="5"/>
    <n v="11.16"/>
    <n v="212.08"/>
    <n v="179.84"/>
    <n v="32.24"/>
    <s v="Net Banking"/>
    <s v="Not Returned"/>
    <x v="1"/>
    <d v="1899-12-30T15:49:00"/>
    <s v="Weekday"/>
    <s v="Eveready Batteries 250ml"/>
    <x v="5"/>
    <n v="55.81"/>
    <s v="Dhanush Menon"/>
    <x v="1"/>
    <s v="Dhanya Sekar"/>
    <s v="Sales"/>
    <s v="FreshMart Tiruppur Extension"/>
    <x v="0"/>
  </r>
  <r>
    <s v="INV101597"/>
    <x v="204"/>
    <s v="CUST0078"/>
    <s v="PRD033"/>
    <s v="STR068"/>
    <s v="EMP0304"/>
    <n v="5"/>
    <n v="217.42"/>
    <n v="0"/>
    <n v="0"/>
    <n v="1087.0999999999999"/>
    <n v="885.15"/>
    <n v="201.95"/>
    <s v="Wallet"/>
    <s v="Not Returned"/>
    <x v="1"/>
    <d v="1899-12-30T20:59:00"/>
    <s v="Weekday"/>
    <s v="Bisleri Soft Drinks 2kg"/>
    <x v="0"/>
    <n v="217.42"/>
    <s v="Eswari Balan"/>
    <x v="2"/>
    <s v="Deepa Menon"/>
    <s v="Billing"/>
    <s v="FreshMart Coimbatore Main Road"/>
    <x v="0"/>
  </r>
  <r>
    <s v="INV100163"/>
    <x v="205"/>
    <s v="CUST0669"/>
    <s v="PRD029"/>
    <s v="STR007"/>
    <s v="EMP0133"/>
    <n v="3"/>
    <n v="332.73"/>
    <n v="0"/>
    <n v="0"/>
    <n v="1147.92"/>
    <n v="783.66"/>
    <n v="364.26"/>
    <s v="Debit Card"/>
    <s v="Returned"/>
    <x v="1"/>
    <d v="1899-12-30T15:20:00"/>
    <s v="Weekend"/>
    <s v="Pepsi Tea 200g"/>
    <x v="0"/>
    <n v="332.73"/>
    <s v="Mani Krishnan"/>
    <x v="2"/>
    <s v="Deepak Naicker"/>
    <s v="Sales"/>
    <s v="FreshMart Mysuru Towers"/>
    <x v="0"/>
  </r>
  <r>
    <s v="INV100177"/>
    <x v="205"/>
    <s v="CUST0577"/>
    <s v="PRD119"/>
    <s v="STR008"/>
    <s v="EMP0162"/>
    <n v="3"/>
    <n v="234.86"/>
    <n v="0"/>
    <n v="0"/>
    <n v="810.27"/>
    <n v="639.69000000000005"/>
    <n v="170.58"/>
    <s v="Upi"/>
    <s v="Not Returned"/>
    <x v="1"/>
    <d v="1899-12-30T12:49:00"/>
    <s v="Weekend"/>
    <s v="Gold Winner Sunflower Oil 200g"/>
    <x v="8"/>
    <n v="234.86"/>
    <s v="Anitha Achari"/>
    <x v="1"/>
    <s v="Jagan Pandian"/>
    <s v="Store Manager"/>
    <s v="FreshMart Kochi Plaza"/>
    <x v="0"/>
  </r>
  <r>
    <s v="INV100409"/>
    <x v="205"/>
    <s v="CUST0288"/>
    <s v="PRD086"/>
    <s v="STR057"/>
    <s v="EMP0119"/>
    <n v="1"/>
    <n v="327.08"/>
    <n v="10"/>
    <n v="32.71"/>
    <n v="338.53"/>
    <n v="274.61"/>
    <n v="63.92"/>
    <s v="Debit Card"/>
    <s v="Returned"/>
    <x v="1"/>
    <d v="1899-12-30T14:41:00"/>
    <s v="Weekend"/>
    <s v="Local Farm Fresh Fruits Combo v2"/>
    <x v="9"/>
    <n v="327.08"/>
    <s v="Jagan Iyer"/>
    <x v="1"/>
    <s v="Om Sharma"/>
    <s v="Sales"/>
    <s v="FreshMart Madurai Point"/>
    <x v="0"/>
  </r>
  <r>
    <s v="INV100439"/>
    <x v="205"/>
    <s v="CUST0386"/>
    <s v="PRD087"/>
    <s v="STR062"/>
    <s v="EMP0350"/>
    <n v="2"/>
    <n v="71.290000000000006"/>
    <n v="0"/>
    <n v="0"/>
    <n v="163.97"/>
    <n v="118.74"/>
    <n v="45.23"/>
    <s v="Upi"/>
    <s v="Not Returned"/>
    <x v="1"/>
    <d v="1899-12-30T18:08:00"/>
    <s v="Weekend"/>
    <s v="Organic Fresh Fresh Fruits Combo"/>
    <x v="9"/>
    <n v="71.290000000000006"/>
    <s v="Nithya Selvam"/>
    <x v="1"/>
    <s v="Uma Pandian"/>
    <s v="Cashier"/>
    <s v="FreshMart Hyderabad Crossing"/>
    <x v="0"/>
  </r>
  <r>
    <s v="INV101096"/>
    <x v="205"/>
    <s v="CUST0572"/>
    <s v="PRD047"/>
    <s v="STR011"/>
    <s v="EMP0058"/>
    <n v="7"/>
    <n v="503.11"/>
    <n v="10"/>
    <n v="352.18"/>
    <n v="3645.03"/>
    <n v="2407.23"/>
    <n v="1237.8"/>
    <s v="Upi"/>
    <s v="Returned"/>
    <x v="0"/>
    <d v="1899-12-30T14:52:00"/>
    <s v="Weekend"/>
    <s v="Lays Chocolates Combo"/>
    <x v="7"/>
    <n v="474.19"/>
    <s v="Chandrasekar Balan"/>
    <x v="0"/>
    <s v="Senthil Raj"/>
    <s v="Cashier"/>
    <s v="FreshMart Bengaluru Enclave"/>
    <x v="0"/>
  </r>
  <r>
    <s v="INV101447"/>
    <x v="205"/>
    <s v="CUST0321"/>
    <s v="PRD025"/>
    <s v="STR052"/>
    <s v="EMP0205"/>
    <n v="3"/>
    <n v="383.51"/>
    <n v="10"/>
    <n v="115.05"/>
    <n v="1190.8"/>
    <n v="857.7"/>
    <n v="333.1"/>
    <s v="Cash"/>
    <s v="Not Returned"/>
    <x v="0"/>
    <d v="1899-12-30T12:28:00"/>
    <s v="Weekend"/>
    <s v="Nescafe Soft Drinks Pack"/>
    <x v="0"/>
    <n v="383.51"/>
    <s v="Yamuna Mudaliar"/>
    <x v="2"/>
    <s v="Divya Menon"/>
    <s v="Store Manager"/>
    <s v="FreshMart Erode Extension"/>
    <x v="0"/>
  </r>
  <r>
    <s v="INV101540"/>
    <x v="205"/>
    <s v="CUST0610"/>
    <s v="PRD031"/>
    <s v="STR136"/>
    <s v="EMP0070"/>
    <n v="5"/>
    <n v="373.84"/>
    <n v="15"/>
    <n v="280.38"/>
    <n v="1827.14"/>
    <n v="1358.9"/>
    <n v="468.24"/>
    <s v="Debit Card"/>
    <s v="Not Returned"/>
    <x v="1"/>
    <d v="1899-12-30T11:36:00"/>
    <s v="Weekend"/>
    <s v="Nescafe Coffee Pack"/>
    <x v="0"/>
    <n v="342.46"/>
    <s v="Gokul Chettiar"/>
    <x v="0"/>
    <s v="Umesh Subramaniam"/>
    <s v="Sales"/>
    <s v="FreshMart Nagpur Crossing"/>
    <x v="2"/>
  </r>
  <r>
    <s v="INV101841"/>
    <x v="205"/>
    <s v="CUST0472"/>
    <s v="PRD076"/>
    <s v="STR127"/>
    <s v="EMP0043"/>
    <n v="4"/>
    <n v="400.07"/>
    <n v="0"/>
    <n v="0"/>
    <n v="1840.32"/>
    <n v="1280.76"/>
    <n v="559.55999999999995"/>
    <s v="Debit Card"/>
    <s v="Not Returned"/>
    <x v="1"/>
    <d v="1899-12-30T11:02:00"/>
    <s v="Weekend"/>
    <s v="Surf Excel Tissue Combo v2"/>
    <x v="5"/>
    <n v="395.66"/>
    <s v="Banu Chandran"/>
    <x v="0"/>
    <s v="Suresh Reddy"/>
    <s v="Cashier"/>
    <s v="FreshMart Surat Enclave"/>
    <x v="2"/>
  </r>
  <r>
    <s v="INV101846"/>
    <x v="205"/>
    <s v="CUST0620"/>
    <s v="PRD018"/>
    <s v="STR015"/>
    <s v="EMP0118"/>
    <n v="1"/>
    <n v="232.58"/>
    <n v="0"/>
    <n v="0"/>
    <n v="267.47000000000003"/>
    <n v="191.2"/>
    <n v="76.27"/>
    <s v="Debit Card"/>
    <s v="Not Returned"/>
    <x v="0"/>
    <d v="1899-12-30T17:49:00"/>
    <s v="Weekend"/>
    <s v="Aavin Cheese 200g"/>
    <x v="3"/>
    <n v="232.58"/>
    <s v="Nagarajan Gupta"/>
    <x v="2"/>
    <s v="Banu Nathan"/>
    <s v="Inventory"/>
    <s v="FreshMart Salem Circle"/>
    <x v="0"/>
  </r>
  <r>
    <s v="INV101979"/>
    <x v="205"/>
    <s v="CUST0496"/>
    <s v="PRD098"/>
    <s v="STR053"/>
    <s v="EMP0190"/>
    <n v="7"/>
    <n v="93.15"/>
    <n v="20"/>
    <n v="130.41"/>
    <n v="599.89"/>
    <n v="483.63"/>
    <n v="116.26"/>
    <s v="Wallet"/>
    <s v="Not Returned"/>
    <x v="1"/>
    <d v="1899-12-30T14:17:00"/>
    <s v="Weekend"/>
    <s v="Organic Fresh Fresh Vegetables 250ml"/>
    <x v="11"/>
    <n v="83.13"/>
    <s v="Senthil Venkataraman"/>
    <x v="0"/>
    <s v="Balaji Prabhu"/>
    <s v="HR"/>
    <s v="FreshMart Tiruppur Heights"/>
    <x v="0"/>
  </r>
  <r>
    <s v="INV102021"/>
    <x v="205"/>
    <s v="CUST0360"/>
    <s v="PRD033"/>
    <s v="STR055"/>
    <s v="EMP0068"/>
    <n v="2"/>
    <n v="217.42"/>
    <n v="5"/>
    <n v="21.74"/>
    <n v="475.06"/>
    <n v="354.06"/>
    <n v="121"/>
    <s v="Upi"/>
    <s v="Not Returned"/>
    <x v="0"/>
    <d v="1899-12-30T11:33:00"/>
    <s v="Weekend"/>
    <s v="Bisleri Soft Drinks 2kg"/>
    <x v="0"/>
    <n v="217.42"/>
    <s v="Deepak Nathan"/>
    <x v="1"/>
    <s v="Manoj Subramaniam"/>
    <s v="Sales"/>
    <s v="FreshMart Madurai Circle"/>
    <x v="0"/>
  </r>
  <r>
    <s v="INV100961"/>
    <x v="206"/>
    <s v="CUST0156"/>
    <s v="PRD117"/>
    <s v="STR045"/>
    <s v="EMP0204"/>
    <n v="8"/>
    <n v="298.18"/>
    <n v="10"/>
    <n v="238.54"/>
    <n v="2468.9299999999998"/>
    <n v="1931.52"/>
    <n v="537.41"/>
    <s v="Debit Card"/>
    <s v="Not Returned"/>
    <x v="1"/>
    <d v="1899-12-30T09:12:00"/>
    <s v="Weekend"/>
    <s v="Idhayam Groundnut Oil 1kg"/>
    <x v="8"/>
    <n v="268.32"/>
    <s v="Tara Chettiar"/>
    <x v="0"/>
    <s v="Ramesh Murugan"/>
    <s v="Inventory"/>
    <s v="FreshMart Madurai Junction"/>
    <x v="0"/>
  </r>
  <r>
    <s v="INV101500"/>
    <x v="206"/>
    <s v="CUST0305"/>
    <s v="PRD028"/>
    <s v="STR019"/>
    <s v="EMP0064"/>
    <n v="3"/>
    <n v="380.12"/>
    <n v="10"/>
    <n v="114.04"/>
    <n v="1180.27"/>
    <n v="929.94"/>
    <n v="250.33"/>
    <s v="Upi"/>
    <s v="Not Returned"/>
    <x v="0"/>
    <d v="1899-12-30T16:21:00"/>
    <s v="Weekend"/>
    <s v="Tata Tea Soft Drinks 500g"/>
    <x v="0"/>
    <n v="380.12"/>
    <s v="Hemalatha Mudaliar"/>
    <x v="1"/>
    <s v="Sanjay Venkataraman"/>
    <s v="Cashier"/>
    <s v="FreshMart Hyderabad Heights"/>
    <x v="0"/>
  </r>
  <r>
    <s v="INV102200"/>
    <x v="206"/>
    <s v="CUST0424"/>
    <s v="PRD131"/>
    <s v="STR035"/>
    <s v="EMP0158"/>
    <n v="1"/>
    <n v="93.47"/>
    <n v="5"/>
    <n v="4.67"/>
    <n v="102.12"/>
    <n v="72.290000000000006"/>
    <n v="29.83"/>
    <s v="Wallet"/>
    <s v="Not Returned"/>
    <x v="1"/>
    <d v="1899-12-30T18:55:00"/>
    <s v="Weekend"/>
    <s v="Sakthi Powdered Spices 250ml"/>
    <x v="1"/>
    <n v="93.47"/>
    <s v="Sanjay Varma"/>
    <x v="1"/>
    <s v="Kavya Varma"/>
    <s v="Sales"/>
    <s v="FreshMart Kochi Circle"/>
    <x v="0"/>
  </r>
  <r>
    <s v="INV100189"/>
    <x v="207"/>
    <s v="CUST0283"/>
    <s v="PRD079"/>
    <s v="STR048"/>
    <s v="EMP0312"/>
    <n v="1"/>
    <n v="260.93"/>
    <n v="15"/>
    <n v="39.14"/>
    <n v="221.79"/>
    <n v="194.06"/>
    <n v="27.73"/>
    <s v="Cash"/>
    <s v="Not Returned"/>
    <x v="1"/>
    <d v="1899-12-30T18:06:00"/>
    <s v="Weekday"/>
    <s v="Eveready Detergent Pack"/>
    <x v="5"/>
    <n v="260.93"/>
    <s v="Malathi Sharma"/>
    <x v="2"/>
    <s v="Vasanthi Chettiar"/>
    <s v="Sales"/>
    <s v="FreshMart Bengaluru Square"/>
    <x v="0"/>
  </r>
  <r>
    <s v="INV100616"/>
    <x v="207"/>
    <s v="CUST0149"/>
    <s v="PRD016"/>
    <s v="STR033"/>
    <s v="EMP0024"/>
    <n v="4"/>
    <n v="59.92"/>
    <n v="0"/>
    <n v="0"/>
    <n v="239.68"/>
    <n v="192.6"/>
    <n v="47.08"/>
    <s v="Net Banking"/>
    <s v="Not Returned"/>
    <x v="0"/>
    <d v="1899-12-30T16:43:00"/>
    <s v="Weekday"/>
    <s v="Milky Mist Milk 2kg"/>
    <x v="3"/>
    <n v="59.92"/>
    <s v="Vani Rao"/>
    <x v="2"/>
    <s v="Bhavani Kumar"/>
    <s v="Cashier"/>
    <s v="FreshMart Ahmedabad Complex"/>
    <x v="0"/>
  </r>
  <r>
    <s v="INV101763"/>
    <x v="207"/>
    <s v="CUST0071"/>
    <s v="PRD008"/>
    <s v="STR172"/>
    <s v="EMP0081"/>
    <n v="5"/>
    <n v="455.79"/>
    <n v="0"/>
    <n v="0"/>
    <n v="2278.9499999999998"/>
    <n v="1414.4"/>
    <n v="864.55"/>
    <s v="Cash"/>
    <s v="Not Returned"/>
    <x v="1"/>
    <d v="1899-12-30T13:28:00"/>
    <s v="Weekday"/>
    <s v="Britannia Cookies 200g"/>
    <x v="6"/>
    <n v="455.79"/>
    <s v="Venkat Iyer"/>
    <x v="2"/>
    <s v="Radha Selvam"/>
    <s v="Sales"/>
    <s v="FreshMart Guwahati Heights"/>
    <x v="3"/>
  </r>
  <r>
    <s v="INV102092"/>
    <x v="207"/>
    <s v="CUST0475"/>
    <s v="PRD079"/>
    <s v="STR076"/>
    <s v="EMP0342"/>
    <n v="8"/>
    <n v="270.83"/>
    <n v="0"/>
    <n v="0"/>
    <n v="2166.64"/>
    <n v="1552.48"/>
    <n v="614.16"/>
    <s v="Upi"/>
    <s v="Not Returned"/>
    <x v="1"/>
    <d v="1899-12-30T11:23:00"/>
    <s v="Weekday"/>
    <s v="Eveready Detergent Pack"/>
    <x v="5"/>
    <n v="260.93"/>
    <s v="Gopal Prabhu"/>
    <x v="0"/>
    <s v="Umesh Varma"/>
    <s v="Inventory"/>
    <s v="FreshMart Hyderabad Towers"/>
    <x v="0"/>
  </r>
  <r>
    <s v="INV100310"/>
    <x v="208"/>
    <s v="CUST0190"/>
    <s v="PRD085"/>
    <s v="STR075"/>
    <s v="EMP0132"/>
    <n v="1"/>
    <n v="389.61"/>
    <n v="5"/>
    <n v="19.48"/>
    <n v="370.13"/>
    <n v="336.07"/>
    <n v="34.06"/>
    <s v="Credit Card"/>
    <s v="Returned"/>
    <x v="1"/>
    <d v="1899-12-30T12:29:00"/>
    <s v="Weekday"/>
    <s v="Local Farm Fresh Fruits 1kg"/>
    <x v="9"/>
    <n v="389.61"/>
    <s v="Jaya Kumar"/>
    <x v="1"/>
    <s v="Radha Balan"/>
    <s v="Sales"/>
    <s v="FreshMart Salem Main Road"/>
    <x v="0"/>
  </r>
  <r>
    <s v="INV101121"/>
    <x v="208"/>
    <s v="CUST0499"/>
    <s v="PRD029"/>
    <s v="STR119"/>
    <s v="EMP0110"/>
    <n v="5"/>
    <n v="364.28"/>
    <n v="15"/>
    <n v="273.20999999999998"/>
    <n v="1548.19"/>
    <n v="1306.0999999999999"/>
    <n v="242.09"/>
    <s v="Debit Card"/>
    <s v="Not Returned"/>
    <x v="2"/>
    <d v="1899-12-30T14:08:00"/>
    <s v="Weekday"/>
    <s v="Pepsi Tea 200g"/>
    <x v="0"/>
    <n v="332.73"/>
    <s v="Rajesh Rao"/>
    <x v="0"/>
    <s v="Nandhini Chandran"/>
    <s v="Cashier"/>
    <s v="FreshMart Ahmedabad Nagar"/>
    <x v="2"/>
  </r>
  <r>
    <s v="INV102106"/>
    <x v="208"/>
    <s v="CUST0420"/>
    <s v="PRD097"/>
    <s v="STR152"/>
    <s v="EMP0291"/>
    <n v="5"/>
    <n v="365.92"/>
    <n v="5"/>
    <n v="91.48"/>
    <n v="1738.12"/>
    <n v="1551.9"/>
    <n v="186.22"/>
    <s v="Credit Card"/>
    <s v="Not Returned"/>
    <x v="1"/>
    <d v="1899-12-30T10:47:00"/>
    <s v="Weekday"/>
    <s v="Local Farm Fresh Vegetables 250ml v2"/>
    <x v="11"/>
    <n v="365.92"/>
    <s v="Bharath Mudaliar"/>
    <x v="2"/>
    <s v="Sathish Nathan"/>
    <s v="HR"/>
    <s v="FreshMart Lucknow Arcade"/>
    <x v="1"/>
  </r>
  <r>
    <s v="INV102385"/>
    <x v="208"/>
    <s v="CUST0200"/>
    <s v="PRD124"/>
    <s v="STR162"/>
    <s v="EMP0272"/>
    <n v="5"/>
    <n v="132.24"/>
    <n v="5"/>
    <n v="33.06"/>
    <n v="628.14"/>
    <n v="544.6"/>
    <n v="83.54"/>
    <s v="Cash"/>
    <s v="Not Returned"/>
    <x v="1"/>
    <d v="1899-12-30T21:39:00"/>
    <s v="Weekday"/>
    <s v="Gold Winner Coconut Oil 2kg"/>
    <x v="8"/>
    <n v="121.9"/>
    <s v="Karthik Achari"/>
    <x v="0"/>
    <s v="Dhanush Pillai"/>
    <s v="Store Manager"/>
    <s v="FreshMart Delhi Extension"/>
    <x v="1"/>
  </r>
  <r>
    <s v="INV100187"/>
    <x v="209"/>
    <s v="CUST0506"/>
    <s v="PRD084"/>
    <s v="STR110"/>
    <s v="EMP0133"/>
    <n v="3"/>
    <n v="225.35"/>
    <n v="5"/>
    <n v="33.799999999999997"/>
    <n v="642.25"/>
    <n v="546.51"/>
    <n v="95.74"/>
    <s v="Upi"/>
    <s v="Not Returned"/>
    <x v="0"/>
    <d v="1899-12-30T17:28:00"/>
    <s v="Weekday"/>
    <s v="Local Farm Fresh Fruits Combo"/>
    <x v="9"/>
    <n v="221.61"/>
    <s v="Pandi Subramaniam"/>
    <x v="0"/>
    <s v="Deepak Naicker"/>
    <s v="Sales"/>
    <s v="FreshMart Mumbai Colony"/>
    <x v="2"/>
  </r>
  <r>
    <s v="INV100375"/>
    <x v="209"/>
    <s v="CUST0477"/>
    <s v="PRD110"/>
    <s v="STR133"/>
    <s v="EMP0206"/>
    <n v="5"/>
    <n v="309.2"/>
    <n v="0"/>
    <n v="0"/>
    <n v="1546"/>
    <n v="1268.5"/>
    <n v="277.5"/>
    <s v="Cash"/>
    <s v="Not Returned"/>
    <x v="2"/>
    <d v="1899-12-30T12:26:00"/>
    <s v="Weekday"/>
    <s v="India Gate Ponni Rice 1kg"/>
    <x v="2"/>
    <n v="291.93"/>
    <s v="Malathi Gupta"/>
    <x v="0"/>
    <s v="Uma Iyer"/>
    <s v="Cashier"/>
    <s v="FreshMart Nagpur Gardens"/>
    <x v="2"/>
  </r>
  <r>
    <s v="INV100682"/>
    <x v="209"/>
    <s v="CUST0518"/>
    <s v="PRD118"/>
    <s v="STR016"/>
    <s v="EMP0122"/>
    <n v="6"/>
    <n v="169.75"/>
    <n v="0"/>
    <n v="0"/>
    <n v="1018.5"/>
    <n v="825.84"/>
    <n v="192.66"/>
    <s v="Net Banking"/>
    <s v="Not Returned"/>
    <x v="1"/>
    <d v="1899-12-30T11:51:00"/>
    <s v="Weekday"/>
    <s v="Local Farm Fresh Fruits 1kg"/>
    <x v="8"/>
    <n v="155.55000000000001"/>
    <s v="Raghav Kumar"/>
    <x v="0"/>
    <s v="Rajesh Chettiar"/>
    <s v="Cashier"/>
    <s v="FreshMart Kochi Bypass"/>
    <x v="0"/>
  </r>
  <r>
    <s v="INV101641"/>
    <x v="209"/>
    <s v="CUST0436"/>
    <s v="PRD099"/>
    <s v="STR159"/>
    <s v="EMP0238"/>
    <n v="5"/>
    <n v="433.04"/>
    <n v="0"/>
    <n v="0"/>
    <n v="2165.1999999999998"/>
    <n v="1737.35"/>
    <n v="427.85"/>
    <s v="Credit Card"/>
    <s v="Returned"/>
    <x v="2"/>
    <d v="1899-12-30T14:51:00"/>
    <s v="Weekday"/>
    <s v="Local Farm Fresh Vegetables 200g"/>
    <x v="11"/>
    <n v="401.06"/>
    <s v="Hari Pillai"/>
    <x v="0"/>
    <s v="Poornima Menon"/>
    <s v="Operations"/>
    <s v="FreshMart Jaipur Market"/>
    <x v="1"/>
  </r>
  <r>
    <s v="INV102105"/>
    <x v="209"/>
    <s v="CUST0205"/>
    <s v="PRD029"/>
    <s v="STR092"/>
    <s v="EMP0336"/>
    <n v="4"/>
    <n v="334.24"/>
    <n v="20"/>
    <n v="267.39"/>
    <n v="1069.57"/>
    <n v="1044.8800000000001"/>
    <n v="24.69"/>
    <s v="Net Banking"/>
    <s v="Not Returned"/>
    <x v="1"/>
    <d v="1899-12-30T18:13:00"/>
    <s v="Weekday"/>
    <s v="Pepsi Tea 200g"/>
    <x v="0"/>
    <n v="332.73"/>
    <s v="Lalitha Nathan"/>
    <x v="0"/>
    <s v="Sanjay Sharma"/>
    <s v="Billing"/>
    <s v="FreshMart Chennai Gardens"/>
    <x v="0"/>
  </r>
  <r>
    <s v="INV101944"/>
    <x v="209"/>
    <s v="CUST0422"/>
    <s v="PRD133"/>
    <s v="STR012"/>
    <s v="EMP0279"/>
    <n v="2"/>
    <n v="80.5"/>
    <n v="0"/>
    <n v="0"/>
    <n v="161"/>
    <n v="124.5"/>
    <n v="36.5"/>
    <s v="Upi"/>
    <s v="Not Returned"/>
    <x v="1"/>
    <d v="1899-12-30T21:31:00"/>
    <s v="Weekday"/>
    <s v="Aachi Powdered Spices 200g"/>
    <x v="1"/>
    <n v="80.5"/>
    <s v="Balamurugan Naidu"/>
    <x v="2"/>
    <s v="Arun Varma"/>
    <s v="Sales"/>
    <s v="FreshMart Chennai Junction"/>
    <x v="0"/>
  </r>
  <r>
    <s v="INV100619"/>
    <x v="210"/>
    <s v="CUST0542"/>
    <s v="PRD027"/>
    <s v="STR147"/>
    <s v="EMP0159"/>
    <n v="2"/>
    <n v="139.21"/>
    <n v="0"/>
    <n v="0"/>
    <n v="278.42"/>
    <n v="213.98"/>
    <n v="64.44"/>
    <s v="Wallet"/>
    <s v="Not Returned"/>
    <x v="0"/>
    <d v="1899-12-30T13:39:00"/>
    <s v="Weekday"/>
    <s v="Coca-Cola Tea 1kg"/>
    <x v="0"/>
    <n v="139.21"/>
    <s v="Bhuvana Devi"/>
    <x v="1"/>
    <s v="Devi Gupta"/>
    <s v="Store Manager"/>
    <s v="FreshMart Lucknow Nagar"/>
    <x v="1"/>
  </r>
  <r>
    <s v="INV100687"/>
    <x v="210"/>
    <s v="CUST0051"/>
    <s v="PRD069"/>
    <s v="STR090"/>
    <s v="EMP0053"/>
    <n v="4"/>
    <n v="504.35"/>
    <n v="5"/>
    <n v="100.87"/>
    <n v="1916.53"/>
    <n v="1347.2"/>
    <n v="569.33000000000004"/>
    <s v="Debit Card"/>
    <s v="Not Returned"/>
    <x v="1"/>
    <d v="1899-12-30T15:12:00"/>
    <s v="Weekday"/>
    <s v="Patanjali Shampoo 1kg"/>
    <x v="10"/>
    <n v="468.94"/>
    <s v="Ovi Devi"/>
    <x v="0"/>
    <s v="Kannan Gupta"/>
    <s v="Cashier"/>
    <s v="FreshMart Mysuru Heights"/>
    <x v="0"/>
  </r>
  <r>
    <s v="INV100915"/>
    <x v="210"/>
    <s v="CUST0455"/>
    <s v="PRD018"/>
    <s v="STR027"/>
    <s v="EMP0046"/>
    <n v="6"/>
    <n v="252.1"/>
    <n v="0"/>
    <n v="0"/>
    <n v="1512.6"/>
    <n v="1147.2"/>
    <n v="365.4"/>
    <s v="Cash"/>
    <s v="Not Returned"/>
    <x v="1"/>
    <d v="1899-12-30T09:43:00"/>
    <s v="Weekday"/>
    <s v="Aavin Cheese 200g"/>
    <x v="3"/>
    <n v="232.58"/>
    <s v="Nithya Venkataraman"/>
    <x v="0"/>
    <s v="Pandi Subramaniam"/>
    <s v="Sales"/>
    <s v="FreshMart Coimbatore Heights"/>
    <x v="0"/>
  </r>
  <r>
    <s v="INV101396"/>
    <x v="210"/>
    <s v="CUST0421"/>
    <s v="PRD017"/>
    <s v="STR087"/>
    <s v="EMP0222"/>
    <n v="1"/>
    <n v="464.41"/>
    <n v="20"/>
    <n v="92.88"/>
    <n v="371.53"/>
    <n v="397.69"/>
    <n v="-26.16"/>
    <s v="Cash"/>
    <s v="Not Returned"/>
    <x v="1"/>
    <d v="1899-12-30T13:47:00"/>
    <s v="Weekday"/>
    <s v="Nestle Curd 1kg"/>
    <x v="3"/>
    <n v="464.41"/>
    <s v="Karthik Devi"/>
    <x v="1"/>
    <s v="Poornima Rao"/>
    <s v="Inventory"/>
    <s v="FreshMart Mysuru Complex"/>
    <x v="0"/>
  </r>
  <r>
    <s v="INV101701"/>
    <x v="210"/>
    <s v="CUST0415"/>
    <s v="PRD076"/>
    <s v="STR061"/>
    <s v="EMP0329"/>
    <n v="6"/>
    <n v="438.58"/>
    <n v="0"/>
    <n v="0"/>
    <n v="2631.48"/>
    <n v="1921.14"/>
    <n v="710.34"/>
    <s v="Wallet"/>
    <s v="Not Returned"/>
    <x v="2"/>
    <d v="1899-12-30T17:00:00"/>
    <s v="Weekday"/>
    <s v="Surf Excel Tissue Combo v2"/>
    <x v="5"/>
    <n v="395.66"/>
    <s v="Bharath Devi"/>
    <x v="0"/>
    <s v="Balamurugan Nair"/>
    <s v="Cashier"/>
    <s v="FreshMart Hyderabad Colony"/>
    <x v="0"/>
  </r>
  <r>
    <s v="INV102081"/>
    <x v="210"/>
    <s v="CUST0398"/>
    <s v="PRD014"/>
    <s v="STR148"/>
    <s v="EMP0267"/>
    <n v="5"/>
    <n v="491.45"/>
    <n v="0"/>
    <n v="0"/>
    <n v="2457.25"/>
    <n v="1758.15"/>
    <n v="699.1"/>
    <s v="Cash"/>
    <s v="Not Returned"/>
    <x v="1"/>
    <d v="1899-12-30T11:41:00"/>
    <s v="Weekday"/>
    <s v="Milky Mist Curd 1kg"/>
    <x v="3"/>
    <n v="434.65"/>
    <s v="Balamurugan Menon"/>
    <x v="0"/>
    <s v="Ashok Pillai"/>
    <s v="HR"/>
    <s v="FreshMart Kanpur Gardens"/>
    <x v="1"/>
  </r>
  <r>
    <s v="INV102325"/>
    <x v="210"/>
    <s v="CUST0400"/>
    <s v="PRD049"/>
    <s v="STR009"/>
    <s v="EMP0317"/>
    <n v="4"/>
    <n v="418.79"/>
    <n v="0"/>
    <n v="0"/>
    <n v="1675.16"/>
    <n v="1235.76"/>
    <n v="439.4"/>
    <s v="Upi"/>
    <s v="Not Returned"/>
    <x v="1"/>
    <d v="1899-12-30T18:48:00"/>
    <s v="Weekday"/>
    <s v="Cadbury Chips 1kg"/>
    <x v="7"/>
    <n v="418.79"/>
    <s v="Meena Prabhu"/>
    <x v="1"/>
    <s v="Umesh Sharma"/>
    <s v="HR"/>
    <s v="FreshMart Kochi Square"/>
    <x v="0"/>
  </r>
  <r>
    <s v="INV100855"/>
    <x v="211"/>
    <s v="CUST0293"/>
    <s v="PRD011"/>
    <s v="STR007"/>
    <s v="EMP0233"/>
    <n v="6"/>
    <n v="188.72"/>
    <n v="10"/>
    <n v="113.23"/>
    <n v="1019.09"/>
    <n v="613.38"/>
    <n v="405.71"/>
    <s v="Cash"/>
    <s v="Not Returned"/>
    <x v="0"/>
    <d v="1899-12-30T13:49:00"/>
    <s v="Weekday"/>
    <s v="Britannia Rusk 1L"/>
    <x v="6"/>
    <n v="168.36"/>
    <s v="Suresh Chandran"/>
    <x v="0"/>
    <s v="Sangeetha Balan"/>
    <s v="Sales"/>
    <s v="FreshMart Mysuru Towers"/>
    <x v="0"/>
  </r>
  <r>
    <s v="INV101191"/>
    <x v="211"/>
    <s v="CUST0598"/>
    <s v="PRD068"/>
    <s v="STR043"/>
    <s v="EMP0271"/>
    <n v="4"/>
    <n v="232.2"/>
    <n v="10"/>
    <n v="92.88"/>
    <n v="835.92"/>
    <n v="643.91999999999996"/>
    <n v="192"/>
    <s v="Wallet"/>
    <s v="Not Returned"/>
    <x v="1"/>
    <d v="1899-12-30T11:16:00"/>
    <s v="Weekday"/>
    <s v="Patanjali Shampoo 2kg"/>
    <x v="10"/>
    <n v="232.2"/>
    <s v="Arun Subramaniam"/>
    <x v="1"/>
    <s v="Dhanush Gounder"/>
    <s v="Inventory"/>
    <s v="FreshMart Erode Heights"/>
    <x v="0"/>
  </r>
  <r>
    <s v="INV101344"/>
    <x v="211"/>
    <s v="CUST0201"/>
    <s v="PRD090"/>
    <s v="STR049"/>
    <s v="EMP0183"/>
    <n v="4"/>
    <n v="438.7"/>
    <n v="15"/>
    <n v="263.22000000000003"/>
    <n v="1491.58"/>
    <n v="1480.72"/>
    <n v="10.86"/>
    <s v="Cash"/>
    <s v="Not Returned"/>
    <x v="1"/>
    <d v="1899-12-30T19:28:00"/>
    <s v="Weekday"/>
    <s v="Organic Fresh Fresh Fruits Pack v2"/>
    <x v="9"/>
    <n v="438.7"/>
    <s v="Lalitha Menon"/>
    <x v="1"/>
    <s v="Kamala Murugan"/>
    <s v="Cashier"/>
    <s v="FreshMart Mysuru Circle"/>
    <x v="0"/>
  </r>
  <r>
    <s v="INV101376"/>
    <x v="211"/>
    <s v="CUST0666"/>
    <s v="PRD091"/>
    <s v="STR093"/>
    <s v="EMP0141"/>
    <n v="4"/>
    <n v="407.17"/>
    <n v="5"/>
    <n v="81.430000000000007"/>
    <n v="1547.25"/>
    <n v="1206.28"/>
    <n v="340.97"/>
    <s v="Credit Card"/>
    <s v="Not Returned"/>
    <x v="2"/>
    <d v="1899-12-30T20:46:00"/>
    <s v="Weekday"/>
    <s v="Local Farm Fresh Fruits 250ml"/>
    <x v="9"/>
    <n v="376.11"/>
    <s v="Anand Reddy"/>
    <x v="0"/>
    <s v="Mala Velan"/>
    <s v="Sales"/>
    <s v="FreshMart Pune Complex"/>
    <x v="2"/>
  </r>
  <r>
    <s v="INV101631"/>
    <x v="211"/>
    <s v="CUST0445"/>
    <s v="PRD009"/>
    <s v="STR043"/>
    <s v="EMP0014"/>
    <n v="2"/>
    <n v="661.91"/>
    <n v="15"/>
    <n v="198.57"/>
    <n v="1125.25"/>
    <n v="797.44"/>
    <n v="327.81"/>
    <s v="Debit Card"/>
    <s v="Not Returned"/>
    <x v="0"/>
    <d v="1899-12-30T19:17:00"/>
    <s v="Weekday"/>
    <s v="Harvest Gold Buns 200g"/>
    <x v="6"/>
    <n v="661.91"/>
    <s v="Anjali Kumar"/>
    <x v="2"/>
    <s v="Devi Rao"/>
    <s v="Billing"/>
    <s v="FreshMart Erode Heights"/>
    <x v="0"/>
  </r>
  <r>
    <s v="INV101648"/>
    <x v="211"/>
    <s v="CUST0264"/>
    <s v="PRD116"/>
    <s v="STR059"/>
    <s v="EMP0326"/>
    <n v="6"/>
    <n v="156.36000000000001"/>
    <n v="0"/>
    <n v="0"/>
    <n v="938.16"/>
    <n v="767.88"/>
    <n v="170.28"/>
    <s v="Wallet"/>
    <s v="Not Returned"/>
    <x v="1"/>
    <d v="1899-12-30T18:38:00"/>
    <s v="Weekday"/>
    <s v="Aachi Basmati Rice 200g"/>
    <x v="2"/>
    <n v="150.04"/>
    <s v="Kavya Sharma"/>
    <x v="0"/>
    <s v="Thenmozhi Sekar"/>
    <s v="Store Manager"/>
    <s v="FreshMart Coimbatore Plaza"/>
    <x v="0"/>
  </r>
  <r>
    <s v="INV101771"/>
    <x v="211"/>
    <s v="CUST0654"/>
    <s v="PRD083"/>
    <s v="STR046"/>
    <s v="EMP0191"/>
    <n v="3"/>
    <n v="464.27"/>
    <n v="5"/>
    <n v="69.64"/>
    <n v="1323.17"/>
    <n v="1072.4100000000001"/>
    <n v="250.76"/>
    <s v="Wallet"/>
    <s v="Not Returned"/>
    <x v="1"/>
    <d v="1899-12-30T21:09:00"/>
    <s v="Weekday"/>
    <s v="Organic Fresh Fresh Fruits 2kg"/>
    <x v="9"/>
    <n v="425.88"/>
    <s v="Gokul Sekar"/>
    <x v="0"/>
    <s v="Thenmozhi Krishnan"/>
    <s v="Billing"/>
    <s v="FreshMart Mysuru Colony"/>
    <x v="0"/>
  </r>
  <r>
    <s v="INV101928"/>
    <x v="211"/>
    <s v="CUST0078"/>
    <s v="PRD080"/>
    <s v="STR055"/>
    <s v="EMP0068"/>
    <n v="2"/>
    <n v="275.70999999999998"/>
    <n v="0"/>
    <n v="0"/>
    <n v="551.41999999999996"/>
    <n v="412.6"/>
    <n v="138.82"/>
    <s v="Debit Card"/>
    <s v="Not Returned"/>
    <x v="1"/>
    <d v="1899-12-30T13:00:00"/>
    <s v="Weekday"/>
    <s v="Vim Kitchenware 1kg"/>
    <x v="5"/>
    <n v="275.70999999999998"/>
    <s v="Eswari Balan"/>
    <x v="2"/>
    <s v="Manoj Subramaniam"/>
    <s v="Sales"/>
    <s v="FreshMart Madurai Circle"/>
    <x v="0"/>
  </r>
  <r>
    <s v="INV102242"/>
    <x v="211"/>
    <s v="CUST0066"/>
    <s v="PRD080"/>
    <s v="STR058"/>
    <s v="EMP0312"/>
    <n v="4"/>
    <n v="275.70999999999998"/>
    <n v="5"/>
    <n v="55.14"/>
    <n v="1047.7"/>
    <n v="825.2"/>
    <n v="222.5"/>
    <s v="Net Banking"/>
    <s v="Not Returned"/>
    <x v="0"/>
    <d v="1899-12-30T19:34:00"/>
    <s v="Weekday"/>
    <s v="Vim Kitchenware 1kg"/>
    <x v="5"/>
    <n v="275.70999999999998"/>
    <s v="Bhavani Sharma"/>
    <x v="2"/>
    <s v="Vasanthi Chettiar"/>
    <s v="Sales"/>
    <s v="FreshMart Erode Central"/>
    <x v="0"/>
  </r>
  <r>
    <s v="INV100362"/>
    <x v="212"/>
    <s v="CUST0340"/>
    <s v="PRD136"/>
    <s v="STR136"/>
    <s v="EMP0070"/>
    <n v="4"/>
    <n v="134.24"/>
    <n v="0"/>
    <n v="0"/>
    <n v="617.5"/>
    <n v="364.72"/>
    <n v="252.78"/>
    <s v="Cash"/>
    <s v="Not Returned"/>
    <x v="1"/>
    <d v="1899-12-30T21:11:00"/>
    <s v="Weekend"/>
    <s v="Aachi Whole Spices 200g v2"/>
    <x v="1"/>
    <n v="123.11"/>
    <s v="Anand Prabhu"/>
    <x v="0"/>
    <s v="Umesh Subramaniam"/>
    <s v="Sales"/>
    <s v="FreshMart Nagpur Crossing"/>
    <x v="2"/>
  </r>
  <r>
    <s v="INV100540"/>
    <x v="212"/>
    <s v="CUST0523"/>
    <s v="PRD072"/>
    <s v="STR091"/>
    <s v="EMP0112"/>
    <n v="1"/>
    <n v="340.25"/>
    <n v="0"/>
    <n v="0"/>
    <n v="391.29"/>
    <n v="263.85000000000002"/>
    <n v="127.44"/>
    <s v="Credit Card"/>
    <s v="Not Returned"/>
    <x v="1"/>
    <d v="1899-12-30T18:58:00"/>
    <s v="Weekend"/>
    <s v="Eveready Detergent 1L"/>
    <x v="5"/>
    <n v="340.25"/>
    <s v="Mala Velan"/>
    <x v="2"/>
    <s v="Thenmozhi Velan"/>
    <s v="Sales"/>
    <s v="FreshMart Tiruppur Plaza"/>
    <x v="0"/>
  </r>
  <r>
    <s v="INV100719"/>
    <x v="212"/>
    <s v="CUST0105"/>
    <s v="PRD026"/>
    <s v="STR014"/>
    <s v="EMP0051"/>
    <n v="5"/>
    <n v="329.69"/>
    <n v="0"/>
    <n v="0"/>
    <n v="1895.72"/>
    <n v="1236.25"/>
    <n v="659.47"/>
    <s v="Net Banking"/>
    <s v="Not Returned"/>
    <x v="1"/>
    <d v="1899-12-30T11:45:00"/>
    <s v="Weekend"/>
    <s v="Nescafe Coffee 1kg"/>
    <x v="0"/>
    <n v="329.69"/>
    <s v="Revathi Sekar"/>
    <x v="2"/>
    <s v="Thenmozhi Prabhu"/>
    <s v="Billing"/>
    <s v="FreshMart Coimbatore Circle"/>
    <x v="0"/>
  </r>
  <r>
    <s v="INV100819"/>
    <x v="212"/>
    <s v="CUST0323"/>
    <s v="PRD018"/>
    <s v="STR080"/>
    <s v="EMP0285"/>
    <n v="1"/>
    <n v="232.58"/>
    <n v="20"/>
    <n v="46.52"/>
    <n v="213.97"/>
    <n v="191.2"/>
    <n v="22.77"/>
    <s v="Cash"/>
    <s v="Not Returned"/>
    <x v="0"/>
    <d v="1899-12-30T12:59:00"/>
    <s v="Weekend"/>
    <s v="Aavin Cheese 200g"/>
    <x v="3"/>
    <n v="232.58"/>
    <s v="Senthil Sekar"/>
    <x v="1"/>
    <s v="Lalitha Murugan"/>
    <s v="Store Manager"/>
    <s v="FreshMart Madurai Colony"/>
    <x v="0"/>
  </r>
  <r>
    <s v="INV101888"/>
    <x v="212"/>
    <s v="CUST0421"/>
    <s v="PRD110"/>
    <s v="STR015"/>
    <s v="EMP0222"/>
    <n v="3"/>
    <n v="291.93"/>
    <n v="0"/>
    <n v="0"/>
    <n v="1007.16"/>
    <n v="761.1"/>
    <n v="246.06"/>
    <s v="Cash"/>
    <s v="Returned"/>
    <x v="1"/>
    <d v="1899-12-30T12:29:00"/>
    <s v="Weekend"/>
    <s v="India Gate Ponni Rice 1kg"/>
    <x v="2"/>
    <n v="291.93"/>
    <s v="Karthik Devi"/>
    <x v="1"/>
    <s v="Poornima Rao"/>
    <s v="Inventory"/>
    <s v="FreshMart Salem Circle"/>
    <x v="0"/>
  </r>
  <r>
    <s v="INV102027"/>
    <x v="212"/>
    <s v="CUST0325"/>
    <s v="PRD035"/>
    <s v="STR076"/>
    <s v="EMP0342"/>
    <n v="1"/>
    <n v="503.36"/>
    <n v="0"/>
    <n v="0"/>
    <n v="578.86"/>
    <n v="389.8"/>
    <n v="189.06"/>
    <s v="Wallet"/>
    <s v="Not Returned"/>
    <x v="0"/>
    <d v="1899-12-30T14:38:00"/>
    <s v="Weekend"/>
    <s v="Coca-Cola Coffee 500g"/>
    <x v="0"/>
    <n v="503.36"/>
    <s v="Meena Kumar"/>
    <x v="1"/>
    <s v="Umesh Varma"/>
    <s v="Inventory"/>
    <s v="FreshMart Hyderabad Towers"/>
    <x v="0"/>
  </r>
  <r>
    <s v="INV102300"/>
    <x v="212"/>
    <s v="CUST0307"/>
    <s v="PRD032"/>
    <s v="STR001"/>
    <s v="EMP0261"/>
    <n v="2"/>
    <n v="141.11000000000001"/>
    <n v="15"/>
    <n v="42.33"/>
    <n v="275.87"/>
    <n v="231.82"/>
    <n v="44.05"/>
    <s v="Upi"/>
    <s v="Not Returned"/>
    <x v="1"/>
    <d v="1899-12-30T14:42:00"/>
    <s v="Weekend"/>
    <s v="Coca-Cola Coffee Combo"/>
    <x v="0"/>
    <n v="141.11000000000001"/>
    <s v="Ashok Nathan"/>
    <x v="1"/>
    <s v="Hari Murugan"/>
    <s v="Sales"/>
    <s v="FreshMart Madurai Crossing"/>
    <x v="0"/>
  </r>
  <r>
    <s v="INV100091"/>
    <x v="213"/>
    <s v="CUST0613"/>
    <s v="PRD110"/>
    <s v="STR122"/>
    <s v="EMP0256"/>
    <n v="0"/>
    <n v="335.52"/>
    <n v="0"/>
    <n v="0"/>
    <n v="3086.78"/>
    <n v="2029.6"/>
    <n v="1057.18"/>
    <s v="Upi"/>
    <s v="Not Returned"/>
    <x v="1"/>
    <d v="1899-12-30T18:19:00"/>
    <s v="Weekend"/>
    <s v="India Gate Ponni Rice 1kg"/>
    <x v="2"/>
    <n v="291.93"/>
    <s v="Meena Menon"/>
    <x v="0"/>
    <s v="Vani Naicker"/>
    <s v="Cashier"/>
    <s v="FreshMart Pune Square"/>
    <x v="2"/>
  </r>
  <r>
    <s v="INV100303"/>
    <x v="213"/>
    <s v="CUST0192"/>
    <s v="PRD034"/>
    <s v="STR124"/>
    <s v="EMP0164"/>
    <n v="3"/>
    <n v="124.84"/>
    <n v="0"/>
    <n v="0"/>
    <n v="430.7"/>
    <n v="292.05"/>
    <n v="138.65"/>
    <s v="Net Banking"/>
    <s v="Not Returned"/>
    <x v="1"/>
    <d v="1899-12-30T12:48:00"/>
    <s v="Weekend"/>
    <s v="Nescafe Coffee 500g"/>
    <x v="0"/>
    <n v="124.84"/>
    <s v="Lalitha Velan"/>
    <x v="1"/>
    <s v="Sundar Naicker"/>
    <s v="Billing"/>
    <s v="FreshMart Ahmedabad Hub"/>
    <x v="2"/>
  </r>
  <r>
    <s v="INV100598"/>
    <x v="213"/>
    <s v="CUST0494"/>
    <s v="PRD062"/>
    <s v="STR106"/>
    <s v="EMP0116"/>
    <n v="6"/>
    <n v="488.1"/>
    <n v="0"/>
    <n v="0"/>
    <n v="3367.89"/>
    <n v="1953.66"/>
    <n v="1414.23"/>
    <s v="Net Banking"/>
    <s v="Not Returned"/>
    <x v="1"/>
    <d v="1899-12-30T18:51:00"/>
    <s v="Weekend"/>
    <s v="Himalaya Skin Care Combo"/>
    <x v="10"/>
    <n v="298.81"/>
    <s v="Bhavani Reddy"/>
    <x v="0"/>
    <s v="Balamurugan Kumar"/>
    <s v="Inventory"/>
    <s v="FreshMart Ahmedabad Crossing"/>
    <x v="2"/>
  </r>
  <r>
    <s v="INV101408"/>
    <x v="213"/>
    <s v="CUST0576"/>
    <s v="PRD126"/>
    <s v="STR085"/>
    <s v="EMP0133"/>
    <n v="8"/>
    <n v="372.74"/>
    <n v="10"/>
    <n v="298.19"/>
    <n v="3086.29"/>
    <n v="2595.84"/>
    <n v="490.45"/>
    <s v="Upi"/>
    <s v="Not Returned"/>
    <x v="0"/>
    <d v="1899-12-30T10:34:00"/>
    <s v="Weekend"/>
    <s v="Fortune Gingelly Oil 1L"/>
    <x v="8"/>
    <n v="360.52"/>
    <s v="Vasanthi Chandran"/>
    <x v="0"/>
    <s v="Deepak Naicker"/>
    <s v="Sales"/>
    <s v="FreshMart Mysuru Arcade"/>
    <x v="0"/>
  </r>
  <r>
    <s v="INV101537"/>
    <x v="213"/>
    <s v="CUST0247"/>
    <s v="PRD041"/>
    <s v="STR160"/>
    <s v="EMP0073"/>
    <n v="1"/>
    <n v="217.85"/>
    <n v="0"/>
    <n v="0"/>
    <n v="250.53"/>
    <n v="189.69"/>
    <n v="60.84"/>
    <s v="Upi"/>
    <s v="Not Returned"/>
    <x v="1"/>
    <d v="1899-12-30T18:48:00"/>
    <s v="Weekend"/>
    <s v="Amul Frozen Vegetables 250ml"/>
    <x v="12"/>
    <n v="217.85"/>
    <s v="Chitra Nathan"/>
    <x v="1"/>
    <s v="Harini Prabhu"/>
    <s v="Sales"/>
    <s v="FreshMart Lucknow Complex"/>
    <x v="1"/>
  </r>
  <r>
    <s v="INV101604"/>
    <x v="213"/>
    <s v="CUST0607"/>
    <s v="PRD020"/>
    <s v="STR132"/>
    <s v="EMP0106"/>
    <n v="3"/>
    <n v="99.93"/>
    <n v="20"/>
    <n v="59.96"/>
    <n v="275.8"/>
    <n v="258.14999999999998"/>
    <n v="17.649999999999999"/>
    <s v="Debit Card"/>
    <s v="Not Returned"/>
    <x v="1"/>
    <d v="1899-12-30T18:34:00"/>
    <s v="Weekend"/>
    <s v="Aavin Milk 1L"/>
    <x v="3"/>
    <n v="99.93"/>
    <s v="Deepa Varma"/>
    <x v="2"/>
    <s v="Banu Raj"/>
    <s v="Sales"/>
    <s v="FreshMart Surat Plaza"/>
    <x v="2"/>
  </r>
  <r>
    <s v="INV101717"/>
    <x v="213"/>
    <s v="CUST0227"/>
    <s v="PRD017"/>
    <s v="STR086"/>
    <s v="EMP0263"/>
    <n v="5"/>
    <n v="464.41"/>
    <n v="15"/>
    <n v="348.31"/>
    <n v="2269.8000000000002"/>
    <n v="1988.45"/>
    <n v="281.35000000000002"/>
    <s v="Net Banking"/>
    <s v="Not Returned"/>
    <x v="1"/>
    <d v="1899-12-30T14:53:00"/>
    <s v="Weekend"/>
    <s v="Nestle Curd 1kg"/>
    <x v="3"/>
    <n v="464.41"/>
    <s v="Unknown"/>
    <x v="2"/>
    <s v="Vani Nair"/>
    <s v="Cashier"/>
    <s v="FreshMart Bengaluru Circle"/>
    <x v="0"/>
  </r>
  <r>
    <s v="INV101720"/>
    <x v="213"/>
    <s v="CUST0168"/>
    <s v="PRD056"/>
    <s v="STR110"/>
    <s v="EMP0178"/>
    <n v="3"/>
    <n v="343.95"/>
    <n v="5"/>
    <n v="51.59"/>
    <n v="1127.3"/>
    <n v="715.29"/>
    <n v="412.01"/>
    <s v="Upi"/>
    <s v="Not Returned"/>
    <x v="2"/>
    <d v="1899-12-30T11:50:00"/>
    <s v="Weekend"/>
    <s v="Cadbury Namkeen Combo"/>
    <x v="7"/>
    <n v="333.54"/>
    <s v="Naveen Prabhu"/>
    <x v="0"/>
    <s v="Jaya Sharma"/>
    <s v="Cashier"/>
    <s v="FreshMart Mumbai Colony"/>
    <x v="2"/>
  </r>
  <r>
    <s v="INV101968"/>
    <x v="213"/>
    <s v="CUST0275"/>
    <s v="PRD017"/>
    <s v="STR075"/>
    <s v="EMP0033"/>
    <n v="4"/>
    <n v="522.42999999999995"/>
    <n v="15"/>
    <n v="313.45999999999998"/>
    <n v="2042.7"/>
    <n v="1590.76"/>
    <n v="451.94"/>
    <s v="Net Banking"/>
    <s v="Not Returned"/>
    <x v="2"/>
    <d v="1899-12-30T15:26:00"/>
    <s v="Weekend"/>
    <s v="Nestle Curd 1kg"/>
    <x v="3"/>
    <n v="464.41"/>
    <s v="Latha Nathan"/>
    <x v="0"/>
    <s v="Geetha Subramaniam"/>
    <s v="Sales"/>
    <s v="FreshMart Salem Main Road"/>
    <x v="0"/>
  </r>
  <r>
    <s v="INV102323"/>
    <x v="213"/>
    <s v="CUST0482"/>
    <s v="PRD035"/>
    <s v="STR129"/>
    <s v="EMP0196"/>
    <n v="5"/>
    <n v="545.58000000000004"/>
    <n v="10"/>
    <n v="272.79000000000002"/>
    <n v="2823.38"/>
    <n v="1949"/>
    <n v="874.38"/>
    <s v="Debit Card"/>
    <s v="Not Returned"/>
    <x v="1"/>
    <d v="1899-12-30T10:04:00"/>
    <s v="Weekend"/>
    <s v="Coca-Cola Coffee 500g"/>
    <x v="0"/>
    <n v="503.36"/>
    <s v="Prakash Naicker"/>
    <x v="0"/>
    <s v="Elango Sekar"/>
    <s v="Operations"/>
    <s v="FreshMart Ahmedabad Heights"/>
    <x v="2"/>
  </r>
  <r>
    <s v="INV100264"/>
    <x v="214"/>
    <s v="CUST0427"/>
    <s v="PRD019"/>
    <s v="STR157"/>
    <s v="EMP0052"/>
    <n v="2"/>
    <n v="448.94"/>
    <n v="5"/>
    <n v="44.89"/>
    <n v="852.99"/>
    <n v="760.16"/>
    <n v="92.83"/>
    <s v="Cash"/>
    <s v="Not Returned"/>
    <x v="1"/>
    <d v="1899-12-30T11:35:00"/>
    <s v="Weekday"/>
    <s v="Amul Paneer 1kg"/>
    <x v="3"/>
    <n v="448.94"/>
    <s v="Ashok Gounder"/>
    <x v="1"/>
    <s v="Pandi Iyer"/>
    <s v="Sales"/>
    <s v="FreshMart Lucknow Extension"/>
    <x v="1"/>
  </r>
  <r>
    <s v="INV100716"/>
    <x v="214"/>
    <s v="CUST0262"/>
    <s v="PRD054"/>
    <s v="STR124"/>
    <s v="EMP0294"/>
    <n v="5"/>
    <n v="530.16"/>
    <n v="0"/>
    <n v="0"/>
    <n v="2650.8"/>
    <n v="1895.95"/>
    <n v="754.85"/>
    <s v="Cash"/>
    <s v="Not Returned"/>
    <x v="0"/>
    <d v="1899-12-30T20:44:00"/>
    <s v="Weekday"/>
    <s v="Lays Namkeen 2kg"/>
    <x v="7"/>
    <n v="530.16"/>
    <s v="Udhay Mudaliar"/>
    <x v="2"/>
    <s v="Meena Prabhu"/>
    <s v="Store Manager"/>
    <s v="FreshMart Ahmedabad Hub"/>
    <x v="2"/>
  </r>
  <r>
    <s v="INV101746"/>
    <x v="214"/>
    <s v="CUST0482"/>
    <s v="PRD093"/>
    <s v="STR001"/>
    <s v="EMP0320"/>
    <n v="7"/>
    <n v="102.76"/>
    <n v="0"/>
    <n v="0"/>
    <n v="719.32"/>
    <n v="558.74"/>
    <n v="160.58000000000001"/>
    <s v="Upi"/>
    <s v="Not Returned"/>
    <x v="0"/>
    <d v="1899-12-30T10:49:00"/>
    <s v="Weekday"/>
    <s v="Local Farm Fresh Vegetables 250ml"/>
    <x v="11"/>
    <n v="96.72"/>
    <s v="Prakash Naicker"/>
    <x v="0"/>
    <s v="Revathi Varma"/>
    <s v="Sales"/>
    <s v="FreshMart Madurai Crossing"/>
    <x v="0"/>
  </r>
  <r>
    <s v="INV100318"/>
    <x v="215"/>
    <s v="CUST0647"/>
    <s v="PRD021"/>
    <s v="STR091"/>
    <s v="EMP0307"/>
    <n v="4"/>
    <n v="44.33"/>
    <n v="20"/>
    <n v="35.46"/>
    <n v="141.86000000000001"/>
    <n v="129.6"/>
    <n v="12.26"/>
    <s v="Credit Card"/>
    <s v="Not Returned"/>
    <x v="1"/>
    <d v="1899-12-30T15:56:00"/>
    <s v="Weekday"/>
    <s v="Milky Mist Butter Pack"/>
    <x v="3"/>
    <n v="38.659999999999997"/>
    <s v="Kalpana Nathan"/>
    <x v="0"/>
    <s v="Kishore Chandran"/>
    <s v="Cashier"/>
    <s v="FreshMart Tiruppur Plaza"/>
    <x v="0"/>
  </r>
  <r>
    <s v="INV101475"/>
    <x v="215"/>
    <s v="CUST0230"/>
    <s v="PRD098"/>
    <s v="STR083"/>
    <s v="EMP0074"/>
    <n v="4"/>
    <n v="83.13"/>
    <n v="0"/>
    <n v="0"/>
    <n v="332.52"/>
    <n v="276.36"/>
    <n v="56.16"/>
    <s v="Wallet"/>
    <s v="Not Returned"/>
    <x v="1"/>
    <d v="1899-12-30T13:45:00"/>
    <s v="Weekday"/>
    <s v="Organic Fresh Fresh Vegetables 250ml"/>
    <x v="11"/>
    <n v="83.13"/>
    <s v="Thenmozhi Menon"/>
    <x v="2"/>
    <s v="Indira Varma"/>
    <s v="Sales"/>
    <s v="FreshMart Salem Colony"/>
    <x v="0"/>
  </r>
  <r>
    <s v="INV100245"/>
    <x v="216"/>
    <s v="CUST0263"/>
    <s v="PRD064"/>
    <s v="STR092"/>
    <s v="EMP0336"/>
    <n v="5"/>
    <n v="420.93"/>
    <n v="15"/>
    <n v="315.7"/>
    <n v="1788.95"/>
    <n v="1378.35"/>
    <n v="410.6"/>
    <s v="Wallet"/>
    <s v="Not Returned"/>
    <x v="1"/>
    <d v="1899-12-30T16:08:00"/>
    <s v="Weekday"/>
    <s v="Patanjali Soap Combo"/>
    <x v="10"/>
    <n v="386.17"/>
    <s v="Deepa Kumar"/>
    <x v="0"/>
    <s v="Sanjay Sharma"/>
    <s v="Billing"/>
    <s v="FreshMart Chennai Gardens"/>
    <x v="0"/>
  </r>
  <r>
    <s v="INV100593"/>
    <x v="216"/>
    <s v="CUST0188"/>
    <s v="PRD052"/>
    <s v="STR096"/>
    <s v="EMP0301"/>
    <n v="8"/>
    <n v="348.67"/>
    <n v="0"/>
    <n v="0"/>
    <n v="2789.36"/>
    <n v="2043.92"/>
    <n v="745.44"/>
    <s v="Credit Card"/>
    <s v="Not Returned"/>
    <x v="1"/>
    <d v="1899-12-30T09:21:00"/>
    <s v="Weekday"/>
    <s v="Lays Namkeen 200g"/>
    <x v="7"/>
    <n v="328.59"/>
    <s v="Gopal Raj"/>
    <x v="0"/>
    <s v="Kalpana Prabhu"/>
    <s v="Inventory"/>
    <s v="FreshMart Mumbai Bypass"/>
    <x v="2"/>
  </r>
  <r>
    <s v="INV102487"/>
    <x v="216"/>
    <s v="CUST0350"/>
    <s v="PRD028"/>
    <s v="STR031"/>
    <s v="EMP0153"/>
    <n v="1"/>
    <n v="380.12"/>
    <n v="0"/>
    <n v="0"/>
    <n v="380.12"/>
    <n v="309.98"/>
    <n v="70.14"/>
    <s v="Debit Card"/>
    <s v="Not Returned"/>
    <x v="1"/>
    <d v="1899-12-30T14:47:00"/>
    <s v="Weekday"/>
    <s v="Tata Tea Soft Drinks 500g"/>
    <x v="0"/>
    <n v="380.12"/>
    <s v="Raghav Chettiar"/>
    <x v="1"/>
    <s v="Eswari Raj"/>
    <s v="Sales"/>
    <s v="FreshMart Chennai Complex"/>
    <x v="0"/>
  </r>
  <r>
    <s v="INV100347"/>
    <x v="217"/>
    <s v="CUST0395"/>
    <s v="PRD032"/>
    <s v="STR009"/>
    <s v="EMP0133"/>
    <n v="4"/>
    <n v="141.11000000000001"/>
    <n v="5"/>
    <n v="28.22"/>
    <n v="536.22"/>
    <n v="463.64"/>
    <n v="72.58"/>
    <s v="Net Banking"/>
    <s v="Not Returned"/>
    <x v="1"/>
    <d v="1899-12-30T18:26:00"/>
    <s v="Weekday"/>
    <s v="Coca-Cola Coffee Combo"/>
    <x v="0"/>
    <n v="141.11000000000001"/>
    <s v="Arun Pandian"/>
    <x v="1"/>
    <s v="Deepak Naicker"/>
    <s v="Sales"/>
    <s v="FreshMart Kochi Square"/>
    <x v="0"/>
  </r>
  <r>
    <s v="INV100826"/>
    <x v="217"/>
    <s v="CUST0565"/>
    <s v="PRD017"/>
    <s v="STR135"/>
    <s v="EMP0020"/>
    <n v="1"/>
    <n v="464.41"/>
    <n v="0"/>
    <n v="0"/>
    <n v="464.41"/>
    <n v="397.69"/>
    <n v="66.72"/>
    <s v="Credit Card"/>
    <s v="Not Returned"/>
    <x v="1"/>
    <d v="1899-12-30T09:18:00"/>
    <s v="Weekday"/>
    <s v="Nestle Curd 1kg"/>
    <x v="3"/>
    <n v="464.41"/>
    <s v="Pandi Nathan"/>
    <x v="2"/>
    <s v="Yazhini Prabhu"/>
    <s v="Inventory"/>
    <s v="FreshMart Pune Towers"/>
    <x v="2"/>
  </r>
  <r>
    <s v="INV101049"/>
    <x v="217"/>
    <s v="CUST0634"/>
    <s v="PRD037"/>
    <s v="STR037"/>
    <s v="EMP0288"/>
    <n v="4"/>
    <n v="269.54000000000002"/>
    <n v="0"/>
    <n v="0"/>
    <n v="1078.1600000000001"/>
    <n v="837.52"/>
    <n v="240.64"/>
    <s v="Net Banking"/>
    <s v="Not Returned"/>
    <x v="1"/>
    <d v="1899-12-30T16:51:00"/>
    <s v="Weekday"/>
    <s v="ITC Frozen Snacks 250ml"/>
    <x v="12"/>
    <n v="245.32"/>
    <s v="Chandrasekar Pandian"/>
    <x v="0"/>
    <s v="Chitra Selvam"/>
    <s v="Sales"/>
    <s v="FreshMart Hyderabad Extension"/>
    <x v="0"/>
  </r>
  <r>
    <s v="INV101451"/>
    <x v="217"/>
    <s v="CUST0300"/>
    <s v="PRD081"/>
    <s v="STR117"/>
    <s v="EMP0009"/>
    <n v="1"/>
    <n v="55.81"/>
    <n v="0"/>
    <n v="0"/>
    <n v="55.81"/>
    <n v="44.96"/>
    <n v="10.85"/>
    <s v="Cash"/>
    <s v="Not Returned"/>
    <x v="2"/>
    <d v="1899-12-30T14:46:00"/>
    <s v="Weekday"/>
    <s v="Eveready Batteries 250ml"/>
    <x v="5"/>
    <n v="55.81"/>
    <s v="Indira Prabhu"/>
    <x v="1"/>
    <s v="Usha Chettiar"/>
    <s v="Cashier"/>
    <s v="FreshMart Nagpur Market"/>
    <x v="0"/>
  </r>
  <r>
    <s v="INV101713"/>
    <x v="217"/>
    <s v="CUST0495"/>
    <s v="PRD012"/>
    <s v="STR083"/>
    <s v="EMP0074"/>
    <n v="8"/>
    <n v="599.45000000000005"/>
    <n v="5"/>
    <n v="239.78"/>
    <n v="4555.82"/>
    <n v="2691.2"/>
    <n v="1864.62"/>
    <s v="Cash"/>
    <s v="Not Returned"/>
    <x v="1"/>
    <d v="1899-12-30T11:18:00"/>
    <s v="Weekday"/>
    <s v="Harvest Gold Rusk 1kg"/>
    <x v="6"/>
    <n v="541.35"/>
    <s v="Bhuvana Pillai"/>
    <x v="0"/>
    <s v="Indira Varma"/>
    <s v="Sales"/>
    <s v="FreshMart Salem Colony"/>
    <x v="0"/>
  </r>
  <r>
    <s v="INV102298"/>
    <x v="217"/>
    <s v="CUST0279"/>
    <s v="PRD133"/>
    <s v="STR141"/>
    <s v="EMP0197"/>
    <n v="7"/>
    <n v="83.37"/>
    <n v="10"/>
    <n v="58.36"/>
    <n v="525.23"/>
    <n v="435.75"/>
    <n v="89.48"/>
    <s v="Credit Card"/>
    <s v="Not Returned"/>
    <x v="2"/>
    <d v="1899-12-30T10:20:00"/>
    <s v="Weekday"/>
    <s v="Aachi Powdered Spices 200g"/>
    <x v="1"/>
    <n v="80.5"/>
    <s v="Ramesh Devi"/>
    <x v="0"/>
    <s v="Nithya Sekar"/>
    <s v="Billing"/>
    <s v="FreshMart Delhi Arcade"/>
    <x v="1"/>
  </r>
  <r>
    <s v="INV100106"/>
    <x v="218"/>
    <s v="CUST0129"/>
    <s v="PRD049"/>
    <s v="STR097"/>
    <s v="EMP0146"/>
    <n v="4"/>
    <n v="418.79"/>
    <n v="15"/>
    <n v="251.27"/>
    <n v="1423.89"/>
    <n v="1235.76"/>
    <n v="188.13"/>
    <s v="Upi"/>
    <s v="Not Returned"/>
    <x v="1"/>
    <d v="1899-12-30T20:23:00"/>
    <s v="Weekday"/>
    <s v="Cadbury Chips 1kg"/>
    <x v="7"/>
    <n v="418.79"/>
    <s v="Senthil Menon"/>
    <x v="1"/>
    <s v="Kishore Chettiar"/>
    <s v="Inventory"/>
    <s v="FreshMart Ahmedabad Arcade"/>
    <x v="2"/>
  </r>
  <r>
    <s v="INV100607"/>
    <x v="218"/>
    <s v="CUST0156"/>
    <s v="PRD044"/>
    <s v="STR086"/>
    <s v="EMP0263"/>
    <n v="8"/>
    <n v="239.78"/>
    <n v="0"/>
    <n v="0"/>
    <n v="1918.24"/>
    <n v="1665.76"/>
    <n v="252.48"/>
    <s v="Upi"/>
    <s v="Not Returned"/>
    <x v="1"/>
    <d v="1899-12-30T14:14:00"/>
    <s v="Weekday"/>
    <s v="ITC Frozen Vegetables 250ml v2"/>
    <x v="12"/>
    <n v="229.81"/>
    <s v="Tara Chettiar"/>
    <x v="0"/>
    <s v="Vani Nair"/>
    <s v="Cashier"/>
    <s v="FreshMart Bengaluru Circle"/>
    <x v="0"/>
  </r>
  <r>
    <s v="INV100009"/>
    <x v="219"/>
    <s v="CUST0151"/>
    <s v="PRD105"/>
    <s v="STR062"/>
    <s v="EMP0350"/>
    <n v="5"/>
    <n v="131.03"/>
    <n v="0"/>
    <n v="0"/>
    <n v="753.42"/>
    <n v="586.35"/>
    <n v="167.07"/>
    <s v="Upi"/>
    <s v="Not Returned"/>
    <x v="0"/>
    <d v="1899-12-30T13:50:00"/>
    <s v="Weekend"/>
    <s v="India Gate Basmati Rice 250ml"/>
    <x v="2"/>
    <n v="131.03"/>
    <s v="Gopal Selvam"/>
    <x v="2"/>
    <s v="Uma Pandian"/>
    <s v="Cashier"/>
    <s v="FreshMart Hyderabad Crossing"/>
    <x v="0"/>
  </r>
  <r>
    <s v="INV100100"/>
    <x v="219"/>
    <s v="CUST0063"/>
    <s v="PRD084"/>
    <s v="STR030"/>
    <s v="EMP0036"/>
    <n v="8"/>
    <n v="226.02"/>
    <n v="0"/>
    <n v="0"/>
    <n v="2079.38"/>
    <n v="1457.36"/>
    <n v="622.02"/>
    <s v="Upi"/>
    <s v="Not Returned"/>
    <x v="1"/>
    <d v="1899-12-30T11:36:00"/>
    <s v="Weekend"/>
    <s v="Local Farm Fresh Fruits Combo"/>
    <x v="9"/>
    <n v="221.61"/>
    <s v="Priya Varma"/>
    <x v="0"/>
    <s v="Senthil Varma"/>
    <s v="Cashier"/>
    <s v="FreshMart Mysuru Bypass"/>
    <x v="0"/>
  </r>
  <r>
    <s v="INV100941"/>
    <x v="219"/>
    <s v="CUST0463"/>
    <s v="PRD026"/>
    <s v="STR150"/>
    <s v="EMP0037"/>
    <n v="6"/>
    <n v="378.89"/>
    <n v="10"/>
    <n v="227.33"/>
    <n v="2352.91"/>
    <n v="1483.5"/>
    <n v="869.41"/>
    <s v="Net Banking"/>
    <s v="Returned"/>
    <x v="2"/>
    <d v="1899-12-30T13:11:00"/>
    <s v="Weekend"/>
    <s v="Nescafe Coffee 1kg"/>
    <x v="0"/>
    <n v="329.69"/>
    <s v="Gayathri Gounder"/>
    <x v="0"/>
    <s v="Divya Nathan"/>
    <s v="Cashier"/>
    <s v="FreshMart Lucknow Enclave"/>
    <x v="1"/>
  </r>
  <r>
    <s v="INV101342"/>
    <x v="219"/>
    <s v="CUST0585"/>
    <s v="PRD091"/>
    <s v="STR125"/>
    <s v="EMP0259"/>
    <n v="2"/>
    <n v="376.11"/>
    <n v="20"/>
    <n v="150.44"/>
    <n v="692.05"/>
    <n v="603.14"/>
    <n v="88.91"/>
    <s v="Wallet"/>
    <s v="Not Returned"/>
    <x v="1"/>
    <d v="1899-12-30T19:41:00"/>
    <s v="Weekend"/>
    <s v="Local Farm Fresh Fruits 250ml"/>
    <x v="9"/>
    <n v="376.11"/>
    <s v="Pandi Prabhu"/>
    <x v="1"/>
    <s v="Ramesh Sekar"/>
    <s v="Inventory"/>
    <s v="FreshMart Nagpur Arcade"/>
    <x v="2"/>
  </r>
  <r>
    <s v="INV101421"/>
    <x v="219"/>
    <s v="CUST0300"/>
    <s v="PRD123"/>
    <s v="STR016"/>
    <s v="EMP0270"/>
    <n v="1"/>
    <n v="183.39"/>
    <n v="5"/>
    <n v="9.17"/>
    <n v="200.35"/>
    <n v="158.43"/>
    <n v="41.92"/>
    <s v="Net Banking"/>
    <s v="Not Returned"/>
    <x v="0"/>
    <d v="1899-12-30T11:09:00"/>
    <s v="Weekend"/>
    <s v="Fortune Gingelly Oil 200g"/>
    <x v="8"/>
    <n v="183.39"/>
    <s v="Indira Prabhu"/>
    <x v="1"/>
    <s v="Priya Venkataraman"/>
    <s v="Operations"/>
    <s v="FreshMart Kochi Bypass"/>
    <x v="0"/>
  </r>
  <r>
    <s v="INV101780"/>
    <x v="219"/>
    <s v="CUST0006"/>
    <s v="PRD128"/>
    <s v="STR079"/>
    <s v="EMP0295"/>
    <n v="5"/>
    <n v="253.11"/>
    <n v="10"/>
    <n v="126.56"/>
    <n v="1309.8399999999999"/>
    <n v="953.7"/>
    <n v="356.14"/>
    <s v="Upi"/>
    <s v="Not Returned"/>
    <x v="1"/>
    <d v="1899-12-30T19:54:00"/>
    <s v="Weekend"/>
    <s v="Aachi Powdered Spices Pack"/>
    <x v="1"/>
    <n v="253.11"/>
    <s v="Thiru Devi"/>
    <x v="2"/>
    <s v="Lakshmi Nair"/>
    <s v="Inventory"/>
    <s v="FreshMart Erode Hub"/>
    <x v="0"/>
  </r>
  <r>
    <s v="INV102023"/>
    <x v="219"/>
    <s v="CUST0078"/>
    <s v="PRD033"/>
    <s v="STR067"/>
    <s v="EMP0247"/>
    <n v="3"/>
    <n v="217.42"/>
    <n v="10"/>
    <n v="65.23"/>
    <n v="675.08"/>
    <n v="531.09"/>
    <n v="143.99"/>
    <s v="Credit Card"/>
    <s v="Not Returned"/>
    <x v="0"/>
    <d v="1899-12-30T10:41:00"/>
    <s v="Weekend"/>
    <s v="Bisleri Soft Drinks 2kg"/>
    <x v="0"/>
    <n v="217.42"/>
    <s v="Eswari Balan"/>
    <x v="2"/>
    <s v="Sudha Balan"/>
    <s v="Sales"/>
    <s v="FreshMart Salem Complex"/>
    <x v="0"/>
  </r>
  <r>
    <s v="INV100321"/>
    <x v="220"/>
    <s v="CUST0181"/>
    <s v="PRD081"/>
    <s v="STR012"/>
    <s v="EMP0157"/>
    <n v="1"/>
    <n v="55.81"/>
    <n v="20"/>
    <n v="11.16"/>
    <n v="51.35"/>
    <n v="44.96"/>
    <n v="6.39"/>
    <s v="Net Banking"/>
    <s v="Not Returned"/>
    <x v="1"/>
    <d v="1899-12-30T10:44:00"/>
    <s v="Weekend"/>
    <s v="Eveready Batteries 250ml"/>
    <x v="5"/>
    <n v="55.81"/>
    <s v="Ashok Krishnan"/>
    <x v="2"/>
    <s v="Elango Velan"/>
    <s v="Cashier"/>
    <s v="FreshMart Chennai Junction"/>
    <x v="0"/>
  </r>
  <r>
    <s v="INV100458"/>
    <x v="220"/>
    <s v="CUST0360"/>
    <s v="PRD117"/>
    <s v="STR025"/>
    <s v="EMP0281"/>
    <n v="2"/>
    <n v="268.32"/>
    <n v="0"/>
    <n v="0"/>
    <n v="617.14"/>
    <n v="482.88"/>
    <n v="134.26"/>
    <s v="Wallet"/>
    <s v="Not Returned"/>
    <x v="1"/>
    <d v="1899-12-30T12:06:00"/>
    <s v="Weekend"/>
    <s v="Idhayam Groundnut Oil 1kg"/>
    <x v="8"/>
    <n v="268.32"/>
    <s v="Deepak Nathan"/>
    <x v="1"/>
    <s v="Malathi Iyer"/>
    <s v="Sales"/>
    <s v="FreshMart Tiruppur Enclave"/>
    <x v="0"/>
  </r>
  <r>
    <s v="INV100677"/>
    <x v="220"/>
    <s v="CUST0149"/>
    <s v="PRD088"/>
    <s v="STR035"/>
    <s v="EMP0297"/>
    <n v="2"/>
    <n v="404.97"/>
    <n v="5"/>
    <n v="40.5"/>
    <n v="884.86"/>
    <n v="682.48"/>
    <n v="202.38"/>
    <s v="Debit Card"/>
    <s v="Not Returned"/>
    <x v="1"/>
    <d v="1899-12-30T13:29:00"/>
    <s v="Weekend"/>
    <s v="Local Farm Fresh Fruits Combo v3"/>
    <x v="9"/>
    <n v="404.97"/>
    <s v="Vani Rao"/>
    <x v="2"/>
    <s v="Kishore Naidu"/>
    <s v="Sales"/>
    <s v="FreshMart Kochi Circle"/>
    <x v="0"/>
  </r>
  <r>
    <s v="INV100972"/>
    <x v="220"/>
    <s v="CUST0482"/>
    <s v="PRD025"/>
    <s v="STR164"/>
    <s v="EMP0309"/>
    <n v="8"/>
    <n v="407.53"/>
    <n v="0"/>
    <n v="0"/>
    <n v="3749.28"/>
    <n v="2287.1999999999998"/>
    <n v="1462.08"/>
    <s v="Wallet"/>
    <s v="Not Returned"/>
    <x v="1"/>
    <d v="1899-12-30T15:00:00"/>
    <s v="Weekend"/>
    <s v="Nescafe Soft Drinks Pack"/>
    <x v="0"/>
    <n v="383.51"/>
    <s v="Prakash Naicker"/>
    <x v="0"/>
    <s v="Kannan Kumar"/>
    <s v="Sales"/>
    <s v="FreshMart Delhi Towers"/>
    <x v="1"/>
  </r>
  <r>
    <s v="INV101238"/>
    <x v="220"/>
    <s v="CUST0455"/>
    <s v="PRD095"/>
    <s v="STR102"/>
    <s v="EMP0302"/>
    <n v="3"/>
    <n v="86.2"/>
    <n v="15"/>
    <n v="38.79"/>
    <n v="252.78"/>
    <n v="186.42"/>
    <n v="66.36"/>
    <s v="Wallet"/>
    <s v="Not Returned"/>
    <x v="1"/>
    <d v="1899-12-30T15:31:00"/>
    <s v="Weekend"/>
    <s v="Organic Fresh Fresh Vegetables 200g"/>
    <x v="11"/>
    <n v="75.680000000000007"/>
    <s v="Nithya Venkataraman"/>
    <x v="0"/>
    <s v="Anitha Subramaniam"/>
    <s v="Sales"/>
    <s v="FreshMart Nagpur Towers"/>
    <x v="0"/>
  </r>
  <r>
    <s v="INV101350"/>
    <x v="220"/>
    <s v="CUST0153"/>
    <s v="PRD116"/>
    <s v="STR078"/>
    <s v="EMP0296"/>
    <n v="1"/>
    <n v="150.04"/>
    <n v="0"/>
    <n v="0"/>
    <n v="172.55"/>
    <n v="127.98"/>
    <n v="44.57"/>
    <s v="Credit Card"/>
    <s v="Not Returned"/>
    <x v="1"/>
    <d v="1899-12-30T10:27:00"/>
    <s v="Weekend"/>
    <s v="Aachi Basmati Rice 200g"/>
    <x v="2"/>
    <n v="150.04"/>
    <s v="Thenmozhi Sharma"/>
    <x v="2"/>
    <s v="Vani Venkataraman"/>
    <s v="Billing"/>
    <s v="FreshMart Tiruppur Towers"/>
    <x v="0"/>
  </r>
  <r>
    <s v="INV100136"/>
    <x v="221"/>
    <s v="CUST0010"/>
    <s v="PRD047"/>
    <s v="STR140"/>
    <s v="EMP0145"/>
    <n v="4"/>
    <n v="474.19"/>
    <n v="10"/>
    <n v="189.68"/>
    <n v="1707.08"/>
    <n v="1375.56"/>
    <n v="331.52"/>
    <s v="Wallet"/>
    <s v="Not Returned"/>
    <x v="1"/>
    <d v="1899-12-30T12:40:00"/>
    <s v="Weekday"/>
    <s v="Lays Chocolates Combo"/>
    <x v="7"/>
    <n v="474.19"/>
    <s v="Tara Achari"/>
    <x v="1"/>
    <s v="Ilango Reddy"/>
    <s v="Cashier"/>
    <s v="FreshMart Surat Crossing"/>
    <x v="2"/>
  </r>
  <r>
    <s v="INV100218"/>
    <x v="221"/>
    <s v="CUST0535"/>
    <s v="PRD078"/>
    <s v="STR074"/>
    <s v="EMP0270"/>
    <n v="1"/>
    <n v="261.55"/>
    <n v="5"/>
    <n v="13.08"/>
    <n v="248.47"/>
    <n v="215.03"/>
    <n v="33.44"/>
    <s v="Credit Card"/>
    <s v="Not Returned"/>
    <x v="2"/>
    <d v="1899-12-30T12:56:00"/>
    <s v="Weekday"/>
    <s v="Vim Kitchenware Combo"/>
    <x v="5"/>
    <n v="261.55"/>
    <s v="Sundar Venkataraman"/>
    <x v="1"/>
    <s v="Priya Venkataraman"/>
    <s v="Operations"/>
    <s v="FreshMart Mysuru Main Road"/>
    <x v="0"/>
  </r>
  <r>
    <s v="INV100336"/>
    <x v="221"/>
    <s v="CUST0604"/>
    <s v="PRD093"/>
    <s v="STR091"/>
    <s v="EMP0246"/>
    <n v="4"/>
    <n v="96.72"/>
    <n v="0"/>
    <n v="0"/>
    <n v="386.88"/>
    <n v="319.27999999999997"/>
    <n v="67.599999999999994"/>
    <s v="Cash"/>
    <s v="Not Returned"/>
    <x v="1"/>
    <d v="1899-12-30T19:34:00"/>
    <s v="Weekday"/>
    <s v="Local Farm Fresh Vegetables 250ml"/>
    <x v="11"/>
    <n v="96.72"/>
    <s v="Chandrasekar Venkataraman"/>
    <x v="1"/>
    <s v="Padma Chettiar"/>
    <s v="Sales"/>
    <s v="FreshMart Tiruppur Plaza"/>
    <x v="0"/>
  </r>
  <r>
    <s v="INV101015"/>
    <x v="221"/>
    <s v="CUST0529"/>
    <s v="PRD048"/>
    <s v="STR016"/>
    <s v="EMP0337"/>
    <n v="2"/>
    <n v="147.72"/>
    <n v="5"/>
    <n v="14.77"/>
    <n v="280.67"/>
    <n v="218.42"/>
    <n v="62.25"/>
    <s v="Net Banking"/>
    <s v="Returned"/>
    <x v="1"/>
    <d v="1899-12-30T11:14:00"/>
    <s v="Weekday"/>
    <s v="Lays Chocolates 1kg"/>
    <x v="7"/>
    <n v="147.72"/>
    <s v="Indira Balan"/>
    <x v="1"/>
    <s v="Janani Chettiar"/>
    <s v="Store Manager"/>
    <s v="FreshMart Kochi Bypass"/>
    <x v="0"/>
  </r>
  <r>
    <s v="INV102107"/>
    <x v="221"/>
    <s v="CUST0451"/>
    <s v="PRD005"/>
    <s v="STR089"/>
    <s v="EMP0105"/>
    <n v="3"/>
    <n v="332.74"/>
    <n v="10"/>
    <n v="99.82"/>
    <n v="898.4"/>
    <n v="615.80999999999995"/>
    <n v="282.58999999999997"/>
    <s v="Wallet"/>
    <s v="Not Returned"/>
    <x v="1"/>
    <d v="1899-12-30T17:09:00"/>
    <s v="Weekday"/>
    <s v="Amul Paneer 250ml"/>
    <x v="6"/>
    <n v="332.74"/>
    <s v="Divya Nair"/>
    <x v="2"/>
    <s v="Nagarajan Mudaliar"/>
    <s v="Cashier"/>
    <s v="FreshMart Salem Hub"/>
    <x v="0"/>
  </r>
  <r>
    <s v="INV102318"/>
    <x v="221"/>
    <s v="CUST0006"/>
    <s v="PRD053"/>
    <s v="STR065"/>
    <s v="EMP0147"/>
    <n v="1"/>
    <n v="262.77"/>
    <n v="20"/>
    <n v="52.55"/>
    <n v="210.22"/>
    <n v="194.64"/>
    <n v="15.58"/>
    <s v="Credit Card"/>
    <s v="Not Returned"/>
    <x v="1"/>
    <d v="1899-12-30T18:47:00"/>
    <s v="Weekday"/>
    <s v="Cadbury Namkeen Pack"/>
    <x v="7"/>
    <n v="262.77"/>
    <s v="Thiru Devi"/>
    <x v="2"/>
    <s v="Hemalatha Naidu"/>
    <s v="Billing"/>
    <s v="FreshMart Mysuru Enclave"/>
    <x v="0"/>
  </r>
  <r>
    <s v="INV100232"/>
    <x v="222"/>
    <s v="CUST0446"/>
    <s v="PRD015"/>
    <s v="STR033"/>
    <s v="EMP0024"/>
    <n v="2"/>
    <n v="459.58"/>
    <n v="10"/>
    <n v="91.92"/>
    <n v="827.24"/>
    <n v="773.78"/>
    <n v="53.46"/>
    <s v="Credit Card"/>
    <s v="Not Returned"/>
    <x v="1"/>
    <d v="1899-12-30T19:58:00"/>
    <s v="Weekday"/>
    <s v="Nestle Butter 250ml"/>
    <x v="3"/>
    <n v="459.58"/>
    <s v="Ramesh Sharma"/>
    <x v="2"/>
    <s v="Bhavani Kumar"/>
    <s v="Cashier"/>
    <s v="FreshMart Ahmedabad Complex"/>
    <x v="0"/>
  </r>
  <r>
    <s v="INV100240"/>
    <x v="222"/>
    <s v="CUST0524"/>
    <s v="PRD016"/>
    <s v="STR163"/>
    <s v="EMP0292"/>
    <n v="1"/>
    <n v="59.92"/>
    <n v="10"/>
    <n v="5.99"/>
    <n v="53.93"/>
    <n v="48.15"/>
    <n v="5.78"/>
    <s v="Cash"/>
    <s v="Not Returned"/>
    <x v="1"/>
    <d v="1899-12-30T12:22:00"/>
    <s v="Weekday"/>
    <s v="Milky Mist Milk 2kg"/>
    <x v="3"/>
    <n v="59.92"/>
    <s v="Ramesh Murugan"/>
    <x v="1"/>
    <s v="Deepa Gupta"/>
    <s v="Inventory"/>
    <s v="FreshMart Lucknow Square"/>
    <x v="1"/>
  </r>
  <r>
    <s v="INV100778"/>
    <x v="222"/>
    <s v="CUST0496"/>
    <s v="PRD082"/>
    <s v="STR009"/>
    <s v="EMP0322"/>
    <n v="7"/>
    <n v="258.17"/>
    <n v="15"/>
    <n v="271.08"/>
    <n v="1536.11"/>
    <n v="1346.87"/>
    <n v="189.24"/>
    <s v="Credit Card"/>
    <s v="Not Returned"/>
    <x v="1"/>
    <d v="1899-12-30T14:42:00"/>
    <s v="Weekday"/>
    <s v="Organic Fresh Fresh Fruits Pack"/>
    <x v="9"/>
    <n v="232.92"/>
    <s v="Senthil Venkataraman"/>
    <x v="0"/>
    <s v="Prasath Naidu"/>
    <s v="Billing"/>
    <s v="FreshMart Kochi Square"/>
    <x v="0"/>
  </r>
  <r>
    <s v="INV100835"/>
    <x v="222"/>
    <s v="CUST0151"/>
    <s v="PRD139"/>
    <s v="STR079"/>
    <s v="EMP0295"/>
    <n v="4"/>
    <n v="91.61"/>
    <n v="0"/>
    <n v="0"/>
    <n v="366.44"/>
    <n v="282.8"/>
    <n v="83.64"/>
    <s v="Upi"/>
    <s v="Returned"/>
    <x v="1"/>
    <d v="1899-12-30T18:33:00"/>
    <s v="Weekday"/>
    <s v="Lizol Toilet Cleaner Combo"/>
    <x v="4"/>
    <n v="91.61"/>
    <s v="Gopal Selvam"/>
    <x v="2"/>
    <s v="Lakshmi Nair"/>
    <s v="Inventory"/>
    <s v="FreshMart Erode Hub"/>
    <x v="0"/>
  </r>
  <r>
    <s v="INV101627"/>
    <x v="222"/>
    <s v="CUST0155"/>
    <s v="PRD112"/>
    <s v="STR050"/>
    <s v="EMP0269"/>
    <n v="4"/>
    <n v="251.73"/>
    <n v="0"/>
    <n v="0"/>
    <n v="1006.92"/>
    <n v="842.08"/>
    <n v="164.84"/>
    <s v="Debit Card"/>
    <s v="Not Returned"/>
    <x v="1"/>
    <d v="1899-12-30T09:30:00"/>
    <s v="Weekday"/>
    <s v="Aachi Ponni Rice 2kg"/>
    <x v="2"/>
    <n v="251.73"/>
    <s v="Karthik Prabhu"/>
    <x v="1"/>
    <s v="Devi Sharma"/>
    <s v="Billing"/>
    <s v="FreshMart Chennai Main Road"/>
    <x v="0"/>
  </r>
  <r>
    <s v="INV102257"/>
    <x v="222"/>
    <s v="CUST0082"/>
    <s v="PRD033"/>
    <s v="STR137"/>
    <s v="EMP0307"/>
    <n v="5"/>
    <n v="249.92"/>
    <n v="20"/>
    <n v="249.92"/>
    <n v="999.68"/>
    <n v="885.15"/>
    <n v="114.53"/>
    <s v="Credit Card"/>
    <s v="Not Returned"/>
    <x v="1"/>
    <d v="1899-12-30T09:18:00"/>
    <s v="Weekday"/>
    <s v="Bisleri Soft Drinks 2kg"/>
    <x v="0"/>
    <n v="217.42"/>
    <s v="Kavya Raj"/>
    <x v="0"/>
    <s v="Kishore Chandran"/>
    <s v="Cashier"/>
    <s v="FreshMart Ahmedabad Square"/>
    <x v="2"/>
  </r>
  <r>
    <s v="INV101748"/>
    <x v="223"/>
    <s v="CUST0644"/>
    <s v="PRD060"/>
    <s v="STR058"/>
    <s v="EMP0157"/>
    <n v="1"/>
    <n v="72.930000000000007"/>
    <n v="10"/>
    <n v="7.29"/>
    <n v="65.64"/>
    <n v="54.25"/>
    <n v="11.39"/>
    <s v="Net Banking"/>
    <s v="Not Returned"/>
    <x v="0"/>
    <d v="1899-12-30T18:24:00"/>
    <s v="Weekday"/>
    <s v="Himalaya Soap 250ml"/>
    <x v="10"/>
    <n v="72.930000000000007"/>
    <s v="Prakash Selvam"/>
    <x v="1"/>
    <s v="Elango Velan"/>
    <s v="Cashier"/>
    <s v="FreshMart Erode Central"/>
    <x v="0"/>
  </r>
  <r>
    <s v="INV100334"/>
    <x v="224"/>
    <s v="CUST0397"/>
    <s v="PRD022"/>
    <s v="STR061"/>
    <s v="EMP0279"/>
    <n v="1"/>
    <n v="397.22"/>
    <n v="0"/>
    <n v="0"/>
    <n v="397.22"/>
    <n v="319.37"/>
    <n v="77.849999999999994"/>
    <s v="Credit Card"/>
    <s v="Not Returned"/>
    <x v="1"/>
    <d v="1899-12-30T20:25:00"/>
    <s v="Weekday"/>
    <s v="Aavin Milk Pack"/>
    <x v="3"/>
    <n v="397.22"/>
    <s v="Sudha Venkataraman"/>
    <x v="1"/>
    <s v="Arun Varma"/>
    <s v="Sales"/>
    <s v="FreshMart Hyderabad Colony"/>
    <x v="0"/>
  </r>
  <r>
    <s v="INV100690"/>
    <x v="224"/>
    <s v="CUST0242"/>
    <s v="PRD020"/>
    <s v="STR036"/>
    <s v="EMP0150"/>
    <n v="7"/>
    <n v="103.2"/>
    <n v="20"/>
    <n v="144.47999999999999"/>
    <n v="577.91999999999996"/>
    <n v="602.35"/>
    <n v="-24.43"/>
    <s v="Cash"/>
    <s v="Not Returned"/>
    <x v="0"/>
    <d v="1899-12-30T20:34:00"/>
    <s v="Weekday"/>
    <s v="Aavin Milk 1L"/>
    <x v="3"/>
    <n v="99.93"/>
    <s v="Unknown"/>
    <x v="0"/>
    <s v="Dhanya Iyer"/>
    <s v="Operations"/>
    <s v="FreshMart Chennai Central"/>
    <x v="0"/>
  </r>
  <r>
    <s v="INV100971"/>
    <x v="224"/>
    <s v="CUST0522"/>
    <s v="PRD001"/>
    <s v="STR032"/>
    <s v="EMP0089"/>
    <n v="2"/>
    <n v="299.73"/>
    <n v="15"/>
    <n v="89.92"/>
    <n v="509.54"/>
    <n v="369.48"/>
    <n v="140.06"/>
    <s v="Cash"/>
    <s v="Not Returned"/>
    <x v="2"/>
    <d v="1899-12-30T21:10:00"/>
    <s v="Weekday"/>
    <s v="Local Bakers Buns 1kg"/>
    <x v="6"/>
    <n v="299.73"/>
    <s v="Gayathri Naicker"/>
    <x v="2"/>
    <s v="Kalpana Balan"/>
    <s v="Cashier"/>
    <s v="FreshMart Kochi Main Road"/>
    <x v="0"/>
  </r>
  <r>
    <s v="INV100999"/>
    <x v="224"/>
    <s v="CUST0115"/>
    <s v="PRD119"/>
    <s v="STR018"/>
    <s v="EMP0308"/>
    <n v="1"/>
    <n v="234.86"/>
    <n v="5"/>
    <n v="11.74"/>
    <n v="223.12"/>
    <n v="213.23"/>
    <n v="9.89"/>
    <s v="Credit Card"/>
    <s v="Not Returned"/>
    <x v="1"/>
    <d v="1899-12-30T11:49:00"/>
    <s v="Weekday"/>
    <s v="Gold Winner Sunflower Oil 200g"/>
    <x v="8"/>
    <n v="234.86"/>
    <s v="Venkat Chettiar"/>
    <x v="2"/>
    <s v="Thenmozhi Selvam"/>
    <s v="Cashier"/>
    <s v="FreshMart Hyderabad Main Road"/>
    <x v="0"/>
  </r>
  <r>
    <s v="INV101023"/>
    <x v="224"/>
    <s v="CUST0186"/>
    <s v="PRD141"/>
    <s v="STR003"/>
    <s v="EMP0298"/>
    <n v="2"/>
    <n v="46.76"/>
    <n v="0"/>
    <n v="0"/>
    <n v="93.52"/>
    <n v="73.3"/>
    <n v="20.22"/>
    <s v="Debit Card"/>
    <s v="Not Returned"/>
    <x v="0"/>
    <d v="1899-12-30T15:35:00"/>
    <s v="Weekday"/>
    <s v="Vim Floor Cleaner 1L"/>
    <x v="4"/>
    <n v="46.76"/>
    <s v="Bhavani Pillai"/>
    <x v="1"/>
    <s v="Balaji Reddy"/>
    <s v="Billing"/>
    <s v="FreshMart Tiruppur Square"/>
    <x v="0"/>
  </r>
  <r>
    <s v="INV101369"/>
    <x v="224"/>
    <s v="CUST0677"/>
    <s v="PRD089"/>
    <s v="STR041"/>
    <s v="EMP0325"/>
    <n v="4"/>
    <n v="330.3"/>
    <n v="0"/>
    <n v="0"/>
    <n v="1321.2"/>
    <n v="1005.68"/>
    <n v="315.52"/>
    <s v="Net Banking"/>
    <s v="Not Returned"/>
    <x v="0"/>
    <d v="1899-12-30T19:52:00"/>
    <s v="Weekday"/>
    <s v="Organic Fresh Fresh Fruits 500g"/>
    <x v="9"/>
    <n v="305.67"/>
    <s v="Kamala Naidu"/>
    <x v="0"/>
    <s v="Chandran Naidu"/>
    <s v="Cashier"/>
    <s v="FreshMart Tiruppur Colony"/>
    <x v="0"/>
  </r>
  <r>
    <s v="INV101673"/>
    <x v="224"/>
    <s v="CUST0409"/>
    <s v="PRD032"/>
    <s v="STR006"/>
    <s v="EMP0265"/>
    <n v="8"/>
    <n v="154.01"/>
    <n v="0"/>
    <n v="0"/>
    <n v="1232.08"/>
    <n v="927.28"/>
    <n v="304.8"/>
    <s v="Cash"/>
    <s v="Not Returned"/>
    <x v="1"/>
    <d v="1899-12-30T16:05:00"/>
    <s v="Weekday"/>
    <s v="Coca-Cola Coffee Combo"/>
    <x v="0"/>
    <n v="141.11000000000001"/>
    <s v="Banu Subramaniam"/>
    <x v="0"/>
    <s v="Padma Subramaniam"/>
    <s v="Operations"/>
    <s v="FreshMart Mysuru Junction"/>
    <x v="0"/>
  </r>
  <r>
    <s v="INV102025"/>
    <x v="224"/>
    <s v="CUST0225"/>
    <s v="PRD054"/>
    <s v="STR023"/>
    <s v="EMP0204"/>
    <n v="1"/>
    <n v="530.16"/>
    <n v="0"/>
    <n v="0"/>
    <n v="530.16"/>
    <n v="379.19"/>
    <n v="150.97"/>
    <s v="Credit Card"/>
    <s v="Not Returned"/>
    <x v="1"/>
    <d v="1899-12-30T16:19:00"/>
    <s v="Weekday"/>
    <s v="Lays Namkeen 2kg"/>
    <x v="7"/>
    <n v="530.16"/>
    <s v="Raghav Naicker"/>
    <x v="2"/>
    <s v="Ramesh Murugan"/>
    <s v="Inventory"/>
    <s v="FreshMart Mysuru Square"/>
    <x v="0"/>
  </r>
  <r>
    <s v="INV100503"/>
    <x v="225"/>
    <s v="CUST0444"/>
    <s v="PRD067"/>
    <s v="STR080"/>
    <s v="EMP0285"/>
    <n v="3"/>
    <n v="186.38"/>
    <n v="5"/>
    <n v="27.96"/>
    <n v="531.17999999999995"/>
    <n v="406.98"/>
    <n v="124.2"/>
    <s v="Cash"/>
    <s v="Not Returned"/>
    <x v="1"/>
    <d v="1899-12-30T16:47:00"/>
    <s v="Weekday"/>
    <s v="Dove Shampoo 500g"/>
    <x v="10"/>
    <n v="186.38"/>
    <s v="Malathi Chandran"/>
    <x v="2"/>
    <s v="Lalitha Murugan"/>
    <s v="Store Manager"/>
    <s v="FreshMart Madurai Colony"/>
    <x v="0"/>
  </r>
  <r>
    <s v="INV101310"/>
    <x v="225"/>
    <s v="CUST0088"/>
    <s v="PRD093"/>
    <s v="STR091"/>
    <s v="EMP0214"/>
    <n v="4"/>
    <n v="96.72"/>
    <n v="5"/>
    <n v="19.34"/>
    <n v="367.54"/>
    <n v="319.27999999999997"/>
    <n v="48.26"/>
    <s v="Credit Card"/>
    <s v="Not Returned"/>
    <x v="1"/>
    <d v="1899-12-30T10:53:00"/>
    <s v="Weekday"/>
    <s v="Local Farm Fresh Vegetables 250ml"/>
    <x v="11"/>
    <n v="96.72"/>
    <s v="Eswari Achari"/>
    <x v="2"/>
    <s v="Sudha Kumar"/>
    <s v="Sales"/>
    <s v="FreshMart Tiruppur Plaza"/>
    <x v="0"/>
  </r>
  <r>
    <s v="INV102005"/>
    <x v="225"/>
    <s v="CUST0330"/>
    <s v="PRD060"/>
    <s v="STR169"/>
    <s v="EMP0194"/>
    <n v="3"/>
    <n v="72.930000000000007"/>
    <n v="15"/>
    <n v="32.82"/>
    <n v="185.97"/>
    <n v="162.75"/>
    <n v="23.22"/>
    <s v="Debit Card"/>
    <s v="Not Returned"/>
    <x v="1"/>
    <d v="1899-12-30T11:51:00"/>
    <s v="Weekday"/>
    <s v="Himalaya Soap 250ml"/>
    <x v="10"/>
    <n v="72.930000000000007"/>
    <s v="Anand Balan"/>
    <x v="2"/>
    <s v="Sangeetha Kumar"/>
    <s v="Cashier"/>
    <s v="FreshMart Patna Circle"/>
    <x v="3"/>
  </r>
  <r>
    <s v="INV100745"/>
    <x v="226"/>
    <s v="CUST0485"/>
    <s v="PRD117"/>
    <s v="STR142"/>
    <s v="EMP0345"/>
    <n v="6"/>
    <n v="273.48"/>
    <n v="15"/>
    <n v="246.13"/>
    <n v="1603.96"/>
    <n v="1448.64"/>
    <n v="155.32"/>
    <s v="Upi"/>
    <s v="Not Returned"/>
    <x v="1"/>
    <d v="1899-12-30T18:42:00"/>
    <s v="Weekend"/>
    <s v="Idhayam Groundnut Oil 1kg"/>
    <x v="8"/>
    <n v="268.32"/>
    <s v="Dhanush Venkataraman"/>
    <x v="0"/>
    <s v="Chitra Murugan"/>
    <s v="Sales"/>
    <s v="FreshMart Chandigarh Plaza"/>
    <x v="1"/>
  </r>
  <r>
    <s v="INV100853"/>
    <x v="226"/>
    <s v="CUST0058"/>
    <s v="PRD031"/>
    <s v="STR072"/>
    <s v="EMP0124"/>
    <n v="7"/>
    <n v="381.68"/>
    <n v="0"/>
    <n v="0"/>
    <n v="3072.52"/>
    <n v="1902.46"/>
    <n v="1170.06"/>
    <s v="Net Banking"/>
    <s v="Not Returned"/>
    <x v="0"/>
    <d v="1899-12-30T14:48:00"/>
    <s v="Weekend"/>
    <s v="Nescafe Coffee Pack"/>
    <x v="0"/>
    <n v="342.46"/>
    <s v="Tara Devi"/>
    <x v="0"/>
    <s v="Vijay Pandian"/>
    <s v="Sales"/>
    <s v="FreshMart Salem Point"/>
    <x v="0"/>
  </r>
  <r>
    <s v="INV101074"/>
    <x v="226"/>
    <s v="CUST0119"/>
    <s v="PRD063"/>
    <s v="STR105"/>
    <s v="EMP0089"/>
    <n v="5"/>
    <n v="77.08"/>
    <n v="0"/>
    <n v="0"/>
    <n v="443.21"/>
    <n v="271.60000000000002"/>
    <n v="171.61"/>
    <s v="Debit Card"/>
    <s v="Not Returned"/>
    <x v="1"/>
    <d v="1899-12-30T18:33:00"/>
    <s v="Weekend"/>
    <s v="Patanjali Shampoo Combo"/>
    <x v="10"/>
    <n v="42.16"/>
    <s v="Nandhini Naidu"/>
    <x v="0"/>
    <s v="Kalpana Balan"/>
    <s v="Cashier"/>
    <s v="FreshMart Ahmedabad Junction"/>
    <x v="2"/>
  </r>
  <r>
    <s v="INV101437"/>
    <x v="226"/>
    <s v="CUST0205"/>
    <s v="PRD105"/>
    <s v="STR126"/>
    <s v="EMP0063"/>
    <n v="4"/>
    <n v="145.12"/>
    <n v="0"/>
    <n v="0"/>
    <n v="667.55"/>
    <n v="469.08"/>
    <n v="198.47"/>
    <s v="Cash"/>
    <s v="Not Returned"/>
    <x v="1"/>
    <d v="1899-12-30T14:13:00"/>
    <s v="Weekend"/>
    <s v="India Gate Basmati Rice 250ml"/>
    <x v="2"/>
    <n v="131.03"/>
    <s v="Lalitha Nathan"/>
    <x v="0"/>
    <s v="Lakshmi Devi"/>
    <s v="Store Manager"/>
    <s v="FreshMart Surat Hub"/>
    <x v="2"/>
  </r>
  <r>
    <s v="INV101636"/>
    <x v="226"/>
    <s v="CUST0156"/>
    <s v="PRD142"/>
    <s v="STR022"/>
    <s v="EMP0284"/>
    <n v="3"/>
    <n v="568.76"/>
    <n v="0"/>
    <n v="0"/>
    <n v="1962.22"/>
    <n v="1187.6099999999999"/>
    <n v="774.61"/>
    <s v="Cash"/>
    <s v="Not Returned"/>
    <x v="1"/>
    <d v="1899-12-30T09:41:00"/>
    <s v="Weekend"/>
    <s v="Lizol Dishwash 200g"/>
    <x v="4"/>
    <n v="522.78"/>
    <s v="Tara Chettiar"/>
    <x v="0"/>
    <s v="Naveen Venkataraman"/>
    <s v="Sales"/>
    <s v="FreshMart Tiruppur Complex"/>
    <x v="0"/>
  </r>
  <r>
    <s v="INV101798"/>
    <x v="226"/>
    <s v="CUST0425"/>
    <s v="PRD120"/>
    <s v="STR079"/>
    <s v="EMP0295"/>
    <n v="3"/>
    <n v="117.04"/>
    <n v="10"/>
    <n v="35.11"/>
    <n v="363.41"/>
    <n v="278.88"/>
    <n v="84.53"/>
    <s v="Debit Card"/>
    <s v="Not Returned"/>
    <x v="1"/>
    <d v="1899-12-30T09:54:00"/>
    <s v="Weekend"/>
    <s v="Idhayam Groundnut Oil 2kg"/>
    <x v="8"/>
    <n v="109.69"/>
    <s v="Balaji Mudaliar"/>
    <x v="0"/>
    <s v="Lakshmi Nair"/>
    <s v="Inventory"/>
    <s v="FreshMart Erode Hub"/>
    <x v="0"/>
  </r>
  <r>
    <s v="INV102292"/>
    <x v="226"/>
    <s v="CUST0315"/>
    <s v="PRD117"/>
    <s v="STR047"/>
    <s v="EMP0108"/>
    <n v="1"/>
    <n v="268.32"/>
    <n v="5"/>
    <n v="13.42"/>
    <n v="293.13"/>
    <n v="241.44"/>
    <n v="51.69"/>
    <s v="Upi"/>
    <s v="Not Returned"/>
    <x v="1"/>
    <d v="1899-12-30T12:40:00"/>
    <s v="Weekend"/>
    <s v="Idhayam Groundnut Oil 1kg"/>
    <x v="8"/>
    <n v="268.32"/>
    <s v="Aishwarya Varma"/>
    <x v="2"/>
    <s v="Padma Menon"/>
    <s v="Cashier"/>
    <s v="FreshMart Hyderabad Enclave"/>
    <x v="0"/>
  </r>
  <r>
    <s v="INV102478"/>
    <x v="226"/>
    <s v="CUST0158"/>
    <s v="PRD023"/>
    <s v="STR063"/>
    <s v="EMP0221"/>
    <n v="1"/>
    <n v="342.27"/>
    <n v="10"/>
    <n v="34.229999999999997"/>
    <n v="354.25"/>
    <n v="266.10000000000002"/>
    <n v="88.15"/>
    <s v="Cash"/>
    <s v="Not Returned"/>
    <x v="1"/>
    <d v="1899-12-30T16:18:00"/>
    <s v="Weekend"/>
    <s v="Amul Butter 1L"/>
    <x v="3"/>
    <n v="342.27"/>
    <s v="Hemalatha Murugan"/>
    <x v="1"/>
    <s v="Banu Reddy"/>
    <s v="Sales"/>
    <s v="FreshMart Hyderabad Market"/>
    <x v="0"/>
  </r>
  <r>
    <s v="INV102491"/>
    <x v="226"/>
    <s v="CUST0616"/>
    <s v="PRD006"/>
    <s v="STR124"/>
    <s v="EMP0294"/>
    <n v="2"/>
    <n v="343.56"/>
    <n v="15"/>
    <n v="103.07"/>
    <n v="671.66"/>
    <n v="432.64"/>
    <n v="239.02"/>
    <s v="Wallet"/>
    <s v="Not Returned"/>
    <x v="1"/>
    <d v="1899-12-30T09:33:00"/>
    <s v="Weekend"/>
    <s v="Harvest Gold Cookies 500g"/>
    <x v="6"/>
    <n v="343.56"/>
    <s v="Chitra Balan"/>
    <x v="1"/>
    <s v="Meena Prabhu"/>
    <s v="Store Manager"/>
    <s v="FreshMart Ahmedabad Hub"/>
    <x v="2"/>
  </r>
  <r>
    <s v="INV100104"/>
    <x v="227"/>
    <s v="CUST0060"/>
    <s v="PRD052"/>
    <s v="STR037"/>
    <s v="EMP0060"/>
    <n v="4"/>
    <n v="351.62"/>
    <n v="0"/>
    <n v="0"/>
    <n v="1617.45"/>
    <n v="1021.96"/>
    <n v="595.49"/>
    <s v="Debit Card"/>
    <s v="Not Returned"/>
    <x v="1"/>
    <d v="1899-12-30T09:20:00"/>
    <s v="Weekend"/>
    <s v="Lays Namkeen 200g"/>
    <x v="7"/>
    <n v="328.59"/>
    <s v="Anand Subramaniam"/>
    <x v="0"/>
    <s v="Venkat Gupta"/>
    <s v="Sales"/>
    <s v="FreshMart Hyderabad Extension"/>
    <x v="0"/>
  </r>
  <r>
    <s v="INV100286"/>
    <x v="227"/>
    <s v="CUST0344"/>
    <s v="PRD006"/>
    <s v="STR026"/>
    <s v="EMP0253"/>
    <n v="1"/>
    <n v="343.56"/>
    <n v="0"/>
    <n v="0"/>
    <n v="395.09"/>
    <n v="216.32"/>
    <n v="178.77"/>
    <s v="Cash"/>
    <s v="Not Returned"/>
    <x v="1"/>
    <d v="1899-12-30T16:38:00"/>
    <s v="Weekend"/>
    <s v="Harvest Gold Cookies 500g"/>
    <x v="6"/>
    <n v="343.56"/>
    <s v="Karthik Nathan"/>
    <x v="1"/>
    <s v="Vasanthi Naicker"/>
    <s v="HR"/>
    <s v="FreshMart Mysuru Crossing"/>
    <x v="0"/>
  </r>
  <r>
    <s v="INV100501"/>
    <x v="227"/>
    <s v="CUST0024"/>
    <s v="PRD056"/>
    <s v="STR072"/>
    <s v="EMP0124"/>
    <n v="5"/>
    <n v="333.54"/>
    <n v="10"/>
    <n v="166.77"/>
    <n v="1726.07"/>
    <n v="1192.1500000000001"/>
    <n v="533.91999999999996"/>
    <s v="Upi"/>
    <s v="Not Returned"/>
    <x v="1"/>
    <d v="1899-12-30T17:59:00"/>
    <s v="Weekend"/>
    <s v="Cadbury Namkeen Combo"/>
    <x v="7"/>
    <n v="333.54"/>
    <s v="Devi Balan"/>
    <x v="2"/>
    <s v="Vijay Pandian"/>
    <s v="Sales"/>
    <s v="FreshMart Salem Point"/>
    <x v="0"/>
  </r>
  <r>
    <s v="INV101000"/>
    <x v="227"/>
    <s v="CUST0616"/>
    <s v="PRD030"/>
    <s v="STR042"/>
    <s v="EMP0261"/>
    <n v="1"/>
    <n v="172.63"/>
    <n v="10"/>
    <n v="17.260000000000002"/>
    <n v="178.68"/>
    <n v="142"/>
    <n v="36.68"/>
    <s v="Credit Card"/>
    <s v="Not Returned"/>
    <x v="1"/>
    <d v="1899-12-30T21:13:00"/>
    <s v="Weekend"/>
    <s v="Nescafe Tea Combo"/>
    <x v="0"/>
    <n v="172.63"/>
    <s v="Chitra Balan"/>
    <x v="1"/>
    <s v="Hari Murugan"/>
    <s v="Sales"/>
    <s v="FreshMart Erode Point"/>
    <x v="0"/>
  </r>
  <r>
    <s v="INV101268"/>
    <x v="227"/>
    <s v="CUST0689"/>
    <s v="PRD111"/>
    <s v="STR154"/>
    <s v="EMP0182"/>
    <n v="5"/>
    <n v="225.45"/>
    <n v="0"/>
    <n v="0"/>
    <n v="1296.3399999999999"/>
    <n v="954.5"/>
    <n v="341.84"/>
    <s v="Debit Card"/>
    <s v="Not Returned"/>
    <x v="2"/>
    <d v="1899-12-30T20:32:00"/>
    <s v="Weekend"/>
    <s v="Aachi Idli Rice 500g"/>
    <x v="2"/>
    <n v="225.45"/>
    <s v="Karthik Pillai"/>
    <x v="2"/>
    <s v="Arun Naicker"/>
    <s v="Operations"/>
    <s v="FreshMart Lucknow Heights"/>
    <x v="1"/>
  </r>
  <r>
    <s v="INV102123"/>
    <x v="227"/>
    <s v="CUST0370"/>
    <s v="PRD020"/>
    <s v="STR049"/>
    <s v="EMP0113"/>
    <n v="4"/>
    <n v="114.38"/>
    <n v="20"/>
    <n v="91.5"/>
    <n v="420.92"/>
    <n v="344.2"/>
    <n v="76.72"/>
    <s v="Upi"/>
    <s v="Not Returned"/>
    <x v="1"/>
    <d v="1899-12-30T16:11:00"/>
    <s v="Weekend"/>
    <s v="Aavin Milk 1L"/>
    <x v="3"/>
    <n v="99.93"/>
    <s v="Jaya Naicker"/>
    <x v="0"/>
    <s v="Radha Rao"/>
    <s v="Inventory"/>
    <s v="FreshMart Mysuru Circle"/>
    <x v="0"/>
  </r>
  <r>
    <s v="INV102449"/>
    <x v="227"/>
    <s v="CUST0330"/>
    <s v="PRD028"/>
    <s v="STR071"/>
    <s v="EMP0189"/>
    <n v="3"/>
    <n v="380.12"/>
    <n v="15"/>
    <n v="171.05"/>
    <n v="1114.71"/>
    <n v="929.94"/>
    <n v="184.77"/>
    <s v="Wallet"/>
    <s v="Not Returned"/>
    <x v="1"/>
    <d v="1899-12-30T14:45:00"/>
    <s v="Weekend"/>
    <s v="Tata Tea Soft Drinks 500g"/>
    <x v="0"/>
    <n v="380.12"/>
    <s v="Anand Balan"/>
    <x v="2"/>
    <s v="Harini Pillai"/>
    <s v="Billing"/>
    <s v="FreshMart Salem Crossing"/>
    <x v="0"/>
  </r>
  <r>
    <s v="INV101992"/>
    <x v="228"/>
    <s v="CUST0671"/>
    <s v="PRD030"/>
    <s v="STR130"/>
    <s v="EMP0217"/>
    <n v="4"/>
    <n v="197.96"/>
    <n v="20"/>
    <n v="158.37"/>
    <n v="633.47"/>
    <n v="568"/>
    <n v="65.47"/>
    <s v="Wallet"/>
    <s v="Not Returned"/>
    <x v="0"/>
    <d v="1899-12-30T10:07:00"/>
    <s v="Weekday"/>
    <s v="Nescafe Tea Combo"/>
    <x v="0"/>
    <n v="172.63"/>
    <s v="Nagarajan Raj"/>
    <x v="0"/>
    <s v="Radha Pillai"/>
    <s v="Sales"/>
    <s v="FreshMart Surat Central"/>
    <x v="2"/>
  </r>
  <r>
    <s v="INV102409"/>
    <x v="228"/>
    <s v="CUST0610"/>
    <s v="PRD143"/>
    <s v="STR140"/>
    <s v="EMP0145"/>
    <n v="5"/>
    <n v="234.51"/>
    <n v="0"/>
    <n v="0"/>
    <n v="1172.55"/>
    <n v="778.25"/>
    <n v="394.3"/>
    <s v="Debit Card"/>
    <s v="Not Returned"/>
    <x v="1"/>
    <d v="1899-12-30T10:39:00"/>
    <s v="Weekday"/>
    <s v="Harpic Toilet Cleaner Pack"/>
    <x v="4"/>
    <n v="210.36"/>
    <s v="Gokul Chettiar"/>
    <x v="0"/>
    <s v="Ilango Reddy"/>
    <s v="Cashier"/>
    <s v="FreshMart Surat Crossing"/>
    <x v="2"/>
  </r>
  <r>
    <s v="INV100119"/>
    <x v="229"/>
    <s v="CUST0024"/>
    <s v="PRD087"/>
    <s v="STR010"/>
    <s v="EMP0129"/>
    <n v="4"/>
    <n v="71.290000000000006"/>
    <n v="20"/>
    <n v="57.03"/>
    <n v="228.13"/>
    <n v="237.48"/>
    <n v="-9.35"/>
    <s v="Wallet"/>
    <s v="Not Returned"/>
    <x v="1"/>
    <d v="1899-12-30T20:37:00"/>
    <s v="Weekday"/>
    <s v="Organic Fresh Fresh Fruits Combo"/>
    <x v="9"/>
    <n v="71.290000000000006"/>
    <s v="Devi Balan"/>
    <x v="2"/>
    <s v="Arun Nair"/>
    <s v="Inventory"/>
    <s v="FreshMart Kochi Colony"/>
    <x v="0"/>
  </r>
  <r>
    <s v="INV100309"/>
    <x v="229"/>
    <s v="CUST0200"/>
    <s v="PRD004"/>
    <s v="STR058"/>
    <s v="EMP0028"/>
    <n v="5"/>
    <n v="402.8"/>
    <n v="5"/>
    <n v="100.7"/>
    <n v="1913.3"/>
    <n v="1182.7"/>
    <n v="730.6"/>
    <s v="Wallet"/>
    <s v="Returned"/>
    <x v="0"/>
    <d v="1899-12-30T10:19:00"/>
    <s v="Weekday"/>
    <s v="Britannia Buns 2kg"/>
    <x v="6"/>
    <n v="398.25"/>
    <s v="Karthik Achari"/>
    <x v="0"/>
    <s v="Thiru Krishnan"/>
    <s v="Sales"/>
    <s v="FreshMart Erode Central"/>
    <x v="0"/>
  </r>
  <r>
    <s v="INV100730"/>
    <x v="229"/>
    <s v="CUST0484"/>
    <s v="PRD106"/>
    <s v="STR112"/>
    <s v="EMP0133"/>
    <n v="1"/>
    <n v="227"/>
    <n v="0"/>
    <n v="0"/>
    <n v="227"/>
    <n v="196.3"/>
    <n v="30.7"/>
    <s v="Net Banking"/>
    <s v="Not Returned"/>
    <x v="1"/>
    <d v="1899-12-30T11:46:00"/>
    <s v="Weekday"/>
    <s v="Aachi Basmati Rice 2kg"/>
    <x v="2"/>
    <n v="227"/>
    <s v="Anand Naidu"/>
    <x v="1"/>
    <s v="Deepak Naicker"/>
    <s v="Sales"/>
    <s v="FreshMart Surat Colony"/>
    <x v="2"/>
  </r>
  <r>
    <s v="INV100732"/>
    <x v="229"/>
    <s v="CUST0324"/>
    <s v="PRD015"/>
    <s v="STR077"/>
    <s v="EMP0030"/>
    <n v="6"/>
    <n v="475.53"/>
    <n v="20"/>
    <n v="570.64"/>
    <n v="2282.54"/>
    <n v="2321.34"/>
    <n v="-38.799999999999997"/>
    <s v="Net Banking"/>
    <s v="Not Returned"/>
    <x v="1"/>
    <d v="1899-12-30T16:41:00"/>
    <s v="Weekday"/>
    <s v="Nestle Butter 250ml"/>
    <x v="3"/>
    <n v="459.58"/>
    <s v="Tamil Velan"/>
    <x v="0"/>
    <s v="Hariharan Rao"/>
    <s v="Cashier"/>
    <s v="FreshMart Kochi Gardens"/>
    <x v="0"/>
  </r>
  <r>
    <s v="INV100994"/>
    <x v="229"/>
    <s v="CUST0175"/>
    <s v="PRD052"/>
    <s v="STR165"/>
    <s v="EMP0070"/>
    <n v="4"/>
    <n v="328.59"/>
    <n v="10"/>
    <n v="131.44"/>
    <n v="1182.92"/>
    <n v="1021.96"/>
    <n v="160.96"/>
    <s v="Wallet"/>
    <s v="Not Returned"/>
    <x v="1"/>
    <d v="1899-12-30T09:49:00"/>
    <s v="Weekday"/>
    <s v="Lays Namkeen 200g"/>
    <x v="7"/>
    <n v="328.59"/>
    <s v="Gopal Venkataraman"/>
    <x v="2"/>
    <s v="Umesh Subramaniam"/>
    <s v="Sales"/>
    <s v="FreshMart Jaipur Junction"/>
    <x v="1"/>
  </r>
  <r>
    <s v="INV101542"/>
    <x v="229"/>
    <s v="CUST0495"/>
    <s v="PRD136"/>
    <s v="STR096"/>
    <s v="EMP0301"/>
    <n v="4"/>
    <n v="136.81"/>
    <n v="5"/>
    <n v="27.36"/>
    <n v="519.88"/>
    <n v="364.72"/>
    <n v="155.16"/>
    <s v="Wallet"/>
    <s v="Not Returned"/>
    <x v="1"/>
    <d v="1899-12-30T09:02:00"/>
    <s v="Weekday"/>
    <s v="Aachi Whole Spices 200g v2"/>
    <x v="1"/>
    <n v="123.11"/>
    <s v="Bhuvana Pillai"/>
    <x v="0"/>
    <s v="Kalpana Prabhu"/>
    <s v="Inventory"/>
    <s v="FreshMart Mumbai Bypass"/>
    <x v="2"/>
  </r>
  <r>
    <s v="INV100216"/>
    <x v="230"/>
    <s v="CUST0494"/>
    <s v="PRD079"/>
    <s v="STR139"/>
    <s v="EMP0130"/>
    <n v="3"/>
    <n v="268.7"/>
    <n v="0"/>
    <n v="0"/>
    <n v="806.1"/>
    <n v="582.17999999999995"/>
    <n v="223.92"/>
    <s v="Wallet"/>
    <s v="Not Returned"/>
    <x v="0"/>
    <d v="1899-12-30T15:54:00"/>
    <s v="Weekday"/>
    <s v="Eveready Detergent Pack"/>
    <x v="5"/>
    <n v="260.93"/>
    <s v="Bhavani Reddy"/>
    <x v="0"/>
    <s v="Balamurugan Subramaniam"/>
    <s v="Inventory"/>
    <s v="FreshMart Nagpur Colony"/>
    <x v="2"/>
  </r>
  <r>
    <s v="INV100718"/>
    <x v="230"/>
    <s v="CUST0587"/>
    <s v="PRD096"/>
    <s v="STR024"/>
    <s v="EMP0133"/>
    <n v="1"/>
    <n v="205.93"/>
    <n v="20"/>
    <n v="41.19"/>
    <n v="164.74"/>
    <n v="170.2"/>
    <n v="-5.46"/>
    <s v="Net Banking"/>
    <s v="Not Returned"/>
    <x v="0"/>
    <d v="1899-12-30T12:24:00"/>
    <s v="Weekday"/>
    <s v="Local Farm Fresh Vegetables 1L"/>
    <x v="11"/>
    <n v="205.93"/>
    <s v="Uma Iyer"/>
    <x v="1"/>
    <s v="Deepak Naicker"/>
    <s v="Sales"/>
    <s v="FreshMart Bengaluru Plaza"/>
    <x v="0"/>
  </r>
  <r>
    <s v="INV100726"/>
    <x v="230"/>
    <s v="CUST0468"/>
    <s v="PRD029"/>
    <s v="STR128"/>
    <s v="EMP0021"/>
    <n v="5"/>
    <n v="332.73"/>
    <n v="20"/>
    <n v="332.73"/>
    <n v="1330.92"/>
    <n v="1306.0999999999999"/>
    <n v="24.82"/>
    <s v="Debit Card"/>
    <s v="Not Returned"/>
    <x v="1"/>
    <d v="1899-12-30T20:30:00"/>
    <s v="Weekday"/>
    <s v="Pepsi Tea 200g"/>
    <x v="0"/>
    <n v="332.73"/>
    <s v="Dinesh Kumar"/>
    <x v="2"/>
    <s v="Tamil Nathan"/>
    <s v="Inventory"/>
    <s v="FreshMart Surat Junction"/>
    <x v="2"/>
  </r>
  <r>
    <s v="INV100959"/>
    <x v="230"/>
    <s v="CUST0364"/>
    <s v="PRD056"/>
    <s v="STR115"/>
    <s v="EMP0051"/>
    <n v="2"/>
    <n v="333.54"/>
    <n v="0"/>
    <n v="0"/>
    <n v="667.08"/>
    <n v="476.86"/>
    <n v="190.22"/>
    <s v="Upi"/>
    <s v="Not Returned"/>
    <x v="0"/>
    <d v="1899-12-30T11:27:00"/>
    <s v="Weekday"/>
    <s v="Cadbury Namkeen Combo"/>
    <x v="7"/>
    <n v="333.54"/>
    <s v="Suresh Sekar"/>
    <x v="1"/>
    <s v="Thenmozhi Prabhu"/>
    <s v="Billing"/>
    <s v="FreshMart Surat Nagar"/>
    <x v="2"/>
  </r>
  <r>
    <s v="INV101170"/>
    <x v="230"/>
    <s v="CUST0051"/>
    <s v="PRD116"/>
    <s v="STR064"/>
    <s v="EMP0228"/>
    <n v="5"/>
    <n v="157.79"/>
    <n v="5"/>
    <n v="39.450000000000003"/>
    <n v="749.5"/>
    <n v="639.9"/>
    <n v="109.6"/>
    <s v="Credit Card"/>
    <s v="Not Returned"/>
    <x v="1"/>
    <d v="1899-12-30T10:29:00"/>
    <s v="Weekday"/>
    <s v="Aachi Basmati Rice 200g"/>
    <x v="2"/>
    <n v="150.04"/>
    <s v="Ovi Devi"/>
    <x v="0"/>
    <s v="Poornima Naidu"/>
    <s v="Sales"/>
    <s v="FreshMart Kochi Extension"/>
    <x v="0"/>
  </r>
  <r>
    <s v="INV101607"/>
    <x v="230"/>
    <s v="CUST0209"/>
    <s v="PRD023"/>
    <s v="STR138"/>
    <s v="EMP0083"/>
    <n v="3"/>
    <n v="344.73"/>
    <n v="0"/>
    <n v="0"/>
    <n v="1034.19"/>
    <n v="798.3"/>
    <n v="235.89"/>
    <s v="Cash"/>
    <s v="Not Returned"/>
    <x v="0"/>
    <d v="1899-12-30T10:52:00"/>
    <s v="Weekday"/>
    <s v="Amul Butter 1L"/>
    <x v="3"/>
    <n v="342.27"/>
    <s v="Udhay Pandian"/>
    <x v="0"/>
    <s v="Sathish Sharma"/>
    <s v="Billing"/>
    <s v="FreshMart Mumbai Enclave"/>
    <x v="2"/>
  </r>
  <r>
    <s v="INV101768"/>
    <x v="230"/>
    <s v="CUST0633"/>
    <s v="PRD102"/>
    <s v="STR002"/>
    <s v="EMP0060"/>
    <n v="3"/>
    <n v="447.33"/>
    <n v="0"/>
    <n v="0"/>
    <n v="1341.99"/>
    <n v="1022.7"/>
    <n v="319.29000000000002"/>
    <s v="Debit Card"/>
    <s v="Not Returned"/>
    <x v="1"/>
    <d v="1899-12-30T14:58:00"/>
    <s v="Weekday"/>
    <s v="Local Farm Fresh Vegetables 200g v2"/>
    <x v="11"/>
    <n v="400.33"/>
    <s v="Devi Mudaliar"/>
    <x v="0"/>
    <s v="Venkat Gupta"/>
    <s v="Sales"/>
    <s v="FreshMart Tiruppur Bypass"/>
    <x v="0"/>
  </r>
  <r>
    <s v="INV102327"/>
    <x v="230"/>
    <s v="CUST0146"/>
    <s v="PRD006"/>
    <s v="STR113"/>
    <s v="EMP0339"/>
    <n v="4"/>
    <n v="343.56"/>
    <n v="0"/>
    <n v="0"/>
    <n v="1374.24"/>
    <n v="865.28"/>
    <n v="508.96"/>
    <s v="Credit Card"/>
    <s v="Not Returned"/>
    <x v="1"/>
    <d v="1899-12-30T15:30:00"/>
    <s v="Weekday"/>
    <s v="Harvest Gold Cookies 500g"/>
    <x v="6"/>
    <n v="343.56"/>
    <s v="Dhanya Chandran"/>
    <x v="2"/>
    <s v="Hariharan Mudaliar"/>
    <s v="Cashier"/>
    <s v="FreshMart Pune Heights"/>
    <x v="2"/>
  </r>
  <r>
    <s v="INV102420"/>
    <x v="230"/>
    <s v="CUST0324"/>
    <s v="PRD097"/>
    <s v="STR006"/>
    <s v="EMP0265"/>
    <n v="3"/>
    <n v="405.66"/>
    <n v="0"/>
    <n v="0"/>
    <n v="1216.98"/>
    <n v="931.14"/>
    <n v="285.83999999999997"/>
    <s v="Wallet"/>
    <s v="Not Returned"/>
    <x v="1"/>
    <d v="1899-12-30T19:22:00"/>
    <s v="Weekday"/>
    <s v="Local Farm Fresh Vegetables 250ml v2"/>
    <x v="11"/>
    <n v="365.92"/>
    <s v="Tamil Velan"/>
    <x v="0"/>
    <s v="Padma Subramaniam"/>
    <s v="Operations"/>
    <s v="FreshMart Mysuru Junction"/>
    <x v="0"/>
  </r>
  <r>
    <s v="INV100148"/>
    <x v="231"/>
    <s v="CUST0270"/>
    <s v="PRD040"/>
    <s v="STR173"/>
    <s v="EMP0019"/>
    <n v="7"/>
    <n v="162.44999999999999"/>
    <n v="0"/>
    <n v="0"/>
    <n v="1137.1500000000001"/>
    <n v="892.36"/>
    <n v="244.79"/>
    <s v="Net Banking"/>
    <s v="Not Returned"/>
    <x v="0"/>
    <d v="1899-12-30T16:41:00"/>
    <s v="Weekday"/>
    <s v="Amul Frozen Vegetables 500g"/>
    <x v="12"/>
    <n v="144.03"/>
    <s v="Banu Venkataraman"/>
    <x v="0"/>
    <m/>
    <s v="Sales"/>
    <s v="FreshMart Kolkata Main Road"/>
    <x v="3"/>
  </r>
  <r>
    <s v="INV100198"/>
    <x v="231"/>
    <s v="CUST0253"/>
    <s v="PRD022"/>
    <s v="STR088"/>
    <s v="EMP0012"/>
    <n v="0"/>
    <n v="397.22"/>
    <n v="0"/>
    <n v="0"/>
    <n v="1986.1"/>
    <n v="1596.85"/>
    <n v="389.25"/>
    <s v="Wallet"/>
    <s v="Not Returned"/>
    <x v="2"/>
    <d v="1899-12-30T18:27:00"/>
    <s v="Weekday"/>
    <s v="Aavin Milk Pack"/>
    <x v="3"/>
    <n v="397.22"/>
    <s v="Ovi Reddy"/>
    <x v="2"/>
    <s v="Suresh Nathan"/>
    <s v="Cashier"/>
    <s v="FreshMart Salem Extension"/>
    <x v="0"/>
  </r>
  <r>
    <s v="INV100722"/>
    <x v="231"/>
    <s v="CUST0686"/>
    <s v="PRD055"/>
    <s v="STR129"/>
    <s v="EMP0150"/>
    <n v="8"/>
    <n v="141.26"/>
    <n v="10"/>
    <n v="113.01"/>
    <n v="1017.07"/>
    <n v="765.6"/>
    <n v="251.47"/>
    <s v="Credit Card"/>
    <s v="Not Returned"/>
    <x v="1"/>
    <d v="1899-12-30T19:40:00"/>
    <s v="Weekday"/>
    <s v="Cadbury Biscuits Pack"/>
    <x v="7"/>
    <n v="125.15"/>
    <s v="Hemalatha Balan"/>
    <x v="0"/>
    <s v="Dhanya Iyer"/>
    <s v="Operations"/>
    <s v="FreshMart Ahmedabad Heights"/>
    <x v="2"/>
  </r>
  <r>
    <s v="INV100952"/>
    <x v="231"/>
    <s v="CUST0370"/>
    <s v="PRD014"/>
    <s v="STR147"/>
    <s v="EMP0001"/>
    <n v="4"/>
    <n v="448.1"/>
    <n v="0"/>
    <n v="0"/>
    <n v="1792.4"/>
    <n v="1406.52"/>
    <n v="385.88"/>
    <s v="Credit Card"/>
    <s v="Not Returned"/>
    <x v="1"/>
    <d v="1899-12-30T11:51:00"/>
    <s v="Weekday"/>
    <s v="Milky Mist Curd 1kg"/>
    <x v="3"/>
    <n v="434.65"/>
    <s v="Jaya Naicker"/>
    <x v="0"/>
    <s v="Manoj Pillai"/>
    <s v="Sales"/>
    <s v="FreshMart Lucknow Nagar"/>
    <x v="1"/>
  </r>
  <r>
    <s v="INV101024"/>
    <x v="231"/>
    <s v="CUST0445"/>
    <s v="PRD095"/>
    <s v="STR093"/>
    <s v="EMP0141"/>
    <n v="4"/>
    <n v="75.680000000000007"/>
    <n v="0"/>
    <n v="0"/>
    <n v="302.72000000000003"/>
    <n v="248.56"/>
    <n v="54.16"/>
    <s v="Debit Card"/>
    <s v="Not Returned"/>
    <x v="1"/>
    <d v="1899-12-30T11:03:00"/>
    <s v="Weekday"/>
    <s v="Organic Fresh Fresh Vegetables 200g"/>
    <x v="11"/>
    <n v="75.680000000000007"/>
    <s v="Anjali Kumar"/>
    <x v="2"/>
    <s v="Mala Velan"/>
    <s v="Sales"/>
    <s v="FreshMart Pune Complex"/>
    <x v="2"/>
  </r>
  <r>
    <s v="INV101477"/>
    <x v="232"/>
    <s v="CUST0493"/>
    <s v="PRD108"/>
    <s v="STR025"/>
    <s v="EMP0011"/>
    <n v="6"/>
    <n v="310.42"/>
    <n v="0"/>
    <n v="0"/>
    <n v="1862.52"/>
    <n v="1559.58"/>
    <n v="302.94"/>
    <s v="Net Banking"/>
    <s v="Not Returned"/>
    <x v="1"/>
    <d v="1899-12-30T18:51:00"/>
    <s v="Weekday"/>
    <s v="Daawat Basmati Rice 2kg"/>
    <x v="2"/>
    <n v="306.62"/>
    <s v="Elango Nair"/>
    <x v="0"/>
    <s v="Balamurugan Sharma"/>
    <s v="Billing"/>
    <s v="FreshMart Tiruppur Enclave"/>
    <x v="0"/>
  </r>
  <r>
    <s v="INV101621"/>
    <x v="232"/>
    <s v="CUST0054"/>
    <s v="PRD109"/>
    <s v="STR086"/>
    <s v="EMP0263"/>
    <n v="3"/>
    <n v="170.66"/>
    <n v="0"/>
    <n v="0"/>
    <n v="511.98"/>
    <n v="413.85"/>
    <n v="98.13"/>
    <s v="Credit Card"/>
    <s v="Not Returned"/>
    <x v="1"/>
    <d v="1899-12-30T18:37:00"/>
    <s v="Weekday"/>
    <s v="Aachi Ponni Rice 1kg"/>
    <x v="2"/>
    <n v="157.97999999999999"/>
    <s v="Deepak Pillai"/>
    <x v="0"/>
    <s v="Vani Nair"/>
    <s v="Cashier"/>
    <s v="FreshMart Bengaluru Circle"/>
    <x v="0"/>
  </r>
  <r>
    <s v="INV102073"/>
    <x v="232"/>
    <s v="CUST0272"/>
    <s v="PRD037"/>
    <m/>
    <s v="EMP0280"/>
    <n v="1"/>
    <n v="245.32"/>
    <n v="15"/>
    <n v="36.799999999999997"/>
    <n v="208.52"/>
    <n v="209.38"/>
    <n v="-0.86"/>
    <s v="Debit Card"/>
    <s v="Not Returned"/>
    <x v="1"/>
    <d v="1899-12-30T21:01:00"/>
    <s v="Weekday"/>
    <s v="ITC Frozen Snacks 250ml"/>
    <x v="12"/>
    <n v="245.32"/>
    <s v="Prakash Kumar"/>
    <x v="1"/>
    <s v="Hema Mudaliar"/>
    <s v="Store Manager"/>
    <m/>
    <x v="4"/>
  </r>
  <r>
    <s v="INV100115"/>
    <x v="233"/>
    <s v="CUST0289"/>
    <s v="PRD051"/>
    <s v="STR024"/>
    <s v="EMP0005"/>
    <n v="4"/>
    <n v="147.97"/>
    <n v="15"/>
    <n v="88.78"/>
    <n v="578.55999999999995"/>
    <n v="451.2"/>
    <n v="127.36"/>
    <s v="Upi"/>
    <s v="Returned"/>
    <x v="2"/>
    <d v="1899-12-30T15:11:00"/>
    <s v="Weekend"/>
    <s v="Cadbury Biscuits 250ml"/>
    <x v="7"/>
    <n v="147.97"/>
    <s v="Mala Naidu"/>
    <x v="2"/>
    <s v="Harini Sekar"/>
    <s v="Inventory"/>
    <s v="FreshMart Bengaluru Plaza"/>
    <x v="0"/>
  </r>
  <r>
    <s v="INV100863"/>
    <x v="233"/>
    <s v="CUST0179"/>
    <s v="PRD092"/>
    <s v="STR010"/>
    <s v="EMP0153"/>
    <n v="3"/>
    <n v="233.2"/>
    <n v="15"/>
    <n v="104.94"/>
    <n v="683.86"/>
    <n v="577.16999999999996"/>
    <n v="106.69"/>
    <s v="Wallet"/>
    <s v="Not Returned"/>
    <x v="1"/>
    <d v="1899-12-30T10:06:00"/>
    <s v="Weekend"/>
    <s v="Organic Fresh Fresh Fruits 200g"/>
    <x v="9"/>
    <n v="224.28"/>
    <s v="Chitra Mudaliar"/>
    <x v="0"/>
    <s v="Eswari Raj"/>
    <s v="Sales"/>
    <s v="FreshMart Kochi Colony"/>
    <x v="0"/>
  </r>
  <r>
    <s v="INV101036"/>
    <x v="233"/>
    <s v="CUST0008"/>
    <s v="PRD097"/>
    <s v="STR059"/>
    <s v="EMP0098"/>
    <n v="3"/>
    <n v="365.92"/>
    <n v="20"/>
    <n v="219.55"/>
    <n v="1009.94"/>
    <n v="931.14"/>
    <n v="78.8"/>
    <s v="Upi"/>
    <s v="Not Returned"/>
    <x v="1"/>
    <d v="1899-12-30T21:17:00"/>
    <s v="Weekend"/>
    <s v="Local Farm Fresh Vegetables 250ml v2"/>
    <x v="11"/>
    <n v="365.92"/>
    <s v="Eswari Raj"/>
    <x v="2"/>
    <s v="Dhanya Balan"/>
    <s v="Inventory"/>
    <s v="FreshMart Coimbatore Plaza"/>
    <x v="0"/>
  </r>
  <r>
    <s v="INV101232"/>
    <x v="233"/>
    <s v="CUST0028"/>
    <s v="PRD034"/>
    <s v="STR032"/>
    <s v="EMP0151"/>
    <n v="3"/>
    <n v="124.84"/>
    <n v="20"/>
    <n v="74.900000000000006"/>
    <n v="344.56"/>
    <n v="292.05"/>
    <n v="52.51"/>
    <s v="Cash"/>
    <s v="Returned"/>
    <x v="1"/>
    <d v="1899-12-30T11:20:00"/>
    <s v="Weekend"/>
    <s v="Nescafe Coffee 500g"/>
    <x v="0"/>
    <n v="124.84"/>
    <s v="Nithya Pillai"/>
    <x v="1"/>
    <s v="Arun Subramaniam"/>
    <s v="Billing"/>
    <s v="FreshMart Kochi Main Road"/>
    <x v="0"/>
  </r>
  <r>
    <s v="INV101361"/>
    <x v="233"/>
    <s v="CUST0456"/>
    <s v="PRD026"/>
    <s v="STR097"/>
    <s v="EMP0340"/>
    <n v="2"/>
    <n v="329.69"/>
    <n v="15"/>
    <n v="98.91"/>
    <n v="644.54"/>
    <n v="494.5"/>
    <n v="150.04"/>
    <s v="Credit Card"/>
    <s v="Not Returned"/>
    <x v="0"/>
    <d v="1899-12-30T13:06:00"/>
    <s v="Weekend"/>
    <s v="Nescafe Coffee 1kg"/>
    <x v="0"/>
    <n v="329.69"/>
    <s v="Kamala Devi"/>
    <x v="1"/>
    <s v="Nithya Subramaniam"/>
    <s v="Cashier"/>
    <s v="FreshMart Ahmedabad Arcade"/>
    <x v="2"/>
  </r>
  <r>
    <s v="INV101363"/>
    <x v="233"/>
    <s v="CUST0604"/>
    <s v="PRD082"/>
    <s v="STR018"/>
    <s v="EMP0308"/>
    <n v="3"/>
    <n v="232.92"/>
    <n v="0"/>
    <n v="0"/>
    <n v="803.57"/>
    <n v="577.23"/>
    <n v="226.34"/>
    <s v="Wallet"/>
    <s v="Not Returned"/>
    <x v="1"/>
    <d v="1899-12-30T20:17:00"/>
    <s v="Weekend"/>
    <s v="Organic Fresh Fresh Fruits Pack"/>
    <x v="9"/>
    <n v="232.92"/>
    <s v="Chandrasekar Venkataraman"/>
    <x v="1"/>
    <s v="Thenmozhi Selvam"/>
    <s v="Cashier"/>
    <s v="FreshMart Hyderabad Main Road"/>
    <x v="0"/>
  </r>
  <r>
    <s v="INV101510"/>
    <x v="233"/>
    <s v="CUST0136"/>
    <s v="PRD075"/>
    <s v="STR145"/>
    <s v="EMP0161"/>
    <n v="2"/>
    <n v="297.32"/>
    <n v="0"/>
    <n v="0"/>
    <n v="683.84"/>
    <n v="450.56"/>
    <n v="233.28"/>
    <s v="Credit Card"/>
    <s v="Not Returned"/>
    <x v="2"/>
    <d v="1899-12-30T12:03:00"/>
    <s v="Weekend"/>
    <s v="Local Farm Fresh Vegetables 200g"/>
    <x v="5"/>
    <n v="297.32"/>
    <s v="Vani Menon"/>
    <x v="2"/>
    <s v="Lokesh Venkataraman"/>
    <s v="Inventory"/>
    <s v="FreshMart Lucknow Main Road"/>
    <x v="1"/>
  </r>
  <r>
    <s v="INV102076"/>
    <x v="233"/>
    <s v="CUST0691"/>
    <s v="PRD016"/>
    <s v="STR087"/>
    <s v="EMP0222"/>
    <n v="4"/>
    <n v="59.92"/>
    <n v="0"/>
    <n v="0"/>
    <n v="275.63"/>
    <n v="192.6"/>
    <n v="83.03"/>
    <s v="Debit Card"/>
    <s v="Not Returned"/>
    <x v="1"/>
    <d v="1899-12-30T19:12:00"/>
    <s v="Weekend"/>
    <s v="Milky Mist Milk 2kg"/>
    <x v="3"/>
    <n v="59.92"/>
    <s v="Chitra Chandran"/>
    <x v="1"/>
    <s v="Poornima Rao"/>
    <s v="Inventory"/>
    <s v="FreshMart Mysuru Complex"/>
    <x v="0"/>
  </r>
  <r>
    <s v="INV102228"/>
    <x v="233"/>
    <s v="CUST0227"/>
    <s v="PRD119"/>
    <s v="STR032"/>
    <s v="EMP0252"/>
    <n v="2"/>
    <n v="234.86"/>
    <n v="10"/>
    <n v="46.97"/>
    <n v="486.16"/>
    <n v="426.46"/>
    <n v="59.7"/>
    <s v="Net Banking"/>
    <s v="Not Returned"/>
    <x v="2"/>
    <d v="1899-12-30T11:16:00"/>
    <s v="Weekend"/>
    <s v="Gold Winner Sunflower Oil 200g"/>
    <x v="8"/>
    <n v="234.86"/>
    <s v="Unknown"/>
    <x v="2"/>
    <s v="Deepak Iyer"/>
    <s v="Sales"/>
    <s v="FreshMart Kochi Main Road"/>
    <x v="0"/>
  </r>
  <r>
    <s v="INV100101"/>
    <x v="234"/>
    <s v="CUST0396"/>
    <s v="PRD066"/>
    <s v="STR008"/>
    <s v="EMP0162"/>
    <n v="2"/>
    <n v="491.81"/>
    <n v="0"/>
    <n v="0"/>
    <n v="1131.1600000000001"/>
    <n v="731.14"/>
    <n v="400.02"/>
    <s v="Debit Card"/>
    <s v="Not Returned"/>
    <x v="1"/>
    <d v="1899-12-30T10:31:00"/>
    <s v="Weekend"/>
    <s v="Dove Shampoo 2kg"/>
    <x v="10"/>
    <n v="491.81"/>
    <s v="Yogesh Raj"/>
    <x v="2"/>
    <s v="Jagan Pandian"/>
    <s v="Store Manager"/>
    <s v="FreshMart Kochi Plaza"/>
    <x v="0"/>
  </r>
  <r>
    <s v="INV100260"/>
    <x v="234"/>
    <s v="CUST0467"/>
    <s v="PRD097"/>
    <s v="STR103"/>
    <s v="EMP0251"/>
    <n v="5"/>
    <n v="365.92"/>
    <n v="20"/>
    <n v="365.92"/>
    <n v="1683.23"/>
    <n v="1551.9"/>
    <n v="131.33000000000001"/>
    <s v="Credit Card"/>
    <s v="Not Returned"/>
    <x v="1"/>
    <d v="1899-12-30T21:12:00"/>
    <s v="Weekend"/>
    <s v="Local Farm Fresh Vegetables 250ml v2"/>
    <x v="11"/>
    <n v="365.92"/>
    <s v="Raghav Prabhu"/>
    <x v="2"/>
    <s v="Ishwarya Pillai"/>
    <s v="Cashier"/>
    <s v="FreshMart Surat Extension"/>
    <x v="2"/>
  </r>
  <r>
    <s v="INV100626"/>
    <x v="234"/>
    <s v="CUST0373"/>
    <s v="PRD079"/>
    <s v="STR075"/>
    <s v="EMP0132"/>
    <n v="2"/>
    <n v="260.93"/>
    <n v="0"/>
    <n v="0"/>
    <n v="600.14"/>
    <n v="388.12"/>
    <n v="212.02"/>
    <s v="Net Banking"/>
    <s v="Not Returned"/>
    <x v="1"/>
    <d v="1899-12-30T11:33:00"/>
    <s v="Weekend"/>
    <s v="Eveready Detergent Pack"/>
    <x v="5"/>
    <n v="260.93"/>
    <s v="Bhavani Prabhu"/>
    <x v="1"/>
    <s v="Radha Balan"/>
    <s v="Sales"/>
    <s v="FreshMart Salem Main Road"/>
    <x v="0"/>
  </r>
  <r>
    <s v="INV100807"/>
    <x v="234"/>
    <s v="CUST0118"/>
    <s v="PRD047"/>
    <s v="STR005"/>
    <s v="EMP0127"/>
    <n v="5"/>
    <n v="474.19"/>
    <n v="20"/>
    <n v="474.19"/>
    <n v="2181.27"/>
    <n v="1719.45"/>
    <n v="461.82"/>
    <s v="Debit Card"/>
    <s v="Not Returned"/>
    <x v="1"/>
    <d v="1899-12-30T12:00:00"/>
    <s v="Weekend"/>
    <s v="Lays Chocolates Combo"/>
    <x v="7"/>
    <n v="474.19"/>
    <s v="Gokul Naidu"/>
    <x v="2"/>
    <s v="Kannan Mudaliar"/>
    <s v="Sales"/>
    <s v="FreshMart Chennai Crossing"/>
    <x v="0"/>
  </r>
  <r>
    <s v="INV100944"/>
    <x v="234"/>
    <s v="CUST0482"/>
    <s v="PRD056"/>
    <s v="STR004"/>
    <s v="EMP0212"/>
    <n v="5"/>
    <n v="352.39"/>
    <n v="0"/>
    <n v="0"/>
    <n v="2026.24"/>
    <n v="1192.1500000000001"/>
    <n v="834.09"/>
    <s v="Cash"/>
    <s v="Not Returned"/>
    <x v="1"/>
    <d v="1899-12-30T18:17:00"/>
    <s v="Weekend"/>
    <s v="Cadbury Namkeen Combo"/>
    <x v="7"/>
    <n v="333.54"/>
    <s v="Prakash Naicker"/>
    <x v="0"/>
    <s v="Tamil Pandian"/>
    <s v="Billing"/>
    <s v="FreshMart Erode Plaza"/>
    <x v="0"/>
  </r>
  <r>
    <s v="INV101289"/>
    <x v="234"/>
    <s v="CUST0298"/>
    <s v="PRD035"/>
    <s v="STR015"/>
    <s v="EMP0133"/>
    <n v="3"/>
    <n v="503.36"/>
    <n v="10"/>
    <n v="151.01"/>
    <n v="1562.93"/>
    <n v="1169.4000000000001"/>
    <n v="393.53"/>
    <s v="Wallet"/>
    <s v="Not Returned"/>
    <x v="1"/>
    <d v="1899-12-30T16:35:00"/>
    <s v="Weekend"/>
    <s v="Coca-Cola Coffee 500g"/>
    <x v="0"/>
    <n v="503.36"/>
    <s v="Divya Naicker"/>
    <x v="2"/>
    <s v="Deepak Naicker"/>
    <s v="Sales"/>
    <s v="FreshMart Salem Circle"/>
    <x v="0"/>
  </r>
  <r>
    <s v="INV102188"/>
    <x v="234"/>
    <s v="CUST0419"/>
    <s v="PRD022"/>
    <s v="STR044"/>
    <s v="EMP0208"/>
    <n v="3"/>
    <n v="397.22"/>
    <n v="10"/>
    <n v="119.17"/>
    <n v="1233.3599999999999"/>
    <n v="958.11"/>
    <n v="275.25"/>
    <s v="Debit Card"/>
    <s v="Not Returned"/>
    <x v="0"/>
    <d v="1899-12-30T19:59:00"/>
    <s v="Weekend"/>
    <s v="Aavin Milk Pack"/>
    <x v="3"/>
    <n v="397.22"/>
    <s v="Prasath Varma"/>
    <x v="2"/>
    <s v="Devi Reddy"/>
    <s v="Inventory"/>
    <s v="FreshMart Erode Colony"/>
    <x v="0"/>
  </r>
  <r>
    <s v="INV102231"/>
    <x v="234"/>
    <s v="CUST0493"/>
    <s v="PRD025"/>
    <s v="STR118"/>
    <s v="EMP0223"/>
    <n v="5"/>
    <n v="426.09"/>
    <n v="0"/>
    <n v="0"/>
    <n v="2450.02"/>
    <n v="1429.5"/>
    <n v="1020.52"/>
    <s v="Cash"/>
    <s v="Not Returned"/>
    <x v="1"/>
    <d v="1899-12-30T13:25:00"/>
    <s v="Weekend"/>
    <s v="Nescafe Soft Drinks Pack"/>
    <x v="0"/>
    <n v="383.51"/>
    <s v="Elango Nair"/>
    <x v="0"/>
    <s v="Kalpana Varma"/>
    <s v="HR"/>
    <s v="FreshMart Surat Heights"/>
    <x v="2"/>
  </r>
  <r>
    <s v="INV102410"/>
    <x v="234"/>
    <s v="CUST0308"/>
    <s v="PRD137"/>
    <s v="STR015"/>
    <s v="EMP0253"/>
    <n v="6"/>
    <n v="492.76"/>
    <n v="5"/>
    <n v="147.83000000000001"/>
    <n v="3230.04"/>
    <n v="2111.2199999999998"/>
    <n v="1118.82"/>
    <s v="Debit Card"/>
    <s v="Not Returned"/>
    <x v="1"/>
    <d v="1899-12-30T11:44:00"/>
    <s v="Weekend"/>
    <s v="MDH Powdered Spices 200g"/>
    <x v="1"/>
    <n v="442.14"/>
    <s v="Deepa Nathan"/>
    <x v="0"/>
    <s v="Vasanthi Naicker"/>
    <s v="HR"/>
    <s v="FreshMart Salem Circle"/>
    <x v="0"/>
  </r>
  <r>
    <s v="INV100110"/>
    <x v="235"/>
    <s v="CUST0183"/>
    <s v="PRD050"/>
    <s v="STR084"/>
    <s v="EMP0288"/>
    <n v="4"/>
    <n v="51.33"/>
    <n v="0"/>
    <n v="0"/>
    <n v="205.32"/>
    <n v="149.91999999999999"/>
    <n v="55.4"/>
    <s v="Wallet"/>
    <s v="Not Returned"/>
    <x v="1"/>
    <d v="1899-12-30T21:23:00"/>
    <s v="Weekday"/>
    <s v="Parle Namkeen 500g"/>
    <x v="7"/>
    <n v="51.33"/>
    <s v="Tara Balan"/>
    <x v="2"/>
    <s v="Chitra Selvam"/>
    <s v="Sales"/>
    <s v="FreshMart Tiruppur Market"/>
    <x v="0"/>
  </r>
  <r>
    <s v="INV101157"/>
    <x v="235"/>
    <s v="CUST0018"/>
    <s v="PRD020"/>
    <s v="STR128"/>
    <s v="EMP0021"/>
    <n v="3"/>
    <n v="99.93"/>
    <n v="0"/>
    <n v="0"/>
    <n v="299.79000000000002"/>
    <n v="258.14999999999998"/>
    <n v="41.64"/>
    <s v="Upi"/>
    <s v="Not Returned"/>
    <x v="1"/>
    <d v="1899-12-30T12:19:00"/>
    <s v="Weekday"/>
    <s v="Aavin Milk 1L"/>
    <x v="3"/>
    <n v="99.93"/>
    <s v="Kalpana Murugan"/>
    <x v="2"/>
    <s v="Tamil Nathan"/>
    <s v="Inventory"/>
    <s v="FreshMart Surat Junction"/>
    <x v="2"/>
  </r>
  <r>
    <s v="INV101919"/>
    <x v="235"/>
    <s v="CUST0461"/>
    <s v="PRD044"/>
    <s v="STR144"/>
    <s v="EMP0047"/>
    <n v="6"/>
    <n v="261.61"/>
    <n v="20"/>
    <n v="313.93"/>
    <n v="1255.73"/>
    <n v="1249.32"/>
    <n v="6.41"/>
    <s v="Credit Card"/>
    <s v="Not Returned"/>
    <x v="1"/>
    <d v="1899-12-30T16:29:00"/>
    <s v="Weekday"/>
    <s v="ITC Frozen Vegetables 250ml v2"/>
    <x v="12"/>
    <n v="229.81"/>
    <s v="Prakash Achari"/>
    <x v="0"/>
    <s v="Sundar Gounder"/>
    <s v="Store Manager"/>
    <s v="FreshMart Kanpur Colony"/>
    <x v="1"/>
  </r>
  <r>
    <s v="INV102268"/>
    <x v="235"/>
    <s v="CUST0338"/>
    <s v="PRD025"/>
    <s v="STR015"/>
    <s v="EMP0086"/>
    <n v="3"/>
    <n v="383.51"/>
    <n v="10"/>
    <n v="115.05"/>
    <n v="1035.48"/>
    <n v="857.7"/>
    <n v="-92.6"/>
    <s v="Net Banking"/>
    <s v="Not Returned"/>
    <x v="1"/>
    <d v="1899-12-30T10:10:00"/>
    <s v="Weekday"/>
    <s v="Nescafe Soft Drinks Pack"/>
    <x v="0"/>
    <n v="383.51"/>
    <s v="Mala Pillai"/>
    <x v="1"/>
    <s v="Charulatha Murugan"/>
    <s v="Sales"/>
    <s v="FreshMart Salem Circle"/>
    <x v="0"/>
  </r>
  <r>
    <s v="INV100708"/>
    <x v="236"/>
    <s v="CUST0303"/>
    <s v="PRD142"/>
    <s v="STR070"/>
    <s v="EMP0286"/>
    <n v="3"/>
    <n v="522.78"/>
    <n v="15"/>
    <n v="235.25"/>
    <n v="1333.09"/>
    <n v="1187.6099999999999"/>
    <n v="145.47999999999999"/>
    <s v="Credit Card"/>
    <s v="Not Returned"/>
    <x v="2"/>
    <d v="1899-12-30T21:29:00"/>
    <s v="Weekday"/>
    <s v="Lizol Dishwash 200g"/>
    <x v="4"/>
    <n v="522.78"/>
    <s v="Kamala Subramaniam"/>
    <x v="2"/>
    <s v="Umesh Iyer"/>
    <s v="Sales"/>
    <s v="FreshMart Bengaluru Nagar"/>
    <x v="0"/>
  </r>
  <r>
    <s v="INV100794"/>
    <x v="236"/>
    <s v="CUST0609"/>
    <s v="PRD112"/>
    <s v="STR120"/>
    <s v="EMP0098"/>
    <n v="5"/>
    <n v="251.73"/>
    <n v="0"/>
    <n v="0"/>
    <n v="1258.6500000000001"/>
    <n v="1052.5999999999999"/>
    <n v="206.05"/>
    <s v="Cash"/>
    <s v="Not Returned"/>
    <x v="0"/>
    <d v="1899-12-30T20:14:00"/>
    <s v="Weekday"/>
    <s v="Aachi Ponni Rice 2kg"/>
    <x v="2"/>
    <n v="251.73"/>
    <s v="Suresh Prabhu"/>
    <x v="2"/>
    <s v="Dhanya Balan"/>
    <s v="Inventory"/>
    <s v="FreshMart Nagpur Central"/>
    <x v="2"/>
  </r>
  <r>
    <s v="INV100880"/>
    <x v="236"/>
    <s v="CUST0505"/>
    <s v="PRD138"/>
    <s v="STR111"/>
    <s v="EMP0005"/>
    <n v="6"/>
    <n v="458.91"/>
    <n v="15"/>
    <n v="413.02"/>
    <n v="2340.44"/>
    <n v="1917.84"/>
    <n v="422.6"/>
    <s v="Credit Card"/>
    <s v="Not Returned"/>
    <x v="1"/>
    <d v="1899-12-30T14:00:00"/>
    <s v="Weekday"/>
    <s v="MDH Whole Spices Combo"/>
    <x v="1"/>
    <n v="416.08"/>
    <s v="Yazhini Sekar"/>
    <x v="0"/>
    <s v="Harini Sekar"/>
    <s v="Inventory"/>
    <s v="FreshMart Mumbai Towers"/>
    <x v="2"/>
  </r>
  <r>
    <s v="INV100985"/>
    <x v="236"/>
    <s v="CUST0650"/>
    <s v="PRD054"/>
    <s v="STR101"/>
    <s v="EMP0098"/>
    <n v="3"/>
    <n v="530.16"/>
    <n v="0"/>
    <n v="0"/>
    <n v="1590.48"/>
    <n v="1137.57"/>
    <n v="452.91"/>
    <s v="Wallet"/>
    <s v="Returned"/>
    <x v="2"/>
    <d v="1899-12-30T18:21:00"/>
    <s v="Weekday"/>
    <s v="Lays Namkeen 2kg"/>
    <x v="7"/>
    <n v="530.16"/>
    <s v="Manoj Devi"/>
    <x v="1"/>
    <s v="Dhanya Balan"/>
    <s v="Inventory"/>
    <s v="FreshMart Nagpur Junction"/>
    <x v="2"/>
  </r>
  <r>
    <s v="INV101749"/>
    <x v="236"/>
    <s v="CUST0569"/>
    <s v="PRD077"/>
    <s v="STR102"/>
    <s v="EMP0240"/>
    <n v="1"/>
    <n v="86.11"/>
    <n v="10"/>
    <n v="8.61"/>
    <n v="77.5"/>
    <n v="68.17"/>
    <n v="9.33"/>
    <s v="Credit Card"/>
    <s v="Not Returned"/>
    <x v="1"/>
    <d v="1899-12-30T14:25:00"/>
    <s v="Weekday"/>
    <s v="Vim Tissue 500g"/>
    <x v="5"/>
    <n v="86.11"/>
    <s v="Sathish Krishnan"/>
    <x v="1"/>
    <s v="Ramesh Naicker"/>
    <s v="Inventory"/>
    <s v="FreshMart Nagpur Towers"/>
    <x v="0"/>
  </r>
  <r>
    <s v="INV100661"/>
    <x v="237"/>
    <s v="CUST0333"/>
    <s v="PRD108"/>
    <s v="STR026"/>
    <s v="EMP0253"/>
    <n v="4"/>
    <n v="306.62"/>
    <n v="15"/>
    <n v="183.97"/>
    <n v="1042.51"/>
    <n v="1039.72"/>
    <n v="2.79"/>
    <s v="Net Banking"/>
    <s v="Not Returned"/>
    <x v="1"/>
    <d v="1899-12-30T13:44:00"/>
    <s v="Weekday"/>
    <s v="Daawat Basmati Rice 2kg"/>
    <x v="2"/>
    <n v="306.62"/>
    <s v="Sangeetha Pandian"/>
    <x v="2"/>
    <s v="Vasanthi Naicker"/>
    <s v="HR"/>
    <s v="FreshMart Mysuru Crossing"/>
    <x v="0"/>
  </r>
  <r>
    <s v="INV100917"/>
    <x v="237"/>
    <s v="CUST0281"/>
    <s v="PRD086"/>
    <s v="STR122"/>
    <s v="EMP0256"/>
    <n v="1"/>
    <n v="327.08"/>
    <n v="5"/>
    <n v="16.350000000000001"/>
    <n v="310.73"/>
    <n v="274.61"/>
    <n v="36.119999999999997"/>
    <s v="Net Banking"/>
    <s v="Returned"/>
    <x v="2"/>
    <d v="1899-12-30T18:42:00"/>
    <s v="Weekday"/>
    <s v="Local Farm Fresh Fruits Combo v2"/>
    <x v="9"/>
    <n v="327.08"/>
    <s v="Kamala Varma"/>
    <x v="2"/>
    <s v="Vani Naicker"/>
    <s v="Cashier"/>
    <s v="FreshMart Pune Square"/>
    <x v="2"/>
  </r>
  <r>
    <s v="INV100938"/>
    <x v="237"/>
    <s v="CUST0119"/>
    <s v="PRD090"/>
    <s v="STR088"/>
    <s v="EMP0012"/>
    <n v="4"/>
    <n v="470.43"/>
    <n v="0"/>
    <n v="0"/>
    <n v="1881.72"/>
    <n v="1480.72"/>
    <n v="401"/>
    <s v="Cash"/>
    <s v="Not Returned"/>
    <x v="0"/>
    <d v="1899-12-30T19:56:00"/>
    <s v="Weekday"/>
    <s v="Organic Fresh Fresh Fruits Pack v2"/>
    <x v="9"/>
    <n v="438.7"/>
    <s v="Nandhini Naidu"/>
    <x v="0"/>
    <s v="Suresh Nathan"/>
    <s v="Cashier"/>
    <s v="FreshMart Salem Extension"/>
    <x v="0"/>
  </r>
  <r>
    <s v="INV100951"/>
    <x v="237"/>
    <s v="CUST0144"/>
    <s v="PRD026"/>
    <s v="STR090"/>
    <s v="EMP0088"/>
    <n v="5"/>
    <n v="368.1"/>
    <n v="0"/>
    <n v="0"/>
    <n v="1840.5"/>
    <n v="1236.25"/>
    <n v="604.25"/>
    <s v="Credit Card"/>
    <s v="Not Returned"/>
    <x v="1"/>
    <d v="1899-12-30T17:36:00"/>
    <s v="Weekday"/>
    <s v="Nescafe Coffee 1kg"/>
    <x v="0"/>
    <n v="329.69"/>
    <s v="Lalitha Chandran"/>
    <x v="0"/>
    <s v="Nithya Rao"/>
    <s v="Cashier"/>
    <s v="FreshMart Mysuru Heights"/>
    <x v="0"/>
  </r>
  <r>
    <s v="INV101077"/>
    <x v="237"/>
    <s v="CUST0380"/>
    <m/>
    <s v="STR015"/>
    <s v="EMP0126"/>
    <n v="4"/>
    <n v="383.51"/>
    <n v="15"/>
    <n v="230.11"/>
    <n v="1303.93"/>
    <n v="1143.5999999999999"/>
    <n v="160.33000000000001"/>
    <s v="Wallet"/>
    <s v="Not Returned"/>
    <x v="2"/>
    <d v="1899-12-30T16:28:00"/>
    <s v="Weekday"/>
    <m/>
    <x v="13"/>
    <m/>
    <s v="Dinesh Venkataraman"/>
    <x v="2"/>
    <s v="Anjali Kumar"/>
    <s v="Sales"/>
    <s v="FreshMart Salem Circle"/>
    <x v="0"/>
  </r>
  <r>
    <s v="INV101292"/>
    <x v="237"/>
    <s v="CUST0305"/>
    <s v="PRD007"/>
    <s v="STR126"/>
    <s v="EMP0063"/>
    <n v="1"/>
    <n v="437.49"/>
    <n v="15"/>
    <n v="65.62"/>
    <n v="371.87"/>
    <n v="265.44"/>
    <n v="106.43"/>
    <s v="Net Banking"/>
    <s v="Returned"/>
    <x v="1"/>
    <d v="1899-12-30T09:00:00"/>
    <s v="Weekday"/>
    <s v="Britannia Buns 2kg v2"/>
    <x v="6"/>
    <n v="437.49"/>
    <s v="Hemalatha Mudaliar"/>
    <x v="1"/>
    <s v="Lakshmi Devi"/>
    <s v="Store Manager"/>
    <s v="FreshMart Surat Hub"/>
    <x v="2"/>
  </r>
  <r>
    <s v="INV101321"/>
    <x v="237"/>
    <s v="CUST0027"/>
    <s v="PRD047"/>
    <s v="STR079"/>
    <s v="EMP0295"/>
    <n v="1"/>
    <n v="474.19"/>
    <n v="20"/>
    <n v="94.84"/>
    <n v="379.35"/>
    <n v="343.89"/>
    <n v="35.46"/>
    <s v="Debit Card"/>
    <s v="Not Returned"/>
    <x v="1"/>
    <d v="1899-12-30T15:49:00"/>
    <s v="Weekday"/>
    <s v="Lays Chocolates Combo"/>
    <x v="7"/>
    <n v="474.19"/>
    <s v="Chandran Mudaliar"/>
    <x v="2"/>
    <s v="Lakshmi Nair"/>
    <s v="Inventory"/>
    <s v="FreshMart Erode Hub"/>
    <x v="0"/>
  </r>
  <r>
    <s v="INV101445"/>
    <x v="237"/>
    <s v="CUST0277"/>
    <s v="PRD087"/>
    <s v="STR060"/>
    <s v="EMP0314"/>
    <n v="4"/>
    <n v="72.64"/>
    <n v="0"/>
    <n v="0"/>
    <n v="290.56"/>
    <n v="237.48"/>
    <n v="53.08"/>
    <s v="Net Banking"/>
    <s v="Not Returned"/>
    <x v="1"/>
    <d v="1899-12-30T21:42:00"/>
    <s v="Weekday"/>
    <s v="Organic Fresh Fresh Fruits Combo"/>
    <x v="9"/>
    <n v="71.290000000000006"/>
    <s v="Senthil Kumar"/>
    <x v="0"/>
    <s v="Naveen Naidu"/>
    <s v="Cashier"/>
    <s v="FreshMart Erode Square"/>
    <x v="1"/>
  </r>
  <r>
    <s v="INV101665"/>
    <x v="237"/>
    <s v="CUST0054"/>
    <s v="PRD087"/>
    <s v="STR047"/>
    <s v="EMP0231"/>
    <n v="7"/>
    <n v="78.23"/>
    <n v="15"/>
    <n v="82.14"/>
    <n v="465.47"/>
    <n v="415.59"/>
    <n v="49.88"/>
    <s v="Wallet"/>
    <s v="Not Returned"/>
    <x v="1"/>
    <d v="1899-12-30T13:18:00"/>
    <s v="Weekday"/>
    <s v="Organic Fresh Fresh Fruits Combo"/>
    <x v="9"/>
    <n v="71.290000000000006"/>
    <s v="Deepak Pillai"/>
    <x v="0"/>
    <s v="Umesh Murugan"/>
    <s v="Billing"/>
    <s v="FreshMart Hyderabad Enclave"/>
    <x v="0"/>
  </r>
  <r>
    <s v="INV102044"/>
    <x v="237"/>
    <s v="CUST0543"/>
    <s v="PRD041"/>
    <s v="STR039"/>
    <s v="EMP0184"/>
    <n v="7"/>
    <n v="228.73"/>
    <n v="0"/>
    <n v="0"/>
    <n v="1601.11"/>
    <n v="1327.83"/>
    <n v="273.27999999999997"/>
    <s v="Credit Card"/>
    <s v="Not Returned"/>
    <x v="0"/>
    <d v="1899-12-30T20:02:00"/>
    <s v="Weekday"/>
    <s v="Amul Frozen Vegetables 250ml"/>
    <x v="12"/>
    <n v="217.85"/>
    <s v="Gopal Menon"/>
    <x v="0"/>
    <s v="Deepa Subramaniam"/>
    <s v="Sales"/>
    <s v="FreshMart Mysuru Market"/>
    <x v="0"/>
  </r>
  <r>
    <s v="INV102338"/>
    <x v="237"/>
    <s v="CUST0144"/>
    <s v="PRD029"/>
    <s v="STR121"/>
    <s v="EMP0319"/>
    <n v="5"/>
    <n v="337.24"/>
    <n v="20"/>
    <n v="337.24"/>
    <n v="1348.96"/>
    <n v="1306.0999999999999"/>
    <n v="42.86"/>
    <s v="Wallet"/>
    <s v="Not Returned"/>
    <x v="2"/>
    <d v="1899-12-30T20:14:00"/>
    <s v="Weekday"/>
    <s v="Pepsi Tea 200g"/>
    <x v="0"/>
    <n v="332.73"/>
    <s v="Lalitha Chandran"/>
    <x v="0"/>
    <s v="Harini Kumar"/>
    <s v="Cashier"/>
    <s v="FreshMart Pune Junction"/>
    <x v="2"/>
  </r>
  <r>
    <s v="INV100406"/>
    <x v="238"/>
    <s v="CUST0494"/>
    <s v="PRD013"/>
    <s v="STR030"/>
    <s v="EMP0036"/>
    <n v="7"/>
    <n v="180.72"/>
    <n v="10"/>
    <n v="126.5"/>
    <n v="1138.54"/>
    <n v="869.68"/>
    <n v="268.86"/>
    <s v="Credit Card"/>
    <s v="Not Returned"/>
    <x v="2"/>
    <d v="1899-12-30T19:22:00"/>
    <s v="Weekday"/>
    <s v="Amul Paneer 250ml"/>
    <x v="3"/>
    <n v="161.03"/>
    <s v="Bhavani Reddy"/>
    <x v="0"/>
    <s v="Senthil Varma"/>
    <s v="Cashier"/>
    <s v="FreshMart Mysuru Bypass"/>
    <x v="0"/>
  </r>
  <r>
    <s v="INV100914"/>
    <x v="238"/>
    <s v="CUST0168"/>
    <s v="PRD036"/>
    <s v="STR011"/>
    <s v="EMP0341"/>
    <n v="8"/>
    <n v="277.77999999999997"/>
    <n v="20"/>
    <n v="444.45"/>
    <n v="1777.79"/>
    <n v="1838.88"/>
    <n v="-61.09"/>
    <s v="Net Banking"/>
    <s v="Not Returned"/>
    <x v="1"/>
    <d v="1899-12-30T16:31:00"/>
    <s v="Weekday"/>
    <s v="ITC Ice Cream 500g"/>
    <x v="12"/>
    <n v="254.99"/>
    <s v="Naveen Prabhu"/>
    <x v="0"/>
    <s v="Indira Chandran"/>
    <s v="Billing"/>
    <s v="FreshMart Bengaluru Enclave"/>
    <x v="0"/>
  </r>
  <r>
    <s v="INV102017"/>
    <x v="238"/>
    <s v="CUST0377"/>
    <s v="PRD134"/>
    <s v="STR123"/>
    <s v="EMP0299"/>
    <n v="3"/>
    <n v="353.05"/>
    <n v="0"/>
    <n v="0"/>
    <n v="1059.1500000000001"/>
    <n v="788.4"/>
    <n v="270.75"/>
    <s v="Upi"/>
    <s v="Not Returned"/>
    <x v="1"/>
    <d v="1899-12-30T16:15:00"/>
    <s v="Weekday"/>
    <s v="Aachi Powdered Spices 200g v2"/>
    <x v="1"/>
    <n v="353.05"/>
    <s v="Chitra Reddy"/>
    <x v="1"/>
    <s v="Nandhini Kumar"/>
    <s v="Cashier"/>
    <s v="FreshMart Mumbai Extension"/>
    <x v="2"/>
  </r>
  <r>
    <s v="INV102304"/>
    <x v="238"/>
    <s v="CUST0685"/>
    <s v="PRD050"/>
    <s v="STR067"/>
    <s v="EMP0247"/>
    <n v="7"/>
    <n v="56.7"/>
    <n v="15"/>
    <n v="59.54"/>
    <n v="337.36"/>
    <n v="262.36"/>
    <n v="75"/>
    <s v="Debit Card"/>
    <s v="Not Returned"/>
    <x v="0"/>
    <d v="1899-12-30T21:12:00"/>
    <s v="Weekday"/>
    <s v="Parle Namkeen 500g"/>
    <x v="7"/>
    <n v="51.33"/>
    <s v="Naveen Achari"/>
    <x v="0"/>
    <s v="Sudha Balan"/>
    <s v="Sales"/>
    <s v="FreshMart Salem Complex"/>
    <x v="0"/>
  </r>
  <r>
    <s v="INV100085"/>
    <x v="239"/>
    <s v="CUST0125"/>
    <s v="PRD032"/>
    <s v="STR131"/>
    <s v="EMP0077"/>
    <n v="3"/>
    <n v="141.11000000000001"/>
    <n v="0"/>
    <n v="0"/>
    <n v="423.33"/>
    <n v="347.73"/>
    <n v="75.599999999999994"/>
    <s v="Debit Card"/>
    <s v="Not Returned"/>
    <x v="1"/>
    <d v="1899-12-30T17:37:00"/>
    <s v="Weekday"/>
    <s v="Coca-Cola Coffee Combo"/>
    <x v="0"/>
    <n v="141.11000000000001"/>
    <s v="Ovi Selvam"/>
    <x v="1"/>
    <s v="Senthil Subramaniam"/>
    <s v="Cashier"/>
    <s v="FreshMart Pune Enclave"/>
    <x v="2"/>
  </r>
  <r>
    <s v="INV100569"/>
    <x v="239"/>
    <s v="CUST0467"/>
    <s v="PRD015"/>
    <s v="STR060"/>
    <s v="EMP0140"/>
    <n v="1"/>
    <n v="459.58"/>
    <n v="0"/>
    <n v="0"/>
    <n v="459.58"/>
    <n v="386.89"/>
    <n v="72.69"/>
    <s v="Net Banking"/>
    <s v="Not Returned"/>
    <x v="1"/>
    <d v="1899-12-30T17:43:00"/>
    <s v="Weekday"/>
    <s v="Nestle Butter 250ml"/>
    <x v="3"/>
    <n v="459.58"/>
    <s v="Raghav Prabhu"/>
    <x v="2"/>
    <s v="Kavya Sharma"/>
    <s v="Sales"/>
    <s v="FreshMart Erode Square"/>
    <x v="1"/>
  </r>
  <r>
    <s v="INV100679"/>
    <x v="239"/>
    <s v="CUST0083"/>
    <s v="PRD034"/>
    <s v="STR084"/>
    <s v="EMP0288"/>
    <n v="2"/>
    <n v="124.84"/>
    <n v="0"/>
    <n v="0"/>
    <n v="249.68"/>
    <n v="194.7"/>
    <n v="54.98"/>
    <s v="Debit Card"/>
    <s v="Not Returned"/>
    <x v="1"/>
    <d v="1899-12-30T10:33:00"/>
    <s v="Weekday"/>
    <s v="Nescafe Coffee 500g"/>
    <x v="0"/>
    <n v="124.84"/>
    <s v="Yamuna Gupta"/>
    <x v="1"/>
    <s v="Chitra Selvam"/>
    <s v="Sales"/>
    <s v="FreshMart Tiruppur Market"/>
    <x v="0"/>
  </r>
  <r>
    <s v="INV100746"/>
    <x v="239"/>
    <s v="CUST0139"/>
    <s v="PRD125"/>
    <s v="STR082"/>
    <s v="EMP0115"/>
    <n v="4"/>
    <n v="219.39"/>
    <n v="0"/>
    <n v="0"/>
    <n v="877.56"/>
    <n v="781.76"/>
    <n v="95.8"/>
    <s v="Cash"/>
    <s v="Not Returned"/>
    <x v="1"/>
    <d v="1899-12-30T16:48:00"/>
    <s v="Weekday"/>
    <s v="Gold Winner Coconut Oil 2kg v2"/>
    <x v="8"/>
    <n v="219.39"/>
    <s v="Prasath Prabhu"/>
    <x v="1"/>
    <s v="Vasanth Menon"/>
    <s v="Store Manager"/>
    <s v="FreshMart Salem Bypass"/>
    <x v="0"/>
  </r>
  <r>
    <s v="INV101351"/>
    <x v="239"/>
    <s v="CUST0584"/>
    <s v="PRD093"/>
    <s v="STR153"/>
    <s v="EMP0179"/>
    <n v="8"/>
    <n v="99.54"/>
    <n v="0"/>
    <n v="0"/>
    <n v="796.32"/>
    <n v="638.55999999999995"/>
    <n v="157.76"/>
    <s v="Credit Card"/>
    <s v="Not Returned"/>
    <x v="1"/>
    <d v="1899-12-30T17:21:00"/>
    <s v="Weekday"/>
    <s v="Local Farm Fresh Vegetables 250ml"/>
    <x v="11"/>
    <n v="96.72"/>
    <s v="Esha Krishnan"/>
    <x v="0"/>
    <s v="Divya Devi"/>
    <s v="Sales"/>
    <s v="FreshMart Lucknow Junction"/>
    <x v="1"/>
  </r>
  <r>
    <s v="INV101813"/>
    <x v="239"/>
    <s v="CUST0028"/>
    <s v="PRD115"/>
    <s v="STR029"/>
    <s v="EMP0191"/>
    <n v="3"/>
    <n v="372.61"/>
    <n v="20"/>
    <n v="223.57"/>
    <n v="894.26"/>
    <n v="959.73"/>
    <n v="-65.47"/>
    <s v="Net Banking"/>
    <s v="Not Returned"/>
    <x v="1"/>
    <d v="1899-12-30T14:51:00"/>
    <s v="Weekday"/>
    <s v="Aachi Ponni Rice 500g"/>
    <x v="2"/>
    <n v="372.61"/>
    <s v="Nithya Pillai"/>
    <x v="1"/>
    <s v="Thenmozhi Krishnan"/>
    <s v="Billing"/>
    <s v="FreshMart Bengaluru Colony"/>
    <x v="0"/>
  </r>
  <r>
    <s v="INV102134"/>
    <x v="239"/>
    <s v="CUST0624"/>
    <s v="PRD092"/>
    <s v="STR132"/>
    <s v="EMP0219"/>
    <n v="1"/>
    <n v="224.28"/>
    <n v="0"/>
    <n v="0"/>
    <n v="224.28"/>
    <n v="192.39"/>
    <n v="31.89"/>
    <s v="Upi"/>
    <s v="Not Returned"/>
    <x v="1"/>
    <d v="1899-12-30T11:42:00"/>
    <s v="Weekday"/>
    <s v="Organic Fresh Fresh Fruits 200g"/>
    <x v="9"/>
    <n v="224.28"/>
    <s v="Nithya Reddy"/>
    <x v="1"/>
    <s v="Kavya Menon"/>
    <s v="Billing"/>
    <s v="FreshMart Surat Plaza"/>
    <x v="2"/>
  </r>
  <r>
    <s v="INV102266"/>
    <x v="239"/>
    <s v="CUST0228"/>
    <s v="PRD140"/>
    <s v="STR039"/>
    <s v="EMP0260"/>
    <n v="6"/>
    <n v="403.23"/>
    <n v="10"/>
    <n v="241.94"/>
    <n v="2177.44"/>
    <n v="1560.36"/>
    <n v="617.08000000000004"/>
    <s v="Credit Card"/>
    <s v="Not Returned"/>
    <x v="1"/>
    <d v="1899-12-30T11:29:00"/>
    <s v="Weekday"/>
    <s v="Vim Toilet Cleaner 2kg"/>
    <x v="4"/>
    <n v="352.51"/>
    <s v="Sundar Balan"/>
    <x v="0"/>
    <s v="Kamala Prabhu"/>
    <s v="Billing"/>
    <s v="FreshMart Mysuru Market"/>
    <x v="0"/>
  </r>
  <r>
    <s v="INV100274"/>
    <x v="240"/>
    <s v="CUST0005"/>
    <s v="PRD108"/>
    <s v="STR046"/>
    <s v="EMP0023"/>
    <n v="1"/>
    <n v="306.62"/>
    <n v="0"/>
    <n v="0"/>
    <n v="352.61"/>
    <n v="259.93"/>
    <n v="92.68"/>
    <s v="Wallet"/>
    <s v="Returned"/>
    <x v="0"/>
    <d v="1899-12-30T18:04:00"/>
    <s v="Weekend"/>
    <s v="Daawat Basmati Rice 2kg"/>
    <x v="2"/>
    <n v="306.62"/>
    <s v="Pandi Raj"/>
    <x v="2"/>
    <s v="Jayakumar Gounder"/>
    <s v="Operations"/>
    <s v="FreshMart Mysuru Colony"/>
    <x v="0"/>
  </r>
  <r>
    <s v="INV100654"/>
    <x v="240"/>
    <s v="CUST0297"/>
    <s v="PRD016"/>
    <s v="STR117"/>
    <s v="EMP0009"/>
    <n v="6"/>
    <n v="67.94"/>
    <n v="0"/>
    <n v="0"/>
    <n v="468.79"/>
    <n v="288.89999999999998"/>
    <n v="179.89"/>
    <s v="Wallet"/>
    <s v="Not Returned"/>
    <x v="1"/>
    <d v="1899-12-30T21:56:00"/>
    <s v="Weekend"/>
    <s v="Milky Mist Milk 2kg"/>
    <x v="3"/>
    <n v="59.92"/>
    <s v="Nithya Sharma"/>
    <x v="0"/>
    <s v="Usha Chettiar"/>
    <s v="Cashier"/>
    <s v="FreshMart Nagpur Market"/>
    <x v="0"/>
  </r>
  <r>
    <s v="INV100676"/>
    <x v="240"/>
    <s v="CUST0686"/>
    <s v="PRD098"/>
    <s v="STR036"/>
    <s v="EMP0150"/>
    <n v="4"/>
    <n v="90.53"/>
    <n v="10"/>
    <n v="36.21"/>
    <n v="374.8"/>
    <n v="276.36"/>
    <n v="98.44"/>
    <s v="Upi"/>
    <s v="Not Returned"/>
    <x v="1"/>
    <d v="1899-12-30T12:53:00"/>
    <s v="Weekend"/>
    <s v="Organic Fresh Fresh Vegetables 250ml"/>
    <x v="11"/>
    <n v="83.13"/>
    <s v="Hemalatha Balan"/>
    <x v="0"/>
    <s v="Dhanya Iyer"/>
    <s v="Operations"/>
    <s v="FreshMart Chennai Central"/>
    <x v="0"/>
  </r>
  <r>
    <s v="INV101140"/>
    <x v="240"/>
    <s v="CUST0014"/>
    <s v="PRD026"/>
    <s v="STR090"/>
    <s v="EMP0141"/>
    <n v="4"/>
    <n v="329.69"/>
    <n v="0"/>
    <n v="0"/>
    <n v="1516.57"/>
    <n v="989"/>
    <n v="527.57000000000005"/>
    <s v="Upi"/>
    <s v="Not Returned"/>
    <x v="1"/>
    <d v="1899-12-30T13:08:00"/>
    <s v="Weekend"/>
    <s v="Nescafe Coffee 1kg"/>
    <x v="0"/>
    <n v="329.69"/>
    <s v="Ilango Varma"/>
    <x v="2"/>
    <s v="Mala Velan"/>
    <s v="Sales"/>
    <s v="FreshMart Mysuru Heights"/>
    <x v="0"/>
  </r>
  <r>
    <s v="INV101896"/>
    <x v="240"/>
    <s v="CUST0645"/>
    <s v="PRD060"/>
    <s v="STR111"/>
    <s v="EMP0129"/>
    <n v="3"/>
    <n v="82.38"/>
    <n v="10"/>
    <n v="24.71"/>
    <n v="255.79"/>
    <n v="162.75"/>
    <n v="93.04"/>
    <s v="Upi"/>
    <s v="Not Returned"/>
    <x v="2"/>
    <d v="1899-12-30T21:52:00"/>
    <s v="Weekend"/>
    <s v="Himalaya Soap 250ml"/>
    <x v="10"/>
    <n v="72.930000000000007"/>
    <s v="Kamala Velan"/>
    <x v="0"/>
    <s v="Arun Nair"/>
    <s v="Inventory"/>
    <s v="FreshMart Mumbai Towers"/>
    <x v="2"/>
  </r>
  <r>
    <s v="INV102165"/>
    <x v="240"/>
    <s v="CUST0677"/>
    <s v="PRD025"/>
    <s v="STR056"/>
    <s v="EMP0163"/>
    <n v="8"/>
    <n v="388.66"/>
    <n v="15"/>
    <n v="466.39"/>
    <n v="3039.32"/>
    <n v="2287.1999999999998"/>
    <n v="752.12"/>
    <s v="Credit Card"/>
    <s v="Not Returned"/>
    <x v="1"/>
    <d v="1899-12-30T20:25:00"/>
    <s v="Weekend"/>
    <s v="Nescafe Soft Drinks Pack"/>
    <x v="0"/>
    <n v="383.51"/>
    <s v="Kamala Naidu"/>
    <x v="0"/>
    <s v="Revathi Raj"/>
    <s v="Cashier"/>
    <s v="FreshMart Bengaluru Junction"/>
    <x v="0"/>
  </r>
  <r>
    <s v="INV102500"/>
    <x v="240"/>
    <s v="CUST0486"/>
    <s v="PRD024"/>
    <s v="STR130"/>
    <s v="EMP0066"/>
    <n v="2"/>
    <n v="313.47000000000003"/>
    <n v="10"/>
    <n v="62.69"/>
    <n v="648.89"/>
    <n v="492.24"/>
    <n v="156.65"/>
    <s v="Cash"/>
    <s v="Not Returned"/>
    <x v="1"/>
    <d v="1899-12-30T17:28:00"/>
    <s v="Weekend"/>
    <s v="Aavin Milk Pack v2"/>
    <x v="3"/>
    <n v="313.47000000000003"/>
    <s v="Devi Pillai"/>
    <x v="1"/>
    <s v="Padma Raj"/>
    <s v="Operations"/>
    <s v="FreshMart Surat Central"/>
    <x v="2"/>
  </r>
  <r>
    <s v="INV100270"/>
    <x v="241"/>
    <s v="CUST0082"/>
    <s v="PRD053"/>
    <s v="STR150"/>
    <s v="EMP0013"/>
    <n v="8"/>
    <n v="272.18"/>
    <n v="0"/>
    <n v="0"/>
    <n v="2504.06"/>
    <n v="1557.12"/>
    <n v="946.94"/>
    <s v="Debit Card"/>
    <s v="Not Returned"/>
    <x v="1"/>
    <d v="1899-12-30T09:17:00"/>
    <s v="Weekend"/>
    <s v="Cadbury Namkeen Pack"/>
    <x v="7"/>
    <n v="262.77"/>
    <s v="Kavya Raj"/>
    <x v="0"/>
    <s v="Gokul Achari"/>
    <s v="Billing"/>
    <s v="FreshMart Lucknow Enclave"/>
    <x v="1"/>
  </r>
  <r>
    <s v="INV100389"/>
    <x v="241"/>
    <s v="CUST0592"/>
    <s v="PRD111"/>
    <s v="STR022"/>
    <s v="EMP0284"/>
    <n v="3"/>
    <n v="227.44"/>
    <n v="0"/>
    <n v="0"/>
    <n v="784.67"/>
    <n v="572.70000000000005"/>
    <n v="211.97"/>
    <s v="Credit Card"/>
    <s v="Not Returned"/>
    <x v="1"/>
    <d v="1899-12-30T11:46:00"/>
    <s v="Weekend"/>
    <s v="Aachi Idli Rice 500g"/>
    <x v="2"/>
    <n v="225.45"/>
    <s v="Anjali Menon"/>
    <x v="0"/>
    <s v="Naveen Venkataraman"/>
    <s v="Sales"/>
    <s v="FreshMart Tiruppur Complex"/>
    <x v="0"/>
  </r>
  <r>
    <s v="INV100425"/>
    <x v="241"/>
    <s v="CUST0351"/>
    <s v="PRD006"/>
    <s v="STR115"/>
    <s v="EMP0072"/>
    <n v="1"/>
    <n v="343.56"/>
    <n v="15"/>
    <n v="51.53"/>
    <n v="335.83"/>
    <n v="216.32"/>
    <n v="119.51"/>
    <s v="Upi"/>
    <s v="Not Returned"/>
    <x v="1"/>
    <d v="1899-12-30T10:56:00"/>
    <s v="Weekend"/>
    <s v="Harvest Gold Cookies 500g"/>
    <x v="6"/>
    <n v="343.56"/>
    <s v="Revathi Devi"/>
    <x v="2"/>
    <s v="Madhavan Venkataraman"/>
    <s v="Sales"/>
    <s v="FreshMart Surat Nagar"/>
    <x v="2"/>
  </r>
  <r>
    <s v="INV100545"/>
    <x v="241"/>
    <s v="CUST0654"/>
    <s v="PRD107"/>
    <s v="STR091"/>
    <s v="EMP0002"/>
    <n v="5"/>
    <n v="420.08"/>
    <n v="10"/>
    <n v="210.04"/>
    <n v="2173.91"/>
    <n v="1742.05"/>
    <n v="431.86"/>
    <s v="Upi"/>
    <s v="Not Returned"/>
    <x v="2"/>
    <d v="1899-12-30T20:07:00"/>
    <s v="Weekend"/>
    <s v="Aachi Idli Rice Combo"/>
    <x v="2"/>
    <n v="405.1"/>
    <s v="Gokul Sekar"/>
    <x v="0"/>
    <s v="Lokesh Gounder"/>
    <s v="Billing"/>
    <s v="FreshMart Tiruppur Plaza"/>
    <x v="0"/>
  </r>
  <r>
    <s v="INV100684"/>
    <x v="241"/>
    <s v="CUST0353"/>
    <s v="PRD054"/>
    <s v="STR012"/>
    <s v="EMP0142"/>
    <n v="5"/>
    <n v="537.21"/>
    <n v="0"/>
    <n v="0"/>
    <n v="3088.96"/>
    <n v="1895.95"/>
    <n v="1193.01"/>
    <s v="Upi"/>
    <s v="Not Returned"/>
    <x v="1"/>
    <d v="1899-12-30T20:08:00"/>
    <s v="Weekend"/>
    <s v="Lays Namkeen 2kg"/>
    <x v="7"/>
    <n v="530.16"/>
    <s v="Mala Nair"/>
    <x v="0"/>
    <s v="Sathish Subramaniam"/>
    <s v="Billing"/>
    <s v="FreshMart Chennai Junction"/>
    <x v="0"/>
  </r>
  <r>
    <s v="INV100735"/>
    <x v="241"/>
    <s v="CUST0531"/>
    <s v="PRD007"/>
    <s v="STR058"/>
    <s v="EMP0297"/>
    <n v="2"/>
    <n v="437.49"/>
    <n v="0"/>
    <n v="0"/>
    <n v="1006.23"/>
    <n v="530.88"/>
    <n v="475.35"/>
    <s v="Net Banking"/>
    <s v="Not Returned"/>
    <x v="0"/>
    <d v="1899-12-30T21:22:00"/>
    <s v="Weekend"/>
    <s v="Britannia Buns 2kg v2"/>
    <x v="6"/>
    <n v="437.49"/>
    <s v="Kamala Sekar"/>
    <x v="2"/>
    <s v="Kishore Naidu"/>
    <s v="Sales"/>
    <s v="FreshMart Erode Central"/>
    <x v="0"/>
  </r>
  <r>
    <s v="INV100756"/>
    <x v="241"/>
    <s v="CUST0505"/>
    <s v="PRD079"/>
    <s v="STR087"/>
    <s v="EMP0222"/>
    <n v="5"/>
    <n v="269.06"/>
    <n v="0"/>
    <n v="0"/>
    <n v="1547.09"/>
    <n v="970.3"/>
    <n v="576.79"/>
    <s v="Cash"/>
    <s v="Not Returned"/>
    <x v="1"/>
    <d v="1899-12-30T21:53:00"/>
    <s v="Weekend"/>
    <s v="Eveready Detergent Pack"/>
    <x v="5"/>
    <n v="260.93"/>
    <s v="Yazhini Sekar"/>
    <x v="0"/>
    <s v="Poornima Rao"/>
    <s v="Inventory"/>
    <s v="FreshMart Mysuru Complex"/>
    <x v="0"/>
  </r>
  <r>
    <s v="INV100982"/>
    <x v="241"/>
    <s v="CUST0075"/>
    <s v="PRD102"/>
    <s v="STR101"/>
    <s v="EMP0016"/>
    <n v="2"/>
    <n v="400.33"/>
    <n v="0"/>
    <n v="0"/>
    <n v="920.76"/>
    <n v="681.8"/>
    <n v="238.96"/>
    <s v="Net Banking"/>
    <s v="Not Returned"/>
    <x v="1"/>
    <d v="1899-12-30T21:17:00"/>
    <s v="Weekend"/>
    <s v="Local Farm Fresh Vegetables 200g v2"/>
    <x v="11"/>
    <n v="400.33"/>
    <s v="Banu Mudaliar"/>
    <x v="1"/>
    <s v="Chandran Sekar"/>
    <s v="Store Manager"/>
    <s v="FreshMart Nagpur Junction"/>
    <x v="2"/>
  </r>
  <r>
    <s v="INV101251"/>
    <x v="241"/>
    <s v="CUST0229"/>
    <s v="PRD128"/>
    <s v="STR140"/>
    <s v="EMP0145"/>
    <n v="3"/>
    <n v="253.11"/>
    <n v="20"/>
    <n v="151.87"/>
    <n v="698.58"/>
    <n v="572.22"/>
    <n v="126.36"/>
    <s v="Cash"/>
    <s v="Not Returned"/>
    <x v="2"/>
    <d v="1899-12-30T12:23:00"/>
    <s v="Weekend"/>
    <s v="Aachi Powdered Spices Pack"/>
    <x v="1"/>
    <n v="253.11"/>
    <s v="Gayathri Kumar"/>
    <x v="2"/>
    <s v="Ilango Reddy"/>
    <s v="Cashier"/>
    <s v="FreshMart Surat Crossing"/>
    <x v="2"/>
  </r>
  <r>
    <s v="INV101368"/>
    <x v="241"/>
    <s v="CUST0131"/>
    <s v="PRD070"/>
    <s v="STR058"/>
    <s v="EMP0296"/>
    <n v="2"/>
    <n v="233.47"/>
    <n v="0"/>
    <n v="0"/>
    <n v="536.98"/>
    <n v="377.96"/>
    <n v="159.02000000000001"/>
    <s v="Upi"/>
    <s v="Not Returned"/>
    <x v="1"/>
    <d v="1899-12-30T18:42:00"/>
    <s v="Weekend"/>
    <s v="Surf Excel Batteries 2kg"/>
    <x v="5"/>
    <n v="233.47"/>
    <s v="Ezhil Iyer"/>
    <x v="2"/>
    <s v="Vani Venkataraman"/>
    <s v="Billing"/>
    <s v="FreshMart Erode Central"/>
    <x v="0"/>
  </r>
  <r>
    <s v="INV101870"/>
    <x v="241"/>
    <s v="CUST0334"/>
    <s v="PRD053"/>
    <s v="STR139"/>
    <s v="EMP0035"/>
    <n v="2"/>
    <n v="262.77"/>
    <n v="0"/>
    <n v="0"/>
    <n v="604.37"/>
    <n v="389.28"/>
    <n v="215.09"/>
    <s v="Debit Card"/>
    <s v="Not Returned"/>
    <x v="1"/>
    <d v="1899-12-30T17:11:00"/>
    <s v="Weekend"/>
    <s v="Cadbury Namkeen Pack"/>
    <x v="7"/>
    <n v="262.77"/>
    <s v="Anitha Kumar"/>
    <x v="2"/>
    <s v="Kavya Nathan"/>
    <s v="HR"/>
    <s v="FreshMart Nagpur Colony"/>
    <x v="2"/>
  </r>
  <r>
    <s v="INV101951"/>
    <x v="241"/>
    <s v="CUST0605"/>
    <s v="PRD140"/>
    <s v="STR023"/>
    <s v="EMP0105"/>
    <n v="7"/>
    <n v="389.96"/>
    <n v="15"/>
    <n v="409.46"/>
    <n v="2668.3"/>
    <n v="1820.42"/>
    <n v="847.88"/>
    <s v="Wallet"/>
    <s v="Not Returned"/>
    <x v="0"/>
    <d v="1899-12-30T18:27:00"/>
    <s v="Weekend"/>
    <s v="Vim Toilet Cleaner 2kg"/>
    <x v="4"/>
    <n v="352.51"/>
    <s v="Arun Iyer"/>
    <x v="0"/>
    <s v="Nagarajan Mudaliar"/>
    <s v="Cashier"/>
    <s v="FreshMart Mysuru Square"/>
    <x v="0"/>
  </r>
  <r>
    <s v="INV102100"/>
    <x v="241"/>
    <s v="CUST0228"/>
    <s v="PRD097"/>
    <s v="STR012"/>
    <s v="EMP0142"/>
    <n v="6"/>
    <n v="408.46"/>
    <n v="0"/>
    <n v="0"/>
    <n v="2818.37"/>
    <n v="1862.28"/>
    <n v="956.09"/>
    <s v="Wallet"/>
    <s v="Not Returned"/>
    <x v="1"/>
    <d v="1899-12-30T11:50:00"/>
    <s v="Weekend"/>
    <s v="Local Farm Fresh Vegetables 250ml v2"/>
    <x v="11"/>
    <n v="365.92"/>
    <s v="Sundar Balan"/>
    <x v="0"/>
    <s v="Sathish Subramaniam"/>
    <s v="Billing"/>
    <s v="FreshMart Chennai Junction"/>
    <x v="0"/>
  </r>
  <r>
    <s v="INV102237"/>
    <x v="241"/>
    <s v="CUST0072"/>
    <s v="PRD127"/>
    <s v="STR091"/>
    <s v="EMP0328"/>
    <n v="7"/>
    <n v="350.79"/>
    <n v="0"/>
    <n v="0"/>
    <n v="2823.86"/>
    <n v="2032.31"/>
    <n v="791.55"/>
    <s v="Debit Card"/>
    <s v="Not Returned"/>
    <x v="1"/>
    <d v="1899-12-30T13:09:00"/>
    <s v="Weekend"/>
    <s v="Idhayam Gingelly Oil 1kg"/>
    <x v="8"/>
    <n v="331.35"/>
    <s v="Vijay Chandran"/>
    <x v="0"/>
    <s v="Chitra Raj"/>
    <s v="Sales"/>
    <s v="FreshMart Tiruppur Plaza"/>
    <x v="0"/>
  </r>
  <r>
    <s v="INV102359"/>
    <x v="241"/>
    <s v="CUST0417"/>
    <s v="PRD022"/>
    <s v="STR070"/>
    <s v="EMP0183"/>
    <n v="3"/>
    <n v="397.22"/>
    <n v="0"/>
    <n v="0"/>
    <n v="1370.41"/>
    <n v="958.11"/>
    <n v="412.3"/>
    <s v="Cash"/>
    <s v="Not Returned"/>
    <x v="0"/>
    <d v="1899-12-30T17:00:00"/>
    <s v="Weekend"/>
    <s v="Aavin Milk Pack"/>
    <x v="3"/>
    <n v="397.22"/>
    <s v="Sanjay Chandran"/>
    <x v="1"/>
    <s v="Kamala Murugan"/>
    <s v="Cashier"/>
    <s v="FreshMart Bengaluru Nagar"/>
    <x v="0"/>
  </r>
  <r>
    <s v="INV102419"/>
    <x v="241"/>
    <s v="CUST0045"/>
    <s v="PRD071"/>
    <s v="STR044"/>
    <s v="EMP0118"/>
    <n v="6"/>
    <n v="59.94"/>
    <n v="0"/>
    <n v="0"/>
    <n v="413.59"/>
    <n v="258.06"/>
    <n v="155.53"/>
    <s v="Net Banking"/>
    <s v="Not Returned"/>
    <x v="1"/>
    <d v="1899-12-30T13:37:00"/>
    <s v="Weekend"/>
    <s v="Eveready Batteries Combo"/>
    <x v="5"/>
    <n v="53.39"/>
    <s v="Thenmozhi Pandian"/>
    <x v="0"/>
    <s v="Banu Nathan"/>
    <s v="Inventory"/>
    <s v="FreshMart Erode Colony"/>
    <x v="0"/>
  </r>
  <r>
    <s v="INV100393"/>
    <x v="242"/>
    <s v="CUST0546"/>
    <s v="PRD015"/>
    <s v="STR115"/>
    <s v="EMP0136"/>
    <n v="2"/>
    <n v="459.58"/>
    <n v="0"/>
    <n v="0"/>
    <n v="919.16"/>
    <n v="773.78"/>
    <n v="145.38"/>
    <s v="Upi"/>
    <s v="Not Returned"/>
    <x v="0"/>
    <d v="1899-12-30T14:09:00"/>
    <s v="Weekday"/>
    <s v="Nestle Butter 250ml"/>
    <x v="3"/>
    <n v="459.58"/>
    <s v="Balaji Sekar"/>
    <x v="2"/>
    <s v="Karthik Menon"/>
    <s v="Sales"/>
    <s v="FreshMart Surat Nagar"/>
    <x v="2"/>
  </r>
  <r>
    <s v="INV101530"/>
    <x v="242"/>
    <s v="CUST0522"/>
    <s v="PRD090"/>
    <s v="STR018"/>
    <s v="EMP0308"/>
    <n v="4"/>
    <n v="438.7"/>
    <n v="0"/>
    <n v="0"/>
    <n v="1754.8"/>
    <n v="1480.72"/>
    <n v="274.08"/>
    <s v="Upi"/>
    <s v="Not Returned"/>
    <x v="0"/>
    <d v="1899-12-30T21:19:00"/>
    <s v="Weekday"/>
    <s v="Organic Fresh Fresh Fruits Pack v2"/>
    <x v="9"/>
    <n v="438.7"/>
    <s v="Gayathri Naicker"/>
    <x v="2"/>
    <s v="Thenmozhi Selvam"/>
    <s v="Cashier"/>
    <s v="FreshMart Hyderabad Main Road"/>
    <x v="0"/>
  </r>
  <r>
    <s v="INV100421"/>
    <x v="243"/>
    <s v="CUST0227"/>
    <s v="PRD108"/>
    <s v="STR037"/>
    <s v="EMP0296"/>
    <n v="2"/>
    <n v="306.62"/>
    <n v="15"/>
    <n v="91.99"/>
    <n v="521.25"/>
    <n v="519.86"/>
    <n v="1.39"/>
    <s v="Cash"/>
    <s v="Not Returned"/>
    <x v="1"/>
    <d v="1899-12-30T09:46:00"/>
    <s v="Weekday"/>
    <s v="Daawat Basmati Rice 2kg"/>
    <x v="2"/>
    <n v="306.62"/>
    <s v="Unknown"/>
    <x v="2"/>
    <s v="Vani Venkataraman"/>
    <s v="Billing"/>
    <s v="FreshMart Hyderabad Extension"/>
    <x v="0"/>
  </r>
  <r>
    <s v="INV101588"/>
    <x v="243"/>
    <s v="CUST0184"/>
    <s v="PRD101"/>
    <s v="STR173"/>
    <s v="EMP0019"/>
    <n v="4"/>
    <n v="451.89"/>
    <n v="0"/>
    <n v="0"/>
    <n v="1807.56"/>
    <n v="1548.64"/>
    <n v="258.92"/>
    <s v="Wallet"/>
    <s v="Not Returned"/>
    <x v="1"/>
    <d v="1899-12-30T21:03:00"/>
    <s v="Weekday"/>
    <s v="Organic Fresh Fresh Vegetables 500g"/>
    <x v="11"/>
    <n v="451.89"/>
    <s v="Ezhil Pillai"/>
    <x v="2"/>
    <m/>
    <s v="Sales"/>
    <s v="FreshMart Kolkata Main Road"/>
    <x v="3"/>
  </r>
  <r>
    <s v="INV102056"/>
    <x v="243"/>
    <s v="CUST0692"/>
    <s v="PRD049"/>
    <s v="STR068"/>
    <s v="EMP0233"/>
    <n v="3"/>
    <n v="418.79"/>
    <n v="0"/>
    <n v="0"/>
    <n v="1256.3699999999999"/>
    <n v="926.82"/>
    <n v="329.55"/>
    <s v="Wallet"/>
    <s v="Not Returned"/>
    <x v="1"/>
    <d v="1899-12-30T10:02:00"/>
    <s v="Weekday"/>
    <s v="Cadbury Chips 1kg"/>
    <x v="7"/>
    <n v="418.79"/>
    <s v="Ovi Mudaliar"/>
    <x v="2"/>
    <s v="Sangeetha Balan"/>
    <s v="Sales"/>
    <s v="FreshMart Coimbatore Main Road"/>
    <x v="0"/>
  </r>
  <r>
    <s v="INV100043"/>
    <x v="244"/>
    <s v="CUST0006"/>
    <s v="PRD118"/>
    <s v="STR124"/>
    <s v="EMP0164"/>
    <n v="1"/>
    <n v="155.55000000000001"/>
    <n v="10"/>
    <n v="15.55"/>
    <n v="140"/>
    <n v="137.63999999999999"/>
    <n v="2.36"/>
    <s v="Credit Card"/>
    <s v="Not Returned"/>
    <x v="1"/>
    <d v="1899-12-30T21:47:00"/>
    <s v="Weekday"/>
    <s v="Local Farm Fresh Fruits 1kg"/>
    <x v="8"/>
    <n v="155.55000000000001"/>
    <s v="Thiru Devi"/>
    <x v="2"/>
    <s v="Sundar Naicker"/>
    <s v="Billing"/>
    <s v="FreshMart Ahmedabad Hub"/>
    <x v="2"/>
  </r>
  <r>
    <s v="INV100402"/>
    <x v="244"/>
    <s v="CUST0551"/>
    <s v="PRD057"/>
    <s v="STR044"/>
    <s v="EMP0208"/>
    <n v="5"/>
    <n v="326.05"/>
    <n v="0"/>
    <n v="0"/>
    <n v="1630.25"/>
    <n v="1175.25"/>
    <n v="455"/>
    <s v="Wallet"/>
    <s v="Not Returned"/>
    <x v="1"/>
    <d v="1899-12-30T15:13:00"/>
    <s v="Weekday"/>
    <s v="Parle Chocolates 500g"/>
    <x v="7"/>
    <n v="317.99"/>
    <s v="Jagan Pandian"/>
    <x v="0"/>
    <s v="Devi Reddy"/>
    <s v="Inventory"/>
    <s v="FreshMart Erode Colony"/>
    <x v="0"/>
  </r>
  <r>
    <s v="INV101305"/>
    <x v="244"/>
    <s v="CUST0677"/>
    <s v="PRD145"/>
    <s v="STR001"/>
    <s v="EMP0117"/>
    <n v="5"/>
    <n v="409.77"/>
    <n v="15"/>
    <n v="307.33"/>
    <n v="1741.52"/>
    <n v="1414.95"/>
    <n v="326.57"/>
    <s v="Wallet"/>
    <s v="Not Returned"/>
    <x v="0"/>
    <d v="1899-12-30T21:31:00"/>
    <s v="Weekday"/>
    <s v="Harpic Dishwash 2kg"/>
    <x v="4"/>
    <n v="367.25"/>
    <s v="Kamala Naidu"/>
    <x v="0"/>
    <s v="Janani Krishnan"/>
    <s v="Billing"/>
    <s v="FreshMart Madurai Crossing"/>
    <x v="0"/>
  </r>
  <r>
    <s v="INV101314"/>
    <x v="244"/>
    <s v="CUST0635"/>
    <s v="PRD102"/>
    <s v="STR057"/>
    <s v="EMP0119"/>
    <n v="4"/>
    <n v="400.33"/>
    <n v="5"/>
    <n v="80.069999999999993"/>
    <n v="1521.25"/>
    <n v="1363.6"/>
    <n v="157.65"/>
    <s v="Credit Card"/>
    <s v="Not Returned"/>
    <x v="1"/>
    <d v="1899-12-30T11:48:00"/>
    <s v="Weekday"/>
    <s v="Local Farm Fresh Vegetables 200g v2"/>
    <x v="11"/>
    <n v="400.33"/>
    <s v="Thenmozhi Rao"/>
    <x v="0"/>
    <s v="Om Sharma"/>
    <s v="Sales"/>
    <s v="FreshMart Madurai Point"/>
    <x v="0"/>
  </r>
  <r>
    <s v="INV100370"/>
    <x v="245"/>
    <s v="CUST0112"/>
    <s v="PRD094"/>
    <s v="STR110"/>
    <s v="EMP0178"/>
    <n v="1"/>
    <n v="298.68"/>
    <n v="0"/>
    <n v="0"/>
    <n v="298.68"/>
    <n v="250.69"/>
    <n v="47.99"/>
    <s v="Debit Card"/>
    <s v="Not Returned"/>
    <x v="1"/>
    <d v="1899-12-30T15:56:00"/>
    <s v="Weekday"/>
    <s v="Organic Fresh Fresh Vegetables 2kg"/>
    <x v="11"/>
    <n v="298.68"/>
    <s v="Gokul Venkataraman"/>
    <x v="2"/>
    <s v="Jaya Sharma"/>
    <s v="Cashier"/>
    <s v="FreshMart Mumbai Colony"/>
    <x v="2"/>
  </r>
  <r>
    <s v="INV100444"/>
    <x v="245"/>
    <s v="CUST0516"/>
    <s v="PRD071"/>
    <s v="STR069"/>
    <s v="EMP0042"/>
    <n v="3"/>
    <n v="57.88"/>
    <n v="5"/>
    <n v="8.68"/>
    <n v="164.96"/>
    <n v="129.03"/>
    <n v="35.93"/>
    <s v="Wallet"/>
    <s v="Not Returned"/>
    <x v="0"/>
    <d v="1899-12-30T11:03:00"/>
    <s v="Weekday"/>
    <s v="Eveready Batteries Combo"/>
    <x v="5"/>
    <n v="53.39"/>
    <s v="Bhuvana Venkataraman"/>
    <x v="0"/>
    <s v="Nirmala Venkataraman"/>
    <s v="Sales"/>
    <s v="FreshMart Madurai Gardens"/>
    <x v="0"/>
  </r>
  <r>
    <s v="INV100535"/>
    <x v="245"/>
    <s v="CUST0054"/>
    <s v="PRD035"/>
    <s v="STR031"/>
    <s v="EMP0153"/>
    <n v="3"/>
    <n v="550.69000000000005"/>
    <n v="10"/>
    <n v="165.21"/>
    <n v="1486.86"/>
    <n v="1169.4000000000001"/>
    <n v="317.45999999999998"/>
    <s v="Cash"/>
    <s v="Not Returned"/>
    <x v="0"/>
    <d v="1899-12-30T10:33:00"/>
    <s v="Weekday"/>
    <s v="Coca-Cola Coffee 500g"/>
    <x v="0"/>
    <n v="503.36"/>
    <s v="Deepak Pillai"/>
    <x v="0"/>
    <s v="Eswari Raj"/>
    <s v="Sales"/>
    <s v="FreshMart Chennai Complex"/>
    <x v="0"/>
  </r>
  <r>
    <s v="INV100924"/>
    <x v="245"/>
    <s v="CUST0204"/>
    <s v="PRD012"/>
    <s v="STR094"/>
    <s v="EMP0133"/>
    <n v="6"/>
    <n v="575.5"/>
    <n v="20"/>
    <n v="690.6"/>
    <n v="2762.4"/>
    <n v="2018.4"/>
    <n v="744"/>
    <s v="Credit Card"/>
    <s v="Not Returned"/>
    <x v="0"/>
    <d v="1899-12-30T18:50:00"/>
    <s v="Weekday"/>
    <s v="Harvest Gold Rusk 1kg"/>
    <x v="6"/>
    <n v="541.35"/>
    <s v="Mala Achari"/>
    <x v="0"/>
    <s v="Deepak Naicker"/>
    <s v="Sales"/>
    <s v="FreshMart Mumbai Central"/>
    <x v="2"/>
  </r>
  <r>
    <s v="INV101109"/>
    <x v="245"/>
    <s v="CUST0572"/>
    <s v="PRD101"/>
    <s v="STR115"/>
    <s v="EMP0072"/>
    <n v="5"/>
    <n v="507.59"/>
    <n v="10"/>
    <n v="253.79"/>
    <n v="2284.16"/>
    <n v="1935.8"/>
    <n v="348.36"/>
    <s v="Debit Card"/>
    <s v="Not Returned"/>
    <x v="1"/>
    <d v="1899-12-30T09:59:00"/>
    <s v="Weekday"/>
    <s v="Organic Fresh Fresh Vegetables 500g"/>
    <x v="11"/>
    <n v="451.89"/>
    <s v="Chandrasekar Balan"/>
    <x v="0"/>
    <s v="Madhavan Venkataraman"/>
    <s v="Sales"/>
    <s v="FreshMart Surat Nagar"/>
    <x v="2"/>
  </r>
  <r>
    <s v="INV101240"/>
    <x v="245"/>
    <s v="CUST0193"/>
    <s v="PRD052"/>
    <s v="STR011"/>
    <s v="EMP0058"/>
    <n v="2"/>
    <n v="328.59"/>
    <n v="0"/>
    <n v="0"/>
    <n v="657.18"/>
    <n v="510.98"/>
    <n v="146.19999999999999"/>
    <s v="Cash"/>
    <s v="Not Returned"/>
    <x v="0"/>
    <d v="1899-12-30T17:18:00"/>
    <s v="Weekday"/>
    <s v="Lays Namkeen 200g"/>
    <x v="7"/>
    <n v="328.59"/>
    <s v="Ilango Nathan"/>
    <x v="1"/>
    <s v="Senthil Raj"/>
    <s v="Cashier"/>
    <s v="FreshMart Bengaluru Enclave"/>
    <x v="0"/>
  </r>
  <r>
    <s v="INV101551"/>
    <x v="245"/>
    <s v="CUST0346"/>
    <s v="PRD096"/>
    <s v="STR008"/>
    <s v="EMP0027"/>
    <n v="8"/>
    <n v="226.78"/>
    <n v="0"/>
    <n v="0"/>
    <n v="1814.24"/>
    <n v="1361.6"/>
    <n v="452.64"/>
    <s v="Upi"/>
    <s v="Not Returned"/>
    <x v="1"/>
    <d v="1899-12-30T18:10:00"/>
    <s v="Weekday"/>
    <s v="Local Farm Fresh Vegetables 1L"/>
    <x v="11"/>
    <n v="205.93"/>
    <s v="Thenmozhi Devi"/>
    <x v="0"/>
    <s v="Priya Sharma"/>
    <s v="Billing"/>
    <s v="FreshMart Kochi Plaza"/>
    <x v="0"/>
  </r>
  <r>
    <s v="INV101615"/>
    <x v="245"/>
    <s v="CUST0134"/>
    <s v="PRD007"/>
    <s v="STR048"/>
    <s v="EMP0312"/>
    <n v="4"/>
    <n v="437.49"/>
    <n v="20"/>
    <n v="349.99"/>
    <n v="1399.97"/>
    <n v="1061.76"/>
    <n v="338.21"/>
    <s v="Upi"/>
    <s v="Not Returned"/>
    <x v="1"/>
    <d v="1899-12-30T18:15:00"/>
    <s v="Weekday"/>
    <s v="Britannia Buns 2kg v2"/>
    <x v="6"/>
    <n v="437.49"/>
    <s v="Balaji Chettiar"/>
    <x v="1"/>
    <s v="Vasanthi Chettiar"/>
    <s v="Sales"/>
    <s v="FreshMart Bengaluru Square"/>
    <x v="0"/>
  </r>
  <r>
    <s v="INV101681"/>
    <x v="245"/>
    <s v="CUST0144"/>
    <s v="PRD079"/>
    <s v="STR111"/>
    <s v="EMP0307"/>
    <n v="8"/>
    <n v="263.72000000000003"/>
    <n v="15"/>
    <n v="316.45999999999998"/>
    <n v="1793.3"/>
    <n v="1552.48"/>
    <n v="240.82"/>
    <s v="Upi"/>
    <s v="Not Returned"/>
    <x v="1"/>
    <d v="1899-12-30T09:21:00"/>
    <s v="Weekday"/>
    <s v="Eveready Detergent Pack"/>
    <x v="5"/>
    <n v="260.93"/>
    <s v="Lalitha Chandran"/>
    <x v="0"/>
    <s v="Kishore Chandran"/>
    <s v="Cashier"/>
    <s v="FreshMart Mumbai Towers"/>
    <x v="2"/>
  </r>
  <r>
    <s v="INV102389"/>
    <x v="245"/>
    <s v="CUST0610"/>
    <s v="PRD008"/>
    <s v="STR101"/>
    <s v="EMP0249"/>
    <n v="3"/>
    <n v="510.28"/>
    <n v="15"/>
    <n v="229.63"/>
    <n v="1301.21"/>
    <n v="848.64"/>
    <n v="452.57"/>
    <s v="Net Banking"/>
    <s v="Not Returned"/>
    <x v="1"/>
    <d v="1899-12-30T15:26:00"/>
    <s v="Weekday"/>
    <s v="Britannia Cookies 200g"/>
    <x v="6"/>
    <n v="455.79"/>
    <s v="Gokul Chettiar"/>
    <x v="0"/>
    <s v="Radha Murugan"/>
    <s v="Inventory"/>
    <s v="FreshMart Nagpur Junction"/>
    <x v="2"/>
  </r>
  <r>
    <s v="INV100337"/>
    <x v="246"/>
    <s v="CUST0165"/>
    <s v="PRD057"/>
    <s v="STR034"/>
    <s v="EMP0034"/>
    <n v="3"/>
    <n v="340.78"/>
    <n v="0"/>
    <n v="0"/>
    <n v="1022.34"/>
    <n v="705.15"/>
    <n v="317.19"/>
    <s v="Net Banking"/>
    <s v="Not Returned"/>
    <x v="1"/>
    <d v="1899-12-30T15:53:00"/>
    <s v="Weekday"/>
    <s v="Parle Chocolates 500g"/>
    <x v="7"/>
    <n v="317.99"/>
    <s v="Meena Reddy"/>
    <x v="0"/>
    <s v="Sangeetha Venkataraman"/>
    <s v="Cashier"/>
    <s v="FreshMart Tiruppur Circle"/>
    <x v="0"/>
  </r>
  <r>
    <s v="INV101256"/>
    <x v="246"/>
    <s v="CUST0315"/>
    <s v="PRD080"/>
    <s v="STR041"/>
    <s v="EMP0097"/>
    <n v="3"/>
    <n v="275.70999999999998"/>
    <n v="5"/>
    <n v="41.36"/>
    <n v="785.77"/>
    <n v="618.9"/>
    <n v="166.87"/>
    <s v="Cash"/>
    <s v="Not Returned"/>
    <x v="1"/>
    <d v="1899-12-30T17:29:00"/>
    <s v="Weekday"/>
    <s v="Vim Kitchenware 1kg"/>
    <x v="5"/>
    <n v="275.70999999999998"/>
    <s v="Aishwarya Varma"/>
    <x v="2"/>
    <s v="Hari Pandian"/>
    <s v="Billing"/>
    <s v="FreshMart Tiruppur Colony"/>
    <x v="0"/>
  </r>
  <r>
    <s v="INV101522"/>
    <x v="246"/>
    <s v="CUST0634"/>
    <s v="PRD026"/>
    <s v="STR007"/>
    <s v="EMP0138"/>
    <n v="8"/>
    <n v="366.27"/>
    <n v="20"/>
    <n v="586.03"/>
    <n v="2344.13"/>
    <n v="1978"/>
    <n v="366.13"/>
    <s v="Cash"/>
    <s v="Not Returned"/>
    <x v="1"/>
    <d v="1899-12-30T19:36:00"/>
    <s v="Weekday"/>
    <s v="Nescafe Coffee 1kg"/>
    <x v="0"/>
    <n v="329.69"/>
    <s v="Chandrasekar Pandian"/>
    <x v="0"/>
    <s v="Dinesh Velan"/>
    <s v="Cashier"/>
    <s v="FreshMart Mysuru Towers"/>
    <x v="0"/>
  </r>
  <r>
    <s v="INV101867"/>
    <x v="246"/>
    <s v="CUST0200"/>
    <s v="PRD096"/>
    <s v="STR091"/>
    <s v="EMP0349"/>
    <n v="6"/>
    <n v="216.55"/>
    <n v="5"/>
    <n v="64.97"/>
    <n v="1234.33"/>
    <n v="1021.2"/>
    <n v="213.13"/>
    <s v="Net Banking"/>
    <s v="Not Returned"/>
    <x v="0"/>
    <d v="1899-12-30T15:51:00"/>
    <s v="Weekday"/>
    <s v="Local Farm Fresh Vegetables 1L"/>
    <x v="11"/>
    <n v="205.93"/>
    <s v="Karthik Achari"/>
    <x v="0"/>
    <s v="Jagan Balan"/>
    <s v="Cashier"/>
    <s v="FreshMart Tiruppur Plaza"/>
    <x v="0"/>
  </r>
  <r>
    <s v="INV102407"/>
    <x v="246"/>
    <s v="CUST0666"/>
    <s v="PRD129"/>
    <s v="STR154"/>
    <s v="EMP0207"/>
    <n v="5"/>
    <n v="521.9"/>
    <n v="0"/>
    <n v="0"/>
    <n v="2609.5"/>
    <n v="1867.9"/>
    <n v="741.6"/>
    <s v="Upi"/>
    <s v="Not Returned"/>
    <x v="1"/>
    <d v="1899-12-30T14:04:00"/>
    <s v="Weekday"/>
    <s v="Everest Powdered Spices Combo"/>
    <x v="1"/>
    <n v="490.22"/>
    <s v="Anand Reddy"/>
    <x v="0"/>
    <s v="Geetha Velan"/>
    <s v="Sales"/>
    <s v="FreshMart Lucknow Heights"/>
    <x v="1"/>
  </r>
  <r>
    <s v="INV100195"/>
    <x v="247"/>
    <s v="CUST0462"/>
    <s v="PRD033"/>
    <s v="STR068"/>
    <s v="EMP0233"/>
    <n v="1"/>
    <n v="217.42"/>
    <n v="0"/>
    <n v="0"/>
    <n v="250.03"/>
    <n v="177.03"/>
    <n v="73"/>
    <s v="Net Banking"/>
    <s v="Not Returned"/>
    <x v="1"/>
    <d v="1899-12-30T14:19:00"/>
    <s v="Weekend"/>
    <s v="Bisleri Soft Drinks 2kg"/>
    <x v="0"/>
    <n v="217.42"/>
    <s v="Anitha Sharma"/>
    <x v="2"/>
    <s v="Sangeetha Balan"/>
    <s v="Sales"/>
    <s v="FreshMart Coimbatore Main Road"/>
    <x v="0"/>
  </r>
  <r>
    <s v="INV100657"/>
    <x v="247"/>
    <s v="CUST0023"/>
    <s v="PRD004"/>
    <s v="STR046"/>
    <s v="EMP0172"/>
    <n v="4"/>
    <n v="398.25"/>
    <n v="0"/>
    <n v="0"/>
    <n v="1831.95"/>
    <n v="946.16"/>
    <n v="885.79"/>
    <s v="Wallet"/>
    <s v="Not Returned"/>
    <x v="1"/>
    <d v="1899-12-30T18:21:00"/>
    <s v="Weekend"/>
    <s v="Britannia Buns 2kg"/>
    <x v="6"/>
    <n v="398.25"/>
    <s v="Indira Nathan"/>
    <x v="2"/>
    <s v="Geetha Naicker"/>
    <s v="Cashier"/>
    <s v="FreshMart Mysuru Colony"/>
    <x v="0"/>
  </r>
  <r>
    <s v="INV100947"/>
    <x v="247"/>
    <s v="CUST0283"/>
    <s v="PRD039"/>
    <s v="STR111"/>
    <s v="EMP0045"/>
    <n v="4"/>
    <n v="392.79"/>
    <n v="0"/>
    <n v="0"/>
    <n v="1806.83"/>
    <n v="1393.32"/>
    <n v="413.51"/>
    <s v="Debit Card"/>
    <s v="Not Returned"/>
    <x v="1"/>
    <d v="1899-12-30T21:36:00"/>
    <s v="Weekend"/>
    <s v="ITC Frozen Vegetables 250ml"/>
    <x v="12"/>
    <n v="392.79"/>
    <s v="Malathi Sharma"/>
    <x v="2"/>
    <s v="Mani Pillai"/>
    <s v="Cashier"/>
    <s v="FreshMart Mumbai Towers"/>
    <x v="2"/>
  </r>
  <r>
    <s v="INV101105"/>
    <x v="247"/>
    <s v="CUST0163"/>
    <s v="PRD002"/>
    <s v="STR100"/>
    <s v="EMP0133"/>
    <n v="3"/>
    <n v="440.5"/>
    <n v="20"/>
    <n v="264.3"/>
    <n v="1215.78"/>
    <n v="762.15"/>
    <n v="453.63"/>
    <s v="Wallet"/>
    <s v="Not Returned"/>
    <x v="1"/>
    <d v="1899-12-30T17:51:00"/>
    <s v="Weekend"/>
    <s v="Britannia Buns Pack"/>
    <x v="6"/>
    <n v="440.5"/>
    <s v="Chandrasekar Nair"/>
    <x v="1"/>
    <s v="Deepak Naicker"/>
    <s v="Sales"/>
    <s v="FreshMart Ahmedabad Enclave"/>
    <x v="2"/>
  </r>
  <r>
    <s v="INV101117"/>
    <x v="247"/>
    <s v="CUST0161"/>
    <s v="PRD026"/>
    <s v="STR043"/>
    <s v="EMP0014"/>
    <n v="3"/>
    <n v="361.78"/>
    <n v="5"/>
    <n v="54.27"/>
    <n v="1185.73"/>
    <n v="741.75"/>
    <n v="443.98"/>
    <s v="Cash"/>
    <s v="Not Returned"/>
    <x v="1"/>
    <d v="1899-12-30T21:54:00"/>
    <s v="Weekend"/>
    <s v="Nescafe Coffee 1kg"/>
    <x v="0"/>
    <n v="329.69"/>
    <s v="Karthik Velan"/>
    <x v="0"/>
    <s v="Devi Rao"/>
    <s v="Billing"/>
    <s v="FreshMart Erode Heights"/>
    <x v="0"/>
  </r>
  <r>
    <s v="INV101847"/>
    <x v="247"/>
    <s v="CUST0078"/>
    <s v="PRD055"/>
    <s v="STR073"/>
    <s v="EMP0114"/>
    <n v="3"/>
    <n v="125.15"/>
    <n v="10"/>
    <n v="37.549999999999997"/>
    <n v="388.59"/>
    <n v="287.10000000000002"/>
    <n v="101.49"/>
    <s v="Upi"/>
    <s v="Not Returned"/>
    <x v="1"/>
    <d v="1899-12-30T20:38:00"/>
    <s v="Weekend"/>
    <s v="Cadbury Biscuits Pack"/>
    <x v="7"/>
    <n v="125.15"/>
    <s v="Eswari Balan"/>
    <x v="2"/>
    <s v="Devi Krishnan"/>
    <s v="Store Manager"/>
    <s v="FreshMart Bengaluru Market"/>
    <x v="0"/>
  </r>
  <r>
    <s v="INV100109"/>
    <x v="248"/>
    <s v="CUST0405"/>
    <s v="PRD099"/>
    <s v="STR160"/>
    <s v="EMP0073"/>
    <n v="3"/>
    <n v="401.06"/>
    <n v="5"/>
    <n v="60.16"/>
    <n v="1314.47"/>
    <n v="1042.4100000000001"/>
    <n v="272.06"/>
    <s v="Upi"/>
    <s v="Not Returned"/>
    <x v="1"/>
    <d v="1899-12-30T11:12:00"/>
    <s v="Weekend"/>
    <s v="Local Farm Fresh Vegetables 200g"/>
    <x v="11"/>
    <n v="401.06"/>
    <s v="Devi Velan"/>
    <x v="1"/>
    <s v="Harini Prabhu"/>
    <s v="Sales"/>
    <s v="FreshMart Lucknow Complex"/>
    <x v="1"/>
  </r>
  <r>
    <s v="INV101199"/>
    <x v="248"/>
    <s v="CUST0172"/>
    <s v="PRD087"/>
    <s v="STR068"/>
    <s v="EMP0233"/>
    <n v="5"/>
    <n v="71.290000000000006"/>
    <n v="20"/>
    <n v="71.290000000000006"/>
    <n v="327.93"/>
    <n v="296.85000000000002"/>
    <n v="31.08"/>
    <s v="Cash"/>
    <s v="Not Returned"/>
    <x v="1"/>
    <d v="1899-12-30T16:35:00"/>
    <s v="Weekend"/>
    <s v="Organic Fresh Fresh Fruits Combo"/>
    <x v="9"/>
    <n v="71.290000000000006"/>
    <s v="Devi Gounder"/>
    <x v="2"/>
    <s v="Sangeetha Balan"/>
    <s v="Sales"/>
    <s v="FreshMart Coimbatore Main Road"/>
    <x v="0"/>
  </r>
  <r>
    <s v="INV101235"/>
    <x v="248"/>
    <s v="CUST0667"/>
    <s v="PRD116"/>
    <s v="STR044"/>
    <s v="EMP0287"/>
    <n v="3"/>
    <n v="150.04"/>
    <n v="0"/>
    <n v="0"/>
    <n v="517.64"/>
    <n v="383.94"/>
    <n v="133.69999999999999"/>
    <s v="Credit Card"/>
    <s v="Not Returned"/>
    <x v="1"/>
    <d v="1899-12-30T16:29:00"/>
    <s v="Weekend"/>
    <s v="Aachi Basmati Rice 200g"/>
    <x v="2"/>
    <n v="150.04"/>
    <s v="Charulatha Achari"/>
    <x v="2"/>
    <s v="Elango Gupta"/>
    <s v="Store Manager"/>
    <s v="FreshMart Erode Colony"/>
    <x v="0"/>
  </r>
  <r>
    <s v="INV101346"/>
    <x v="248"/>
    <s v="CUST0567"/>
    <s v="PRD145"/>
    <s v="STR174"/>
    <s v="EMP0100"/>
    <n v="5"/>
    <n v="421.67"/>
    <n v="0"/>
    <n v="0"/>
    <n v="2424.6"/>
    <n v="1414.95"/>
    <n v="1009.65"/>
    <s v="Net Banking"/>
    <s v="Not Returned"/>
    <x v="1"/>
    <d v="1899-12-30T17:42:00"/>
    <s v="Weekend"/>
    <s v="Harpic Dishwash 2kg"/>
    <x v="4"/>
    <n v="367.25"/>
    <s v="Bharath Balan"/>
    <x v="0"/>
    <s v="Jagan Prabhu"/>
    <s v="HR"/>
    <s v="FreshMart Guwahati Colony"/>
    <x v="3"/>
  </r>
  <r>
    <s v="INV101552"/>
    <x v="248"/>
    <s v="CUST0123"/>
    <s v="PRD044"/>
    <s v="STR130"/>
    <s v="EMP0217"/>
    <n v="1"/>
    <n v="229.81"/>
    <n v="5"/>
    <n v="11.49"/>
    <n v="251.07"/>
    <n v="208.22"/>
    <n v="42.85"/>
    <s v="Net Banking"/>
    <s v="Not Returned"/>
    <x v="1"/>
    <d v="1899-12-30T12:52:00"/>
    <s v="Weekend"/>
    <s v="ITC Frozen Vegetables 250ml v2"/>
    <x v="12"/>
    <n v="229.81"/>
    <s v="Sudha Rao"/>
    <x v="1"/>
    <s v="Radha Pillai"/>
    <s v="Sales"/>
    <s v="FreshMart Surat Central"/>
    <x v="2"/>
  </r>
  <r>
    <s v="INV101704"/>
    <x v="248"/>
    <s v="CUST0612"/>
    <s v="PRD143"/>
    <s v="STR163"/>
    <s v="EMP0292"/>
    <n v="5"/>
    <n v="225.21"/>
    <n v="15"/>
    <n v="168.91"/>
    <n v="1100.71"/>
    <n v="778.25"/>
    <n v="322.45999999999998"/>
    <s v="Debit Card"/>
    <s v="Not Returned"/>
    <x v="1"/>
    <d v="1899-12-30T16:19:00"/>
    <s v="Weekend"/>
    <s v="Harpic Toilet Cleaner Pack"/>
    <x v="4"/>
    <n v="210.36"/>
    <s v="Ramesh Naidu"/>
    <x v="0"/>
    <s v="Deepa Gupta"/>
    <s v="Inventory"/>
    <s v="FreshMart Lucknow Square"/>
    <x v="1"/>
  </r>
  <r>
    <s v="INV101849"/>
    <x v="248"/>
    <s v="CUST0082"/>
    <s v="PRD012"/>
    <s v="STR086"/>
    <s v="EMP0263"/>
    <n v="6"/>
    <n v="541.83000000000004"/>
    <n v="0"/>
    <n v="0"/>
    <n v="3738.63"/>
    <n v="2018.4"/>
    <n v="1720.23"/>
    <s v="Upi"/>
    <s v="Not Returned"/>
    <x v="0"/>
    <d v="1899-12-30T20:56:00"/>
    <s v="Weekend"/>
    <s v="Harvest Gold Rusk 1kg"/>
    <x v="6"/>
    <n v="541.35"/>
    <s v="Kavya Raj"/>
    <x v="0"/>
    <s v="Vani Nair"/>
    <s v="Cashier"/>
    <s v="FreshMart Bengaluru Circle"/>
    <x v="0"/>
  </r>
  <r>
    <s v="INV101885"/>
    <x v="248"/>
    <s v="CUST0092"/>
    <s v="PRD035"/>
    <s v="STR028"/>
    <s v="EMP0235"/>
    <n v="4"/>
    <n v="548.55999999999995"/>
    <n v="0"/>
    <n v="0"/>
    <n v="2523.38"/>
    <n v="1559.2"/>
    <n v="964.18"/>
    <s v="Cash"/>
    <s v="Not Returned"/>
    <x v="0"/>
    <d v="1899-12-30T14:41:00"/>
    <s v="Weekend"/>
    <s v="Coca-Cola Coffee 500g"/>
    <x v="0"/>
    <n v="503.36"/>
    <s v="Naveen Kumar"/>
    <x v="0"/>
    <s v="Mani Chandran"/>
    <s v="Cashier"/>
    <s v="FreshMart Ahmedabad Hub"/>
    <x v="0"/>
  </r>
  <r>
    <s v="INV101929"/>
    <x v="248"/>
    <s v="CUST0200"/>
    <s v="PRD128"/>
    <s v="STR003"/>
    <s v="EMP0016"/>
    <n v="5"/>
    <n v="263.56"/>
    <n v="20"/>
    <n v="263.56"/>
    <n v="1212.3800000000001"/>
    <n v="953.7"/>
    <n v="258.68"/>
    <s v="Cash"/>
    <s v="Not Returned"/>
    <x v="1"/>
    <d v="1899-12-30T12:59:00"/>
    <s v="Weekend"/>
    <s v="Aachi Powdered Spices Pack"/>
    <x v="1"/>
    <n v="253.11"/>
    <s v="Karthik Achari"/>
    <x v="0"/>
    <s v="Chandran Sekar"/>
    <s v="Store Manager"/>
    <s v="FreshMart Tiruppur Square"/>
    <x v="0"/>
  </r>
  <r>
    <s v="INV102180"/>
    <x v="248"/>
    <s v="CUST0443"/>
    <s v="PRD054"/>
    <s v="STR138"/>
    <s v="EMP0125"/>
    <n v="4"/>
    <n v="530.16"/>
    <n v="15"/>
    <n v="318.10000000000002"/>
    <n v="2072.92"/>
    <n v="1516.76"/>
    <n v="556.16"/>
    <s v="Wallet"/>
    <s v="Not Returned"/>
    <x v="0"/>
    <d v="1899-12-30T12:38:00"/>
    <s v="Weekend"/>
    <s v="Lays Namkeen 2kg"/>
    <x v="7"/>
    <n v="530.16"/>
    <s v="Suresh Naicker"/>
    <x v="1"/>
    <s v="Nandhini Chettiar"/>
    <s v="Cashier"/>
    <s v="FreshMart Mumbai Enclave"/>
    <x v="2"/>
  </r>
  <r>
    <s v="INV102234"/>
    <x v="248"/>
    <s v="CUST0535"/>
    <s v="PRD075"/>
    <s v="STR040"/>
    <s v="EMP0061"/>
    <n v="1"/>
    <n v="297.32"/>
    <n v="10"/>
    <n v="29.73"/>
    <n v="307.73"/>
    <n v="225.28"/>
    <n v="82.45"/>
    <s v="Upi"/>
    <s v="Not Returned"/>
    <x v="0"/>
    <d v="1899-12-30T09:24:00"/>
    <s v="Weekend"/>
    <s v="Local Farm Fresh Vegetables 200g"/>
    <x v="5"/>
    <n v="297.32"/>
    <s v="Sundar Venkataraman"/>
    <x v="1"/>
    <s v="Poornima Devi"/>
    <s v="Billing"/>
    <s v="FreshMart Coimbatore Colony"/>
    <x v="2"/>
  </r>
  <r>
    <s v="INV102461"/>
    <x v="248"/>
    <s v="CUST0692"/>
    <s v="PRD021"/>
    <s v="STR059"/>
    <s v="EMP0103"/>
    <n v="1"/>
    <n v="38.659999999999997"/>
    <n v="0"/>
    <n v="0"/>
    <n v="44.46"/>
    <n v="32.4"/>
    <n v="12.06"/>
    <s v="Wallet"/>
    <s v="Not Returned"/>
    <x v="1"/>
    <d v="1899-12-30T16:32:00"/>
    <s v="Weekend"/>
    <s v="Milky Mist Butter Pack"/>
    <x v="3"/>
    <n v="38.659999999999997"/>
    <s v="Ovi Mudaliar"/>
    <x v="2"/>
    <s v="Padma Mudaliar"/>
    <s v="Sales"/>
    <s v="FreshMart Coimbatore Plaza"/>
    <x v="0"/>
  </r>
  <r>
    <s v="INV100261"/>
    <x v="249"/>
    <s v="CUST0187"/>
    <s v="PRD069"/>
    <s v="STR097"/>
    <s v="EMP0340"/>
    <n v="3"/>
    <n v="468.94"/>
    <n v="10"/>
    <n v="140.68"/>
    <n v="1266.1400000000001"/>
    <n v="1010.4"/>
    <n v="255.74"/>
    <s v="Net Banking"/>
    <s v="Not Returned"/>
    <x v="1"/>
    <d v="1899-12-30T09:43:00"/>
    <s v="Weekday"/>
    <s v="Patanjali Shampoo 1kg"/>
    <x v="10"/>
    <n v="468.94"/>
    <s v="Ezhil Venkataraman"/>
    <x v="1"/>
    <s v="Nithya Subramaniam"/>
    <s v="Cashier"/>
    <s v="FreshMart Ahmedabad Arcade"/>
    <x v="2"/>
  </r>
  <r>
    <s v="INV100713"/>
    <x v="249"/>
    <s v="CUST0141"/>
    <s v="PRD098"/>
    <s v="STR011"/>
    <s v="EMP0341"/>
    <n v="4"/>
    <n v="83.13"/>
    <n v="10"/>
    <n v="33.25"/>
    <n v="299.27"/>
    <n v="276.36"/>
    <n v="22.91"/>
    <s v="Wallet"/>
    <s v="Not Returned"/>
    <x v="1"/>
    <d v="1899-12-30T11:58:00"/>
    <s v="Weekday"/>
    <s v="Organic Fresh Fresh Vegetables 250ml"/>
    <x v="11"/>
    <n v="83.13"/>
    <s v="Jagan Rao"/>
    <x v="1"/>
    <s v="Indira Chandran"/>
    <s v="Billing"/>
    <s v="FreshMart Bengaluru Enclave"/>
    <x v="0"/>
  </r>
  <r>
    <s v="INV101270"/>
    <x v="249"/>
    <s v="CUST0046"/>
    <s v="PRD008"/>
    <s v="STR048"/>
    <s v="EMP0312"/>
    <n v="5"/>
    <n v="482.65"/>
    <n v="0"/>
    <n v="0"/>
    <n v="2413.25"/>
    <n v="1414.4"/>
    <n v="998.85"/>
    <s v="Debit Card"/>
    <s v="Not Returned"/>
    <x v="1"/>
    <d v="1899-12-30T11:46:00"/>
    <s v="Weekday"/>
    <s v="Britannia Cookies 200g"/>
    <x v="6"/>
    <n v="455.79"/>
    <s v="Kishore Murugan"/>
    <x v="0"/>
    <s v="Vasanthi Chettiar"/>
    <s v="Sales"/>
    <s v="FreshMart Bengaluru Square"/>
    <x v="0"/>
  </r>
  <r>
    <s v="INV102343"/>
    <x v="249"/>
    <s v="CUST0279"/>
    <s v="PRD146"/>
    <s v="STR006"/>
    <s v="EMP0265"/>
    <n v="5"/>
    <n v="66.989999999999995"/>
    <n v="5"/>
    <n v="16.75"/>
    <n v="318.2"/>
    <n v="249.95"/>
    <n v="68.25"/>
    <s v="Credit Card"/>
    <s v="Not Returned"/>
    <x v="1"/>
    <d v="1899-12-30T17:20:00"/>
    <s v="Weekday"/>
    <s v="Lizol Floor Cleaner 200g"/>
    <x v="4"/>
    <n v="66.400000000000006"/>
    <s v="Ramesh Devi"/>
    <x v="0"/>
    <s v="Padma Subramaniam"/>
    <s v="Operations"/>
    <s v="FreshMart Mysuru Junction"/>
    <x v="0"/>
  </r>
  <r>
    <s v="INV102455"/>
    <x v="249"/>
    <s v="CUST0350"/>
    <s v="PRD116"/>
    <s v="STR075"/>
    <s v="EMP0300"/>
    <n v="3"/>
    <n v="150.04"/>
    <n v="20"/>
    <n v="90.02"/>
    <n v="360.1"/>
    <n v="383.94"/>
    <n v="-23.84"/>
    <s v="Credit Card"/>
    <s v="Not Returned"/>
    <x v="1"/>
    <d v="1899-12-30T19:51:00"/>
    <s v="Weekday"/>
    <s v="Aachi Basmati Rice 200g"/>
    <x v="2"/>
    <n v="150.04"/>
    <s v="Raghav Chettiar"/>
    <x v="1"/>
    <s v="Thiru Raj"/>
    <s v="Sales"/>
    <s v="FreshMart Salem Main Road"/>
    <x v="0"/>
  </r>
  <r>
    <s v="INV100372"/>
    <x v="250"/>
    <s v="CUST0422"/>
    <s v="PRD079"/>
    <s v="STR074"/>
    <s v="EMP0270"/>
    <n v="3"/>
    <n v="260.93"/>
    <n v="0"/>
    <n v="0"/>
    <n v="782.79"/>
    <n v="582.17999999999995"/>
    <n v="200.61"/>
    <s v="Cash"/>
    <s v="Not Returned"/>
    <x v="1"/>
    <d v="1899-12-30T14:01:00"/>
    <s v="Weekday"/>
    <s v="Eveready Detergent Pack"/>
    <x v="5"/>
    <n v="260.93"/>
    <s v="Balamurugan Naidu"/>
    <x v="2"/>
    <s v="Priya Venkataraman"/>
    <s v="Operations"/>
    <s v="FreshMart Mysuru Main Road"/>
    <x v="0"/>
  </r>
  <r>
    <s v="INV101055"/>
    <x v="250"/>
    <s v="CUST0047"/>
    <s v="PRD060"/>
    <s v="STR041"/>
    <s v="EMP0097"/>
    <n v="1"/>
    <n v="72.930000000000007"/>
    <n v="15"/>
    <n v="10.94"/>
    <n v="61.99"/>
    <n v="54.25"/>
    <n v="7.74"/>
    <s v="Wallet"/>
    <s v="Not Returned"/>
    <x v="0"/>
    <d v="1899-12-30T18:34:00"/>
    <s v="Weekday"/>
    <s v="Himalaya Soap 250ml"/>
    <x v="10"/>
    <n v="72.930000000000007"/>
    <s v="Janani Iyer"/>
    <x v="1"/>
    <s v="Hari Pandian"/>
    <s v="Billing"/>
    <s v="FreshMart Tiruppur Colony"/>
    <x v="0"/>
  </r>
  <r>
    <s v="INV100328"/>
    <x v="251"/>
    <s v="CUST0058"/>
    <s v="PRD015"/>
    <s v="STR113"/>
    <s v="EMP0339"/>
    <n v="4"/>
    <n v="521.78"/>
    <n v="0"/>
    <n v="0"/>
    <n v="2087.12"/>
    <n v="1547.56"/>
    <n v="539.55999999999995"/>
    <s v="Credit Card"/>
    <s v="Returned"/>
    <x v="1"/>
    <d v="1899-12-30T15:07:00"/>
    <s v="Weekday"/>
    <s v="Nestle Butter 250ml"/>
    <x v="3"/>
    <n v="459.58"/>
    <s v="Tara Devi"/>
    <x v="0"/>
    <s v="Hariharan Mudaliar"/>
    <s v="Cashier"/>
    <s v="FreshMart Pune Heights"/>
    <x v="2"/>
  </r>
  <r>
    <s v="INV100525"/>
    <x v="251"/>
    <s v="CUST0162"/>
    <s v="PRD119"/>
    <s v="STR106"/>
    <s v="EMP0316"/>
    <n v="4"/>
    <n v="234.86"/>
    <n v="10"/>
    <n v="93.94"/>
    <n v="845.5"/>
    <n v="852.92"/>
    <n v="-7.42"/>
    <s v="Cash"/>
    <s v="Not Returned"/>
    <x v="0"/>
    <d v="1899-12-30T21:30:00"/>
    <s v="Weekday"/>
    <s v="Gold Winner Sunflower Oil 200g"/>
    <x v="8"/>
    <n v="234.86"/>
    <s v="Geetha Balan"/>
    <x v="2"/>
    <s v="Karthik Sekar"/>
    <s v="Billing"/>
    <s v="FreshMart Ahmedabad Crossing"/>
    <x v="2"/>
  </r>
  <r>
    <s v="INV100670"/>
    <x v="251"/>
    <s v="CUST0356"/>
    <s v="PRD010"/>
    <s v="STR114"/>
    <s v="EMP0276"/>
    <n v="2"/>
    <n v="182.3"/>
    <n v="15"/>
    <n v="54.69"/>
    <n v="309.91000000000003"/>
    <n v="215.2"/>
    <n v="94.71"/>
    <s v="Credit Card"/>
    <s v="Not Returned"/>
    <x v="1"/>
    <d v="1899-12-30T18:44:00"/>
    <s v="Weekday"/>
    <s v="Harvest Gold Cookies Pack"/>
    <x v="6"/>
    <n v="182.3"/>
    <s v="Janani Chettiar"/>
    <x v="1"/>
    <s v="Hari Chettiar"/>
    <s v="Store Manager"/>
    <s v="FreshMart Ahmedabad Complex"/>
    <x v="2"/>
  </r>
  <r>
    <s v="INV100785"/>
    <x v="251"/>
    <s v="CUST0518"/>
    <s v="PRD121"/>
    <s v="STR084"/>
    <s v="EMP0288"/>
    <n v="4"/>
    <n v="326.25"/>
    <n v="0"/>
    <n v="0"/>
    <n v="1305"/>
    <n v="1086.1199999999999"/>
    <n v="218.88"/>
    <s v="Credit Card"/>
    <s v="Returned"/>
    <x v="1"/>
    <d v="1899-12-30T09:18:00"/>
    <s v="Weekday"/>
    <s v="Fortune Coconut Oil 500g"/>
    <x v="8"/>
    <n v="223.15"/>
    <s v="Raghav Kumar"/>
    <x v="0"/>
    <s v="Chitra Selvam"/>
    <s v="Sales"/>
    <s v="FreshMart Tiruppur Market"/>
    <x v="0"/>
  </r>
  <r>
    <s v="INV100799"/>
    <x v="251"/>
    <s v="CUST0112"/>
    <s v="PRD034"/>
    <s v="STR139"/>
    <s v="EMP0133"/>
    <n v="3"/>
    <n v="124.84"/>
    <n v="15"/>
    <n v="56.18"/>
    <n v="318.33999999999997"/>
    <n v="292.05"/>
    <n v="26.29"/>
    <s v="Upi"/>
    <s v="Not Returned"/>
    <x v="0"/>
    <d v="1899-12-30T18:55:00"/>
    <s v="Weekday"/>
    <s v="Nescafe Coffee 500g"/>
    <x v="0"/>
    <n v="124.84"/>
    <s v="Gokul Venkataraman"/>
    <x v="2"/>
    <s v="Deepak Naicker"/>
    <s v="Sales"/>
    <s v="FreshMart Nagpur Colony"/>
    <x v="2"/>
  </r>
  <r>
    <s v="INV101035"/>
    <x v="251"/>
    <s v="CUST0191"/>
    <s v="PRD051"/>
    <s v="STR146"/>
    <s v="EMP0260"/>
    <n v="1"/>
    <n v="147.97"/>
    <n v="10"/>
    <n v="14.8"/>
    <n v="133.16999999999999"/>
    <n v="112.8"/>
    <n v="20.37"/>
    <s v="Credit Card"/>
    <s v="Not Returned"/>
    <x v="1"/>
    <d v="1899-12-30T16:02:00"/>
    <s v="Weekday"/>
    <s v="Cadbury Biscuits 250ml"/>
    <x v="7"/>
    <n v="147.97"/>
    <s v="Elango Balan"/>
    <x v="1"/>
    <s v="Kamala Prabhu"/>
    <s v="Billing"/>
    <s v="FreshMart Chandigarh Hub"/>
    <x v="1"/>
  </r>
  <r>
    <s v="INV101260"/>
    <x v="251"/>
    <s v="CUST0635"/>
    <s v="PRD089"/>
    <s v="STR078"/>
    <s v="EMP0296"/>
    <n v="2"/>
    <n v="305.67"/>
    <n v="0"/>
    <n v="0"/>
    <n v="611.34"/>
    <n v="502.84"/>
    <n v="108.5"/>
    <s v="Debit Card"/>
    <s v="Not Returned"/>
    <x v="1"/>
    <d v="1899-12-30T19:03:00"/>
    <s v="Weekday"/>
    <s v="Organic Fresh Fresh Fruits 500g"/>
    <x v="9"/>
    <n v="305.67"/>
    <s v="Thenmozhi Rao"/>
    <x v="0"/>
    <s v="Vani Venkataraman"/>
    <s v="Billing"/>
    <s v="FreshMart Tiruppur Towers"/>
    <x v="0"/>
  </r>
  <r>
    <s v="INV101414"/>
    <x v="251"/>
    <s v="CUST0286"/>
    <s v="PRD091"/>
    <s v="STR045"/>
    <s v="EMP0204"/>
    <n v="2"/>
    <n v="376.11"/>
    <n v="0"/>
    <n v="0"/>
    <n v="752.22"/>
    <n v="603.14"/>
    <n v="149.08000000000001"/>
    <s v="Credit Card"/>
    <s v="Not Returned"/>
    <x v="1"/>
    <d v="1899-12-30T14:36:00"/>
    <s v="Weekday"/>
    <s v="Local Farm Fresh Fruits 250ml"/>
    <x v="9"/>
    <n v="376.11"/>
    <s v="Senthil Devi"/>
    <x v="2"/>
    <s v="Ramesh Murugan"/>
    <s v="Inventory"/>
    <s v="FreshMart Madurai Junction"/>
    <x v="0"/>
  </r>
  <r>
    <s v="INV102443"/>
    <x v="251"/>
    <s v="CUST0143"/>
    <s v="PRD099"/>
    <s v="STR030"/>
    <s v="EMP0224"/>
    <n v="1"/>
    <n v="401.06"/>
    <n v="15"/>
    <n v="60.16"/>
    <n v="340.9"/>
    <n v="347.47"/>
    <n v="-6.57"/>
    <s v="Net Banking"/>
    <s v="Not Returned"/>
    <x v="1"/>
    <d v="1899-12-30T12:40:00"/>
    <s v="Weekday"/>
    <s v="Local Farm Fresh Vegetables 200g"/>
    <x v="11"/>
    <n v="401.06"/>
    <s v="Charulatha Iyer"/>
    <x v="2"/>
    <s v="Sathish Sekar"/>
    <s v="Operations"/>
    <s v="FreshMart Mysuru Bypass"/>
    <x v="0"/>
  </r>
  <r>
    <s v="INV102469"/>
    <x v="251"/>
    <s v="CUST0487"/>
    <s v="PRD025"/>
    <s v="STR050"/>
    <s v="EMP0189"/>
    <n v="4"/>
    <n v="383.51"/>
    <n v="15"/>
    <n v="230.11"/>
    <n v="1303.93"/>
    <n v="1143.5999999999999"/>
    <n v="160.33000000000001"/>
    <s v="Cash"/>
    <s v="Not Returned"/>
    <x v="0"/>
    <d v="1899-12-30T12:00:00"/>
    <s v="Weekday"/>
    <s v="Nescafe Soft Drinks Pack"/>
    <x v="0"/>
    <n v="383.51"/>
    <s v="Dhanya Murugan"/>
    <x v="1"/>
    <s v="Harini Pillai"/>
    <s v="Billing"/>
    <s v="FreshMart Chennai Main Road"/>
    <x v="0"/>
  </r>
  <r>
    <s v="INV100485"/>
    <x v="252"/>
    <s v="CUST0028"/>
    <s v="PRD075"/>
    <s v="STR134"/>
    <s v="EMP0170"/>
    <n v="1"/>
    <n v="297.32"/>
    <n v="20"/>
    <n v="59.46"/>
    <n v="237.86"/>
    <n v="225.28"/>
    <n v="12.58"/>
    <s v="Debit Card"/>
    <s v="Not Returned"/>
    <x v="0"/>
    <d v="1899-12-30T15:56:00"/>
    <s v="Weekday"/>
    <s v="Local Farm Fresh Vegetables 200g"/>
    <x v="5"/>
    <n v="297.32"/>
    <s v="Nithya Pillai"/>
    <x v="1"/>
    <s v="Ovi Devi"/>
    <s v="Sales"/>
    <s v="FreshMart Pune Extension"/>
    <x v="2"/>
  </r>
  <r>
    <s v="INV100614"/>
    <x v="252"/>
    <s v="CUST0313"/>
    <s v="PRD039"/>
    <s v="STR031"/>
    <s v="EMP0153"/>
    <n v="2"/>
    <n v="392.79"/>
    <n v="10"/>
    <n v="78.56"/>
    <n v="707.02"/>
    <n v="696.66"/>
    <n v="10.36"/>
    <s v="Debit Card"/>
    <s v="Not Returned"/>
    <x v="1"/>
    <d v="1899-12-30T21:17:00"/>
    <s v="Weekday"/>
    <s v="ITC Frozen Vegetables 250ml"/>
    <x v="12"/>
    <n v="392.79"/>
    <s v="Thiru Nair"/>
    <x v="1"/>
    <s v="Eswari Raj"/>
    <s v="Sales"/>
    <s v="FreshMart Chennai Complex"/>
    <x v="0"/>
  </r>
  <r>
    <s v="INV100892"/>
    <x v="252"/>
    <s v="CUST0210"/>
    <s v="PRD124"/>
    <s v="STR027"/>
    <s v="EMP0143"/>
    <n v="1"/>
    <n v="121.9"/>
    <n v="15"/>
    <n v="18.29"/>
    <n v="103.61"/>
    <n v="108.92"/>
    <n v="-5.31"/>
    <s v="Credit Card"/>
    <s v="Not Returned"/>
    <x v="2"/>
    <d v="1899-12-30T14:36:00"/>
    <s v="Weekday"/>
    <s v="Gold Winner Coconut Oil 2kg"/>
    <x v="8"/>
    <n v="121.9"/>
    <s v="Anand Pandian"/>
    <x v="2"/>
    <s v="Chitra Prabhu"/>
    <s v="Sales"/>
    <s v="FreshMart Coimbatore Heights"/>
    <x v="0"/>
  </r>
  <r>
    <s v="INV100960"/>
    <x v="252"/>
    <s v="CUST0140"/>
    <s v="PRD079"/>
    <s v="STR028"/>
    <s v="EMP0235"/>
    <n v="4"/>
    <n v="260.93"/>
    <n v="0"/>
    <n v="0"/>
    <n v="1043.72"/>
    <n v="776.24"/>
    <n v="267.48"/>
    <s v="Upi"/>
    <s v="Not Returned"/>
    <x v="2"/>
    <d v="1899-12-30T20:01:00"/>
    <s v="Weekday"/>
    <s v="Eveready Detergent Pack"/>
    <x v="5"/>
    <n v="260.93"/>
    <s v="Manoj Prabhu"/>
    <x v="1"/>
    <s v="Mani Chandran"/>
    <s v="Cashier"/>
    <s v="FreshMart Ahmedabad Hub"/>
    <x v="0"/>
  </r>
  <r>
    <s v="INV101319"/>
    <x v="252"/>
    <s v="CUST0653"/>
    <s v="PRD120"/>
    <s v="STR032"/>
    <s v="EMP0300"/>
    <n v="5"/>
    <n v="109.95"/>
    <n v="0"/>
    <n v="0"/>
    <n v="549.75"/>
    <n v="464.8"/>
    <n v="84.95"/>
    <s v="Wallet"/>
    <s v="Not Returned"/>
    <x v="2"/>
    <d v="1899-12-30T16:38:00"/>
    <s v="Weekday"/>
    <s v="Idhayam Groundnut Oil 2kg"/>
    <x v="8"/>
    <n v="109.69"/>
    <s v="Hemalatha Kumar"/>
    <x v="0"/>
    <s v="Thiru Raj"/>
    <s v="Sales"/>
    <s v="FreshMart Kochi Main Road"/>
    <x v="0"/>
  </r>
  <r>
    <s v="INV101702"/>
    <x v="252"/>
    <s v="CUST0077"/>
    <s v="PRD032"/>
    <s v="STR046"/>
    <s v="EMP0023"/>
    <n v="3"/>
    <n v="141.11000000000001"/>
    <n v="0"/>
    <n v="0"/>
    <n v="423.33"/>
    <n v="347.73"/>
    <n v="75.599999999999994"/>
    <s v="Debit Card"/>
    <s v="Not Returned"/>
    <x v="2"/>
    <d v="1899-12-30T19:59:00"/>
    <s v="Weekday"/>
    <s v="Coca-Cola Coffee Combo"/>
    <x v="0"/>
    <n v="141.11000000000001"/>
    <s v="Dhanya Krishnan"/>
    <x v="1"/>
    <s v="Jayakumar Gounder"/>
    <s v="Operations"/>
    <s v="FreshMart Mysuru Colony"/>
    <x v="0"/>
  </r>
  <r>
    <s v="INV101939"/>
    <x v="252"/>
    <s v="CUST0088"/>
    <s v="PRD009"/>
    <s v="STR010"/>
    <s v="EMP0173"/>
    <n v="4"/>
    <n v="661.91"/>
    <n v="15"/>
    <n v="397.15"/>
    <n v="2250.4899999999998"/>
    <n v="1594.88"/>
    <n v="655.61"/>
    <s v="Upi"/>
    <s v="Not Returned"/>
    <x v="1"/>
    <d v="1899-12-30T18:55:00"/>
    <s v="Weekday"/>
    <s v="Harvest Gold Buns 200g"/>
    <x v="6"/>
    <n v="661.91"/>
    <s v="Eswari Achari"/>
    <x v="2"/>
    <s v="Mala Iyer"/>
    <s v="Inventory"/>
    <s v="FreshMart Kochi Colony"/>
    <x v="0"/>
  </r>
  <r>
    <s v="INV100123"/>
    <x v="253"/>
    <s v="CUST0147"/>
    <s v="PRD127"/>
    <s v="STR162"/>
    <s v="EMP0032"/>
    <n v="3"/>
    <n v="331.35"/>
    <n v="0"/>
    <n v="0"/>
    <n v="994.05"/>
    <n v="870.99"/>
    <n v="123.06"/>
    <s v="Upi"/>
    <s v="Not Returned"/>
    <x v="1"/>
    <d v="1899-12-30T20:52:00"/>
    <s v="Weekday"/>
    <s v="Idhayam Gingelly Oil 1kg"/>
    <x v="8"/>
    <n v="331.35"/>
    <s v="Hari Rao"/>
    <x v="2"/>
    <s v="Kavya Nair"/>
    <s v="Cashier"/>
    <s v="FreshMart Delhi Extension"/>
    <x v="1"/>
  </r>
  <r>
    <s v="INV100539"/>
    <x v="253"/>
    <s v="CUST0697"/>
    <s v="PRD090"/>
    <s v="STR046"/>
    <s v="EMP0087"/>
    <n v="1"/>
    <n v="438.7"/>
    <n v="5"/>
    <n v="21.93"/>
    <n v="416.77"/>
    <n v="370.18"/>
    <n v="46.59"/>
    <s v="Wallet"/>
    <s v="Not Returned"/>
    <x v="1"/>
    <d v="1899-12-30T20:46:00"/>
    <s v="Weekday"/>
    <s v="Organic Fresh Fresh Fruits Pack v2"/>
    <x v="9"/>
    <n v="438.7"/>
    <s v="Radha Gounder"/>
    <x v="1"/>
    <s v="Nagarajan Rao"/>
    <s v="Sales"/>
    <s v="FreshMart Mysuru Colony"/>
    <x v="0"/>
  </r>
  <r>
    <s v="INV100551"/>
    <x v="253"/>
    <s v="CUST0195"/>
    <s v="PRD031"/>
    <s v="STR005"/>
    <s v="EMP0127"/>
    <n v="5"/>
    <n v="342.46"/>
    <n v="15"/>
    <n v="256.85000000000002"/>
    <n v="1455.45"/>
    <n v="1358.9"/>
    <n v="96.55"/>
    <s v="Debit Card"/>
    <s v="Not Returned"/>
    <x v="1"/>
    <d v="1899-12-30T12:30:00"/>
    <s v="Weekday"/>
    <s v="Nescafe Coffee Pack"/>
    <x v="0"/>
    <n v="342.46"/>
    <s v="Om Prabhu"/>
    <x v="2"/>
    <s v="Kannan Mudaliar"/>
    <s v="Sales"/>
    <s v="FreshMart Chennai Crossing"/>
    <x v="0"/>
  </r>
  <r>
    <s v="INV100476"/>
    <x v="254"/>
    <s v="CUST0671"/>
    <s v="PRD001"/>
    <s v="STR163"/>
    <s v="EMP0292"/>
    <n v="4"/>
    <n v="343.97"/>
    <n v="20"/>
    <n v="275.18"/>
    <n v="1265.81"/>
    <n v="738.96"/>
    <n v="526.85"/>
    <s v="Debit Card"/>
    <s v="Not Returned"/>
    <x v="2"/>
    <d v="1899-12-30T10:15:00"/>
    <s v="Weekend"/>
    <s v="Local Bakers Buns 1kg"/>
    <x v="6"/>
    <n v="299.73"/>
    <s v="Nagarajan Raj"/>
    <x v="0"/>
    <s v="Deepa Gupta"/>
    <s v="Inventory"/>
    <s v="FreshMart Lucknow Square"/>
    <x v="1"/>
  </r>
  <r>
    <s v="INV100865"/>
    <x v="254"/>
    <s v="CUST0105"/>
    <s v="PRD064"/>
    <s v="STR076"/>
    <s v="EMP0069"/>
    <n v="3"/>
    <n v="386.17"/>
    <n v="20"/>
    <n v="231.7"/>
    <n v="1065.83"/>
    <n v="827.01"/>
    <n v="238.82"/>
    <s v="Credit Card"/>
    <s v="Not Returned"/>
    <x v="0"/>
    <d v="1899-12-30T20:08:00"/>
    <s v="Weekend"/>
    <s v="Patanjali Soap Combo"/>
    <x v="10"/>
    <n v="386.17"/>
    <s v="Revathi Sekar"/>
    <x v="2"/>
    <s v="Uma Chandran"/>
    <s v="Store Manager"/>
    <s v="FreshMart Hyderabad Towers"/>
    <x v="0"/>
  </r>
  <r>
    <s v="INV100889"/>
    <x v="254"/>
    <s v="CUST0100"/>
    <s v="PRD030"/>
    <s v="STR084"/>
    <s v="EMP0288"/>
    <n v="3"/>
    <n v="172.63"/>
    <n v="0"/>
    <n v="0"/>
    <n v="595.57000000000005"/>
    <n v="426"/>
    <n v="169.57"/>
    <s v="Credit Card"/>
    <s v="Not Returned"/>
    <x v="1"/>
    <d v="1899-12-30T09:33:00"/>
    <s v="Weekend"/>
    <s v="Nescafe Tea Combo"/>
    <x v="0"/>
    <n v="172.63"/>
    <s v="Revathi Murugan"/>
    <x v="2"/>
    <s v="Chitra Selvam"/>
    <s v="Sales"/>
    <s v="FreshMart Tiruppur Market"/>
    <x v="0"/>
  </r>
  <r>
    <s v="INV101127"/>
    <x v="254"/>
    <s v="CUST0269"/>
    <s v="PRD094"/>
    <s v="STR012"/>
    <s v="EMP0157"/>
    <n v="3"/>
    <n v="298.68"/>
    <n v="5"/>
    <n v="44.8"/>
    <n v="978.93"/>
    <n v="752.07"/>
    <n v="226.86"/>
    <s v="Credit Card"/>
    <s v="Not Returned"/>
    <x v="1"/>
    <d v="1899-12-30T12:55:00"/>
    <s v="Weekend"/>
    <s v="Organic Fresh Fresh Vegetables 2kg"/>
    <x v="11"/>
    <n v="298.68"/>
    <s v="Naveen Naidu"/>
    <x v="2"/>
    <s v="Elango Velan"/>
    <s v="Cashier"/>
    <s v="FreshMart Chennai Junction"/>
    <x v="0"/>
  </r>
  <r>
    <s v="INV101226"/>
    <x v="254"/>
    <s v="CUST0277"/>
    <s v="PRD021"/>
    <s v="STR039"/>
    <s v="EMP0043"/>
    <n v="5"/>
    <n v="39.78"/>
    <n v="0"/>
    <n v="0"/>
    <n v="228.73"/>
    <n v="162"/>
    <n v="66.73"/>
    <s v="Cash"/>
    <s v="Not Returned"/>
    <x v="1"/>
    <d v="1899-12-30T14:49:00"/>
    <s v="Weekend"/>
    <s v="Milky Mist Butter Pack"/>
    <x v="3"/>
    <n v="38.659999999999997"/>
    <s v="Senthil Kumar"/>
    <x v="0"/>
    <s v="Suresh Reddy"/>
    <s v="Cashier"/>
    <s v="FreshMart Mysuru Market"/>
    <x v="0"/>
  </r>
  <r>
    <s v="INV101862"/>
    <x v="254"/>
    <s v="CUST0046"/>
    <s v="PRD054"/>
    <s v="STR099"/>
    <s v="EMP0026"/>
    <n v="7"/>
    <n v="548.45000000000005"/>
    <n v="15"/>
    <n v="575.87"/>
    <n v="3752.77"/>
    <n v="2654.33"/>
    <n v="1098.44"/>
    <s v="Credit Card"/>
    <s v="Not Returned"/>
    <x v="1"/>
    <d v="1899-12-30T20:45:00"/>
    <s v="Weekend"/>
    <s v="Lays Namkeen 2kg"/>
    <x v="7"/>
    <n v="530.16"/>
    <s v="Kishore Murugan"/>
    <x v="0"/>
    <s v="Nandhini Pandian"/>
    <s v="Operations"/>
    <s v="FreshMart Nagpur Plaza"/>
    <x v="2"/>
  </r>
  <r>
    <s v="INV100007"/>
    <x v="255"/>
    <s v="CUST0447"/>
    <s v="PRD030"/>
    <s v="STR059"/>
    <s v="EMP0015"/>
    <n v="4"/>
    <n v="172.63"/>
    <n v="0"/>
    <n v="0"/>
    <n v="794.1"/>
    <n v="568"/>
    <n v="226.1"/>
    <s v="Net Banking"/>
    <s v="Not Returned"/>
    <x v="1"/>
    <d v="1899-12-30T19:39:00"/>
    <s v="Weekend"/>
    <s v="Nescafe Tea Combo"/>
    <x v="0"/>
    <n v="172.63"/>
    <s v="Harini Krishnan"/>
    <x v="1"/>
    <s v="Harini Krishnan"/>
    <s v="Inventory"/>
    <s v="FreshMart Coimbatore Plaza"/>
    <x v="0"/>
  </r>
  <r>
    <s v="INV100117"/>
    <x v="255"/>
    <s v="CUST0369"/>
    <s v="PRD084"/>
    <s v="STR051"/>
    <s v="EMP0007"/>
    <n v="4"/>
    <n v="221.61"/>
    <n v="15"/>
    <n v="132.97"/>
    <n v="866.49"/>
    <n v="728.68"/>
    <n v="137.81"/>
    <s v="Upi"/>
    <s v="Returned"/>
    <x v="1"/>
    <d v="1899-12-30T19:25:00"/>
    <s v="Weekend"/>
    <s v="Local Farm Fresh Fruits Combo"/>
    <x v="9"/>
    <n v="221.61"/>
    <s v="Bharath Gupta"/>
    <x v="1"/>
    <s v="Udhay Selvam"/>
    <s v="Billing"/>
    <s v="FreshMart Madurai Arcade"/>
    <x v="0"/>
  </r>
  <r>
    <s v="INV100167"/>
    <x v="255"/>
    <s v="CUST0503"/>
    <s v="PRD147"/>
    <s v="STR167"/>
    <s v="EMP0078"/>
    <n v="3"/>
    <n v="67.37"/>
    <n v="10"/>
    <n v="20.21"/>
    <n v="209.19"/>
    <n v="151.29"/>
    <n v="57.9"/>
    <s v="Credit Card"/>
    <s v="Not Returned"/>
    <x v="1"/>
    <d v="1899-12-30T14:36:00"/>
    <s v="Weekend"/>
    <s v="Vim Dishwash 1kg"/>
    <x v="4"/>
    <n v="67.37"/>
    <s v="Kamala Chandran"/>
    <x v="1"/>
    <s v="Hemalatha Naicker"/>
    <s v="Billing"/>
    <s v="FreshMart Kolkata Nagar"/>
    <x v="3"/>
  </r>
  <r>
    <s v="INV100191"/>
    <x v="255"/>
    <s v="CUST0287"/>
    <s v="PRD105"/>
    <s v="STR071"/>
    <s v="EMP0189"/>
    <n v="1"/>
    <n v="131.03"/>
    <n v="15"/>
    <n v="19.649999999999999"/>
    <n v="128.09"/>
    <n v="117.27"/>
    <n v="10.82"/>
    <s v="Upi"/>
    <s v="Not Returned"/>
    <x v="0"/>
    <d v="1899-12-30T11:00:00"/>
    <s v="Weekend"/>
    <s v="India Gate Basmati Rice 250ml"/>
    <x v="2"/>
    <n v="131.03"/>
    <s v="Ovi Achari"/>
    <x v="2"/>
    <s v="Harini Pillai"/>
    <s v="Billing"/>
    <s v="FreshMart Salem Crossing"/>
    <x v="0"/>
  </r>
  <r>
    <s v="INV100333"/>
    <x v="255"/>
    <s v="CUST0669"/>
    <s v="PRD017"/>
    <s v="STR147"/>
    <s v="EMP0001"/>
    <n v="2"/>
    <n v="464.41"/>
    <n v="15"/>
    <n v="139.32"/>
    <n v="907.92"/>
    <n v="795.38"/>
    <n v="112.54"/>
    <s v="Credit Card"/>
    <s v="Not Returned"/>
    <x v="2"/>
    <d v="1899-12-30T14:35:00"/>
    <s v="Weekend"/>
    <s v="Nestle Curd 1kg"/>
    <x v="3"/>
    <n v="464.41"/>
    <s v="Mani Krishnan"/>
    <x v="2"/>
    <s v="Manoj Pillai"/>
    <s v="Sales"/>
    <s v="FreshMart Lucknow Nagar"/>
    <x v="1"/>
  </r>
  <r>
    <s v="INV100416"/>
    <x v="255"/>
    <s v="CUST0030"/>
    <s v="PRD017"/>
    <s v="STR086"/>
    <s v="EMP0263"/>
    <n v="1"/>
    <n v="464.41"/>
    <n v="0"/>
    <n v="0"/>
    <n v="534.07000000000005"/>
    <n v="397.69"/>
    <n v="136.38"/>
    <s v="Upi"/>
    <s v="Not Returned"/>
    <x v="0"/>
    <d v="1899-12-30T15:34:00"/>
    <s v="Weekend"/>
    <s v="Nestle Curd 1kg"/>
    <x v="3"/>
    <n v="464.41"/>
    <s v="Revathi Pillai"/>
    <x v="2"/>
    <s v="Vani Nair"/>
    <s v="Cashier"/>
    <s v="FreshMart Bengaluru Circle"/>
    <x v="0"/>
  </r>
  <r>
    <s v="INV100767"/>
    <x v="255"/>
    <s v="CUST0571"/>
    <s v="PRD034"/>
    <s v="STR015"/>
    <s v="EMP0260"/>
    <n v="3"/>
    <n v="139.72"/>
    <n v="0"/>
    <n v="0"/>
    <n v="482.03"/>
    <n v="292.05"/>
    <n v="189.98"/>
    <s v="Credit Card"/>
    <s v="Not Returned"/>
    <x v="2"/>
    <d v="1899-12-30T10:33:00"/>
    <s v="Weekend"/>
    <s v="Nescafe Coffee 500g"/>
    <x v="0"/>
    <n v="124.84"/>
    <s v="Nirmala Iyer"/>
    <x v="0"/>
    <s v="Kamala Prabhu"/>
    <s v="Billing"/>
    <s v="FreshMart Salem Circle"/>
    <x v="0"/>
  </r>
  <r>
    <s v="INV101129"/>
    <x v="255"/>
    <s v="CUST0180"/>
    <s v="PRD122"/>
    <s v="STR005"/>
    <s v="EMP0127"/>
    <n v="1"/>
    <n v="102.51"/>
    <n v="0"/>
    <n v="0"/>
    <n v="117.89"/>
    <n v="88.72"/>
    <n v="29.17"/>
    <s v="Net Banking"/>
    <s v="Not Returned"/>
    <x v="0"/>
    <d v="1899-12-30T13:41:00"/>
    <s v="Weekend"/>
    <s v="Fortune Gingelly Oil 250ml"/>
    <x v="8"/>
    <n v="102.51"/>
    <s v="Nandhini Gupta"/>
    <x v="2"/>
    <s v="Kannan Mudaliar"/>
    <s v="Sales"/>
    <s v="FreshMart Chennai Crossing"/>
    <x v="0"/>
  </r>
  <r>
    <s v="INV101528"/>
    <x v="255"/>
    <s v="CUST0549"/>
    <s v="PRD105"/>
    <s v="STR042"/>
    <s v="EMP0261"/>
    <n v="4"/>
    <n v="131.03"/>
    <n v="20"/>
    <n v="104.82"/>
    <n v="482.19"/>
    <n v="469.08"/>
    <n v="13.11"/>
    <s v="Cash"/>
    <s v="Not Returned"/>
    <x v="1"/>
    <d v="1899-12-30T12:48:00"/>
    <s v="Weekend"/>
    <s v="India Gate Basmati Rice 250ml"/>
    <x v="2"/>
    <n v="131.03"/>
    <s v="Chandrasekar Varma"/>
    <x v="1"/>
    <s v="Hari Murugan"/>
    <s v="Sales"/>
    <s v="FreshMart Erode Point"/>
    <x v="0"/>
  </r>
  <r>
    <s v="INV102127"/>
    <x v="255"/>
    <s v="CUST0437"/>
    <s v="PRD124"/>
    <s v="STR164"/>
    <s v="EMP0309"/>
    <n v="5"/>
    <n v="121.9"/>
    <n v="0"/>
    <n v="0"/>
    <n v="700.92"/>
    <n v="544.6"/>
    <n v="156.32"/>
    <s v="Upi"/>
    <s v="Not Returned"/>
    <x v="1"/>
    <d v="1899-12-30T18:56:00"/>
    <s v="Weekend"/>
    <s v="Gold Winner Coconut Oil 2kg"/>
    <x v="8"/>
    <n v="121.9"/>
    <s v="Vasanth Krishnan"/>
    <x v="2"/>
    <s v="Kannan Kumar"/>
    <s v="Sales"/>
    <s v="FreshMart Delhi Towers"/>
    <x v="1"/>
  </r>
  <r>
    <s v="INV102139"/>
    <x v="255"/>
    <s v="CUST0279"/>
    <s v="PRD050"/>
    <s v="STR027"/>
    <s v="EMP0143"/>
    <n v="6"/>
    <n v="53.72"/>
    <n v="0"/>
    <n v="0"/>
    <n v="370.67"/>
    <n v="224.88"/>
    <n v="145.79"/>
    <s v="Credit Card"/>
    <s v="Not Returned"/>
    <x v="1"/>
    <d v="1899-12-30T13:36:00"/>
    <s v="Weekend"/>
    <s v="Parle Namkeen 500g"/>
    <x v="7"/>
    <n v="51.33"/>
    <s v="Ramesh Devi"/>
    <x v="0"/>
    <s v="Chitra Prabhu"/>
    <s v="Sales"/>
    <s v="FreshMart Coimbatore Heights"/>
    <x v="0"/>
  </r>
  <r>
    <s v="INV102406"/>
    <x v="255"/>
    <s v="CUST0512"/>
    <s v="PRD073"/>
    <s v="STR084"/>
    <s v="EMP0288"/>
    <n v="5"/>
    <n v="392.68"/>
    <n v="20"/>
    <n v="392.68"/>
    <n v="1806.33"/>
    <n v="1595.25"/>
    <n v="211.08"/>
    <s v="Wallet"/>
    <s v="Not Returned"/>
    <x v="1"/>
    <d v="1899-12-30T11:59:00"/>
    <s v="Weekend"/>
    <s v="Harvest Gold Rusk 1kg"/>
    <x v="5"/>
    <n v="392.68"/>
    <s v="Elango Rao"/>
    <x v="2"/>
    <s v="Chitra Selvam"/>
    <s v="Sales"/>
    <s v="FreshMart Tiruppur Market"/>
    <x v="0"/>
  </r>
  <r>
    <s v="INV102426"/>
    <x v="255"/>
    <s v="CUST0069"/>
    <s v="PRD031"/>
    <s v="STR136"/>
    <s v="EMP0070"/>
    <n v="4"/>
    <n v="343.24"/>
    <n v="10"/>
    <n v="137.30000000000001"/>
    <n v="1421.01"/>
    <n v="1087.1199999999999"/>
    <n v="333.89"/>
    <s v="Upi"/>
    <s v="Not Returned"/>
    <x v="1"/>
    <d v="1899-12-30T11:23:00"/>
    <s v="Weekend"/>
    <s v="Nescafe Coffee Pack"/>
    <x v="0"/>
    <n v="342.46"/>
    <s v="Aishwarya Prabhu"/>
    <x v="0"/>
    <s v="Umesh Subramaniam"/>
    <s v="Sales"/>
    <s v="FreshMart Nagpur Crossing"/>
    <x v="2"/>
  </r>
  <r>
    <s v="INV101135"/>
    <x v="256"/>
    <s v="CUST0538"/>
    <s v="PRD033"/>
    <s v="STR180"/>
    <s v="EMP0093"/>
    <n v="2"/>
    <n v="217.42"/>
    <n v="0"/>
    <n v="0"/>
    <n v="434.84"/>
    <n v="354.06"/>
    <n v="80.78"/>
    <s v="Cash"/>
    <s v="Not Returned"/>
    <x v="1"/>
    <d v="1899-12-30T19:22:00"/>
    <s v="Weekday"/>
    <s v="Bisleri Soft Drinks 2kg"/>
    <x v="0"/>
    <n v="217.42"/>
    <s v="Hemalatha Velan"/>
    <x v="1"/>
    <s v="Devi Pillai"/>
    <s v="Cashier"/>
    <s v="FreshMart Guwahati Extension"/>
    <x v="3"/>
  </r>
  <r>
    <s v="INV101200"/>
    <x v="256"/>
    <s v="CUST0482"/>
    <s v="PRD039"/>
    <s v="STR076"/>
    <s v="EMP0218"/>
    <n v="7"/>
    <n v="405.94"/>
    <n v="5"/>
    <n v="142.08000000000001"/>
    <n v="2699.5"/>
    <n v="2438.31"/>
    <n v="261.19"/>
    <s v="Credit Card"/>
    <s v="Not Returned"/>
    <x v="1"/>
    <d v="1899-12-30T17:41:00"/>
    <s v="Weekday"/>
    <s v="ITC Frozen Vegetables 250ml"/>
    <x v="12"/>
    <n v="392.79"/>
    <s v="Prakash Naicker"/>
    <x v="0"/>
    <m/>
    <s v="Sales"/>
    <s v="FreshMart Hyderabad Towers"/>
    <x v="0"/>
  </r>
  <r>
    <s v="INV101307"/>
    <x v="256"/>
    <s v="CUST0666"/>
    <s v="PRD109"/>
    <s v="STR092"/>
    <s v="EMP0336"/>
    <n v="8"/>
    <n v="166.99"/>
    <n v="0"/>
    <n v="0"/>
    <n v="1335.92"/>
    <n v="1103.5999999999999"/>
    <n v="232.32"/>
    <s v="Wallet"/>
    <s v="Not Returned"/>
    <x v="1"/>
    <d v="1899-12-30T17:23:00"/>
    <s v="Weekday"/>
    <s v="Aachi Ponni Rice 1kg"/>
    <x v="2"/>
    <n v="157.97999999999999"/>
    <s v="Anand Reddy"/>
    <x v="0"/>
    <s v="Sanjay Sharma"/>
    <s v="Billing"/>
    <s v="FreshMart Chennai Gardens"/>
    <x v="0"/>
  </r>
  <r>
    <s v="INV101316"/>
    <x v="256"/>
    <s v="CUST0439"/>
    <s v="PRD089"/>
    <s v="STR003"/>
    <s v="EMP0245"/>
    <n v="2"/>
    <n v="305.67"/>
    <n v="5"/>
    <n v="30.57"/>
    <n v="580.77"/>
    <n v="502.84"/>
    <n v="77.930000000000007"/>
    <s v="Debit Card"/>
    <s v="Not Returned"/>
    <x v="1"/>
    <d v="1899-12-30T16:11:00"/>
    <s v="Weekday"/>
    <s v="Organic Fresh Fresh Fruits 500g"/>
    <x v="9"/>
    <n v="305.67"/>
    <s v="Vijay Velan"/>
    <x v="2"/>
    <s v="Ashok Nathan"/>
    <s v="Inventory"/>
    <s v="FreshMart Tiruppur Square"/>
    <x v="0"/>
  </r>
  <r>
    <s v="INV102194"/>
    <x v="256"/>
    <s v="CUST0664"/>
    <s v="PRD123"/>
    <s v="STR078"/>
    <s v="EMP0296"/>
    <n v="4"/>
    <n v="183.39"/>
    <n v="5"/>
    <n v="36.68"/>
    <n v="696.88"/>
    <n v="633.72"/>
    <n v="63.16"/>
    <s v="Credit Card"/>
    <s v="Returned"/>
    <x v="1"/>
    <d v="1899-12-30T18:22:00"/>
    <s v="Weekday"/>
    <s v="Fortune Gingelly Oil 200g"/>
    <x v="8"/>
    <n v="183.39"/>
    <s v="Chandran Prabhu"/>
    <x v="2"/>
    <s v="Vani Venkataraman"/>
    <s v="Billing"/>
    <s v="FreshMart Tiruppur Towers"/>
    <x v="0"/>
  </r>
  <r>
    <s v="INV102210"/>
    <x v="256"/>
    <s v="CUST0504"/>
    <s v="PRD071"/>
    <s v="STR097"/>
    <s v="EMP0340"/>
    <n v="4"/>
    <n v="54.43"/>
    <n v="0"/>
    <n v="0"/>
    <n v="217.72"/>
    <n v="172.04"/>
    <n v="45.68"/>
    <s v="Cash"/>
    <s v="Not Returned"/>
    <x v="1"/>
    <d v="1899-12-30T12:16:00"/>
    <s v="Weekday"/>
    <s v="Eveready Batteries Combo"/>
    <x v="5"/>
    <n v="53.39"/>
    <s v="Kalpana Kumar"/>
    <x v="0"/>
    <s v="Nithya Subramaniam"/>
    <s v="Cashier"/>
    <s v="FreshMart Ahmedabad Arcade"/>
    <x v="2"/>
  </r>
  <r>
    <s v="INV102470"/>
    <x v="256"/>
    <s v="CUST0436"/>
    <s v="PRD021"/>
    <s v="STR165"/>
    <s v="EMP0342"/>
    <n v="8"/>
    <n v="39.69"/>
    <n v="0"/>
    <n v="0"/>
    <n v="317.52"/>
    <n v="259.2"/>
    <n v="58.32"/>
    <s v="Credit Card"/>
    <s v="Not Returned"/>
    <x v="1"/>
    <d v="1899-12-30T16:33:00"/>
    <s v="Weekday"/>
    <s v="Milky Mist Butter Pack"/>
    <x v="3"/>
    <n v="38.659999999999997"/>
    <s v="Hari Pillai"/>
    <x v="0"/>
    <s v="Umesh Varma"/>
    <s v="Inventory"/>
    <s v="FreshMart Jaipur Junction"/>
    <x v="1"/>
  </r>
  <r>
    <s v="INV101212"/>
    <x v="257"/>
    <s v="CUST0354"/>
    <s v="PRD014"/>
    <s v="STR048"/>
    <s v="EMP0152"/>
    <n v="1"/>
    <n v="434.65"/>
    <n v="0"/>
    <n v="0"/>
    <n v="434.65"/>
    <n v="351.63"/>
    <n v="83.02"/>
    <s v="Cash"/>
    <s v="Not Returned"/>
    <x v="1"/>
    <d v="1899-12-30T15:25:00"/>
    <s v="Weekday"/>
    <s v="Milky Mist Curd 1kg"/>
    <x v="3"/>
    <n v="434.65"/>
    <s v="Hemalatha Gounder"/>
    <x v="2"/>
    <s v="Thiru Varma"/>
    <s v="Store Manager"/>
    <s v="FreshMart Bengaluru Square"/>
    <x v="0"/>
  </r>
  <r>
    <s v="INV101312"/>
    <x v="257"/>
    <s v="CUST0399"/>
    <s v="PRD031"/>
    <s v="STR031"/>
    <s v="EMP0153"/>
    <n v="4"/>
    <n v="342.46"/>
    <n v="5"/>
    <n v="68.489999999999995"/>
    <n v="1301.3499999999999"/>
    <n v="1087.1199999999999"/>
    <n v="214.23"/>
    <s v="Credit Card"/>
    <s v="Returned"/>
    <x v="1"/>
    <d v="1899-12-30T09:27:00"/>
    <s v="Weekday"/>
    <s v="Nescafe Coffee Pack"/>
    <x v="0"/>
    <n v="342.46"/>
    <s v="Karthik Kumar"/>
    <x v="2"/>
    <s v="Eswari Raj"/>
    <s v="Sales"/>
    <s v="FreshMart Chennai Complex"/>
    <x v="0"/>
  </r>
  <r>
    <s v="INV101650"/>
    <x v="257"/>
    <s v="CUST0600"/>
    <s v="PRD109"/>
    <s v="STR107"/>
    <s v="EMP0038"/>
    <n v="8"/>
    <n v="180.81"/>
    <n v="10"/>
    <n v="144.65"/>
    <n v="1301.83"/>
    <n v="1103.5999999999999"/>
    <n v="198.23"/>
    <s v="Net Banking"/>
    <s v="Not Returned"/>
    <x v="1"/>
    <d v="1899-12-30T10:34:00"/>
    <s v="Weekday"/>
    <s v="Aachi Ponni Rice 1kg"/>
    <x v="2"/>
    <n v="157.97999999999999"/>
    <s v="Anitha Reddy"/>
    <x v="0"/>
    <s v="Yamuna Achari"/>
    <s v="Inventory"/>
    <s v="FreshMart Surat Arcade"/>
    <x v="2"/>
  </r>
  <r>
    <s v="INV100083"/>
    <x v="258"/>
    <s v="CUST0676"/>
    <s v="PRD142"/>
    <s v="STR059"/>
    <s v="EMP0163"/>
    <n v="8"/>
    <n v="530.14"/>
    <n v="5"/>
    <n v="212.06"/>
    <n v="4029.06"/>
    <n v="3166.96"/>
    <n v="862.1"/>
    <s v="Debit Card"/>
    <s v="Not Returned"/>
    <x v="1"/>
    <d v="1899-12-30T18:10:00"/>
    <s v="Weekday"/>
    <s v="Lizol Dishwash 200g"/>
    <x v="4"/>
    <n v="522.78"/>
    <s v="Dhanush Mudaliar"/>
    <x v="0"/>
    <s v="Revathi Raj"/>
    <s v="Cashier"/>
    <s v="FreshMart Coimbatore Plaza"/>
    <x v="0"/>
  </r>
  <r>
    <s v="INV100339"/>
    <x v="258"/>
    <s v="CUST0136"/>
    <s v="PRD132"/>
    <s v="STR099"/>
    <s v="EMP0026"/>
    <n v="5"/>
    <n v="351.78"/>
    <n v="5"/>
    <n v="87.94"/>
    <n v="1670.96"/>
    <n v="1269.1500000000001"/>
    <n v="401.81"/>
    <s v="Wallet"/>
    <s v="Not Returned"/>
    <x v="1"/>
    <d v="1899-12-30T12:38:00"/>
    <s v="Weekday"/>
    <s v="Everest Blended Masala 2kg"/>
    <x v="1"/>
    <n v="351.78"/>
    <s v="Vani Menon"/>
    <x v="2"/>
    <s v="Nandhini Pandian"/>
    <s v="Operations"/>
    <s v="FreshMart Nagpur Plaza"/>
    <x v="2"/>
  </r>
  <r>
    <s v="INV100342"/>
    <x v="258"/>
    <s v="CUST0346"/>
    <s v="PRD136"/>
    <s v="STR165"/>
    <s v="EMP0287"/>
    <n v="8"/>
    <n v="132.15"/>
    <n v="0"/>
    <n v="0"/>
    <n v="1057.2"/>
    <n v="729.44"/>
    <n v="327.76"/>
    <s v="Net Banking"/>
    <s v="Not Returned"/>
    <x v="1"/>
    <d v="1899-12-30T13:40:00"/>
    <s v="Weekday"/>
    <s v="Aachi Whole Spices 200g v2"/>
    <x v="1"/>
    <n v="123.11"/>
    <s v="Thenmozhi Devi"/>
    <x v="0"/>
    <s v="Elango Gupta"/>
    <s v="Store Manager"/>
    <s v="FreshMart Jaipur Junction"/>
    <x v="1"/>
  </r>
  <r>
    <s v="INV100873"/>
    <x v="258"/>
    <s v="CUST0599"/>
    <s v="PRD029"/>
    <s v="STR049"/>
    <s v="EMP0183"/>
    <n v="8"/>
    <n v="355.97"/>
    <n v="20"/>
    <n v="569.54999999999995"/>
    <n v="2278.21"/>
    <n v="2089.7600000000002"/>
    <n v="188.45"/>
    <s v="Debit Card"/>
    <s v="Not Returned"/>
    <x v="1"/>
    <d v="1899-12-30T19:08:00"/>
    <s v="Weekday"/>
    <s v="Pepsi Tea 200g"/>
    <x v="0"/>
    <n v="332.73"/>
    <s v="Kalpana Subramaniam"/>
    <x v="0"/>
    <s v="Kamala Murugan"/>
    <s v="Cashier"/>
    <s v="FreshMart Mysuru Circle"/>
    <x v="0"/>
  </r>
  <r>
    <s v="INV100935"/>
    <x v="258"/>
    <s v="CUST0383"/>
    <s v="PRD140"/>
    <s v="STR156"/>
    <s v="EMP0025"/>
    <n v="3"/>
    <n v="352.51"/>
    <n v="10"/>
    <n v="105.75"/>
    <n v="951.78"/>
    <n v="780.18"/>
    <n v="171.6"/>
    <s v="Upi"/>
    <s v="Not Returned"/>
    <x v="1"/>
    <d v="1899-12-30T09:20:00"/>
    <s v="Weekday"/>
    <s v="Vim Toilet Cleaner 2kg"/>
    <x v="4"/>
    <n v="352.51"/>
    <s v="Charulatha Naidu"/>
    <x v="2"/>
    <s v="Lakshmi Rao"/>
    <s v="Sales"/>
    <s v="FreshMart Chandigarh Market"/>
    <x v="1"/>
  </r>
  <r>
    <s v="INV101411"/>
    <x v="258"/>
    <s v="CUST0263"/>
    <s v="PRD072"/>
    <s v="STR099"/>
    <s v="EMP0202"/>
    <n v="5"/>
    <n v="357.79"/>
    <n v="10"/>
    <n v="178.9"/>
    <n v="1610.05"/>
    <n v="1319.25"/>
    <n v="290.8"/>
    <s v="Net Banking"/>
    <s v="Not Returned"/>
    <x v="1"/>
    <d v="1899-12-30T13:45:00"/>
    <s v="Weekday"/>
    <s v="Eveready Detergent 1L"/>
    <x v="5"/>
    <n v="340.25"/>
    <s v="Deepa Kumar"/>
    <x v="0"/>
    <s v="Vani Chettiar"/>
    <s v="Sales"/>
    <s v="FreshMart Nagpur Plaza"/>
    <x v="2"/>
  </r>
  <r>
    <s v="INV101559"/>
    <x v="258"/>
    <s v="CUST0041"/>
    <s v="PRD123"/>
    <s v="STR056"/>
    <s v="EMP0163"/>
    <n v="5"/>
    <n v="183.39"/>
    <n v="10"/>
    <n v="91.69"/>
    <n v="825.26"/>
    <n v="792.15"/>
    <n v="33.11"/>
    <s v="Net Banking"/>
    <s v="Not Returned"/>
    <x v="1"/>
    <d v="1899-12-30T09:17:00"/>
    <s v="Weekday"/>
    <s v="Fortune Gingelly Oil 200g"/>
    <x v="8"/>
    <n v="183.39"/>
    <s v="Geetha Iyer"/>
    <x v="2"/>
    <s v="Revathi Raj"/>
    <s v="Cashier"/>
    <s v="FreshMart Bengaluru Junction"/>
    <x v="0"/>
  </r>
  <r>
    <s v="INV100238"/>
    <x v="259"/>
    <s v="CUST0298"/>
    <s v="PRD055"/>
    <s v="STR082"/>
    <s v="EMP0115"/>
    <n v="3"/>
    <n v="125.15"/>
    <n v="15"/>
    <n v="56.32"/>
    <n v="319.13"/>
    <n v="287.10000000000002"/>
    <n v="32.03"/>
    <s v="Upi"/>
    <s v="Not Returned"/>
    <x v="1"/>
    <d v="1899-12-30T16:01:00"/>
    <s v="Weekday"/>
    <s v="Cadbury Biscuits Pack"/>
    <x v="7"/>
    <n v="125.15"/>
    <s v="Divya Naicker"/>
    <x v="2"/>
    <s v="Vasanth Menon"/>
    <s v="Store Manager"/>
    <s v="FreshMart Salem Bypass"/>
    <x v="0"/>
  </r>
  <r>
    <s v="INV100504"/>
    <x v="259"/>
    <s v="CUST0515"/>
    <s v="PRD110"/>
    <s v="STR112"/>
    <s v="EMP0200"/>
    <n v="1"/>
    <n v="291.93"/>
    <n v="5"/>
    <n v="14.6"/>
    <n v="277.33"/>
    <n v="253.7"/>
    <n v="23.63"/>
    <s v="Upi"/>
    <s v="Not Returned"/>
    <x v="1"/>
    <d v="1899-12-30T21:51:00"/>
    <s v="Weekday"/>
    <s v="India Gate Ponni Rice 1kg"/>
    <x v="2"/>
    <n v="291.93"/>
    <s v="Ovi Pillai"/>
    <x v="1"/>
    <s v="Lalitha Varma"/>
    <s v="Cashier"/>
    <s v="FreshMart Surat Colony"/>
    <x v="2"/>
  </r>
  <r>
    <s v="INV100894"/>
    <x v="259"/>
    <s v="CUST0594"/>
    <s v="PRD028"/>
    <s v="STR071"/>
    <s v="EMP0239"/>
    <n v="2"/>
    <n v="380.12"/>
    <n v="0"/>
    <n v="0"/>
    <n v="760.24"/>
    <n v="619.96"/>
    <n v="140.28"/>
    <s v="Credit Card"/>
    <s v="Not Returned"/>
    <x v="2"/>
    <d v="1899-12-30T19:27:00"/>
    <s v="Weekday"/>
    <s v="Tata Tea Soft Drinks 500g"/>
    <x v="0"/>
    <n v="380.12"/>
    <s v="Yogesh Iyer"/>
    <x v="1"/>
    <s v="Hariharan Gounder"/>
    <s v="Billing"/>
    <s v="FreshMart Salem Crossing"/>
    <x v="0"/>
  </r>
  <r>
    <s v="INV101977"/>
    <x v="259"/>
    <s v="CUST0060"/>
    <s v="PRD125"/>
    <s v="STR085"/>
    <s v="EMP0121"/>
    <n v="3"/>
    <n v="219.64"/>
    <n v="0"/>
    <n v="0"/>
    <n v="658.92"/>
    <n v="586.32000000000005"/>
    <n v="72.599999999999994"/>
    <s v="Wallet"/>
    <s v="Not Returned"/>
    <x v="2"/>
    <d v="1899-12-30T15:35:00"/>
    <s v="Weekday"/>
    <s v="Gold Winner Coconut Oil 2kg v2"/>
    <x v="8"/>
    <n v="219.39"/>
    <s v="Anand Subramaniam"/>
    <x v="0"/>
    <s v="Nithya Selvam"/>
    <s v="Cashier"/>
    <s v="FreshMart Mysuru Arcade"/>
    <x v="0"/>
  </r>
  <r>
    <s v="INV102114"/>
    <x v="259"/>
    <s v="CUST0471"/>
    <s v="PRD027"/>
    <s v="STR039"/>
    <s v="EMP0150"/>
    <n v="1"/>
    <n v="139.21"/>
    <n v="0"/>
    <n v="0"/>
    <n v="139.21"/>
    <n v="106.99"/>
    <n v="32.22"/>
    <s v="Wallet"/>
    <s v="Not Returned"/>
    <x v="1"/>
    <d v="1899-12-30T12:41:00"/>
    <s v="Weekday"/>
    <s v="Coca-Cola Tea 1kg"/>
    <x v="0"/>
    <n v="139.21"/>
    <s v="Latha Subramaniam"/>
    <x v="2"/>
    <s v="Dhanya Iyer"/>
    <s v="Operations"/>
    <s v="FreshMart Mysuru Market"/>
    <x v="0"/>
  </r>
  <r>
    <s v="INV100376"/>
    <x v="260"/>
    <s v="CUST0296"/>
    <s v="PRD013"/>
    <s v="STR076"/>
    <s v="EMP0218"/>
    <n v="3"/>
    <n v="161.03"/>
    <n v="0"/>
    <n v="0"/>
    <n v="483.09"/>
    <n v="372.72"/>
    <n v="110.37"/>
    <s v="Cash"/>
    <s v="Not Returned"/>
    <x v="1"/>
    <d v="1899-12-30T09:16:00"/>
    <s v="Weekday"/>
    <s v="Amul Paneer 250ml"/>
    <x v="3"/>
    <n v="161.03"/>
    <s v="Uma Pandian"/>
    <x v="1"/>
    <m/>
    <s v="Sales"/>
    <s v="FreshMart Hyderabad Towers"/>
    <x v="0"/>
  </r>
  <r>
    <s v="INV100655"/>
    <x v="260"/>
    <s v="CUST0415"/>
    <s v="PRD045"/>
    <s v="STR128"/>
    <s v="EMP0257"/>
    <n v="6"/>
    <n v="77.87"/>
    <n v="10"/>
    <n v="46.72"/>
    <n v="420.5"/>
    <n v="347.34"/>
    <n v="73.16"/>
    <s v="Upi"/>
    <s v="Returned"/>
    <x v="1"/>
    <d v="1899-12-30T12:37:00"/>
    <s v="Weekday"/>
    <s v="McCain Ice Cream 2kg"/>
    <x v="12"/>
    <n v="68.95"/>
    <s v="Bharath Devi"/>
    <x v="0"/>
    <s v="Sangeetha Naidu"/>
    <s v="Cashier"/>
    <s v="FreshMart Surat Junction"/>
    <x v="2"/>
  </r>
  <r>
    <s v="INV101934"/>
    <x v="260"/>
    <s v="CUST0072"/>
    <s v="PRD031"/>
    <s v="STR023"/>
    <s v="EMP0348"/>
    <n v="4"/>
    <n v="372.61"/>
    <n v="20"/>
    <n v="298.08999999999997"/>
    <n v="1192.3499999999999"/>
    <n v="1087.1199999999999"/>
    <n v="105.23"/>
    <s v="Cash"/>
    <s v="Not Returned"/>
    <x v="1"/>
    <d v="1899-12-30T14:23:00"/>
    <s v="Weekday"/>
    <s v="Nescafe Coffee Pack"/>
    <x v="0"/>
    <n v="342.46"/>
    <s v="Vijay Chandran"/>
    <x v="0"/>
    <s v="Rajesh Naidu"/>
    <s v="Inventory"/>
    <s v="FreshMart Mysuru Square"/>
    <x v="0"/>
  </r>
  <r>
    <s v="INV100284"/>
    <x v="261"/>
    <s v="CUST0540"/>
    <s v="PRD010"/>
    <s v="STR082"/>
    <s v="EMP0115"/>
    <n v="5"/>
    <n v="182.68"/>
    <n v="20"/>
    <n v="182.68"/>
    <n v="840.33"/>
    <n v="538"/>
    <n v="302.33"/>
    <s v="Wallet"/>
    <s v="Not Returned"/>
    <x v="1"/>
    <d v="1899-12-30T11:13:00"/>
    <s v="Weekend"/>
    <s v="Harvest Gold Cookies Pack"/>
    <x v="6"/>
    <n v="182.3"/>
    <s v="Thenmozhi Naicker"/>
    <x v="0"/>
    <s v="Vasanth Menon"/>
    <s v="Store Manager"/>
    <s v="FreshMart Salem Bypass"/>
    <x v="0"/>
  </r>
  <r>
    <s v="INV101649"/>
    <x v="261"/>
    <s v="CUST0455"/>
    <s v="PRD135"/>
    <s v="STR119"/>
    <s v="EMP0110"/>
    <n v="3"/>
    <n v="431"/>
    <n v="20"/>
    <n v="258.60000000000002"/>
    <n v="1189.56"/>
    <n v="879.15"/>
    <n v="310.41000000000003"/>
    <s v="Credit Card"/>
    <s v="Not Returned"/>
    <x v="1"/>
    <d v="1899-12-30T20:34:00"/>
    <s v="Weekend"/>
    <s v="MDH Whole Spices 1L"/>
    <x v="1"/>
    <n v="379.12"/>
    <s v="Nithya Venkataraman"/>
    <x v="0"/>
    <s v="Nandhini Chandran"/>
    <s v="Cashier"/>
    <s v="FreshMart Ahmedabad Nagar"/>
    <x v="2"/>
  </r>
  <r>
    <s v="INV101653"/>
    <x v="261"/>
    <s v="CUST0140"/>
    <s v="PRD086"/>
    <s v="STR049"/>
    <s v="EMP0017"/>
    <n v="3"/>
    <n v="327.08"/>
    <n v="0"/>
    <n v="0"/>
    <n v="1128.43"/>
    <n v="823.83"/>
    <n v="304.60000000000002"/>
    <s v="Wallet"/>
    <s v="Not Returned"/>
    <x v="0"/>
    <d v="1899-12-30T14:36:00"/>
    <s v="Weekend"/>
    <s v="Local Farm Fresh Fruits Combo v2"/>
    <x v="9"/>
    <n v="327.08"/>
    <s v="Manoj Prabhu"/>
    <x v="1"/>
    <s v="Ovi Sharma"/>
    <s v="Sales"/>
    <s v="FreshMart Mysuru Circle"/>
    <x v="0"/>
  </r>
  <r>
    <s v="INV102247"/>
    <x v="261"/>
    <s v="CUST0126"/>
    <s v="PRD135"/>
    <s v="STR033"/>
    <s v="EMP0113"/>
    <n v="3"/>
    <n v="379.12"/>
    <n v="20"/>
    <n v="227.47"/>
    <n v="1046.3699999999999"/>
    <n v="879.15"/>
    <n v="167.22"/>
    <s v="Wallet"/>
    <s v="Not Returned"/>
    <x v="1"/>
    <d v="1899-12-30T09:56:00"/>
    <s v="Weekend"/>
    <s v="MDH Whole Spices 1L"/>
    <x v="1"/>
    <n v="379.12"/>
    <s v="Anjali Balan"/>
    <x v="1"/>
    <s v="Radha Rao"/>
    <s v="Inventory"/>
    <s v="FreshMart Ahmedabad Complex"/>
    <x v="0"/>
  </r>
  <r>
    <s v="INV102496"/>
    <x v="261"/>
    <s v="CUST0676"/>
    <s v="PRD050"/>
    <s v="STR094"/>
    <s v="EMP0008"/>
    <n v="5"/>
    <n v="52.47"/>
    <n v="10"/>
    <n v="26.23"/>
    <n v="271.54000000000002"/>
    <n v="187.4"/>
    <n v="84.14"/>
    <s v="Credit Card"/>
    <s v="Not Returned"/>
    <x v="1"/>
    <d v="1899-12-30T09:21:00"/>
    <s v="Weekend"/>
    <s v="Parle Namkeen 500g"/>
    <x v="7"/>
    <n v="51.33"/>
    <s v="Dhanush Mudaliar"/>
    <x v="0"/>
    <s v="Karthik Balan"/>
    <s v="Store Manager"/>
    <s v="FreshMart Mumbai Central"/>
    <x v="2"/>
  </r>
  <r>
    <s v="INV101019"/>
    <x v="262"/>
    <s v="CUST0440"/>
    <s v="PRD142"/>
    <s v="STR090"/>
    <s v="EMP0262"/>
    <n v="4"/>
    <n v="522.78"/>
    <n v="5"/>
    <n v="104.56"/>
    <n v="2284.54"/>
    <n v="1583.48"/>
    <n v="701.06"/>
    <s v="Credit Card"/>
    <s v="Not Returned"/>
    <x v="1"/>
    <d v="1899-12-30T20:25:00"/>
    <s v="Weekend"/>
    <s v="Lizol Dishwash 200g"/>
    <x v="4"/>
    <n v="522.78"/>
    <s v="Yazhini Reddy"/>
    <x v="1"/>
    <s v="Umesh Krishnan"/>
    <s v="Sales"/>
    <s v="FreshMart Mysuru Heights"/>
    <x v="0"/>
  </r>
  <r>
    <s v="INV101092"/>
    <x v="262"/>
    <s v="CUST0583"/>
    <s v="PRD114"/>
    <s v="STR074"/>
    <s v="EMP0270"/>
    <n v="3"/>
    <n v="188.64"/>
    <n v="15"/>
    <n v="84.89"/>
    <n v="553.17999999999995"/>
    <n v="474.84"/>
    <n v="78.34"/>
    <s v="Upi"/>
    <s v="Not Returned"/>
    <x v="1"/>
    <d v="1899-12-30T13:21:00"/>
    <s v="Weekend"/>
    <s v="Aachi Ponni Rice 250ml"/>
    <x v="2"/>
    <n v="188.64"/>
    <s v="Sudha Achari"/>
    <x v="2"/>
    <s v="Priya Venkataraman"/>
    <s v="Operations"/>
    <s v="FreshMart Mysuru Main Road"/>
    <x v="0"/>
  </r>
  <r>
    <s v="INV101527"/>
    <x v="262"/>
    <s v="CUST0658"/>
    <s v="PRD087"/>
    <s v="STR168"/>
    <s v="EMP0343"/>
    <n v="3"/>
    <n v="77.400000000000006"/>
    <n v="0"/>
    <n v="0"/>
    <n v="267.02999999999997"/>
    <n v="178.11"/>
    <n v="88.92"/>
    <s v="Cash"/>
    <s v="Not Returned"/>
    <x v="1"/>
    <d v="1899-12-30T20:46:00"/>
    <s v="Weekend"/>
    <s v="Organic Fresh Fresh Fruits Combo"/>
    <x v="9"/>
    <n v="71.290000000000006"/>
    <s v="Udhay Subramaniam"/>
    <x v="0"/>
    <s v="Kishore Velan"/>
    <s v="Inventory"/>
    <s v="FreshMart Guwahati Point"/>
    <x v="3"/>
  </r>
  <r>
    <s v="INV102176"/>
    <x v="262"/>
    <m/>
    <s v="PRD004"/>
    <s v="STR180"/>
    <s v="EMP0093"/>
    <n v="4"/>
    <n v="398.25"/>
    <n v="10"/>
    <n v="159.30000000000001"/>
    <n v="1648.75"/>
    <n v="946.16"/>
    <n v="702.59"/>
    <s v="Wallet"/>
    <s v="Not Returned"/>
    <x v="0"/>
    <d v="1899-12-30T16:41:00"/>
    <s v="Weekend"/>
    <s v="Britannia Buns 2kg"/>
    <x v="6"/>
    <n v="398.25"/>
    <m/>
    <x v="3"/>
    <s v="Devi Pillai"/>
    <s v="Cashier"/>
    <s v="FreshMart Guwahati Extension"/>
    <x v="3"/>
  </r>
  <r>
    <s v="INV100425"/>
    <x v="262"/>
    <s v="CUST0089"/>
    <s v="PRD020"/>
    <s v="STR146"/>
    <s v="EMP0343"/>
    <n v="4"/>
    <n v="99.93"/>
    <n v="10"/>
    <n v="39.97"/>
    <n v="413.71"/>
    <n v="344.2"/>
    <n v="69.510000000000005"/>
    <s v="Upi"/>
    <s v="Not Returned"/>
    <x v="1"/>
    <d v="1899-12-30T11:41:00"/>
    <s v="Weekend"/>
    <s v="Aavin Milk 1L"/>
    <x v="3"/>
    <n v="99.93"/>
    <s v="Dhanush Chettiar"/>
    <x v="1"/>
    <s v="Kishore Velan"/>
    <s v="Inventory"/>
    <s v="FreshMart Chandigarh Hub"/>
    <x v="1"/>
  </r>
  <r>
    <s v="INV100513"/>
    <x v="263"/>
    <s v="CUST0137"/>
    <s v="PRD092"/>
    <s v="STR025"/>
    <s v="EMP0079"/>
    <n v="4"/>
    <n v="240.9"/>
    <n v="15"/>
    <n v="144.54"/>
    <n v="819.06"/>
    <n v="769.56"/>
    <n v="49.5"/>
    <s v="Cash"/>
    <s v="Not Returned"/>
    <x v="1"/>
    <d v="1899-12-30T19:33:00"/>
    <s v="Weekday"/>
    <s v="Organic Fresh Fresh Fruits 200g"/>
    <x v="9"/>
    <n v="224.28"/>
    <s v="Raghav Selvam"/>
    <x v="0"/>
    <s v="Udhay Naicker"/>
    <s v="Sales"/>
    <s v="FreshMart Tiruppur Enclave"/>
    <x v="0"/>
  </r>
  <r>
    <s v="INV101489"/>
    <x v="263"/>
    <s v="CUST0097"/>
    <s v="PRD047"/>
    <s v="STR093"/>
    <s v="EMP0141"/>
    <n v="1"/>
    <n v="474.19"/>
    <n v="15"/>
    <n v="71.13"/>
    <n v="403.06"/>
    <n v="343.89"/>
    <n v="59.17"/>
    <s v="Net Banking"/>
    <s v="Not Returned"/>
    <x v="1"/>
    <d v="1899-12-30T17:04:00"/>
    <s v="Weekday"/>
    <s v="Lays Chocolates Combo"/>
    <x v="7"/>
    <n v="474.19"/>
    <s v="Deepak Prabhu"/>
    <x v="1"/>
    <s v="Mala Velan"/>
    <s v="Sales"/>
    <s v="FreshMart Pune Complex"/>
    <x v="2"/>
  </r>
  <r>
    <s v="INV100004"/>
    <x v="264"/>
    <s v="CUST0680"/>
    <s v="PRD004"/>
    <s v="STR100"/>
    <s v="EMP0324"/>
    <n v="2"/>
    <n v="398.25"/>
    <n v="20"/>
    <n v="159.30000000000001"/>
    <n v="637.20000000000005"/>
    <n v="473.08"/>
    <n v="164.12"/>
    <s v="Credit Card"/>
    <s v="Not Returned"/>
    <x v="1"/>
    <d v="1899-12-30T18:43:00"/>
    <s v="Weekday"/>
    <s v="Britannia Buns 2kg"/>
    <x v="6"/>
    <n v="398.25"/>
    <s v="Lokesh Chandran"/>
    <x v="2"/>
    <s v="Devi Raj"/>
    <s v="Inventory"/>
    <s v="FreshMart Ahmedabad Enclave"/>
    <x v="2"/>
  </r>
  <r>
    <s v="INV100295"/>
    <x v="264"/>
    <s v="CUST0571"/>
    <s v="PRD015"/>
    <s v="STR003"/>
    <s v="EMP0298"/>
    <n v="5"/>
    <n v="491.63"/>
    <n v="0"/>
    <n v="0"/>
    <n v="2458.15"/>
    <n v="1934.45"/>
    <n v="523.70000000000005"/>
    <s v="Upi"/>
    <s v="Not Returned"/>
    <x v="1"/>
    <d v="1899-12-30T18:28:00"/>
    <s v="Weekday"/>
    <s v="Nestle Butter 250ml"/>
    <x v="3"/>
    <n v="459.58"/>
    <s v="Nirmala Iyer"/>
    <x v="0"/>
    <s v="Balaji Reddy"/>
    <s v="Billing"/>
    <s v="FreshMart Tiruppur Square"/>
    <x v="0"/>
  </r>
  <r>
    <s v="INV100818"/>
    <x v="264"/>
    <s v="CUST0254"/>
    <s v="PRD072"/>
    <s v="STR163"/>
    <s v="EMP0292"/>
    <n v="3"/>
    <n v="340.25"/>
    <n v="0"/>
    <n v="0"/>
    <n v="1020.75"/>
    <n v="791.55"/>
    <n v="229.2"/>
    <s v="Cash"/>
    <s v="Not Returned"/>
    <x v="0"/>
    <d v="1899-12-30T18:03:00"/>
    <s v="Weekday"/>
    <s v="Eveready Detergent 1L"/>
    <x v="5"/>
    <n v="340.25"/>
    <s v="Devi Raj"/>
    <x v="2"/>
    <s v="Deepa Gupta"/>
    <s v="Inventory"/>
    <s v="FreshMart Lucknow Square"/>
    <x v="1"/>
  </r>
  <r>
    <s v="INV101535"/>
    <x v="264"/>
    <s v="CUST0540"/>
    <s v="PRD038"/>
    <s v="STR144"/>
    <s v="EMP0047"/>
    <n v="6"/>
    <n v="148.84"/>
    <n v="15"/>
    <n v="133.96"/>
    <n v="759.08"/>
    <n v="675.72"/>
    <n v="83.36"/>
    <s v="Cash"/>
    <s v="Not Returned"/>
    <x v="1"/>
    <d v="1899-12-30T09:38:00"/>
    <s v="Weekday"/>
    <s v="Amul Ice Cream 2kg"/>
    <x v="12"/>
    <n v="130.09"/>
    <s v="Thenmozhi Naicker"/>
    <x v="0"/>
    <s v="Sundar Gounder"/>
    <s v="Store Manager"/>
    <s v="FreshMart Kanpur Colony"/>
    <x v="1"/>
  </r>
  <r>
    <s v="INV101425"/>
    <x v="265"/>
    <s v="CUST0439"/>
    <s v="PRD056"/>
    <s v="STR021"/>
    <s v="EMP0280"/>
    <n v="5"/>
    <n v="333.54"/>
    <n v="5"/>
    <n v="83.39"/>
    <n v="1584.31"/>
    <n v="1192.1500000000001"/>
    <n v="392.16"/>
    <s v="Cash"/>
    <s v="Not Returned"/>
    <x v="1"/>
    <d v="1899-12-30T13:21:00"/>
    <s v="Weekday"/>
    <s v="Cadbury Namkeen Combo"/>
    <x v="7"/>
    <n v="333.54"/>
    <s v="Vijay Velan"/>
    <x v="2"/>
    <s v="Hema Mudaliar"/>
    <s v="Store Manager"/>
    <s v="FreshMart Madurai Market"/>
    <x v="0"/>
  </r>
  <r>
    <s v="INV101555"/>
    <x v="265"/>
    <s v="CUST0590"/>
    <s v="PRD113"/>
    <s v="STR063"/>
    <s v="EMP0119"/>
    <n v="1"/>
    <n v="236.56"/>
    <n v="20"/>
    <n v="47.31"/>
    <n v="189.25"/>
    <n v="211.73"/>
    <n v="-22.48"/>
    <s v="Upi"/>
    <s v="Not Returned"/>
    <x v="1"/>
    <d v="1899-12-30T10:42:00"/>
    <s v="Weekday"/>
    <s v="Aachi Ponni Rice 1kg v2"/>
    <x v="2"/>
    <n v="236.56"/>
    <s v="Kavya Reddy"/>
    <x v="2"/>
    <s v="Om Sharma"/>
    <s v="Sales"/>
    <s v="FreshMart Hyderabad Market"/>
    <x v="0"/>
  </r>
  <r>
    <s v="INV101976"/>
    <x v="265"/>
    <s v="CUST0490"/>
    <s v="PRD104"/>
    <s v="STR102"/>
    <s v="EMP0193"/>
    <n v="5"/>
    <n v="200.83"/>
    <n v="5"/>
    <n v="50.21"/>
    <n v="953.94"/>
    <n v="767.1"/>
    <n v="186.84"/>
    <s v="Upi"/>
    <s v="Not Returned"/>
    <x v="0"/>
    <d v="1899-12-30T19:15:00"/>
    <s v="Weekday"/>
    <s v="Local Farm Fresh Vegetables Combo"/>
    <x v="11"/>
    <n v="191.13"/>
    <s v="Hema Gounder"/>
    <x v="0"/>
    <s v="Chandrasekar Chandran"/>
    <s v="HR"/>
    <s v="FreshMart Nagpur Towers"/>
    <x v="0"/>
  </r>
  <r>
    <s v="INV100526"/>
    <x v="266"/>
    <s v="CUST0468"/>
    <s v="PRD004"/>
    <s v="STR013"/>
    <s v="EMP0004"/>
    <n v="5"/>
    <n v="398.25"/>
    <n v="10"/>
    <n v="199.12"/>
    <n v="1792.13"/>
    <n v="1182.7"/>
    <n v="609.42999999999995"/>
    <s v="Debit Card"/>
    <s v="Not Returned"/>
    <x v="0"/>
    <d v="1899-12-30T14:35:00"/>
    <s v="Weekday"/>
    <s v="Britannia Buns 2kg"/>
    <x v="6"/>
    <n v="398.25"/>
    <s v="Dinesh Kumar"/>
    <x v="2"/>
    <s v="Hema Chettiar"/>
    <s v="Sales"/>
    <s v="FreshMart Tiruppur Extension"/>
    <x v="0"/>
  </r>
  <r>
    <s v="INV100673"/>
    <x v="266"/>
    <s v="CUST0020"/>
    <s v="PRD126"/>
    <s v="STR048"/>
    <s v="EMP0152"/>
    <n v="3"/>
    <n v="360.52"/>
    <n v="0"/>
    <n v="0"/>
    <n v="1081.56"/>
    <n v="973.44"/>
    <n v="108.12"/>
    <s v="Cash"/>
    <s v="Not Returned"/>
    <x v="0"/>
    <d v="1899-12-30T09:36:00"/>
    <s v="Weekday"/>
    <s v="Fortune Gingelly Oil 1L"/>
    <x v="8"/>
    <n v="360.52"/>
    <s v="Ilango Murugan"/>
    <x v="1"/>
    <s v="Thiru Varma"/>
    <s v="Store Manager"/>
    <s v="FreshMart Bengaluru Square"/>
    <x v="0"/>
  </r>
  <r>
    <s v="INV100710"/>
    <x v="266"/>
    <s v="CUST0310"/>
    <s v="PRD123"/>
    <s v="STR023"/>
    <s v="EMP0211"/>
    <n v="4"/>
    <n v="183.39"/>
    <n v="5"/>
    <n v="36.68"/>
    <n v="696.88"/>
    <n v="633.72"/>
    <n v="63.16"/>
    <s v="Credit Card"/>
    <s v="Not Returned"/>
    <x v="1"/>
    <d v="1899-12-30T14:26:00"/>
    <s v="Weekday"/>
    <s v="Fortune Gingelly Oil 200g"/>
    <x v="8"/>
    <n v="183.39"/>
    <s v="Venkat Devi"/>
    <x v="1"/>
    <s v="Tamil Mudaliar"/>
    <s v="Cashier"/>
    <s v="FreshMart Mysuru Square"/>
    <x v="0"/>
  </r>
  <r>
    <s v="INV101750"/>
    <x v="266"/>
    <s v="CUST0346"/>
    <s v="PRD054"/>
    <s v="STR133"/>
    <m/>
    <n v="8"/>
    <n v="561.87"/>
    <n v="0"/>
    <n v="0"/>
    <n v="4494.96"/>
    <n v="3033.52"/>
    <n v="1461.44"/>
    <s v="Debit Card"/>
    <s v="Not Returned"/>
    <x v="0"/>
    <d v="1899-12-30T20:04:00"/>
    <s v="Weekday"/>
    <s v="Lays Namkeen 2kg"/>
    <x v="7"/>
    <n v="530.16"/>
    <s v="Thenmozhi Devi"/>
    <x v="0"/>
    <m/>
    <m/>
    <s v="FreshMart Nagpur Gardens"/>
    <x v="2"/>
  </r>
  <r>
    <s v="INV100424"/>
    <x v="267"/>
    <s v="CUST0610"/>
    <s v="PRD093"/>
    <s v="STR040"/>
    <s v="EMP0061"/>
    <n v="4"/>
    <n v="109.34"/>
    <n v="20"/>
    <n v="87.47"/>
    <n v="349.89"/>
    <n v="319.27999999999997"/>
    <n v="30.61"/>
    <s v="Wallet"/>
    <s v="Not Returned"/>
    <x v="1"/>
    <d v="1899-12-30T13:27:00"/>
    <s v="Weekday"/>
    <s v="Local Farm Fresh Vegetables 250ml"/>
    <x v="11"/>
    <n v="96.72"/>
    <s v="Gokul Chettiar"/>
    <x v="0"/>
    <s v="Poornima Devi"/>
    <s v="Billing"/>
    <s v="FreshMart Coimbatore Colony"/>
    <x v="2"/>
  </r>
  <r>
    <s v="INV100560"/>
    <x v="267"/>
    <s v="CUST0500"/>
    <s v="PRD021"/>
    <s v="STR055"/>
    <s v="EMP0068"/>
    <n v="5"/>
    <n v="44.12"/>
    <n v="15"/>
    <n v="33.090000000000003"/>
    <n v="187.51"/>
    <n v="162"/>
    <n v="25.51"/>
    <s v="Credit Card"/>
    <s v="Returned"/>
    <x v="2"/>
    <d v="1899-12-30T09:27:00"/>
    <s v="Weekday"/>
    <s v="Milky Mist Butter Pack"/>
    <x v="3"/>
    <n v="38.659999999999997"/>
    <s v="Nandhini Prabhu"/>
    <x v="0"/>
    <s v="Manoj Subramaniam"/>
    <s v="Sales"/>
    <s v="FreshMart Madurai Circle"/>
    <x v="0"/>
  </r>
  <r>
    <s v="INV100577"/>
    <x v="267"/>
    <s v="CUST0224"/>
    <s v="PRD083"/>
    <s v="STR123"/>
    <s v="EMP0299"/>
    <n v="1"/>
    <n v="425.88"/>
    <n v="5"/>
    <n v="21.29"/>
    <n v="404.59"/>
    <n v="357.47"/>
    <n v="47.12"/>
    <s v="Upi"/>
    <s v="Not Returned"/>
    <x v="1"/>
    <d v="1899-12-30T11:48:00"/>
    <s v="Weekday"/>
    <s v="Organic Fresh Fresh Fruits 2kg"/>
    <x v="9"/>
    <n v="425.88"/>
    <s v="Priya Raj"/>
    <x v="1"/>
    <s v="Nandhini Kumar"/>
    <s v="Cashier"/>
    <s v="FreshMart Mumbai Extension"/>
    <x v="2"/>
  </r>
  <r>
    <s v="INV100933"/>
    <x v="267"/>
    <s v="CUST0686"/>
    <s v="PRD084"/>
    <s v="STR010"/>
    <s v="EMP0004"/>
    <n v="6"/>
    <n v="245.61"/>
    <n v="20"/>
    <n v="294.73"/>
    <n v="1178.93"/>
    <n v="1093.02"/>
    <n v="85.91"/>
    <s v="Upi"/>
    <s v="Not Returned"/>
    <x v="1"/>
    <d v="1899-12-30T19:44:00"/>
    <s v="Weekday"/>
    <s v="Local Farm Fresh Fruits Combo"/>
    <x v="9"/>
    <n v="221.61"/>
    <s v="Hemalatha Balan"/>
    <x v="0"/>
    <s v="Hema Chettiar"/>
    <s v="Sales"/>
    <s v="FreshMart Kochi Colony"/>
    <x v="0"/>
  </r>
  <r>
    <s v="INV101071"/>
    <x v="267"/>
    <s v="CUST0135"/>
    <s v="PRD091"/>
    <s v="STR022"/>
    <s v="EMP0284"/>
    <n v="4"/>
    <n v="376.11"/>
    <n v="0"/>
    <n v="0"/>
    <n v="1504.44"/>
    <n v="1206.28"/>
    <n v="298.16000000000003"/>
    <s v="Debit Card"/>
    <s v="Returned"/>
    <x v="0"/>
    <d v="1899-12-30T11:20:00"/>
    <s v="Weekday"/>
    <s v="Local Farm Fresh Fruits 250ml"/>
    <x v="9"/>
    <n v="376.11"/>
    <s v="Pandi Velan"/>
    <x v="1"/>
    <s v="Naveen Venkataraman"/>
    <s v="Sales"/>
    <s v="FreshMart Tiruppur Complex"/>
    <x v="0"/>
  </r>
  <r>
    <s v="INV101181"/>
    <x v="267"/>
    <s v="CUST0108"/>
    <s v="PRD109"/>
    <s v="STR029"/>
    <s v="EMP0045"/>
    <n v="8"/>
    <n v="160.30000000000001"/>
    <n v="15"/>
    <n v="192.36"/>
    <n v="1090.04"/>
    <n v="1103.5999999999999"/>
    <n v="-13.56"/>
    <s v="Debit Card"/>
    <s v="Not Returned"/>
    <x v="0"/>
    <d v="1899-12-30T11:19:00"/>
    <s v="Weekday"/>
    <s v="Aachi Ponni Rice 1kg"/>
    <x v="2"/>
    <n v="157.97999999999999"/>
    <s v="Tara Rao"/>
    <x v="0"/>
    <s v="Mani Pillai"/>
    <s v="Cashier"/>
    <s v="FreshMart Bengaluru Colony"/>
    <x v="0"/>
  </r>
  <r>
    <s v="INV101337"/>
    <x v="267"/>
    <s v="CUST0032"/>
    <s v="PRD009"/>
    <s v="STR094"/>
    <s v="EMP0008"/>
    <n v="3"/>
    <n v="661.91"/>
    <n v="15"/>
    <n v="297.86"/>
    <n v="1687.87"/>
    <n v="1196.1600000000001"/>
    <n v="491.71"/>
    <s v="Upi"/>
    <s v="Not Returned"/>
    <x v="1"/>
    <d v="1899-12-30T21:25:00"/>
    <s v="Weekday"/>
    <s v="Harvest Gold Buns 200g"/>
    <x v="6"/>
    <n v="661.91"/>
    <s v="Nirmala Balan"/>
    <x v="2"/>
    <s v="Karthik Balan"/>
    <s v="Store Manager"/>
    <s v="FreshMart Mumbai Central"/>
    <x v="2"/>
  </r>
  <r>
    <s v="INV101838"/>
    <x v="267"/>
    <s v="CUST0507"/>
    <s v="PRD120"/>
    <s v="STR150"/>
    <s v="EMP0037"/>
    <n v="3"/>
    <n v="109.69"/>
    <n v="0"/>
    <n v="0"/>
    <n v="329.07"/>
    <n v="278.88"/>
    <n v="50.19"/>
    <s v="Debit Card"/>
    <s v="Not Returned"/>
    <x v="1"/>
    <d v="1899-12-30T19:52:00"/>
    <s v="Weekday"/>
    <s v="Idhayam Groundnut Oil 2kg"/>
    <x v="8"/>
    <n v="109.69"/>
    <s v="Kamala Iyer"/>
    <x v="2"/>
    <s v="Divya Nathan"/>
    <s v="Cashier"/>
    <s v="FreshMart Lucknow Enclave"/>
    <x v="1"/>
  </r>
  <r>
    <s v="INV102184"/>
    <x v="267"/>
    <s v="CUST0383"/>
    <s v="PRD033"/>
    <s v="STR060"/>
    <s v="EMP0140"/>
    <n v="2"/>
    <n v="217.42"/>
    <n v="0"/>
    <n v="0"/>
    <n v="434.84"/>
    <n v="354.06"/>
    <n v="80.78"/>
    <s v="Upi"/>
    <s v="Not Returned"/>
    <x v="1"/>
    <d v="1899-12-30T12:40:00"/>
    <s v="Weekday"/>
    <s v="Bisleri Soft Drinks 2kg"/>
    <x v="0"/>
    <n v="217.42"/>
    <s v="Charulatha Naidu"/>
    <x v="2"/>
    <s v="Kavya Sharma"/>
    <s v="Sales"/>
    <s v="FreshMart Erode Square"/>
    <x v="1"/>
  </r>
  <r>
    <s v="INV100005"/>
    <x v="268"/>
    <s v="CUST0137"/>
    <s v="PRD024"/>
    <s v="STR127"/>
    <s v="EMP0225"/>
    <n v="4"/>
    <n v="351.96"/>
    <n v="15"/>
    <n v="211.18"/>
    <n v="1376.16"/>
    <n v="984.48"/>
    <n v="391.68"/>
    <s v="Credit Card"/>
    <s v="Not Returned"/>
    <x v="0"/>
    <d v="1899-12-30T17:12:00"/>
    <s v="Weekend"/>
    <s v="Aavin Milk Pack v2"/>
    <x v="3"/>
    <n v="313.47000000000003"/>
    <s v="Raghav Selvam"/>
    <x v="0"/>
    <s v="Banu Achari"/>
    <s v="Sales"/>
    <s v="FreshMart Surat Enclave"/>
    <x v="2"/>
  </r>
  <r>
    <s v="INV100414"/>
    <x v="268"/>
    <s v="CUST0555"/>
    <s v="PRD120"/>
    <s v="STR026"/>
    <s v="EMP0171"/>
    <n v="5"/>
    <n v="109.69"/>
    <n v="0"/>
    <n v="0"/>
    <n v="630.72"/>
    <n v="464.8"/>
    <n v="165.92"/>
    <s v="Net Banking"/>
    <s v="Not Returned"/>
    <x v="1"/>
    <d v="1899-12-30T13:19:00"/>
    <s v="Weekend"/>
    <s v="Idhayam Groundnut Oil 2kg"/>
    <x v="8"/>
    <n v="109.69"/>
    <s v="Anjali Venkataraman"/>
    <x v="2"/>
    <s v="Ashok Nair"/>
    <s v="Cashier"/>
    <s v="FreshMart Mysuru Crossing"/>
    <x v="0"/>
  </r>
  <r>
    <s v="INV101155"/>
    <x v="268"/>
    <s v="CUST0135"/>
    <s v="PRD081"/>
    <s v="STR088"/>
    <s v="EMP0229"/>
    <n v="2"/>
    <n v="55.81"/>
    <n v="0"/>
    <n v="0"/>
    <n v="128.36000000000001"/>
    <n v="89.92"/>
    <n v="38.44"/>
    <s v="Debit Card"/>
    <s v="Not Returned"/>
    <x v="1"/>
    <d v="1899-12-30T10:42:00"/>
    <s v="Weekend"/>
    <s v="Eveready Batteries 250ml"/>
    <x v="5"/>
    <n v="55.81"/>
    <s v="Pandi Velan"/>
    <x v="1"/>
    <s v="Udhay Sekar"/>
    <s v="Sales"/>
    <s v="FreshMart Salem Extension"/>
    <x v="0"/>
  </r>
  <r>
    <s v="INV101164"/>
    <x v="268"/>
    <s v="CUST0443"/>
    <s v="PRD013"/>
    <s v="STR058"/>
    <s v="EMP0199"/>
    <n v="4"/>
    <n v="161.03"/>
    <n v="20"/>
    <n v="128.82"/>
    <n v="592.59"/>
    <n v="496.96"/>
    <n v="95.63"/>
    <s v="Wallet"/>
    <s v="Not Returned"/>
    <x v="1"/>
    <d v="1899-12-30T12:47:00"/>
    <s v="Weekend"/>
    <s v="Amul Paneer 250ml"/>
    <x v="3"/>
    <n v="161.03"/>
    <s v="Suresh Naicker"/>
    <x v="1"/>
    <s v="Pandi Naidu"/>
    <s v="Sales"/>
    <s v="FreshMart Erode Central"/>
    <x v="0"/>
  </r>
  <r>
    <s v="INV101194"/>
    <x v="268"/>
    <s v="CUST0596"/>
    <s v="PRD057"/>
    <s v="STR068"/>
    <s v="EMP0233"/>
    <n v="5"/>
    <n v="317.99"/>
    <n v="0"/>
    <n v="0"/>
    <n v="1828.44"/>
    <n v="1175.25"/>
    <n v="653.19000000000005"/>
    <s v="Debit Card"/>
    <s v="Returned"/>
    <x v="1"/>
    <d v="1899-12-30T14:55:00"/>
    <s v="Weekend"/>
    <s v="Parle Chocolates 500g"/>
    <x v="7"/>
    <n v="317.99"/>
    <s v="Geetha Sharma"/>
    <x v="2"/>
    <s v="Sangeetha Balan"/>
    <s v="Sales"/>
    <s v="FreshMart Coimbatore Main Road"/>
    <x v="0"/>
  </r>
  <r>
    <s v="INV101516"/>
    <x v="268"/>
    <s v="CUST0473"/>
    <s v="PRD003"/>
    <s v="STR122"/>
    <s v="EMP0256"/>
    <n v="1"/>
    <n v="589.75"/>
    <n v="0"/>
    <n v="0"/>
    <n v="678.21"/>
    <n v="343.65"/>
    <n v="334.56"/>
    <s v="Cash"/>
    <s v="Not Returned"/>
    <x v="1"/>
    <d v="1899-12-30T10:39:00"/>
    <s v="Weekend"/>
    <s v="Harvest Gold Buns Combo"/>
    <x v="6"/>
    <n v="589.75"/>
    <s v="Gayathri Iyer"/>
    <x v="1"/>
    <s v="Vani Naicker"/>
    <s v="Cashier"/>
    <s v="FreshMart Pune Square"/>
    <x v="2"/>
  </r>
  <r>
    <s v="INV102034"/>
    <x v="268"/>
    <s v="CUST0518"/>
    <s v="PRD035"/>
    <s v="STR135"/>
    <s v="EMP0256"/>
    <n v="5"/>
    <n v="567"/>
    <n v="0"/>
    <n v="0"/>
    <n v="3260.25"/>
    <n v="1949"/>
    <n v="1311.25"/>
    <s v="Cash"/>
    <s v="Not Returned"/>
    <x v="1"/>
    <d v="1899-12-30T09:56:00"/>
    <s v="Weekend"/>
    <s v="Coca-Cola Coffee 500g"/>
    <x v="0"/>
    <n v="503.36"/>
    <s v="Raghav Kumar"/>
    <x v="0"/>
    <s v="Vani Naicker"/>
    <s v="Cashier"/>
    <s v="FreshMart Pune Towers"/>
    <x v="2"/>
  </r>
  <r>
    <s v="INV102091"/>
    <x v="268"/>
    <s v="CUST0052"/>
    <s v="PRD132"/>
    <s v="STR048"/>
    <s v="EMP0152"/>
    <n v="5"/>
    <n v="365.14"/>
    <n v="0"/>
    <n v="0"/>
    <n v="2099.5500000000002"/>
    <n v="1269.1500000000001"/>
    <n v="830.4"/>
    <s v="Wallet"/>
    <s v="Not Returned"/>
    <x v="1"/>
    <d v="1899-12-30T10:48:00"/>
    <s v="Weekend"/>
    <s v="Everest Blended Masala 2kg"/>
    <x v="1"/>
    <n v="351.78"/>
    <s v="Janani Selvam"/>
    <x v="0"/>
    <s v="Thiru Varma"/>
    <s v="Store Manager"/>
    <s v="FreshMart Bengaluru Square"/>
    <x v="0"/>
  </r>
  <r>
    <s v="INV102096"/>
    <x v="268"/>
    <s v="CUST0313"/>
    <s v="PRD120"/>
    <s v="STR078"/>
    <s v="EMP0296"/>
    <n v="4"/>
    <n v="109.69"/>
    <n v="15"/>
    <n v="65.81"/>
    <n v="428.89"/>
    <n v="371.84"/>
    <n v="57.05"/>
    <s v="Credit Card"/>
    <s v="Not Returned"/>
    <x v="1"/>
    <d v="1899-12-30T13:43:00"/>
    <s v="Weekend"/>
    <s v="Idhayam Groundnut Oil 2kg"/>
    <x v="8"/>
    <n v="109.69"/>
    <s v="Thiru Nair"/>
    <x v="1"/>
    <s v="Vani Venkataraman"/>
    <s v="Billing"/>
    <s v="FreshMart Tiruppur Towers"/>
    <x v="0"/>
  </r>
  <r>
    <s v="INV102366"/>
    <x v="268"/>
    <s v="CUST0038"/>
    <s v="PRD114"/>
    <s v="STR082"/>
    <s v="EMP0115"/>
    <n v="1"/>
    <n v="188.64"/>
    <n v="0"/>
    <n v="0"/>
    <n v="216.94"/>
    <n v="158.28"/>
    <n v="58.66"/>
    <s v="Net Banking"/>
    <s v="Not Returned"/>
    <x v="1"/>
    <d v="1899-12-30T13:30:00"/>
    <s v="Weekend"/>
    <s v="Aachi Ponni Rice 250ml"/>
    <x v="2"/>
    <n v="188.64"/>
    <s v="Jaya Gupta"/>
    <x v="1"/>
    <s v="Vasanth Menon"/>
    <s v="Store Manager"/>
    <s v="FreshMart Salem Bypass"/>
    <x v="0"/>
  </r>
  <r>
    <s v="INV100423"/>
    <x v="269"/>
    <s v="CUST0437"/>
    <s v="PRD056"/>
    <s v="STR054"/>
    <s v="EMP0104"/>
    <n v="1"/>
    <n v="333.54"/>
    <n v="20"/>
    <n v="66.709999999999994"/>
    <n v="306.85000000000002"/>
    <n v="238.43"/>
    <n v="68.42"/>
    <s v="Debit Card"/>
    <s v="Not Returned"/>
    <x v="1"/>
    <d v="1899-12-30T19:33:00"/>
    <s v="Weekend"/>
    <s v="Cadbury Namkeen Combo"/>
    <x v="7"/>
    <n v="333.54"/>
    <s v="Vasanth Krishnan"/>
    <x v="2"/>
    <s v="Pandi Nair"/>
    <s v="Inventory"/>
    <s v="FreshMart Mysuru Plaza"/>
    <x v="0"/>
  </r>
  <r>
    <s v="INV101940"/>
    <x v="269"/>
    <s v="CUST0363"/>
    <s v="PRD133"/>
    <s v="STR080"/>
    <s v="EMP0285"/>
    <n v="2"/>
    <n v="80.5"/>
    <n v="10"/>
    <n v="16.100000000000001"/>
    <n v="166.63"/>
    <n v="124.5"/>
    <n v="42.13"/>
    <s v="Upi"/>
    <s v="Not Returned"/>
    <x v="1"/>
    <d v="1899-12-30T18:51:00"/>
    <s v="Weekend"/>
    <s v="Aachi Powdered Spices 200g"/>
    <x v="1"/>
    <n v="80.5"/>
    <s v="Elango Devi"/>
    <x v="1"/>
    <s v="Lalitha Murugan"/>
    <s v="Store Manager"/>
    <s v="FreshMart Madurai Colony"/>
    <x v="0"/>
  </r>
  <r>
    <s v="INV102400"/>
    <x v="269"/>
    <s v="CUST0667"/>
    <s v="PRD133"/>
    <s v="STR112"/>
    <s v="EMP0116"/>
    <n v="1"/>
    <n v="80.5"/>
    <n v="20"/>
    <n v="16.100000000000001"/>
    <n v="74.06"/>
    <n v="62.25"/>
    <n v="11.81"/>
    <s v="Wallet"/>
    <s v="Not Returned"/>
    <x v="1"/>
    <d v="1899-12-30T15:20:00"/>
    <s v="Weekend"/>
    <s v="Aachi Powdered Spices 200g"/>
    <x v="1"/>
    <n v="80.5"/>
    <s v="Charulatha Achari"/>
    <x v="2"/>
    <s v="Balamurugan Kumar"/>
    <s v="Inventory"/>
    <s v="FreshMart Surat Colony"/>
    <x v="2"/>
  </r>
  <r>
    <s v="INV102423"/>
    <x v="269"/>
    <s v="CUST0353"/>
    <s v="PRD046"/>
    <s v="STR026"/>
    <s v="EMP0253"/>
    <n v="5"/>
    <n v="64.709999999999994"/>
    <n v="10"/>
    <n v="32.35"/>
    <n v="334.88"/>
    <n v="242.15"/>
    <n v="92.73"/>
    <s v="Upi"/>
    <s v="Not Returned"/>
    <x v="1"/>
    <d v="1899-12-30T11:26:00"/>
    <s v="Weekend"/>
    <s v="ITC Ice Cream 250ml"/>
    <x v="12"/>
    <n v="57.06"/>
    <s v="Mala Nair"/>
    <x v="0"/>
    <s v="Vasanthi Naicker"/>
    <s v="HR"/>
    <s v="FreshMart Mysuru Crossing"/>
    <x v="0"/>
  </r>
  <r>
    <s v="INV100024"/>
    <x v="270"/>
    <s v="CUST0150"/>
    <s v="PRD104"/>
    <s v="STR173"/>
    <s v="EMP0019"/>
    <n v="3"/>
    <n v="191.13"/>
    <n v="0"/>
    <n v="0"/>
    <n v="573.39"/>
    <n v="460.26"/>
    <n v="113.13"/>
    <s v="Credit Card"/>
    <s v="Not Returned"/>
    <x v="2"/>
    <d v="1899-12-30T12:14:00"/>
    <s v="Weekday"/>
    <s v="Local Farm Fresh Vegetables Combo"/>
    <x v="11"/>
    <n v="191.13"/>
    <s v="Eswari Gounder"/>
    <x v="1"/>
    <m/>
    <s v="Sales"/>
    <s v="FreshMart Kolkata Main Road"/>
    <x v="3"/>
  </r>
  <r>
    <s v="INV100553"/>
    <x v="270"/>
    <s v="CUST0287"/>
    <s v="PRD031"/>
    <s v="STR076"/>
    <s v="EMP0056"/>
    <n v="4"/>
    <n v="342.46"/>
    <n v="5"/>
    <n v="68.489999999999995"/>
    <n v="1301.3499999999999"/>
    <n v="1087.1199999999999"/>
    <n v="214.23"/>
    <s v="Upi"/>
    <s v="Not Returned"/>
    <x v="1"/>
    <d v="1899-12-30T10:38:00"/>
    <s v="Weekday"/>
    <s v="Nescafe Coffee Pack"/>
    <x v="0"/>
    <n v="342.46"/>
    <s v="Ovi Achari"/>
    <x v="2"/>
    <s v="Anjali Balan"/>
    <s v="Sales"/>
    <s v="FreshMart Hyderabad Towers"/>
    <x v="0"/>
  </r>
  <r>
    <s v="INV101879"/>
    <x v="270"/>
    <s v="CUST0429"/>
    <s v="PRD009"/>
    <s v="STR025"/>
    <s v="EMP0323"/>
    <n v="2"/>
    <n v="661.91"/>
    <n v="5"/>
    <n v="66.19"/>
    <n v="1257.6300000000001"/>
    <n v="797.44"/>
    <n v="460.19"/>
    <s v="Net Banking"/>
    <s v="Not Returned"/>
    <x v="1"/>
    <d v="1899-12-30T12:32:00"/>
    <s v="Weekday"/>
    <s v="Harvest Gold Buns 200g"/>
    <x v="6"/>
    <n v="661.91"/>
    <s v="Banu Naicker"/>
    <x v="1"/>
    <s v="Kavya Gupta"/>
    <s v="Sales"/>
    <s v="FreshMart Tiruppur Enclave"/>
    <x v="0"/>
  </r>
  <r>
    <s v="INV101884"/>
    <x v="270"/>
    <s v="CUST0492"/>
    <s v="PRD100"/>
    <s v="STR080"/>
    <s v="EMP0285"/>
    <n v="2"/>
    <n v="290.45"/>
    <n v="20"/>
    <n v="116.18"/>
    <n v="464.72"/>
    <n v="475.78"/>
    <n v="-11.06"/>
    <s v="Net Banking"/>
    <s v="Not Returned"/>
    <x v="2"/>
    <d v="1899-12-30T11:30:00"/>
    <s v="Weekday"/>
    <s v="Organic Fresh Fresh Vegetables 200g v2"/>
    <x v="11"/>
    <n v="290.45"/>
    <s v="Jagan Devi"/>
    <x v="1"/>
    <s v="Lalitha Murugan"/>
    <s v="Store Manager"/>
    <s v="FreshMart Madurai Colony"/>
    <x v="0"/>
  </r>
  <r>
    <s v="INV100912"/>
    <x v="271"/>
    <s v="CUST0562"/>
    <s v="PRD136"/>
    <s v="STR161"/>
    <s v="EMP0126"/>
    <n v="4"/>
    <n v="136.15"/>
    <n v="0"/>
    <n v="0"/>
    <n v="544.6"/>
    <n v="364.72"/>
    <n v="179.88"/>
    <s v="Upi"/>
    <s v="Not Returned"/>
    <x v="1"/>
    <d v="1899-12-30T19:55:00"/>
    <s v="Weekday"/>
    <s v="Aachi Whole Spices 200g v2"/>
    <x v="1"/>
    <n v="123.11"/>
    <s v="Gopal Pandian"/>
    <x v="0"/>
    <s v="Anjali Kumar"/>
    <s v="Sales"/>
    <s v="FreshMart Jaipur Hub"/>
    <x v="1"/>
  </r>
  <r>
    <s v="INV101787"/>
    <x v="271"/>
    <s v="CUST0440"/>
    <s v="PRD059"/>
    <s v="STR131"/>
    <s v="EMP0077"/>
    <n v="4"/>
    <n v="507.5"/>
    <n v="0"/>
    <n v="0"/>
    <n v="2030"/>
    <n v="1453.16"/>
    <n v="576.84"/>
    <s v="Debit Card"/>
    <s v="Not Returned"/>
    <x v="1"/>
    <d v="1899-12-30T10:37:00"/>
    <s v="Weekday"/>
    <s v="Colgate Toothpaste 1kg"/>
    <x v="10"/>
    <n v="507.5"/>
    <s v="Yazhini Reddy"/>
    <x v="1"/>
    <s v="Senthil Subramaniam"/>
    <s v="Cashier"/>
    <s v="FreshMart Pune Enclave"/>
    <x v="2"/>
  </r>
  <r>
    <s v="INV101118"/>
    <x v="272"/>
    <s v="CUST0371"/>
    <s v="PRD128"/>
    <s v="STR058"/>
    <s v="EMP0306"/>
    <n v="2"/>
    <n v="253.11"/>
    <n v="0"/>
    <n v="0"/>
    <n v="506.22"/>
    <n v="381.48"/>
    <n v="124.74"/>
    <s v="Upi"/>
    <s v="Not Returned"/>
    <x v="1"/>
    <d v="1899-12-30T11:24:00"/>
    <s v="Weekday"/>
    <s v="Aachi Powdered Spices Pack"/>
    <x v="1"/>
    <n v="253.11"/>
    <s v="Dhanya Pillai"/>
    <x v="1"/>
    <s v="Yogesh Menon"/>
    <s v="Cashier"/>
    <s v="FreshMart Erode Central"/>
    <x v="0"/>
  </r>
  <r>
    <s v="INV102387"/>
    <x v="272"/>
    <s v="CUST0523"/>
    <s v="PRD077"/>
    <s v="STR043"/>
    <s v="EMP0014"/>
    <n v="3"/>
    <n v="86.11"/>
    <n v="20"/>
    <n v="51.67"/>
    <n v="206.66"/>
    <n v="204.51"/>
    <n v="2.15"/>
    <s v="Cash"/>
    <s v="Not Returned"/>
    <x v="2"/>
    <d v="1899-12-30T16:10:00"/>
    <s v="Weekday"/>
    <s v="Vim Tissue 500g"/>
    <x v="5"/>
    <n v="86.11"/>
    <s v="Mala Velan"/>
    <x v="2"/>
    <s v="Devi Rao"/>
    <s v="Billing"/>
    <s v="FreshMart Erode Heights"/>
    <x v="0"/>
  </r>
  <r>
    <s v="INV100351"/>
    <x v="273"/>
    <s v="CUST0661"/>
    <s v="PRD066"/>
    <s v="STR136"/>
    <s v="EMP0070"/>
    <n v="3"/>
    <n v="491.81"/>
    <n v="20"/>
    <n v="295.08999999999997"/>
    <n v="1180.3399999999999"/>
    <n v="1096.71"/>
    <n v="83.63"/>
    <s v="Credit Card"/>
    <s v="Not Returned"/>
    <x v="2"/>
    <d v="1899-12-30T15:13:00"/>
    <s v="Weekday"/>
    <s v="Dove Shampoo 2kg"/>
    <x v="10"/>
    <n v="491.81"/>
    <s v="Tamil Mudaliar"/>
    <x v="2"/>
    <s v="Umesh Subramaniam"/>
    <s v="Sales"/>
    <s v="FreshMart Nagpur Crossing"/>
    <x v="2"/>
  </r>
  <r>
    <s v="INV100644"/>
    <x v="273"/>
    <s v="CUST0409"/>
    <s v="PRD077"/>
    <s v="STR009"/>
    <s v="EMP0322"/>
    <n v="4"/>
    <n v="87.74"/>
    <n v="20"/>
    <n v="70.19"/>
    <n v="280.77"/>
    <n v="272.68"/>
    <n v="8.09"/>
    <s v="Debit Card"/>
    <s v="Not Returned"/>
    <x v="1"/>
    <d v="1899-12-30T18:01:00"/>
    <s v="Weekday"/>
    <s v="Vim Tissue 500g"/>
    <x v="5"/>
    <n v="86.11"/>
    <s v="Banu Subramaniam"/>
    <x v="0"/>
    <s v="Prasath Naidu"/>
    <s v="Billing"/>
    <s v="FreshMart Kochi Square"/>
    <x v="0"/>
  </r>
  <r>
    <s v="INV100678"/>
    <x v="273"/>
    <s v="CUST0682"/>
    <s v="PRD055"/>
    <s v="STR078"/>
    <s v="EMP0013"/>
    <n v="1"/>
    <n v="125.15"/>
    <n v="0"/>
    <n v="0"/>
    <n v="125.15"/>
    <n v="95.7"/>
    <n v="29.45"/>
    <s v="Debit Card"/>
    <s v="Not Returned"/>
    <x v="1"/>
    <d v="1899-12-30T21:35:00"/>
    <s v="Weekday"/>
    <s v="Cadbury Biscuits Pack"/>
    <x v="7"/>
    <n v="125.15"/>
    <s v="Gopal Krishnan"/>
    <x v="2"/>
    <s v="Gokul Achari"/>
    <s v="Billing"/>
    <s v="FreshMart Tiruppur Towers"/>
    <x v="0"/>
  </r>
  <r>
    <s v="INV101012"/>
    <x v="273"/>
    <s v="CUST0204"/>
    <s v="PRD029"/>
    <s v="STR014"/>
    <s v="EMP0241"/>
    <n v="7"/>
    <n v="339.39"/>
    <n v="0"/>
    <n v="0"/>
    <n v="2375.73"/>
    <n v="1828.54"/>
    <n v="547.19000000000005"/>
    <s v="Credit Card"/>
    <s v="Not Returned"/>
    <x v="1"/>
    <d v="1899-12-30T19:48:00"/>
    <s v="Weekday"/>
    <s v="Pepsi Tea 200g"/>
    <x v="0"/>
    <n v="332.73"/>
    <s v="Mala Achari"/>
    <x v="0"/>
    <s v="Lalitha Krishnan"/>
    <s v="Sales"/>
    <s v="FreshMart Coimbatore Circle"/>
    <x v="0"/>
  </r>
  <r>
    <s v="INV101022"/>
    <x v="273"/>
    <s v="CUST0199"/>
    <s v="PRD087"/>
    <s v="STR086"/>
    <s v="EMP0263"/>
    <n v="4"/>
    <n v="71.290000000000006"/>
    <n v="0"/>
    <n v="0"/>
    <n v="285.16000000000003"/>
    <n v="237.48"/>
    <n v="47.68"/>
    <s v="Upi"/>
    <s v="Not Returned"/>
    <x v="1"/>
    <d v="1899-12-30T15:11:00"/>
    <s v="Weekday"/>
    <s v="Organic Fresh Fresh Fruits Combo"/>
    <x v="9"/>
    <n v="71.290000000000006"/>
    <s v="Sanjay Gupta"/>
    <x v="1"/>
    <s v="Vani Nair"/>
    <s v="Cashier"/>
    <s v="FreshMart Bengaluru Circle"/>
    <x v="0"/>
  </r>
  <r>
    <s v="INV101243"/>
    <x v="273"/>
    <s v="CUST0119"/>
    <s v="PRD013"/>
    <s v="STR009"/>
    <s v="EMP0322"/>
    <n v="5"/>
    <n v="183.19"/>
    <n v="0"/>
    <n v="0"/>
    <n v="915.95"/>
    <n v="621.20000000000005"/>
    <n v="294.75"/>
    <s v="Net Banking"/>
    <s v="Not Returned"/>
    <x v="1"/>
    <d v="1899-12-30T12:09:00"/>
    <s v="Weekday"/>
    <s v="Amul Paneer 250ml"/>
    <x v="3"/>
    <n v="161.03"/>
    <s v="Nandhini Naidu"/>
    <x v="0"/>
    <s v="Prasath Naidu"/>
    <s v="Billing"/>
    <s v="FreshMart Kochi Square"/>
    <x v="0"/>
  </r>
  <r>
    <s v="INV101567"/>
    <x v="273"/>
    <s v="CUST0185"/>
    <s v="PRD146"/>
    <s v="STR019"/>
    <s v="EMP0273"/>
    <n v="2"/>
    <n v="66.400000000000006"/>
    <n v="0"/>
    <n v="0"/>
    <n v="132.80000000000001"/>
    <n v="99.98"/>
    <n v="32.82"/>
    <s v="Net Banking"/>
    <s v="Not Returned"/>
    <x v="1"/>
    <d v="1899-12-30T14:48:00"/>
    <s v="Weekday"/>
    <s v="Lizol Floor Cleaner 200g"/>
    <x v="4"/>
    <n v="66.400000000000006"/>
    <s v="Janani Sekar"/>
    <x v="1"/>
    <s v="Prasath Subramaniam"/>
    <s v="Store Manager"/>
    <s v="FreshMart Hyderabad Heights"/>
    <x v="0"/>
  </r>
  <r>
    <s v="INV102306"/>
    <x v="273"/>
    <s v="CUST0645"/>
    <s v="PRD043"/>
    <s v="STR024"/>
    <s v="EMP0133"/>
    <n v="4"/>
    <n v="48.94"/>
    <n v="15"/>
    <n v="29.36"/>
    <n v="166.4"/>
    <n v="146.36000000000001"/>
    <n v="20.04"/>
    <s v="Credit Card"/>
    <s v="Not Returned"/>
    <x v="1"/>
    <d v="1899-12-30T10:10:00"/>
    <s v="Weekday"/>
    <s v="McCain Ice Cream 200g"/>
    <x v="12"/>
    <n v="42.97"/>
    <s v="Kamala Velan"/>
    <x v="0"/>
    <s v="Deepak Naicker"/>
    <s v="Sales"/>
    <s v="FreshMart Bengaluru Plaza"/>
    <x v="0"/>
  </r>
  <r>
    <s v="INV102446"/>
    <x v="273"/>
    <s v="CUST0200"/>
    <s v="PRD008"/>
    <s v="STR032"/>
    <s v="EMP0070"/>
    <n v="3"/>
    <n v="506.54"/>
    <n v="0"/>
    <n v="0"/>
    <n v="1519.62"/>
    <n v="848.64"/>
    <n v="670.98"/>
    <s v="Net Banking"/>
    <s v="Not Returned"/>
    <x v="1"/>
    <d v="1899-12-30T18:03:00"/>
    <s v="Weekday"/>
    <s v="Britannia Cookies 200g"/>
    <x v="6"/>
    <n v="455.79"/>
    <s v="Karthik Achari"/>
    <x v="0"/>
    <s v="Umesh Subramaniam"/>
    <s v="Sales"/>
    <s v="FreshMart Kochi Main Road"/>
    <x v="0"/>
  </r>
  <r>
    <s v="INV100268"/>
    <x v="274"/>
    <s v="CUST0443"/>
    <s v="PRD076"/>
    <s v="STR021"/>
    <s v="EMP0280"/>
    <n v="2"/>
    <n v="395.66"/>
    <n v="15"/>
    <n v="118.7"/>
    <n v="672.62"/>
    <n v="640.38"/>
    <n v="32.24"/>
    <s v="Debit Card"/>
    <s v="Not Returned"/>
    <x v="0"/>
    <d v="1899-12-30T21:05:00"/>
    <s v="Weekday"/>
    <s v="Surf Excel Tissue Combo v2"/>
    <x v="5"/>
    <n v="395.66"/>
    <s v="Suresh Naicker"/>
    <x v="1"/>
    <s v="Hema Mudaliar"/>
    <s v="Store Manager"/>
    <s v="FreshMart Madurai Market"/>
    <x v="0"/>
  </r>
  <r>
    <s v="INV100273"/>
    <x v="274"/>
    <s v="CUST0046"/>
    <s v="PRD048"/>
    <s v="STR081"/>
    <s v="EMP0186"/>
    <n v="8"/>
    <n v="149.6"/>
    <n v="15"/>
    <n v="179.52"/>
    <n v="1017.28"/>
    <n v="873.68"/>
    <n v="143.6"/>
    <s v="Debit Card"/>
    <s v="Not Returned"/>
    <x v="0"/>
    <d v="1899-12-30T09:51:00"/>
    <s v="Weekday"/>
    <s v="Lays Chocolates 1kg"/>
    <x v="7"/>
    <n v="147.72"/>
    <s v="Kishore Murugan"/>
    <x v="0"/>
    <s v="Hemalatha Velan"/>
    <s v="Billing"/>
    <s v="FreshMart Erode Crossing"/>
    <x v="0"/>
  </r>
  <r>
    <s v="INV101244"/>
    <x v="274"/>
    <s v="CUST0679"/>
    <s v="PRD019"/>
    <s v="STR082"/>
    <s v="EMP0115"/>
    <n v="2"/>
    <n v="448.94"/>
    <n v="0"/>
    <n v="0"/>
    <n v="897.88"/>
    <n v="760.16"/>
    <n v="137.72"/>
    <s v="Cash"/>
    <s v="Not Returned"/>
    <x v="2"/>
    <d v="1899-12-30T09:04:00"/>
    <s v="Weekday"/>
    <s v="Amul Paneer 1kg"/>
    <x v="3"/>
    <n v="448.94"/>
    <s v="Thiru Prabhu"/>
    <x v="2"/>
    <s v="Vasanth Menon"/>
    <s v="Store Manager"/>
    <s v="FreshMart Salem Bypass"/>
    <x v="0"/>
  </r>
  <r>
    <s v="INV101274"/>
    <x v="274"/>
    <s v="CUST0264"/>
    <s v="PRD035"/>
    <s v="STR065"/>
    <s v="EMP0147"/>
    <n v="7"/>
    <n v="547.79999999999995"/>
    <n v="0"/>
    <n v="0"/>
    <n v="3834.6"/>
    <n v="2728.6"/>
    <n v="1106"/>
    <s v="Net Banking"/>
    <s v="Not Returned"/>
    <x v="1"/>
    <d v="1899-12-30T09:51:00"/>
    <s v="Weekday"/>
    <s v="Coca-Cola Coffee 500g"/>
    <x v="0"/>
    <n v="503.36"/>
    <s v="Kavya Sharma"/>
    <x v="0"/>
    <s v="Hemalatha Naidu"/>
    <s v="Billing"/>
    <s v="FreshMart Mysuru Enclave"/>
    <x v="0"/>
  </r>
  <r>
    <s v="INV101420"/>
    <x v="274"/>
    <s v="CUST0291"/>
    <s v="PRD035"/>
    <s v="STR062"/>
    <s v="EMP0350"/>
    <n v="4"/>
    <n v="503.36"/>
    <n v="15"/>
    <n v="302.02"/>
    <n v="1711.42"/>
    <n v="1559.2"/>
    <n v="152.22"/>
    <s v="Upi"/>
    <s v="Not Returned"/>
    <x v="1"/>
    <d v="1899-12-30T09:57:00"/>
    <s v="Weekday"/>
    <s v="Coca-Cola Coffee 500g"/>
    <x v="0"/>
    <n v="503.36"/>
    <s v="Revathi Sharma"/>
    <x v="1"/>
    <s v="Uma Pandian"/>
    <s v="Cashier"/>
    <s v="FreshMart Hyderabad Crossing"/>
    <x v="0"/>
  </r>
  <r>
    <s v="INV102352"/>
    <x v="274"/>
    <s v="CUST0088"/>
    <s v="PRD057"/>
    <s v="STR067"/>
    <s v="EMP0247"/>
    <n v="4"/>
    <n v="317.99"/>
    <n v="20"/>
    <n v="254.39"/>
    <n v="1017.57"/>
    <n v="940.2"/>
    <n v="77.37"/>
    <s v="Credit Card"/>
    <s v="Not Returned"/>
    <x v="1"/>
    <d v="1899-12-30T09:26:00"/>
    <s v="Weekday"/>
    <s v="Parle Chocolates 500g"/>
    <x v="7"/>
    <n v="317.99"/>
    <s v="Eswari Achari"/>
    <x v="2"/>
    <s v="Sudha Balan"/>
    <s v="Sales"/>
    <s v="FreshMart Salem Complex"/>
    <x v="0"/>
  </r>
  <r>
    <s v="INV100663"/>
    <x v="275"/>
    <s v="CUST0317"/>
    <s v="PRD059"/>
    <s v="STR104"/>
    <s v="EMP0067"/>
    <n v="3"/>
    <n v="507.5"/>
    <n v="20"/>
    <n v="304.5"/>
    <n v="1400.7"/>
    <n v="1089.8699999999999"/>
    <n v="310.83"/>
    <s v="Wallet"/>
    <s v="Not Returned"/>
    <x v="1"/>
    <d v="1899-12-30T16:40:00"/>
    <s v="Weekend"/>
    <s v="Colgate Toothpaste 1kg"/>
    <x v="10"/>
    <n v="507.5"/>
    <s v="Prasath Nathan"/>
    <x v="2"/>
    <s v="Chandran Nair"/>
    <s v="Sales"/>
    <s v="FreshMart Nagpur Square"/>
    <x v="2"/>
  </r>
  <r>
    <s v="INV101192"/>
    <x v="275"/>
    <s v="CUST0271"/>
    <s v="PRD124"/>
    <s v="STR175"/>
    <s v="EMP0043"/>
    <n v="1"/>
    <n v="121.9"/>
    <n v="0"/>
    <n v="0"/>
    <n v="140.19"/>
    <n v="108.92"/>
    <n v="31.27"/>
    <s v="Wallet"/>
    <s v="Not Returned"/>
    <x v="1"/>
    <d v="1899-12-30T17:38:00"/>
    <s v="Weekend"/>
    <s v="Gold Winner Coconut Oil 2kg"/>
    <x v="8"/>
    <n v="121.9"/>
    <s v="Kalpana Iyer"/>
    <x v="2"/>
    <s v="Suresh Reddy"/>
    <s v="Cashier"/>
    <s v="FreshMart Patna Square"/>
    <x v="3"/>
  </r>
  <r>
    <s v="INV101646"/>
    <x v="275"/>
    <s v="CUST0414"/>
    <s v="PRD128"/>
    <s v="STR048"/>
    <s v="EMP0152"/>
    <n v="3"/>
    <n v="253.11"/>
    <n v="15"/>
    <n v="113.9"/>
    <n v="742.24"/>
    <n v="572.22"/>
    <n v="170.02"/>
    <s v="Credit Card"/>
    <s v="Not Returned"/>
    <x v="0"/>
    <d v="1899-12-30T12:24:00"/>
    <s v="Weekend"/>
    <s v="Aachi Powdered Spices Pack"/>
    <x v="1"/>
    <n v="253.11"/>
    <s v="Jaya Pandian"/>
    <x v="2"/>
    <s v="Thiru Varma"/>
    <s v="Store Manager"/>
    <s v="FreshMart Bengaluru Square"/>
    <x v="0"/>
  </r>
  <r>
    <s v="INV101694"/>
    <x v="275"/>
    <s v="CUST0077"/>
    <s v="PRD011"/>
    <s v="STR059"/>
    <s v="EMP0349"/>
    <n v="2"/>
    <n v="168.36"/>
    <n v="0"/>
    <n v="0"/>
    <n v="387.23"/>
    <n v="204.46"/>
    <n v="182.77"/>
    <s v="Upi"/>
    <s v="Not Returned"/>
    <x v="2"/>
    <d v="1899-12-30T21:14:00"/>
    <s v="Weekend"/>
    <s v="Britannia Rusk 1L"/>
    <x v="6"/>
    <n v="168.36"/>
    <s v="Dhanya Krishnan"/>
    <x v="1"/>
    <s v="Jagan Balan"/>
    <s v="Cashier"/>
    <s v="FreshMart Coimbatore Plaza"/>
    <x v="0"/>
  </r>
  <r>
    <s v="INV101747"/>
    <x v="275"/>
    <s v="CUST0686"/>
    <s v="PRD037"/>
    <s v="STR006"/>
    <s v="EMP0265"/>
    <n v="8"/>
    <n v="271.36"/>
    <n v="10"/>
    <n v="217.09"/>
    <n v="2246.86"/>
    <n v="1675.04"/>
    <n v="571.82000000000005"/>
    <s v="Cash"/>
    <s v="Not Returned"/>
    <x v="1"/>
    <d v="1899-12-30T13:37:00"/>
    <s v="Weekend"/>
    <s v="ITC Frozen Snacks 250ml"/>
    <x v="12"/>
    <n v="245.32"/>
    <s v="Hemalatha Balan"/>
    <x v="0"/>
    <s v="Padma Subramaniam"/>
    <s v="Operations"/>
    <s v="FreshMart Mysuru Junction"/>
    <x v="0"/>
  </r>
  <r>
    <s v="INV101863"/>
    <x v="275"/>
    <s v="CUST0654"/>
    <s v="PRD055"/>
    <s v="STR058"/>
    <s v="EMP0133"/>
    <n v="4"/>
    <n v="142.44999999999999"/>
    <n v="10"/>
    <n v="56.98"/>
    <n v="589.74"/>
    <n v="382.8"/>
    <n v="206.94"/>
    <s v="Debit Card"/>
    <s v="Not Returned"/>
    <x v="0"/>
    <d v="1899-12-30T12:46:00"/>
    <s v="Weekend"/>
    <s v="Cadbury Biscuits Pack"/>
    <x v="7"/>
    <n v="125.15"/>
    <s v="Gokul Sekar"/>
    <x v="0"/>
    <s v="Deepak Naicker"/>
    <s v="Sales"/>
    <s v="FreshMart Erode Central"/>
    <x v="0"/>
  </r>
  <r>
    <s v="INV102226"/>
    <x v="275"/>
    <s v="CUST0188"/>
    <s v="PRD085"/>
    <s v="STR132"/>
    <s v="EMP0151"/>
    <n v="7"/>
    <n v="405.1"/>
    <n v="10"/>
    <n v="283.57"/>
    <n v="2934.95"/>
    <n v="2352.4899999999998"/>
    <n v="582.46"/>
    <s v="Debit Card"/>
    <s v="Not Returned"/>
    <x v="1"/>
    <d v="1899-12-30T21:52:00"/>
    <s v="Weekend"/>
    <s v="Local Farm Fresh Fruits 1kg"/>
    <x v="9"/>
    <n v="389.61"/>
    <s v="Gopal Raj"/>
    <x v="0"/>
    <s v="Arun Subramaniam"/>
    <s v="Billing"/>
    <s v="FreshMart Surat Plaza"/>
    <x v="2"/>
  </r>
  <r>
    <s v="INV100001"/>
    <x v="276"/>
    <s v="CUST0525"/>
    <s v="PRD138"/>
    <s v="STR051"/>
    <s v="EMP0333"/>
    <n v="1"/>
    <n v="416.08"/>
    <n v="0"/>
    <n v="0"/>
    <n v="478.49"/>
    <n v="319.64"/>
    <n v="158.85"/>
    <s v="Wallet"/>
    <s v="Not Returned"/>
    <x v="1"/>
    <d v="1899-12-30T20:03:00"/>
    <s v="Weekend"/>
    <s v="MDH Whole Spices Combo"/>
    <x v="1"/>
    <n v="416.08"/>
    <s v="Sudha Gupta"/>
    <x v="1"/>
    <s v="Vasanthi Velan"/>
    <s v="Cashier"/>
    <s v="FreshMart Madurai Arcade"/>
    <x v="0"/>
  </r>
  <r>
    <s v="INV100133"/>
    <x v="276"/>
    <s v="CUST0540"/>
    <s v="PRD051"/>
    <s v="STR132"/>
    <s v="EMP0151"/>
    <n v="4"/>
    <n v="164.99"/>
    <n v="15"/>
    <n v="98.99"/>
    <n v="645.12"/>
    <n v="451.2"/>
    <n v="193.92"/>
    <s v="Upi"/>
    <s v="Not Returned"/>
    <x v="1"/>
    <d v="1899-12-30T12:26:00"/>
    <s v="Weekend"/>
    <s v="Cadbury Biscuits 250ml"/>
    <x v="7"/>
    <n v="147.97"/>
    <s v="Thenmozhi Naicker"/>
    <x v="0"/>
    <s v="Arun Subramaniam"/>
    <s v="Billing"/>
    <s v="FreshMart Surat Plaza"/>
    <x v="2"/>
  </r>
  <r>
    <s v="INV100172"/>
    <x v="276"/>
    <s v="CUST0024"/>
    <s v="PRD007"/>
    <s v="STR134"/>
    <s v="EMP0013"/>
    <n v="1"/>
    <n v="437.49"/>
    <n v="10"/>
    <n v="43.75"/>
    <n v="452.8"/>
    <n v="265.44"/>
    <n v="187.36"/>
    <s v="Upi"/>
    <s v="Not Returned"/>
    <x v="2"/>
    <d v="1899-12-30T21:04:00"/>
    <s v="Weekend"/>
    <s v="Britannia Buns 2kg v2"/>
    <x v="6"/>
    <n v="437.49"/>
    <s v="Devi Balan"/>
    <x v="2"/>
    <s v="Gokul Achari"/>
    <s v="Billing"/>
    <s v="FreshMart Pune Extension"/>
    <x v="2"/>
  </r>
  <r>
    <s v="INV100196"/>
    <x v="276"/>
    <s v="CUST0094"/>
    <s v="PRD012"/>
    <s v="STR033"/>
    <s v="EMP0313"/>
    <n v="5"/>
    <n v="541.35"/>
    <n v="0"/>
    <n v="0"/>
    <n v="3112.76"/>
    <n v="1682"/>
    <n v="1430.76"/>
    <s v="Upi"/>
    <s v="Not Returned"/>
    <x v="0"/>
    <d v="1899-12-30T17:12:00"/>
    <s v="Weekend"/>
    <s v="Harvest Gold Rusk 1kg"/>
    <x v="6"/>
    <n v="541.35"/>
    <s v="Sathish Sharma"/>
    <x v="2"/>
    <s v="Lokesh Varma"/>
    <s v="HR"/>
    <s v="FreshMart Ahmedabad Complex"/>
    <x v="0"/>
  </r>
  <r>
    <s v="INV100300"/>
    <x v="276"/>
    <s v="CUST0063"/>
    <s v="PRD002"/>
    <s v="STR140"/>
    <s v="EMP0145"/>
    <n v="5"/>
    <n v="455.53"/>
    <n v="0"/>
    <n v="0"/>
    <n v="2619.3000000000002"/>
    <n v="1270.25"/>
    <n v="1349.05"/>
    <s v="Wallet"/>
    <s v="Not Returned"/>
    <x v="1"/>
    <d v="1899-12-30T19:53:00"/>
    <s v="Weekend"/>
    <s v="Britannia Buns Pack"/>
    <x v="6"/>
    <n v="440.5"/>
    <s v="Priya Varma"/>
    <x v="0"/>
    <s v="Ilango Reddy"/>
    <s v="Cashier"/>
    <s v="FreshMart Surat Crossing"/>
    <x v="2"/>
  </r>
  <r>
    <s v="INV100877"/>
    <x v="276"/>
    <s v="CUST0462"/>
    <s v="PRD046"/>
    <s v="STR068"/>
    <s v="EMP0233"/>
    <n v="5"/>
    <n v="57.06"/>
    <n v="0"/>
    <n v="0"/>
    <n v="328.09"/>
    <n v="242.15"/>
    <n v="85.94"/>
    <s v="Cash"/>
    <s v="Not Returned"/>
    <x v="1"/>
    <d v="1899-12-30T15:36:00"/>
    <s v="Weekend"/>
    <s v="ITC Ice Cream 250ml"/>
    <x v="12"/>
    <n v="57.06"/>
    <s v="Anitha Sharma"/>
    <x v="2"/>
    <s v="Sangeetha Balan"/>
    <s v="Sales"/>
    <s v="FreshMart Coimbatore Main Road"/>
    <x v="0"/>
  </r>
  <r>
    <s v="INV100884"/>
    <x v="276"/>
    <s v="CUST0270"/>
    <s v="PRD024"/>
    <s v="STR063"/>
    <s v="EMP0173"/>
    <n v="7"/>
    <n v="333.47"/>
    <n v="0"/>
    <n v="0"/>
    <n v="2684.43"/>
    <n v="1722.84"/>
    <n v="961.59"/>
    <s v="Upi"/>
    <s v="Not Returned"/>
    <x v="1"/>
    <d v="1899-12-30T18:52:00"/>
    <s v="Weekend"/>
    <s v="Aavin Milk Pack v2"/>
    <x v="3"/>
    <n v="313.47000000000003"/>
    <s v="Banu Venkataraman"/>
    <x v="0"/>
    <s v="Mala Iyer"/>
    <s v="Inventory"/>
    <s v="FreshMart Hyderabad Market"/>
    <x v="0"/>
  </r>
  <r>
    <s v="INV100963"/>
    <x v="276"/>
    <s v="CUST0576"/>
    <s v="PRD049"/>
    <s v="STR070"/>
    <s v="EMP0072"/>
    <n v="6"/>
    <n v="449.26"/>
    <n v="10"/>
    <n v="269.56"/>
    <n v="2789.9"/>
    <n v="1853.64"/>
    <n v="936.26"/>
    <s v="Upi"/>
    <s v="Not Returned"/>
    <x v="1"/>
    <d v="1899-12-30T18:08:00"/>
    <s v="Weekend"/>
    <s v="Cadbury Chips 1kg"/>
    <x v="7"/>
    <n v="418.79"/>
    <s v="Vasanthi Chandran"/>
    <x v="0"/>
    <s v="Madhavan Venkataraman"/>
    <s v="Sales"/>
    <s v="FreshMart Bengaluru Nagar"/>
    <x v="0"/>
  </r>
  <r>
    <s v="INV101876"/>
    <x v="276"/>
    <s v="CUST0250"/>
    <s v="PRD052"/>
    <s v="STR129"/>
    <s v="EMP0314"/>
    <n v="3"/>
    <n v="328.59"/>
    <n v="0"/>
    <n v="0"/>
    <n v="1133.6400000000001"/>
    <n v="766.47"/>
    <n v="367.17"/>
    <s v="Credit Card"/>
    <s v="Not Returned"/>
    <x v="0"/>
    <d v="1899-12-30T21:37:00"/>
    <s v="Weekend"/>
    <s v="Lays Namkeen 200g"/>
    <x v="7"/>
    <n v="328.59"/>
    <s v="Nirmala Mudaliar"/>
    <x v="1"/>
    <s v="Naveen Naidu"/>
    <s v="Cashier"/>
    <s v="FreshMart Ahmedabad Heights"/>
    <x v="2"/>
  </r>
  <r>
    <s v="INV102097"/>
    <x v="276"/>
    <s v="CUST0105"/>
    <s v="PRD053"/>
    <s v="STR164"/>
    <s v="EMP0293"/>
    <n v="2"/>
    <n v="262.77"/>
    <n v="15"/>
    <n v="78.83"/>
    <n v="513.72"/>
    <n v="389.28"/>
    <n v="124.44"/>
    <s v="Debit Card"/>
    <s v="Not Returned"/>
    <x v="1"/>
    <d v="1899-12-30T18:13:00"/>
    <s v="Weekend"/>
    <s v="Cadbury Namkeen Pack"/>
    <x v="7"/>
    <n v="262.77"/>
    <s v="Revathi Sekar"/>
    <x v="2"/>
    <s v="Jaya Gounder"/>
    <s v="Cashier"/>
    <s v="FreshMart Delhi Towers"/>
    <x v="1"/>
  </r>
  <r>
    <s v="INV102152"/>
    <x v="276"/>
    <s v="CUST0144"/>
    <s v="PRD127"/>
    <s v="STR044"/>
    <s v="EMP0287"/>
    <n v="5"/>
    <n v="363.01"/>
    <n v="10"/>
    <n v="181.5"/>
    <n v="1878.58"/>
    <n v="1451.65"/>
    <n v="426.93"/>
    <s v="Cash"/>
    <s v="Not Returned"/>
    <x v="0"/>
    <d v="1899-12-30T20:50:00"/>
    <s v="Weekend"/>
    <s v="Idhayam Gingelly Oil 1kg"/>
    <x v="8"/>
    <n v="331.35"/>
    <s v="Lalitha Chandran"/>
    <x v="0"/>
    <s v="Elango Gupta"/>
    <s v="Store Manager"/>
    <s v="FreshMart Erode Colony"/>
    <x v="0"/>
  </r>
  <r>
    <s v="INV100474"/>
    <x v="277"/>
    <s v="CUST0372"/>
    <s v="PRD032"/>
    <s v="STR152"/>
    <s v="EMP0291"/>
    <n v="1"/>
    <n v="141.11000000000001"/>
    <n v="5"/>
    <n v="7.06"/>
    <n v="134.05000000000001"/>
    <n v="115.91"/>
    <n v="18.14"/>
    <s v="Credit Card"/>
    <s v="Not Returned"/>
    <x v="1"/>
    <d v="1899-12-30T20:13:00"/>
    <s v="Weekday"/>
    <s v="Coca-Cola Coffee Combo"/>
    <x v="0"/>
    <n v="141.11000000000001"/>
    <s v="Harini Sharma"/>
    <x v="1"/>
    <s v="Sathish Nathan"/>
    <s v="HR"/>
    <s v="FreshMart Lucknow Arcade"/>
    <x v="1"/>
  </r>
  <r>
    <s v="INV100140"/>
    <x v="278"/>
    <s v="CUST0541"/>
    <s v="PRD091"/>
    <s v="STR045"/>
    <s v="EMP0204"/>
    <n v="5"/>
    <n v="425.31"/>
    <n v="0"/>
    <n v="0"/>
    <n v="2126.5500000000002"/>
    <n v="1507.85"/>
    <n v="618.70000000000005"/>
    <s v="Credit Card"/>
    <s v="Not Returned"/>
    <x v="2"/>
    <d v="1899-12-30T09:47:00"/>
    <s v="Weekday"/>
    <s v="Local Farm Fresh Fruits 250ml"/>
    <x v="9"/>
    <n v="376.11"/>
    <s v="Divya Reddy"/>
    <x v="0"/>
    <s v="Ramesh Murugan"/>
    <s v="Inventory"/>
    <s v="FreshMart Madurai Junction"/>
    <x v="0"/>
  </r>
  <r>
    <s v="INV100567"/>
    <x v="278"/>
    <s v="CUST0677"/>
    <s v="PRD070"/>
    <s v="STR162"/>
    <s v="EMP0032"/>
    <n v="5"/>
    <n v="249.15"/>
    <n v="0"/>
    <n v="0"/>
    <n v="1245.75"/>
    <n v="944.9"/>
    <n v="300.85000000000002"/>
    <s v="Net Banking"/>
    <s v="Returned"/>
    <x v="0"/>
    <d v="1899-12-30T14:45:00"/>
    <s v="Weekday"/>
    <s v="Surf Excel Batteries 2kg"/>
    <x v="5"/>
    <n v="233.47"/>
    <s v="Kamala Naidu"/>
    <x v="0"/>
    <s v="Kavya Nair"/>
    <s v="Cashier"/>
    <s v="FreshMart Delhi Extension"/>
    <x v="1"/>
  </r>
  <r>
    <s v="INV101387"/>
    <x v="278"/>
    <s v="CUST0378"/>
    <s v="PRD073"/>
    <s v="STR161"/>
    <s v="EMP0126"/>
    <n v="4"/>
    <n v="392.77"/>
    <n v="0"/>
    <n v="0"/>
    <n v="1571.08"/>
    <n v="1276.2"/>
    <n v="294.88"/>
    <s v="Wallet"/>
    <s v="Not Returned"/>
    <x v="0"/>
    <d v="1899-12-30T11:58:00"/>
    <s v="Weekday"/>
    <s v="Harvest Gold Rusk 1kg"/>
    <x v="5"/>
    <n v="392.68"/>
    <s v="Radha Nair"/>
    <x v="0"/>
    <s v="Anjali Kumar"/>
    <s v="Sales"/>
    <s v="FreshMart Jaipur Hub"/>
    <x v="1"/>
  </r>
  <r>
    <s v="INV101657"/>
    <x v="278"/>
    <s v="CUST0346"/>
    <s v="PRD051"/>
    <s v="STR160"/>
    <s v="EMP0073"/>
    <n v="6"/>
    <n v="158.31"/>
    <n v="5"/>
    <n v="47.49"/>
    <n v="902.37"/>
    <n v="676.8"/>
    <n v="225.57"/>
    <s v="Cash"/>
    <s v="Not Returned"/>
    <x v="1"/>
    <d v="1899-12-30T12:20:00"/>
    <s v="Weekday"/>
    <s v="Cadbury Biscuits 250ml"/>
    <x v="7"/>
    <n v="147.97"/>
    <s v="Thenmozhi Devi"/>
    <x v="0"/>
    <s v="Harini Prabhu"/>
    <s v="Sales"/>
    <s v="FreshMart Lucknow Complex"/>
    <x v="1"/>
  </r>
  <r>
    <s v="INV100159"/>
    <x v="279"/>
    <s v="CUST0057"/>
    <s v="PRD149"/>
    <s v="STR073"/>
    <s v="EMP0114"/>
    <n v="5"/>
    <n v="171.25"/>
    <n v="5"/>
    <n v="42.81"/>
    <n v="813.44"/>
    <n v="621.65"/>
    <n v="191.79"/>
    <s v="Cash"/>
    <s v="Not Returned"/>
    <x v="2"/>
    <d v="1899-12-30T12:36:00"/>
    <s v="Weekday"/>
    <s v="Vim Toilet Cleaner 200g"/>
    <x v="4"/>
    <n v="171.25"/>
    <s v="Harini Chettiar"/>
    <x v="2"/>
    <s v="Devi Krishnan"/>
    <s v="Store Manager"/>
    <s v="FreshMart Bengaluru Market"/>
    <x v="0"/>
  </r>
  <r>
    <s v="INV100782"/>
    <x v="279"/>
    <s v="CUST0486"/>
    <s v="PRD136"/>
    <s v="STR049"/>
    <s v="EMP0153"/>
    <n v="3"/>
    <n v="123.11"/>
    <n v="0"/>
    <n v="0"/>
    <n v="369.33"/>
    <n v="273.54000000000002"/>
    <n v="95.79"/>
    <s v="Net Banking"/>
    <s v="Not Returned"/>
    <x v="1"/>
    <d v="1899-12-30T13:48:00"/>
    <s v="Weekday"/>
    <s v="Aachi Whole Spices 200g v2"/>
    <x v="1"/>
    <n v="123.11"/>
    <s v="Devi Pillai"/>
    <x v="1"/>
    <s v="Eswari Raj"/>
    <s v="Sales"/>
    <s v="FreshMart Mysuru Circle"/>
    <x v="0"/>
  </r>
  <r>
    <s v="INV101432"/>
    <x v="279"/>
    <s v="CUST0219"/>
    <s v="PRD047"/>
    <s v="STR144"/>
    <s v="EMP0048"/>
    <n v="3"/>
    <n v="489.43"/>
    <n v="0"/>
    <n v="0"/>
    <n v="1468.29"/>
    <n v="1031.67"/>
    <n v="436.62"/>
    <s v="Credit Card"/>
    <s v="Not Returned"/>
    <x v="0"/>
    <d v="1899-12-30T20:16:00"/>
    <s v="Weekday"/>
    <s v="Lays Chocolates Combo"/>
    <x v="7"/>
    <n v="474.19"/>
    <s v="Pandi Naidu"/>
    <x v="0"/>
    <s v="Ovi Venkataraman"/>
    <s v="Cashier"/>
    <s v="FreshMart Kanpur Colony"/>
    <x v="1"/>
  </r>
  <r>
    <s v="INV102378"/>
    <x v="279"/>
    <s v="CUST0119"/>
    <s v="PRD090"/>
    <s v="STR063"/>
    <s v="EMP0120"/>
    <n v="8"/>
    <n v="451.9"/>
    <n v="15"/>
    <n v="542.28"/>
    <n v="3072.92"/>
    <n v="2961.44"/>
    <n v="111.48"/>
    <s v="Debit Card"/>
    <s v="Returned"/>
    <x v="1"/>
    <d v="1899-12-30T15:34:00"/>
    <s v="Weekday"/>
    <s v="Organic Fresh Fresh Fruits Pack v2"/>
    <x v="9"/>
    <n v="438.7"/>
    <s v="Nandhini Naidu"/>
    <x v="0"/>
    <s v="Mala Rao"/>
    <s v="Cashier"/>
    <s v="FreshMart Hyderabad Market"/>
    <x v="0"/>
  </r>
  <r>
    <s v="INV100155"/>
    <x v="280"/>
    <s v="CUST0676"/>
    <s v="PRD077"/>
    <s v="STR108"/>
    <s v="EMP0171"/>
    <n v="8"/>
    <n v="88.63"/>
    <n v="20"/>
    <n v="141.81"/>
    <n v="567.23"/>
    <n v="545.36"/>
    <n v="21.87"/>
    <s v="Wallet"/>
    <s v="Not Returned"/>
    <x v="1"/>
    <d v="1899-12-30T09:16:00"/>
    <s v="Weekday"/>
    <s v="Vim Tissue 500g"/>
    <x v="5"/>
    <n v="86.11"/>
    <s v="Dhanush Mudaliar"/>
    <x v="0"/>
    <s v="Ashok Nair"/>
    <s v="Cashier"/>
    <s v="FreshMart Mumbai Square"/>
    <x v="2"/>
  </r>
  <r>
    <s v="INV100447"/>
    <x v="280"/>
    <s v="CUST0190"/>
    <s v="PRD005"/>
    <s v="STR010"/>
    <s v="EMP0129"/>
    <n v="4"/>
    <n v="332.74"/>
    <n v="0"/>
    <n v="0"/>
    <n v="1330.96"/>
    <n v="821.08"/>
    <n v="509.88"/>
    <s v="Wallet"/>
    <s v="Not Returned"/>
    <x v="0"/>
    <d v="1899-12-30T09:02:00"/>
    <s v="Weekday"/>
    <s v="Amul Paneer 250ml"/>
    <x v="6"/>
    <n v="332.74"/>
    <s v="Jaya Kumar"/>
    <x v="1"/>
    <s v="Arun Nair"/>
    <s v="Inventory"/>
    <s v="FreshMart Kochi Colony"/>
    <x v="0"/>
  </r>
  <r>
    <s v="INV100541"/>
    <x v="280"/>
    <s v="CUST0410"/>
    <s v="PRD009"/>
    <s v="STR064"/>
    <s v="EMP0321"/>
    <n v="3"/>
    <n v="661.91"/>
    <n v="15"/>
    <n v="297.86"/>
    <n v="1687.87"/>
    <n v="1196.1600000000001"/>
    <n v="491.71"/>
    <s v="Net Banking"/>
    <s v="Not Returned"/>
    <x v="1"/>
    <d v="1899-12-30T17:35:00"/>
    <s v="Weekday"/>
    <s v="Harvest Gold Buns 200g"/>
    <x v="6"/>
    <n v="661.91"/>
    <s v="Revathi Gounder"/>
    <x v="1"/>
    <s v="Sundar Velan"/>
    <s v="Cashier"/>
    <s v="FreshMart Kochi Extension"/>
    <x v="0"/>
  </r>
  <r>
    <s v="INV101606"/>
    <x v="280"/>
    <s v="CUST0582"/>
    <s v="PRD128"/>
    <s v="STR153"/>
    <s v="EMP0168"/>
    <n v="4"/>
    <n v="253.11"/>
    <n v="5"/>
    <n v="50.62"/>
    <n v="961.82"/>
    <n v="762.96"/>
    <n v="198.86"/>
    <s v="Wallet"/>
    <s v="Not Returned"/>
    <x v="1"/>
    <d v="1899-12-30T14:08:00"/>
    <s v="Weekday"/>
    <s v="Aachi Powdered Spices Pack"/>
    <x v="1"/>
    <n v="253.11"/>
    <s v="Vijay Balan"/>
    <x v="1"/>
    <s v="Sudha Sekar"/>
    <s v="Cashier"/>
    <s v="FreshMart Lucknow Junction"/>
    <x v="1"/>
  </r>
  <r>
    <s v="INV101766"/>
    <x v="280"/>
    <s v="CUST0442"/>
    <s v="PRD055"/>
    <s v="STR019"/>
    <s v="EMP0064"/>
    <n v="3"/>
    <n v="125.15"/>
    <n v="20"/>
    <n v="75.09"/>
    <n v="300.36"/>
    <n v="287.10000000000002"/>
    <n v="13.26"/>
    <s v="Cash"/>
    <s v="Not Returned"/>
    <x v="1"/>
    <d v="1899-12-30T10:45:00"/>
    <s v="Weekday"/>
    <s v="Cadbury Biscuits Pack"/>
    <x v="7"/>
    <n v="125.15"/>
    <s v="Kamala Rao"/>
    <x v="2"/>
    <s v="Sanjay Venkataraman"/>
    <s v="Cashier"/>
    <s v="FreshMart Hyderabad Heights"/>
    <x v="0"/>
  </r>
  <r>
    <s v="INV101317"/>
    <x v="281"/>
    <s v="CUST0022"/>
    <s v="PRD026"/>
    <s v="STR023"/>
    <s v="EMP0311"/>
    <n v="1"/>
    <n v="329.69"/>
    <n v="15"/>
    <n v="49.45"/>
    <n v="280.24"/>
    <n v="247.25"/>
    <n v="32.99"/>
    <s v="Debit Card"/>
    <s v="Not Returned"/>
    <x v="1"/>
    <d v="1899-12-30T10:33:00"/>
    <s v="Weekday"/>
    <s v="Nescafe Coffee 1kg"/>
    <x v="0"/>
    <n v="329.69"/>
    <s v="Eswari Reddy"/>
    <x v="1"/>
    <s v="Vijay Gounder"/>
    <s v="Store Manager"/>
    <s v="FreshMart Mysuru Square"/>
    <x v="0"/>
  </r>
  <r>
    <s v="INV101481"/>
    <x v="281"/>
    <s v="CUST0168"/>
    <s v="PRD113"/>
    <s v="STR135"/>
    <s v="EMP0332"/>
    <n v="6"/>
    <n v="266.27999999999997"/>
    <n v="15"/>
    <n v="239.65"/>
    <n v="1358.03"/>
    <n v="1270.3800000000001"/>
    <n v="87.65"/>
    <s v="Upi"/>
    <s v="Not Returned"/>
    <x v="0"/>
    <d v="1899-12-30T17:49:00"/>
    <s v="Weekday"/>
    <s v="Aachi Ponni Rice 1kg v2"/>
    <x v="2"/>
    <n v="236.56"/>
    <s v="Naveen Prabhu"/>
    <x v="0"/>
    <s v="Udhay Gounder"/>
    <s v="Cashier"/>
    <s v="FreshMart Pune Towers"/>
    <x v="2"/>
  </r>
  <r>
    <s v="INV101590"/>
    <x v="281"/>
    <s v="CUST0253"/>
    <s v="PRD095"/>
    <s v="STR014"/>
    <s v="EMP0109"/>
    <n v="4"/>
    <n v="75.680000000000007"/>
    <n v="0"/>
    <n v="0"/>
    <n v="302.72000000000003"/>
    <n v="248.56"/>
    <n v="54.16"/>
    <s v="Cash"/>
    <s v="Returned"/>
    <x v="1"/>
    <d v="1899-12-30T12:10:00"/>
    <s v="Weekday"/>
    <s v="Organic Fresh Fresh Vegetables 200g"/>
    <x v="11"/>
    <n v="75.680000000000007"/>
    <s v="Ovi Reddy"/>
    <x v="2"/>
    <s v="Dinesh Chettiar"/>
    <s v="Store Manager"/>
    <s v="FreshMart Coimbatore Circle"/>
    <x v="0"/>
  </r>
  <r>
    <s v="INV102416"/>
    <x v="281"/>
    <s v="CUST0611"/>
    <s v="PRD090"/>
    <s v="STR007"/>
    <s v="EMP0284"/>
    <n v="3"/>
    <n v="461.01"/>
    <n v="15"/>
    <n v="207.45"/>
    <n v="1175.58"/>
    <n v="1110.54"/>
    <n v="65.040000000000006"/>
    <s v="Credit Card"/>
    <s v="Not Returned"/>
    <x v="1"/>
    <d v="1899-12-30T20:52:00"/>
    <s v="Weekday"/>
    <s v="Organic Fresh Fresh Fruits Pack v2"/>
    <x v="9"/>
    <n v="438.7"/>
    <s v="Vasanth Iyer"/>
    <x v="0"/>
    <s v="Naveen Venkataraman"/>
    <s v="Sales"/>
    <s v="FreshMart Mysuru Towers"/>
    <x v="0"/>
  </r>
  <r>
    <s v="INV100237"/>
    <x v="282"/>
    <s v="CUST0545"/>
    <s v="PRD092"/>
    <s v="STR035"/>
    <s v="EMP0158"/>
    <n v="3"/>
    <n v="224.28"/>
    <n v="10"/>
    <n v="67.28"/>
    <n v="696.39"/>
    <n v="577.16999999999996"/>
    <n v="119.22"/>
    <s v="Net Banking"/>
    <s v="Not Returned"/>
    <x v="1"/>
    <d v="1899-12-30T15:48:00"/>
    <s v="Weekend"/>
    <s v="Organic Fresh Fresh Fruits 200g"/>
    <x v="9"/>
    <n v="224.28"/>
    <s v="Prakash Mudaliar"/>
    <x v="1"/>
    <s v="Kavya Varma"/>
    <s v="Sales"/>
    <s v="FreshMart Kochi Circle"/>
    <x v="0"/>
  </r>
  <r>
    <s v="INV100319"/>
    <x v="282"/>
    <s v="CUST0380"/>
    <s v="PRD044"/>
    <s v="STR057"/>
    <s v="EMP0225"/>
    <n v="2"/>
    <n v="229.81"/>
    <n v="15"/>
    <n v="68.94"/>
    <n v="449.28"/>
    <n v="416.44"/>
    <n v="32.840000000000003"/>
    <s v="Credit Card"/>
    <s v="Not Returned"/>
    <x v="0"/>
    <d v="1899-12-30T16:07:00"/>
    <s v="Weekend"/>
    <s v="ITC Frozen Vegetables 250ml v2"/>
    <x v="12"/>
    <n v="229.81"/>
    <s v="Dinesh Venkataraman"/>
    <x v="2"/>
    <s v="Banu Achari"/>
    <s v="Sales"/>
    <s v="FreshMart Madurai Point"/>
    <x v="0"/>
  </r>
  <r>
    <s v="INV100662"/>
    <x v="282"/>
    <s v="CUST0060"/>
    <s v="PRD017"/>
    <s v="STR067"/>
    <s v="EMP0247"/>
    <n v="4"/>
    <n v="477.11"/>
    <n v="0"/>
    <n v="0"/>
    <n v="2194.71"/>
    <n v="1590.76"/>
    <n v="603.95000000000005"/>
    <s v="Net Banking"/>
    <s v="Not Returned"/>
    <x v="2"/>
    <d v="1899-12-30T09:10:00"/>
    <s v="Weekend"/>
    <s v="Nestle Curd 1kg"/>
    <x v="3"/>
    <n v="464.41"/>
    <s v="Anand Subramaniam"/>
    <x v="0"/>
    <s v="Sudha Balan"/>
    <s v="Sales"/>
    <s v="FreshMart Salem Complex"/>
    <x v="0"/>
  </r>
  <r>
    <s v="INV100904"/>
    <x v="282"/>
    <s v="CUST0379"/>
    <s v="PRD104"/>
    <s v="STR040"/>
    <s v="EMP0061"/>
    <n v="5"/>
    <n v="191.13"/>
    <n v="5"/>
    <n v="47.78"/>
    <n v="1044.05"/>
    <n v="767.1"/>
    <n v="276.95"/>
    <s v="Credit Card"/>
    <s v="Not Returned"/>
    <x v="1"/>
    <d v="1899-12-30T11:29:00"/>
    <s v="Weekend"/>
    <s v="Local Farm Fresh Vegetables Combo"/>
    <x v="11"/>
    <n v="191.13"/>
    <s v="Aishwarya Pandian"/>
    <x v="2"/>
    <s v="Poornima Devi"/>
    <s v="Billing"/>
    <s v="FreshMart Coimbatore Colony"/>
    <x v="2"/>
  </r>
  <r>
    <s v="INV101306"/>
    <x v="282"/>
    <s v="CUST0253"/>
    <s v="PRD098"/>
    <s v="STR054"/>
    <s v="EMP0104"/>
    <n v="3"/>
    <n v="83.13"/>
    <n v="10"/>
    <n v="24.94"/>
    <n v="258.12"/>
    <n v="207.27"/>
    <n v="50.85"/>
    <s v="Cash"/>
    <s v="Not Returned"/>
    <x v="0"/>
    <d v="1899-12-30T15:22:00"/>
    <s v="Weekend"/>
    <s v="Organic Fresh Fresh Vegetables 250ml"/>
    <x v="11"/>
    <n v="83.13"/>
    <s v="Ovi Reddy"/>
    <x v="2"/>
    <s v="Pandi Nair"/>
    <s v="Inventory"/>
    <s v="FreshMart Mysuru Plaza"/>
    <x v="0"/>
  </r>
  <r>
    <s v="INV101401"/>
    <x v="282"/>
    <s v="CUST0092"/>
    <s v="PRD023"/>
    <s v="STR130"/>
    <s v="EMP0066"/>
    <n v="5"/>
    <n v="368.06"/>
    <n v="15"/>
    <n v="276.05"/>
    <n v="1798.89"/>
    <n v="1330.5"/>
    <n v="468.39"/>
    <s v="Upi"/>
    <s v="Not Returned"/>
    <x v="1"/>
    <d v="1899-12-30T15:04:00"/>
    <s v="Weekend"/>
    <s v="Amul Butter 1L"/>
    <x v="3"/>
    <n v="342.27"/>
    <s v="Naveen Kumar"/>
    <x v="0"/>
    <s v="Padma Raj"/>
    <s v="Operations"/>
    <s v="FreshMart Surat Central"/>
    <x v="2"/>
  </r>
  <r>
    <s v="INV101569"/>
    <x v="282"/>
    <s v="CUST0562"/>
    <s v="PRD050"/>
    <s v="STR057"/>
    <s v="EMP0065"/>
    <n v="4"/>
    <n v="51.43"/>
    <n v="0"/>
    <n v="0"/>
    <n v="236.58"/>
    <n v="149.91999999999999"/>
    <n v="86.66"/>
    <s v="Credit Card"/>
    <s v="Not Returned"/>
    <x v="1"/>
    <d v="1899-12-30T14:52:00"/>
    <s v="Weekend"/>
    <s v="Parle Namkeen 500g"/>
    <x v="7"/>
    <n v="51.33"/>
    <s v="Gopal Pandian"/>
    <x v="0"/>
    <s v="Kavya Velan"/>
    <s v="Cashier"/>
    <s v="FreshMart Madurai Point"/>
    <x v="0"/>
  </r>
  <r>
    <s v="INV102083"/>
    <x v="282"/>
    <s v="CUST0516"/>
    <s v="PRD108"/>
    <s v="STR023"/>
    <s v="EMP0064"/>
    <n v="5"/>
    <n v="337.35"/>
    <n v="10"/>
    <n v="168.68"/>
    <n v="1745.78"/>
    <n v="1299.6500000000001"/>
    <n v="446.13"/>
    <s v="Net Banking"/>
    <s v="Not Returned"/>
    <x v="1"/>
    <d v="1899-12-30T20:09:00"/>
    <s v="Weekend"/>
    <s v="Daawat Basmati Rice 2kg"/>
    <x v="2"/>
    <n v="306.62"/>
    <s v="Bhuvana Venkataraman"/>
    <x v="0"/>
    <s v="Sanjay Venkataraman"/>
    <s v="Cashier"/>
    <s v="FreshMart Mysuru Square"/>
    <x v="0"/>
  </r>
  <r>
    <s v="INV102158"/>
    <x v="282"/>
    <s v="CUST0680"/>
    <s v="PRD087"/>
    <s v="STR125"/>
    <s v="EMP0139"/>
    <n v="5"/>
    <n v="71.290000000000006"/>
    <n v="0"/>
    <n v="0"/>
    <n v="409.92"/>
    <n v="296.85000000000002"/>
    <n v="113.07"/>
    <s v="Credit Card"/>
    <s v="Not Returned"/>
    <x v="0"/>
    <d v="1899-12-30T12:59:00"/>
    <s v="Weekend"/>
    <s v="Organic Fresh Fresh Fruits Combo"/>
    <x v="9"/>
    <n v="71.290000000000006"/>
    <s v="Lokesh Chandran"/>
    <x v="2"/>
    <s v="Balamurugan Devi"/>
    <s v="Operations"/>
    <s v="FreshMart Nagpur Arcade"/>
    <x v="2"/>
  </r>
  <r>
    <s v="INV100182"/>
    <x v="283"/>
    <s v="CUST0263"/>
    <s v="PRD083"/>
    <s v="STR092"/>
    <s v="EMP0336"/>
    <n v="8"/>
    <n v="477.64"/>
    <n v="5"/>
    <n v="191.06"/>
    <n v="4174.57"/>
    <n v="2859.76"/>
    <n v="1314.81"/>
    <s v="Cash"/>
    <s v="Not Returned"/>
    <x v="1"/>
    <d v="1899-12-30T19:57:00"/>
    <s v="Weekend"/>
    <s v="Organic Fresh Fresh Fruits 2kg"/>
    <x v="9"/>
    <n v="425.88"/>
    <s v="Deepa Kumar"/>
    <x v="0"/>
    <s v="Sanjay Sharma"/>
    <s v="Billing"/>
    <s v="FreshMart Chennai Gardens"/>
    <x v="0"/>
  </r>
  <r>
    <s v="INV100214"/>
    <x v="283"/>
    <s v="CUST0235"/>
    <s v="PRD003"/>
    <s v="STR052"/>
    <s v="EMP0205"/>
    <n v="6"/>
    <n v="617.42999999999995"/>
    <n v="5"/>
    <n v="185.23"/>
    <n v="4047.25"/>
    <n v="2061.9"/>
    <n v="1985.35"/>
    <s v="Wallet"/>
    <s v="Not Returned"/>
    <x v="1"/>
    <d v="1899-12-30T13:54:00"/>
    <s v="Weekend"/>
    <s v="Harvest Gold Buns Combo"/>
    <x v="6"/>
    <n v="589.75"/>
    <s v="Rajesh Pandian"/>
    <x v="0"/>
    <s v="Divya Menon"/>
    <s v="Store Manager"/>
    <s v="FreshMart Erode Extension"/>
    <x v="0"/>
  </r>
  <r>
    <s v="INV100438"/>
    <x v="283"/>
    <s v="CUST0580"/>
    <s v="PRD070"/>
    <s v="STR140"/>
    <s v="EMP0145"/>
    <n v="1"/>
    <n v="233.47"/>
    <n v="15"/>
    <n v="35.020000000000003"/>
    <n v="228.22"/>
    <n v="188.98"/>
    <n v="39.24"/>
    <s v="Debit Card"/>
    <s v="Returned"/>
    <x v="0"/>
    <d v="1899-12-30T12:47:00"/>
    <s v="Weekend"/>
    <s v="Surf Excel Batteries 2kg"/>
    <x v="5"/>
    <n v="233.47"/>
    <s v="Eswari Nathan"/>
    <x v="1"/>
    <s v="Ilango Reddy"/>
    <s v="Cashier"/>
    <s v="FreshMart Surat Crossing"/>
    <x v="2"/>
  </r>
  <r>
    <s v="INV100627"/>
    <x v="283"/>
    <s v="CUST0497"/>
    <s v="PRD073"/>
    <s v="STR041"/>
    <s v="EMP0097"/>
    <n v="8"/>
    <n v="425.06"/>
    <n v="0"/>
    <n v="0"/>
    <n v="3910.55"/>
    <n v="2552.4"/>
    <n v="1358.15"/>
    <s v="Upi"/>
    <s v="Not Returned"/>
    <x v="1"/>
    <d v="1899-12-30T18:13:00"/>
    <s v="Weekend"/>
    <s v="Harvest Gold Rusk 1kg"/>
    <x v="5"/>
    <n v="392.68"/>
    <s v="Vasanth Nathan"/>
    <x v="0"/>
    <s v="Hari Pandian"/>
    <s v="Billing"/>
    <s v="FreshMart Tiruppur Colony"/>
    <x v="0"/>
  </r>
  <r>
    <s v="INV100734"/>
    <x v="283"/>
    <s v="CUST0081"/>
    <s v="PRD144"/>
    <s v="STR052"/>
    <s v="EMP0232"/>
    <n v="4"/>
    <n v="242.22"/>
    <n v="0"/>
    <n v="0"/>
    <n v="1114.21"/>
    <n v="744.16"/>
    <n v="370.05"/>
    <s v="Debit Card"/>
    <s v="Not Returned"/>
    <x v="2"/>
    <d v="1899-12-30T19:46:00"/>
    <s v="Weekend"/>
    <s v="Harpic Dishwash Combo"/>
    <x v="4"/>
    <n v="242.22"/>
    <s v="Nirmala Achari"/>
    <x v="1"/>
    <s v="Uma Nathan"/>
    <s v="Operations"/>
    <s v="FreshMart Erode Extension"/>
    <x v="0"/>
  </r>
  <r>
    <s v="INV100796"/>
    <x v="283"/>
    <s v="CUST0438"/>
    <s v="PRD039"/>
    <s v="STR080"/>
    <s v="EMP0285"/>
    <n v="1"/>
    <n v="392.79"/>
    <n v="5"/>
    <n v="19.64"/>
    <n v="429.12"/>
    <n v="348.33"/>
    <n v="80.790000000000006"/>
    <s v="Wallet"/>
    <s v="Not Returned"/>
    <x v="0"/>
    <d v="1899-12-30T11:00:00"/>
    <s v="Weekend"/>
    <s v="ITC Frozen Vegetables 250ml"/>
    <x v="12"/>
    <n v="392.79"/>
    <s v="Nandhini Mudaliar"/>
    <x v="1"/>
    <s v="Lalitha Murugan"/>
    <s v="Store Manager"/>
    <s v="FreshMart Madurai Colony"/>
    <x v="0"/>
  </r>
  <r>
    <s v="INV101428"/>
    <x v="283"/>
    <s v="CUST0049"/>
    <s v="PRD024"/>
    <s v="STR105"/>
    <s v="EMP0089"/>
    <n v="7"/>
    <n v="359.18"/>
    <n v="10"/>
    <n v="251.43"/>
    <n v="2602.25"/>
    <n v="1722.84"/>
    <n v="879.41"/>
    <s v="Net Banking"/>
    <s v="Not Returned"/>
    <x v="1"/>
    <d v="1899-12-30T20:16:00"/>
    <s v="Weekend"/>
    <s v="Aavin Milk Pack v2"/>
    <x v="3"/>
    <n v="313.47000000000003"/>
    <s v="Lokesh Gupta"/>
    <x v="0"/>
    <s v="Kalpana Balan"/>
    <s v="Cashier"/>
    <s v="FreshMart Ahmedabad Junction"/>
    <x v="2"/>
  </r>
  <r>
    <s v="INV101664"/>
    <x v="283"/>
    <s v="CUST0417"/>
    <s v="PRD144"/>
    <s v="STR113"/>
    <s v="EMP0339"/>
    <n v="2"/>
    <n v="242.22"/>
    <n v="5"/>
    <n v="24.22"/>
    <n v="529.25"/>
    <n v="372.08"/>
    <n v="157.16999999999999"/>
    <s v="Wallet"/>
    <s v="Not Returned"/>
    <x v="0"/>
    <d v="1899-12-30T15:20:00"/>
    <s v="Weekend"/>
    <s v="Harpic Dishwash Combo"/>
    <x v="4"/>
    <n v="242.22"/>
    <s v="Sanjay Chandran"/>
    <x v="1"/>
    <s v="Hariharan Mudaliar"/>
    <s v="Cashier"/>
    <s v="FreshMart Pune Heights"/>
    <x v="2"/>
  </r>
  <r>
    <s v="INV101791"/>
    <x v="283"/>
    <s v="CUST0312"/>
    <s v="PRD034"/>
    <s v="STR053"/>
    <s v="EMP0007"/>
    <n v="8"/>
    <n v="139.28"/>
    <n v="20"/>
    <n v="222.85"/>
    <n v="1025.0999999999999"/>
    <n v="778.8"/>
    <n v="246.3"/>
    <s v="Cash"/>
    <s v="Not Returned"/>
    <x v="1"/>
    <d v="1899-12-30T11:25:00"/>
    <s v="Weekend"/>
    <s v="Nescafe Coffee 500g"/>
    <x v="0"/>
    <n v="124.84"/>
    <s v="Tara Sharma"/>
    <x v="0"/>
    <s v="Udhay Selvam"/>
    <s v="Billing"/>
    <s v="FreshMart Tiruppur Heights"/>
    <x v="0"/>
  </r>
  <r>
    <s v="INV102350"/>
    <x v="283"/>
    <s v="CUST0355"/>
    <s v="PRD024"/>
    <s v="STR003"/>
    <s v="EMP0298"/>
    <n v="1"/>
    <n v="313.47000000000003"/>
    <n v="10"/>
    <n v="31.35"/>
    <n v="324.44"/>
    <n v="246.12"/>
    <n v="78.319999999999993"/>
    <s v="Debit Card"/>
    <s v="Not Returned"/>
    <x v="1"/>
    <d v="1899-12-30T15:46:00"/>
    <s v="Weekend"/>
    <s v="Aavin Milk Pack v2"/>
    <x v="3"/>
    <n v="313.47000000000003"/>
    <s v="Chandran Murugan"/>
    <x v="1"/>
    <s v="Balaji Reddy"/>
    <s v="Billing"/>
    <s v="FreshMart Tiruppur Square"/>
    <x v="0"/>
  </r>
  <r>
    <s v="INV102434"/>
    <x v="283"/>
    <s v="CUST0312"/>
    <s v="PRD017"/>
    <s v="STR088"/>
    <s v="EMP0133"/>
    <n v="7"/>
    <n v="495.55"/>
    <n v="15"/>
    <n v="520.33000000000004"/>
    <n v="3390.8"/>
    <n v="2783.83"/>
    <n v="606.97"/>
    <s v="Upi"/>
    <s v="Not Returned"/>
    <x v="0"/>
    <d v="1899-12-30T19:14:00"/>
    <s v="Weekend"/>
    <s v="Nestle Curd 1kg"/>
    <x v="3"/>
    <n v="464.41"/>
    <s v="Tara Sharma"/>
    <x v="0"/>
    <s v="Deepak Naicker"/>
    <s v="Sales"/>
    <s v="FreshMart Salem Extension"/>
    <x v="0"/>
  </r>
  <r>
    <s v="INV102474"/>
    <x v="283"/>
    <s v="CUST0498"/>
    <s v="PRD023"/>
    <s v="STR101"/>
    <s v="EMP0131"/>
    <n v="1"/>
    <n v="342.27"/>
    <n v="0"/>
    <n v="0"/>
    <n v="393.61"/>
    <n v="266.10000000000002"/>
    <n v="127.51"/>
    <s v="Net Banking"/>
    <s v="Returned"/>
    <x v="1"/>
    <d v="1899-12-30T19:35:00"/>
    <s v="Weekend"/>
    <s v="Amul Butter 1L"/>
    <x v="3"/>
    <n v="342.27"/>
    <s v="Senthil Raj"/>
    <x v="1"/>
    <s v="Vani Chandran"/>
    <s v="Inventory"/>
    <s v="FreshMart Nagpur Junction"/>
    <x v="2"/>
  </r>
  <r>
    <s v="INV100921"/>
    <x v="284"/>
    <s v="CUST0461"/>
    <s v="PRD002"/>
    <s v="STR020"/>
    <s v="EMP0145"/>
    <n v="4"/>
    <n v="478.68"/>
    <n v="0"/>
    <n v="0"/>
    <n v="1914.72"/>
    <n v="1016.2"/>
    <n v="898.52"/>
    <s v="Net Banking"/>
    <s v="Not Returned"/>
    <x v="1"/>
    <d v="1899-12-30T12:01:00"/>
    <s v="Weekday"/>
    <s v="Britannia Buns Pack"/>
    <x v="6"/>
    <n v="440.5"/>
    <s v="Prakash Achari"/>
    <x v="0"/>
    <s v="Ilango Reddy"/>
    <s v="Cashier"/>
    <s v="FreshMart Erode Circle"/>
    <x v="0"/>
  </r>
  <r>
    <s v="INV101339"/>
    <x v="284"/>
    <s v="CUST0627"/>
    <s v="PRD028"/>
    <s v="STR088"/>
    <s v="EMP0229"/>
    <n v="5"/>
    <n v="380.12"/>
    <n v="15"/>
    <n v="285.08999999999997"/>
    <n v="1615.51"/>
    <n v="1549.9"/>
    <n v="65.61"/>
    <s v="Upi"/>
    <s v="Not Returned"/>
    <x v="2"/>
    <d v="1899-12-30T13:30:00"/>
    <s v="Weekday"/>
    <s v="Tata Tea Soft Drinks 500g"/>
    <x v="0"/>
    <n v="380.12"/>
    <s v="Ishwarya Mudaliar"/>
    <x v="2"/>
    <s v="Udhay Sekar"/>
    <s v="Sales"/>
    <s v="FreshMart Salem Extension"/>
    <x v="0"/>
  </r>
  <r>
    <s v="INV101526"/>
    <x v="284"/>
    <s v="CUST0157"/>
    <s v="PRD049"/>
    <s v="STR043"/>
    <s v="EMP0330"/>
    <n v="3"/>
    <n v="424.8"/>
    <n v="0"/>
    <n v="0"/>
    <n v="1274.4000000000001"/>
    <n v="926.82"/>
    <n v="347.58"/>
    <s v="Wallet"/>
    <s v="Not Returned"/>
    <x v="1"/>
    <d v="1899-12-30T18:54:00"/>
    <s v="Weekday"/>
    <s v="Cadbury Chips 1kg"/>
    <x v="7"/>
    <n v="418.79"/>
    <s v="Prasath Chettiar"/>
    <x v="0"/>
    <s v="Nagarajan Chandran"/>
    <s v="Store Manager"/>
    <s v="FreshMart Erode Heights"/>
    <x v="0"/>
  </r>
  <r>
    <s v="INV100006"/>
    <x v="285"/>
    <s v="CUST0384"/>
    <s v="PRD031"/>
    <s v="STR025"/>
    <s v="EMP0281"/>
    <n v="8"/>
    <n v="356.6"/>
    <n v="5"/>
    <n v="142.63999999999999"/>
    <n v="2710.16"/>
    <n v="2174.2399999999998"/>
    <n v="535.91999999999996"/>
    <s v="Wallet"/>
    <s v="Not Returned"/>
    <x v="1"/>
    <d v="1899-12-30T15:09:00"/>
    <s v="Weekday"/>
    <s v="Nescafe Coffee Pack"/>
    <x v="0"/>
    <n v="342.46"/>
    <s v="Anand Kumar"/>
    <x v="0"/>
    <s v="Malathi Iyer"/>
    <s v="Sales"/>
    <s v="FreshMart Tiruppur Enclave"/>
    <x v="0"/>
  </r>
  <r>
    <s v="INV100352"/>
    <x v="285"/>
    <s v="CUST0257"/>
    <s v="PRD150"/>
    <s v="STR120"/>
    <s v="EMP0344"/>
    <n v="3"/>
    <n v="214.04"/>
    <n v="20"/>
    <n v="128.41999999999999"/>
    <n v="513.70000000000005"/>
    <n v="474.18"/>
    <n v="39.520000000000003"/>
    <s v="Upi"/>
    <s v="Not Returned"/>
    <x v="1"/>
    <d v="1899-12-30T15:14:00"/>
    <s v="Weekday"/>
    <s v="Lizol Toilet Cleaner 200g v2"/>
    <x v="4"/>
    <n v="214.04"/>
    <s v="Eswari Sharma"/>
    <x v="2"/>
    <s v="Meena Kumar"/>
    <s v="Sales"/>
    <s v="FreshMart Nagpur Central"/>
    <x v="2"/>
  </r>
  <r>
    <s v="INV100693"/>
    <x v="285"/>
    <s v="CUST0690"/>
    <s v="PRD053"/>
    <s v="STR033"/>
    <s v="EMP0113"/>
    <n v="4"/>
    <n v="262.77"/>
    <n v="0"/>
    <n v="0"/>
    <n v="1051.08"/>
    <n v="778.56"/>
    <n v="272.52"/>
    <s v="Debit Card"/>
    <s v="Not Returned"/>
    <x v="1"/>
    <d v="1899-12-30T21:48:00"/>
    <s v="Weekday"/>
    <s v="Cadbury Namkeen Pack"/>
    <x v="7"/>
    <n v="262.77"/>
    <s v="Banu Menon"/>
    <x v="1"/>
    <s v="Radha Rao"/>
    <s v="Inventory"/>
    <s v="FreshMart Ahmedabad Complex"/>
    <x v="0"/>
  </r>
  <r>
    <s v="INV101413"/>
    <x v="285"/>
    <s v="CUST0505"/>
    <s v="PRD103"/>
    <s v="STR008"/>
    <s v="EMP0111"/>
    <n v="8"/>
    <n v="396.47"/>
    <n v="15"/>
    <n v="475.76"/>
    <n v="2696"/>
    <n v="2427.2800000000002"/>
    <n v="268.72000000000003"/>
    <s v="Cash"/>
    <s v="Not Returned"/>
    <x v="2"/>
    <d v="1899-12-30T10:52:00"/>
    <s v="Weekday"/>
    <s v="Organic Fresh Fresh Vegetables Pack"/>
    <x v="11"/>
    <n v="355.64"/>
    <s v="Yazhini Sekar"/>
    <x v="0"/>
    <s v="Devi Mudaliar"/>
    <s v="Store Manager"/>
    <s v="FreshMart Kochi Plaza"/>
    <x v="0"/>
  </r>
  <r>
    <s v="INV101997"/>
    <x v="285"/>
    <s v="CUST0012"/>
    <s v="PRD112"/>
    <s v="STR092"/>
    <s v="EMP0336"/>
    <n v="2"/>
    <n v="251.73"/>
    <n v="0"/>
    <n v="0"/>
    <n v="503.46"/>
    <n v="421.04"/>
    <n v="82.42"/>
    <s v="Debit Card"/>
    <s v="Not Returned"/>
    <x v="2"/>
    <d v="1899-12-30T10:13:00"/>
    <s v="Weekday"/>
    <s v="Aachi Ponni Rice 2kg"/>
    <x v="2"/>
    <n v="251.73"/>
    <s v="Meena Gupta"/>
    <x v="1"/>
    <s v="Sanjay Sharma"/>
    <s v="Billing"/>
    <s v="FreshMart Chennai Gardens"/>
    <x v="0"/>
  </r>
  <r>
    <s v="INV100809"/>
    <x v="286"/>
    <s v="CUST0085"/>
    <s v="PRD126"/>
    <s v="STR040"/>
    <s v="EMP0061"/>
    <n v="2"/>
    <n v="360.52"/>
    <n v="0"/>
    <n v="0"/>
    <n v="721.04"/>
    <n v="648.96"/>
    <n v="72.08"/>
    <s v="Credit Card"/>
    <s v="Not Returned"/>
    <x v="1"/>
    <d v="1899-12-30T14:58:00"/>
    <s v="Weekday"/>
    <s v="Fortune Gingelly Oil 1L"/>
    <x v="8"/>
    <n v="360.52"/>
    <s v="Sundar Prabhu"/>
    <x v="1"/>
    <s v="Poornima Devi"/>
    <s v="Billing"/>
    <s v="FreshMart Coimbatore Colony"/>
    <x v="2"/>
  </r>
  <r>
    <s v="INV100832"/>
    <x v="286"/>
    <s v="CUST0360"/>
    <s v="PRD062"/>
    <s v="STR053"/>
    <s v="EMP0190"/>
    <n v="3"/>
    <n v="446.17"/>
    <n v="0"/>
    <n v="0"/>
    <n v="1338.51"/>
    <n v="976.83"/>
    <n v="361.68"/>
    <s v="Credit Card"/>
    <s v="Not Returned"/>
    <x v="1"/>
    <d v="1899-12-30T20:32:00"/>
    <s v="Weekday"/>
    <s v="Himalaya Skin Care Combo"/>
    <x v="10"/>
    <n v="298.81"/>
    <s v="Deepak Nathan"/>
    <x v="1"/>
    <s v="Balaji Prabhu"/>
    <s v="HR"/>
    <s v="FreshMart Tiruppur Heights"/>
    <x v="0"/>
  </r>
  <r>
    <s v="INV101141"/>
    <x v="286"/>
    <s v="CUST0547"/>
    <s v="PRD084"/>
    <s v="STR112"/>
    <s v="EMP0200"/>
    <n v="4"/>
    <n v="221.61"/>
    <n v="20"/>
    <n v="177.29"/>
    <n v="709.15"/>
    <n v="728.68"/>
    <n v="-19.53"/>
    <s v="Credit Card"/>
    <s v="Not Returned"/>
    <x v="1"/>
    <d v="1899-12-30T18:50:00"/>
    <s v="Weekday"/>
    <s v="Local Farm Fresh Fruits Combo"/>
    <x v="9"/>
    <n v="221.61"/>
    <s v="Umesh Balan"/>
    <x v="1"/>
    <s v="Lalitha Varma"/>
    <s v="Cashier"/>
    <s v="FreshMart Surat Colony"/>
    <x v="2"/>
  </r>
  <r>
    <s v="INV101280"/>
    <x v="286"/>
    <s v="CUST0495"/>
    <s v="PRD134"/>
    <s v="STR017"/>
    <s v="EMP0092"/>
    <n v="3"/>
    <n v="392.61"/>
    <n v="0"/>
    <n v="0"/>
    <n v="1177.83"/>
    <n v="788.4"/>
    <n v="389.43"/>
    <s v="Wallet"/>
    <s v="Not Returned"/>
    <x v="1"/>
    <d v="1899-12-30T15:46:00"/>
    <s v="Weekday"/>
    <s v="Aachi Powdered Spices 200g v2"/>
    <x v="1"/>
    <n v="353.05"/>
    <s v="Bhuvana Pillai"/>
    <x v="0"/>
    <s v="Tara Gupta"/>
    <s v="Sales"/>
    <s v="FreshMart Madurai Plaza"/>
    <x v="0"/>
  </r>
  <r>
    <s v="INV101406"/>
    <x v="286"/>
    <s v="CUST0364"/>
    <s v="PRD007"/>
    <s v="STR124"/>
    <s v="EMP0164"/>
    <n v="1"/>
    <n v="437.49"/>
    <n v="0"/>
    <n v="0"/>
    <n v="437.49"/>
    <n v="265.44"/>
    <n v="172.05"/>
    <s v="Upi"/>
    <s v="Not Returned"/>
    <x v="0"/>
    <d v="1899-12-30T12:35:00"/>
    <s v="Weekday"/>
    <s v="Britannia Buns 2kg v2"/>
    <x v="6"/>
    <n v="437.49"/>
    <s v="Suresh Sekar"/>
    <x v="1"/>
    <s v="Sundar Naicker"/>
    <s v="Billing"/>
    <s v="FreshMart Ahmedabad Hub"/>
    <x v="2"/>
  </r>
  <r>
    <s v="INV102061"/>
    <x v="286"/>
    <s v="CUST0085"/>
    <s v="PRD024"/>
    <s v="STR082"/>
    <s v="EMP0115"/>
    <n v="2"/>
    <n v="313.47000000000003"/>
    <n v="10"/>
    <n v="62.69"/>
    <n v="564.25"/>
    <n v="492.24"/>
    <n v="72.010000000000005"/>
    <s v="Upi"/>
    <s v="Not Returned"/>
    <x v="0"/>
    <d v="1899-12-30T09:17:00"/>
    <s v="Weekday"/>
    <s v="Aavin Milk Pack v2"/>
    <x v="3"/>
    <n v="313.47000000000003"/>
    <s v="Sundar Prabhu"/>
    <x v="1"/>
    <s v="Vasanth Menon"/>
    <s v="Store Manager"/>
    <s v="FreshMart Salem Bypass"/>
    <x v="0"/>
  </r>
  <r>
    <s v="INV102143"/>
    <x v="286"/>
    <s v="CUST0200"/>
    <s v="PRD103"/>
    <s v="STR157"/>
    <s v="EMP0127"/>
    <n v="7"/>
    <n v="399.42"/>
    <n v="0"/>
    <n v="0"/>
    <n v="2795.94"/>
    <n v="2123.87"/>
    <n v="672.07"/>
    <s v="Credit Card"/>
    <s v="Not Returned"/>
    <x v="0"/>
    <d v="1899-12-30T10:58:00"/>
    <s v="Weekday"/>
    <s v="Organic Fresh Fresh Vegetables Pack"/>
    <x v="11"/>
    <n v="355.64"/>
    <s v="Karthik Achari"/>
    <x v="0"/>
    <s v="Kannan Mudaliar"/>
    <s v="Sales"/>
    <s v="FreshMart Lucknow Extension"/>
    <x v="1"/>
  </r>
  <r>
    <s v="INV100062"/>
    <x v="287"/>
    <s v="CUST0481"/>
    <s v="PRD028"/>
    <s v="STR136"/>
    <s v="EMP0070"/>
    <n v="2"/>
    <n v="380.12"/>
    <n v="0"/>
    <n v="0"/>
    <n v="760.24"/>
    <n v="619.96"/>
    <n v="140.28"/>
    <s v="Upi"/>
    <s v="Not Returned"/>
    <x v="1"/>
    <d v="1899-12-30T12:45:00"/>
    <s v="Weekday"/>
    <s v="Tata Tea Soft Drinks 500g"/>
    <x v="0"/>
    <n v="380.12"/>
    <s v="Gayathri Naidu"/>
    <x v="1"/>
    <s v="Umesh Subramaniam"/>
    <s v="Sales"/>
    <s v="FreshMart Nagpur Crossing"/>
    <x v="2"/>
  </r>
  <r>
    <s v="INV100360"/>
    <x v="287"/>
    <s v="CUST0669"/>
    <s v="PRD025"/>
    <s v="STR094"/>
    <s v="EMP0347"/>
    <n v="4"/>
    <n v="383.51"/>
    <n v="0"/>
    <n v="0"/>
    <n v="1534.04"/>
    <n v="1143.5999999999999"/>
    <n v="390.44"/>
    <s v="Debit Card"/>
    <s v="Not Returned"/>
    <x v="1"/>
    <d v="1899-12-30T11:14:00"/>
    <s v="Weekday"/>
    <s v="Nescafe Soft Drinks Pack"/>
    <x v="0"/>
    <n v="383.51"/>
    <s v="Mani Krishnan"/>
    <x v="2"/>
    <s v="Dhanush Chandran"/>
    <s v="Sales"/>
    <s v="FreshMart Mumbai Central"/>
    <x v="2"/>
  </r>
  <r>
    <s v="INV102119"/>
    <x v="287"/>
    <s v="CUST0396"/>
    <s v="PRD142"/>
    <s v="STR148"/>
    <s v="EMP0267"/>
    <n v="2"/>
    <n v="522.78"/>
    <n v="15"/>
    <n v="156.83000000000001"/>
    <n v="888.73"/>
    <n v="791.74"/>
    <n v="96.99"/>
    <s v="Net Banking"/>
    <s v="Not Returned"/>
    <x v="1"/>
    <d v="1899-12-30T14:13:00"/>
    <s v="Weekday"/>
    <s v="Lizol Dishwash 200g"/>
    <x v="4"/>
    <n v="522.78"/>
    <s v="Yogesh Raj"/>
    <x v="2"/>
    <s v="Ashok Pillai"/>
    <s v="HR"/>
    <s v="FreshMart Kanpur Gardens"/>
    <x v="1"/>
  </r>
  <r>
    <s v="INV102259"/>
    <x v="287"/>
    <s v="CUST0528"/>
    <s v="PRD030"/>
    <s v="STR059"/>
    <s v="EMP0192"/>
    <n v="2"/>
    <n v="172.63"/>
    <n v="5"/>
    <n v="17.260000000000002"/>
    <n v="328"/>
    <n v="284"/>
    <n v="44"/>
    <s v="Wallet"/>
    <s v="Not Returned"/>
    <x v="1"/>
    <d v="1899-12-30T19:11:00"/>
    <s v="Weekday"/>
    <s v="Nescafe Tea Combo"/>
    <x v="0"/>
    <n v="172.63"/>
    <s v="Divya Balan"/>
    <x v="2"/>
    <s v="Rajesh Mudaliar"/>
    <s v="Billing"/>
    <s v="FreshMart Coimbatore Plaza"/>
    <x v="0"/>
  </r>
  <r>
    <s v="INV100387"/>
    <x v="288"/>
    <s v="CUST0586"/>
    <s v="PRD005"/>
    <s v="STR135"/>
    <s v="EMP0134"/>
    <n v="3"/>
    <n v="332.74"/>
    <n v="0"/>
    <n v="0"/>
    <n v="998.22"/>
    <n v="615.80999999999995"/>
    <n v="382.41"/>
    <s v="Upi"/>
    <s v="Not Returned"/>
    <x v="1"/>
    <d v="1899-12-30T20:30:00"/>
    <s v="Weekday"/>
    <s v="Amul Paneer 250ml"/>
    <x v="6"/>
    <n v="332.74"/>
    <s v="Meena Selvam"/>
    <x v="1"/>
    <s v="Poornima Gounder"/>
    <s v="Billing"/>
    <s v="FreshMart Pune Towers"/>
    <x v="2"/>
  </r>
  <r>
    <s v="INV100395"/>
    <x v="288"/>
    <s v="CUST0075"/>
    <s v="PRD133"/>
    <s v="STR087"/>
    <s v="EMP0222"/>
    <n v="2"/>
    <n v="80.5"/>
    <n v="0"/>
    <n v="0"/>
    <n v="161"/>
    <n v="124.5"/>
    <n v="36.5"/>
    <s v="Credit Card"/>
    <s v="Not Returned"/>
    <x v="1"/>
    <d v="1899-12-30T20:47:00"/>
    <s v="Weekday"/>
    <s v="Aachi Powdered Spices 200g"/>
    <x v="1"/>
    <n v="80.5"/>
    <s v="Banu Mudaliar"/>
    <x v="1"/>
    <s v="Poornima Rao"/>
    <s v="Inventory"/>
    <s v="FreshMart Mysuru Complex"/>
    <x v="0"/>
  </r>
  <r>
    <s v="INV101213"/>
    <x v="288"/>
    <s v="CUST0214"/>
    <s v="PRD006"/>
    <s v="STR148"/>
    <s v="EMP0088"/>
    <n v="1"/>
    <n v="343.56"/>
    <n v="0"/>
    <n v="0"/>
    <n v="343.56"/>
    <n v="216.32"/>
    <n v="127.24"/>
    <s v="Cash"/>
    <s v="Not Returned"/>
    <x v="1"/>
    <d v="1899-12-30T21:11:00"/>
    <s v="Weekday"/>
    <s v="Harvest Gold Cookies 500g"/>
    <x v="6"/>
    <n v="343.56"/>
    <s v="Thenmozhi Reddy"/>
    <x v="1"/>
    <s v="Nithya Rao"/>
    <s v="Cashier"/>
    <s v="FreshMart Kanpur Gardens"/>
    <x v="1"/>
  </r>
  <r>
    <s v="INV101245"/>
    <x v="288"/>
    <s v="CUST0182"/>
    <s v="PRD060"/>
    <s v="STR061"/>
    <s v="EMP0329"/>
    <n v="5"/>
    <n v="72.930000000000007"/>
    <n v="15"/>
    <n v="54.7"/>
    <n v="309.95"/>
    <n v="271.25"/>
    <n v="38.700000000000003"/>
    <s v="Wallet"/>
    <s v="Not Returned"/>
    <x v="1"/>
    <d v="1899-12-30T17:56:00"/>
    <s v="Weekday"/>
    <s v="Himalaya Soap 250ml"/>
    <x v="10"/>
    <n v="72.930000000000007"/>
    <s v="Esha Prabhu"/>
    <x v="2"/>
    <s v="Balamurugan Nair"/>
    <s v="Cashier"/>
    <s v="FreshMart Hyderabad Colony"/>
    <x v="0"/>
  </r>
  <r>
    <s v="INV101598"/>
    <x v="288"/>
    <s v="CUST0219"/>
    <s v="PRD009"/>
    <s v="STR159"/>
    <s v="EMP0238"/>
    <n v="3"/>
    <n v="743.18"/>
    <n v="15"/>
    <n v="334.43"/>
    <n v="1895.11"/>
    <n v="1196.1600000000001"/>
    <n v="698.95"/>
    <s v="Debit Card"/>
    <s v="Not Returned"/>
    <x v="2"/>
    <d v="1899-12-30T21:03:00"/>
    <s v="Weekday"/>
    <s v="Harvest Gold Buns 200g"/>
    <x v="6"/>
    <n v="661.91"/>
    <s v="Pandi Naidu"/>
    <x v="0"/>
    <s v="Poornima Menon"/>
    <s v="Operations"/>
    <s v="FreshMart Jaipur Market"/>
    <x v="1"/>
  </r>
  <r>
    <s v="INV101603"/>
    <x v="288"/>
    <s v="CUST0183"/>
    <s v="PRD139"/>
    <s v="STR011"/>
    <s v="EMP0102"/>
    <n v="3"/>
    <n v="91.61"/>
    <n v="5"/>
    <n v="13.74"/>
    <n v="261.08999999999997"/>
    <n v="212.1"/>
    <n v="48.99"/>
    <s v="Net Banking"/>
    <s v="Not Returned"/>
    <x v="0"/>
    <d v="1899-12-30T10:24:00"/>
    <s v="Weekday"/>
    <s v="Lizol Toilet Cleaner Combo"/>
    <x v="4"/>
    <n v="91.61"/>
    <s v="Tara Balan"/>
    <x v="2"/>
    <s v="Prasath Reddy"/>
    <s v="Cashier"/>
    <s v="FreshMart Bengaluru Enclave"/>
    <x v="0"/>
  </r>
  <r>
    <s v="INV101689"/>
    <x v="288"/>
    <s v="CUST0346"/>
    <s v="PRD006"/>
    <s v="STR106"/>
    <s v="EMP0347"/>
    <n v="5"/>
    <n v="345.01"/>
    <n v="0"/>
    <n v="0"/>
    <n v="1725.05"/>
    <n v="1081.5999999999999"/>
    <n v="643.45000000000005"/>
    <s v="Cash"/>
    <s v="Not Returned"/>
    <x v="1"/>
    <d v="1899-12-30T19:18:00"/>
    <s v="Weekday"/>
    <s v="Harvest Gold Cookies 500g"/>
    <x v="6"/>
    <n v="343.56"/>
    <s v="Thenmozhi Devi"/>
    <x v="0"/>
    <s v="Dhanush Chandran"/>
    <s v="Sales"/>
    <s v="FreshMart Ahmedabad Crossing"/>
    <x v="2"/>
  </r>
  <r>
    <s v="INV102059"/>
    <x v="288"/>
    <s v="CUST0409"/>
    <s v="PRD065"/>
    <s v="STR071"/>
    <s v="EMP0210"/>
    <n v="3"/>
    <n v="307"/>
    <n v="20"/>
    <n v="184.2"/>
    <n v="736.8"/>
    <n v="597.48"/>
    <n v="139.32"/>
    <s v="Net Banking"/>
    <s v="Not Returned"/>
    <x v="1"/>
    <d v="1899-12-30T18:35:00"/>
    <s v="Weekday"/>
    <s v="Dove Toothpaste 1L"/>
    <x v="10"/>
    <n v="159.5"/>
    <s v="Banu Subramaniam"/>
    <x v="0"/>
    <s v="Karthik Venkataraman"/>
    <s v="Sales"/>
    <s v="FreshMart Salem Crossing"/>
    <x v="0"/>
  </r>
  <r>
    <s v="INV102414"/>
    <x v="288"/>
    <s v="CUST0639"/>
    <s v="PRD111"/>
    <s v="STR059"/>
    <s v="EMP0070"/>
    <n v="7"/>
    <n v="233.9"/>
    <n v="15"/>
    <n v="245.59"/>
    <n v="1391.71"/>
    <n v="1336.3"/>
    <n v="55.41"/>
    <s v="Cash"/>
    <s v="Not Returned"/>
    <x v="1"/>
    <d v="1899-12-30T17:34:00"/>
    <s v="Weekday"/>
    <s v="Aachi Idli Rice 500g"/>
    <x v="2"/>
    <n v="225.45"/>
    <s v="Hari Raj"/>
    <x v="0"/>
    <s v="Umesh Subramaniam"/>
    <s v="Sales"/>
    <s v="FreshMart Coimbatore Plaza"/>
    <x v="0"/>
  </r>
  <r>
    <s v="INV100459"/>
    <x v="289"/>
    <s v="CUST0040"/>
    <s v="PRD086"/>
    <s v="STR085"/>
    <s v="EMP0154"/>
    <n v="1"/>
    <n v="327.08"/>
    <n v="0"/>
    <n v="0"/>
    <n v="376.14"/>
    <n v="274.61"/>
    <n v="101.53"/>
    <s v="Wallet"/>
    <s v="Not Returned"/>
    <x v="1"/>
    <d v="1899-12-30T15:51:00"/>
    <s v="Weekend"/>
    <s v="Local Farm Fresh Fruits Combo v2"/>
    <x v="9"/>
    <n v="327.08"/>
    <s v="Karthik Menon"/>
    <x v="1"/>
    <s v="Dinesh Varma"/>
    <s v="Store Manager"/>
    <s v="FreshMart Mysuru Arcade"/>
    <x v="0"/>
  </r>
  <r>
    <s v="INV100326"/>
    <x v="289"/>
    <s v="CUST0045"/>
    <s v="PRD080"/>
    <s v="STR036"/>
    <s v="EMP0150"/>
    <n v="6"/>
    <n v="306.69"/>
    <n v="0"/>
    <n v="0"/>
    <n v="2116.16"/>
    <n v="1237.8"/>
    <n v="878.36"/>
    <s v="Net Banking"/>
    <s v="Not Returned"/>
    <x v="1"/>
    <d v="1899-12-30T13:35:00"/>
    <s v="Weekend"/>
    <s v="Vim Kitchenware 1kg"/>
    <x v="5"/>
    <n v="275.70999999999998"/>
    <s v="Thenmozhi Pandian"/>
    <x v="0"/>
    <s v="Dhanya Iyer"/>
    <s v="Operations"/>
    <s v="FreshMart Chennai Central"/>
    <x v="0"/>
  </r>
  <r>
    <s v="INV100449"/>
    <x v="289"/>
    <s v="CUST0253"/>
    <s v="PRD051"/>
    <s v="STR107"/>
    <s v="EMP0018"/>
    <n v="5"/>
    <n v="147.97"/>
    <n v="15"/>
    <n v="110.98"/>
    <n v="723.2"/>
    <n v="564"/>
    <n v="159.19999999999999"/>
    <s v="Debit Card"/>
    <s v="Not Returned"/>
    <x v="1"/>
    <d v="1899-12-30T18:01:00"/>
    <s v="Weekend"/>
    <s v="Cadbury Biscuits 250ml"/>
    <x v="7"/>
    <n v="147.97"/>
    <s v="Ovi Reddy"/>
    <x v="2"/>
    <s v="Chandran Kumar"/>
    <s v="Cashier"/>
    <s v="FreshMart Surat Arcade"/>
    <x v="2"/>
  </r>
  <r>
    <s v="INV100464"/>
    <x v="289"/>
    <s v="CUST0057"/>
    <s v="PRD026"/>
    <s v="STR062"/>
    <s v="EMP0350"/>
    <n v="5"/>
    <n v="329.69"/>
    <n v="5"/>
    <n v="82.42"/>
    <n v="1800.93"/>
    <n v="1236.25"/>
    <n v="564.67999999999995"/>
    <s v="Wallet"/>
    <s v="Not Returned"/>
    <x v="1"/>
    <d v="1899-12-30T09:38:00"/>
    <s v="Weekend"/>
    <s v="Nescafe Coffee 1kg"/>
    <x v="0"/>
    <n v="329.69"/>
    <s v="Harini Chettiar"/>
    <x v="2"/>
    <s v="Uma Pandian"/>
    <s v="Cashier"/>
    <s v="FreshMart Hyderabad Crossing"/>
    <x v="0"/>
  </r>
  <r>
    <s v="INV100497"/>
    <x v="289"/>
    <s v="CUST0178"/>
    <s v="PRD053"/>
    <s v="STR053"/>
    <s v="EMP0007"/>
    <n v="3"/>
    <n v="270.85000000000002"/>
    <n v="0"/>
    <n v="0"/>
    <n v="934.43"/>
    <n v="583.91999999999996"/>
    <n v="350.51"/>
    <s v="Wallet"/>
    <s v="Not Returned"/>
    <x v="1"/>
    <d v="1899-12-30T09:24:00"/>
    <s v="Weekend"/>
    <s v="Cadbury Namkeen Pack"/>
    <x v="7"/>
    <n v="262.77"/>
    <s v="Vasanth Varma"/>
    <x v="0"/>
    <s v="Udhay Selvam"/>
    <s v="Billing"/>
    <s v="FreshMart Tiruppur Heights"/>
    <x v="0"/>
  </r>
  <r>
    <s v="INV101149"/>
    <x v="289"/>
    <s v="CUST0572"/>
    <s v="PRD088"/>
    <s v="STR170"/>
    <s v="EMP0162"/>
    <n v="3"/>
    <n v="407.72"/>
    <n v="15"/>
    <n v="183.47"/>
    <n v="1195.6400000000001"/>
    <n v="1023.72"/>
    <n v="171.92"/>
    <s v="Upi"/>
    <s v="Not Returned"/>
    <x v="1"/>
    <d v="1899-12-30T13:08:00"/>
    <s v="Weekend"/>
    <s v="Local Farm Fresh Fruits Combo v3"/>
    <x v="9"/>
    <n v="404.97"/>
    <s v="Chandrasekar Balan"/>
    <x v="0"/>
    <s v="Jagan Pandian"/>
    <s v="Store Manager"/>
    <s v="FreshMart Patna Arcade"/>
    <x v="3"/>
  </r>
  <r>
    <s v="INV101182"/>
    <x v="289"/>
    <s v="CUST0112"/>
    <s v="PRD119"/>
    <s v="STR047"/>
    <s v="EMP0108"/>
    <n v="3"/>
    <n v="234.86"/>
    <n v="0"/>
    <n v="0"/>
    <n v="810.27"/>
    <n v="639.69000000000005"/>
    <n v="170.58"/>
    <s v="Credit Card"/>
    <s v="Not Returned"/>
    <x v="2"/>
    <d v="1899-12-30T10:49:00"/>
    <s v="Weekend"/>
    <s v="Gold Winner Sunflower Oil 200g"/>
    <x v="8"/>
    <n v="234.86"/>
    <s v="Gokul Venkataraman"/>
    <x v="2"/>
    <s v="Padma Menon"/>
    <s v="Cashier"/>
    <s v="FreshMart Hyderabad Enclave"/>
    <x v="0"/>
  </r>
  <r>
    <s v="INV101987"/>
    <x v="289"/>
    <s v="CUST0290"/>
    <s v="PRD110"/>
    <s v="STR113"/>
    <s v="EMP0339"/>
    <n v="4"/>
    <n v="291.93"/>
    <n v="10"/>
    <n v="116.77"/>
    <n v="1208.5899999999999"/>
    <n v="1014.8"/>
    <n v="193.79"/>
    <s v="Upi"/>
    <s v="Not Returned"/>
    <x v="1"/>
    <d v="1899-12-30T10:31:00"/>
    <s v="Weekend"/>
    <s v="India Gate Ponni Rice 1kg"/>
    <x v="2"/>
    <n v="291.93"/>
    <s v="Uma Pillai"/>
    <x v="1"/>
    <s v="Hariharan Mudaliar"/>
    <s v="Cashier"/>
    <s v="FreshMart Pune Heights"/>
    <x v="2"/>
  </r>
  <r>
    <s v="INV102098"/>
    <x v="289"/>
    <s v="CUST0233"/>
    <s v="PRD138"/>
    <s v="STR053"/>
    <s v="EMP0007"/>
    <n v="4"/>
    <n v="416.08"/>
    <n v="20"/>
    <n v="332.86"/>
    <n v="1531.18"/>
    <n v="1278.56"/>
    <n v="252.62"/>
    <s v="Debit Card"/>
    <s v="Not Returned"/>
    <x v="0"/>
    <d v="1899-12-30T13:02:00"/>
    <s v="Weekend"/>
    <s v="MDH Whole Spices Combo"/>
    <x v="1"/>
    <n v="416.08"/>
    <s v="Deepa Achari"/>
    <x v="1"/>
    <s v="Udhay Selvam"/>
    <s v="Billing"/>
    <s v="FreshMart Tiruppur Heights"/>
    <x v="0"/>
  </r>
  <r>
    <s v="INV102110"/>
    <x v="289"/>
    <s v="CUST0045"/>
    <s v="PRD055"/>
    <s v="STR056"/>
    <s v="EMP0315"/>
    <n v="5"/>
    <n v="133.51"/>
    <n v="10"/>
    <n v="66.75"/>
    <n v="690.92"/>
    <n v="478.5"/>
    <n v="212.42"/>
    <s v="Cash"/>
    <s v="Not Returned"/>
    <x v="1"/>
    <d v="1899-12-30T17:33:00"/>
    <s v="Weekend"/>
    <s v="Cadbury Biscuits Pack"/>
    <x v="7"/>
    <n v="125.15"/>
    <s v="Thenmozhi Pandian"/>
    <x v="0"/>
    <s v="Mani Pandian"/>
    <s v="Sales"/>
    <s v="FreshMart Bengaluru Junction"/>
    <x v="0"/>
  </r>
  <r>
    <s v="INV102196"/>
    <x v="289"/>
    <s v="CUST0043"/>
    <s v="PRD055"/>
    <s v="STR056"/>
    <s v="EMP0163"/>
    <n v="4"/>
    <n v="125.15"/>
    <n v="20"/>
    <n v="100.12"/>
    <n v="460.55"/>
    <n v="382.8"/>
    <n v="77.75"/>
    <s v="Debit Card"/>
    <s v="Not Returned"/>
    <x v="0"/>
    <d v="1899-12-30T21:11:00"/>
    <s v="Weekend"/>
    <s v="Cadbury Biscuits Pack"/>
    <x v="7"/>
    <n v="125.15"/>
    <s v="Jagan Reddy"/>
    <x v="1"/>
    <s v="Revathi Raj"/>
    <s v="Cashier"/>
    <s v="FreshMart Bengaluru Junction"/>
    <x v="0"/>
  </r>
  <r>
    <s v="INV102198"/>
    <x v="289"/>
    <s v="CUST0607"/>
    <s v="PRD045"/>
    <s v="STR041"/>
    <s v="EMP0325"/>
    <n v="1"/>
    <n v="68.95"/>
    <n v="15"/>
    <n v="10.34"/>
    <n v="67.400000000000006"/>
    <n v="57.89"/>
    <n v="9.51"/>
    <s v="Wallet"/>
    <s v="Not Returned"/>
    <x v="1"/>
    <d v="1899-12-30T16:09:00"/>
    <s v="Weekend"/>
    <s v="McCain Ice Cream 2kg"/>
    <x v="12"/>
    <n v="68.95"/>
    <s v="Deepa Varma"/>
    <x v="2"/>
    <s v="Chandran Naidu"/>
    <s v="Cashier"/>
    <s v="FreshMart Tiruppur Colony"/>
    <x v="0"/>
  </r>
  <r>
    <s v="INV100939"/>
    <x v="290"/>
    <s v="CUST0365"/>
    <s v="PRD103"/>
    <s v="STR078"/>
    <s v="EMP0296"/>
    <n v="2"/>
    <n v="355.64"/>
    <n v="0"/>
    <n v="0"/>
    <n v="817.97"/>
    <n v="606.82000000000005"/>
    <n v="211.15"/>
    <s v="Debit Card"/>
    <s v="Not Returned"/>
    <x v="0"/>
    <d v="1899-12-30T14:07:00"/>
    <s v="Weekend"/>
    <s v="Organic Fresh Fresh Vegetables Pack"/>
    <x v="11"/>
    <n v="355.64"/>
    <s v="Jaya Iyer"/>
    <x v="2"/>
    <s v="Vani Venkataraman"/>
    <s v="Billing"/>
    <s v="FreshMart Tiruppur Towers"/>
    <x v="0"/>
  </r>
  <r>
    <s v="INV101774"/>
    <x v="290"/>
    <s v="CUST0205"/>
    <s v="PRD029"/>
    <s v="STR080"/>
    <s v="EMP0285"/>
    <n v="8"/>
    <n v="378.58"/>
    <n v="0"/>
    <n v="0"/>
    <n v="3482.94"/>
    <n v="2089.7600000000002"/>
    <n v="1393.18"/>
    <s v="Cash"/>
    <s v="Not Returned"/>
    <x v="1"/>
    <d v="1899-12-30T15:51:00"/>
    <s v="Weekend"/>
    <s v="Pepsi Tea 200g"/>
    <x v="0"/>
    <n v="332.73"/>
    <s v="Lalitha Nathan"/>
    <x v="0"/>
    <s v="Lalitha Murugan"/>
    <s v="Store Manager"/>
    <s v="FreshMart Madurai Colony"/>
    <x v="0"/>
  </r>
  <r>
    <s v="INV102254"/>
    <x v="290"/>
    <s v="CUST0117"/>
    <s v="PRD029"/>
    <s v="STR039"/>
    <s v="EMP0176"/>
    <n v="3"/>
    <n v="332.73"/>
    <n v="5"/>
    <n v="49.91"/>
    <n v="1090.52"/>
    <n v="783.66"/>
    <n v="306.86"/>
    <s v="Debit Card"/>
    <s v="Not Returned"/>
    <x v="1"/>
    <d v="1899-12-30T14:04:00"/>
    <s v="Weekend"/>
    <s v="Pepsi Tea 200g"/>
    <x v="0"/>
    <n v="332.73"/>
    <s v="Raghav Menon"/>
    <x v="1"/>
    <s v="Anitha Nair"/>
    <s v="Inventory"/>
    <s v="FreshMart Mysuru Market"/>
    <x v="0"/>
  </r>
  <r>
    <s v="INV102370"/>
    <x v="290"/>
    <s v="CUST0302"/>
    <s v="PRD122"/>
    <s v="STR034"/>
    <s v="EMP0133"/>
    <n v="2"/>
    <n v="102.51"/>
    <n v="10"/>
    <n v="20.5"/>
    <n v="212.2"/>
    <n v="177.44"/>
    <n v="34.76"/>
    <s v="Wallet"/>
    <s v="Not Returned"/>
    <x v="0"/>
    <d v="1899-12-30T11:50:00"/>
    <s v="Weekend"/>
    <s v="Fortune Gingelly Oil 250ml"/>
    <x v="8"/>
    <n v="102.51"/>
    <s v="Rajesh Reddy"/>
    <x v="1"/>
    <s v="Deepak Naicker"/>
    <s v="Sales"/>
    <s v="FreshMart Tiruppur Circle"/>
    <x v="0"/>
  </r>
  <r>
    <s v="INV100291"/>
    <x v="291"/>
    <s v="CUST0470"/>
    <s v="PRD029"/>
    <s v="STR051"/>
    <s v="EMP0010"/>
    <n v="3"/>
    <n v="332.73"/>
    <n v="0"/>
    <n v="0"/>
    <n v="998.19"/>
    <n v="783.66"/>
    <n v="214.53"/>
    <s v="Net Banking"/>
    <s v="Not Returned"/>
    <x v="1"/>
    <d v="1899-12-30T20:17:00"/>
    <s v="Weekday"/>
    <s v="Pepsi Tea 200g"/>
    <x v="0"/>
    <n v="332.73"/>
    <s v="Vijay Mudaliar"/>
    <x v="1"/>
    <s v="Hema Sharma"/>
    <s v="Billing"/>
    <s v="FreshMart Madurai Arcade"/>
    <x v="0"/>
  </r>
  <r>
    <s v="INV101249"/>
    <x v="291"/>
    <s v="CUST0483"/>
    <s v="PRD024"/>
    <s v="STR001"/>
    <s v="EMP0080"/>
    <n v="5"/>
    <n v="313.47000000000003"/>
    <n v="15"/>
    <n v="235.1"/>
    <n v="1332.25"/>
    <n v="1230.5999999999999"/>
    <n v="101.65"/>
    <s v="Net Banking"/>
    <s v="Not Returned"/>
    <x v="1"/>
    <d v="1899-12-30T20:06:00"/>
    <s v="Weekday"/>
    <s v="Aavin Milk Pack v2"/>
    <x v="3"/>
    <n v="313.47000000000003"/>
    <s v="Deepak Chandran"/>
    <x v="2"/>
    <s v="Charulatha Balan"/>
    <s v="Sales"/>
    <s v="FreshMart Madurai Crossing"/>
    <x v="0"/>
  </r>
  <r>
    <s v="INV101281"/>
    <x v="291"/>
    <s v="CUST0346"/>
    <s v="PRD005"/>
    <s v="STR073"/>
    <s v="EMP0114"/>
    <n v="6"/>
    <n v="356.64"/>
    <n v="20"/>
    <n v="427.97"/>
    <n v="1711.87"/>
    <n v="1231.6199999999999"/>
    <n v="480.25"/>
    <s v="Cash"/>
    <s v="Not Returned"/>
    <x v="1"/>
    <d v="1899-12-30T11:42:00"/>
    <s v="Weekday"/>
    <s v="Amul Paneer 250ml"/>
    <x v="6"/>
    <n v="332.74"/>
    <s v="Thenmozhi Devi"/>
    <x v="0"/>
    <s v="Devi Krishnan"/>
    <s v="Store Manager"/>
    <s v="FreshMart Bengaluru Market"/>
    <x v="0"/>
  </r>
  <r>
    <s v="INV101469"/>
    <x v="291"/>
    <s v="CUST0668"/>
    <s v="PRD092"/>
    <s v="STR175"/>
    <s v="EMP0043"/>
    <n v="2"/>
    <n v="224.28"/>
    <n v="0"/>
    <n v="0"/>
    <n v="448.56"/>
    <n v="384.78"/>
    <n v="63.78"/>
    <s v="Wallet"/>
    <s v="Not Returned"/>
    <x v="1"/>
    <d v="1899-12-30T21:15:00"/>
    <s v="Weekday"/>
    <s v="Organic Fresh Fresh Fruits 200g"/>
    <x v="9"/>
    <n v="224.28"/>
    <s v="Arun Achari"/>
    <x v="1"/>
    <s v="Suresh Reddy"/>
    <s v="Cashier"/>
    <s v="FreshMart Patna Square"/>
    <x v="3"/>
  </r>
  <r>
    <s v="INV101550"/>
    <x v="292"/>
    <s v="CUST0124"/>
    <s v="PRD121"/>
    <s v="STR035"/>
    <s v="EMP0158"/>
    <n v="3"/>
    <n v="317.72000000000003"/>
    <n v="10"/>
    <n v="95.32"/>
    <n v="857.84"/>
    <n v="814.59"/>
    <n v="43.25"/>
    <s v="Upi"/>
    <s v="Not Returned"/>
    <x v="1"/>
    <d v="1899-12-30T13:40:00"/>
    <s v="Weekday"/>
    <s v="Fortune Coconut Oil 500g"/>
    <x v="8"/>
    <n v="223.15"/>
    <s v="Manoj Iyer"/>
    <x v="1"/>
    <s v="Kavya Varma"/>
    <s v="Sales"/>
    <s v="FreshMart Kochi Circle"/>
    <x v="0"/>
  </r>
  <r>
    <s v="INV102064"/>
    <x v="292"/>
    <s v="CUST0468"/>
    <s v="PRD094"/>
    <s v="STR020"/>
    <s v="EMP0321"/>
    <n v="3"/>
    <n v="298.68"/>
    <n v="10"/>
    <n v="89.6"/>
    <n v="806.44"/>
    <n v="752.07"/>
    <n v="54.37"/>
    <s v="Debit Card"/>
    <s v="Not Returned"/>
    <x v="2"/>
    <d v="1899-12-30T10:49:00"/>
    <s v="Weekday"/>
    <s v="Organic Fresh Fresh Vegetables 2kg"/>
    <x v="11"/>
    <n v="298.68"/>
    <s v="Dinesh Kumar"/>
    <x v="2"/>
    <s v="Sundar Velan"/>
    <s v="Cashier"/>
    <s v="FreshMart Erode Circle"/>
    <x v="0"/>
  </r>
  <r>
    <s v="INV100562"/>
    <x v="293"/>
    <s v="CUST0611"/>
    <s v="PRD017"/>
    <s v="STR125"/>
    <s v="EMP0259"/>
    <n v="4"/>
    <n v="522.07000000000005"/>
    <n v="15"/>
    <n v="313.24"/>
    <n v="1775.04"/>
    <n v="1590.76"/>
    <n v="184.28"/>
    <s v="Wallet"/>
    <s v="Not Returned"/>
    <x v="1"/>
    <d v="1899-12-30T20:55:00"/>
    <s v="Weekday"/>
    <s v="Nestle Curd 1kg"/>
    <x v="3"/>
    <n v="464.41"/>
    <s v="Vasanth Iyer"/>
    <x v="0"/>
    <s v="Ramesh Sekar"/>
    <s v="Inventory"/>
    <s v="FreshMart Nagpur Arcade"/>
    <x v="2"/>
  </r>
  <r>
    <s v="INV100897"/>
    <x v="293"/>
    <s v="CUST0390"/>
    <s v="PRD048"/>
    <s v="STR068"/>
    <s v="EMP0233"/>
    <n v="2"/>
    <n v="147.72"/>
    <n v="15"/>
    <n v="44.32"/>
    <n v="251.12"/>
    <n v="218.42"/>
    <n v="32.700000000000003"/>
    <s v="Debit Card"/>
    <s v="Not Returned"/>
    <x v="1"/>
    <d v="1899-12-30T12:22:00"/>
    <s v="Weekday"/>
    <s v="Lays Chocolates 1kg"/>
    <x v="7"/>
    <n v="147.72"/>
    <s v="Jaya Varma"/>
    <x v="1"/>
    <s v="Sangeetha Balan"/>
    <s v="Sales"/>
    <s v="FreshMart Coimbatore Main Road"/>
    <x v="0"/>
  </r>
  <r>
    <s v="INV101040"/>
    <x v="293"/>
    <s v="CUST0161"/>
    <s v="PRD027"/>
    <s v="STR002"/>
    <s v="EMP0185"/>
    <n v="6"/>
    <n v="144.65"/>
    <n v="15"/>
    <n v="130.19"/>
    <n v="737.71"/>
    <n v="641.94000000000005"/>
    <n v="95.77"/>
    <s v="Net Banking"/>
    <s v="Not Returned"/>
    <x v="1"/>
    <d v="1899-12-30T18:42:00"/>
    <s v="Weekday"/>
    <s v="Coca-Cola Tea 1kg"/>
    <x v="0"/>
    <n v="139.21"/>
    <s v="Karthik Velan"/>
    <x v="0"/>
    <s v="Ezhil Raj"/>
    <s v="Inventory"/>
    <s v="FreshMart Tiruppur Bypass"/>
    <x v="0"/>
  </r>
  <r>
    <s v="INV101064"/>
    <x v="293"/>
    <s v="CUST0646"/>
    <s v="PRD031"/>
    <s v="STR118"/>
    <s v="EMP0223"/>
    <n v="3"/>
    <n v="342.46"/>
    <n v="10"/>
    <n v="102.74"/>
    <n v="924.64"/>
    <n v="815.34"/>
    <n v="109.3"/>
    <s v="Upi"/>
    <s v="Not Returned"/>
    <x v="1"/>
    <d v="1899-12-30T11:16:00"/>
    <s v="Weekday"/>
    <s v="Nescafe Coffee Pack"/>
    <x v="0"/>
    <n v="342.46"/>
    <s v="Thiru Gupta"/>
    <x v="1"/>
    <s v="Kalpana Varma"/>
    <s v="HR"/>
    <s v="FreshMart Surat Heights"/>
    <x v="2"/>
  </r>
  <r>
    <s v="INV101086"/>
    <x v="293"/>
    <s v="CUST0156"/>
    <s v="PRD093"/>
    <s v="STR020"/>
    <s v="EMP0334"/>
    <n v="7"/>
    <n v="110.25"/>
    <n v="0"/>
    <n v="0"/>
    <n v="771.75"/>
    <n v="558.74"/>
    <n v="213.01"/>
    <s v="Debit Card"/>
    <s v="Returned"/>
    <x v="1"/>
    <d v="1899-12-30T11:43:00"/>
    <s v="Weekday"/>
    <s v="Local Farm Fresh Vegetables 250ml"/>
    <x v="11"/>
    <n v="96.72"/>
    <s v="Tara Chettiar"/>
    <x v="0"/>
    <s v="Elango Raj"/>
    <s v="Sales"/>
    <s v="FreshMart Erode Circle"/>
    <x v="0"/>
  </r>
  <r>
    <s v="INV101458"/>
    <x v="293"/>
    <s v="CUST0288"/>
    <s v="PRD008"/>
    <s v="STR053"/>
    <s v="EMP0190"/>
    <n v="2"/>
    <n v="455.79"/>
    <n v="0"/>
    <n v="0"/>
    <n v="911.58"/>
    <n v="565.76"/>
    <n v="345.82"/>
    <s v="Wallet"/>
    <s v="Returned"/>
    <x v="1"/>
    <d v="1899-12-30T21:39:00"/>
    <s v="Weekday"/>
    <s v="Britannia Cookies 200g"/>
    <x v="6"/>
    <n v="455.79"/>
    <s v="Jagan Iyer"/>
    <x v="1"/>
    <s v="Balaji Prabhu"/>
    <s v="HR"/>
    <s v="FreshMart Tiruppur Heights"/>
    <x v="0"/>
  </r>
  <r>
    <s v="INV101529"/>
    <x v="293"/>
    <m/>
    <s v="PRD142"/>
    <s v="STR096"/>
    <s v="EMP0301"/>
    <n v="3"/>
    <n v="522.78"/>
    <n v="0"/>
    <n v="0"/>
    <n v="1568.34"/>
    <n v="1187.6099999999999"/>
    <n v="380.73"/>
    <s v="Cash"/>
    <s v="Not Returned"/>
    <x v="0"/>
    <d v="1899-12-30T21:38:00"/>
    <s v="Weekday"/>
    <s v="Lizol Dishwash 200g"/>
    <x v="4"/>
    <n v="522.78"/>
    <m/>
    <x v="3"/>
    <s v="Kalpana Prabhu"/>
    <s v="Inventory"/>
    <s v="FreshMart Mumbai Bypass"/>
    <x v="2"/>
  </r>
  <r>
    <s v="INV102447"/>
    <x v="293"/>
    <s v="CUST0665"/>
    <s v="PRD067"/>
    <s v="STR090"/>
    <s v="EMP0203"/>
    <n v="5"/>
    <n v="186.38"/>
    <n v="0"/>
    <n v="0"/>
    <n v="931.9"/>
    <n v="678.3"/>
    <n v="253.6"/>
    <s v="Cash"/>
    <s v="Not Returned"/>
    <x v="1"/>
    <d v="1899-12-30T21:48:00"/>
    <s v="Weekday"/>
    <s v="Dove Shampoo 500g"/>
    <x v="10"/>
    <n v="186.38"/>
    <s v="Kishore Subramaniam"/>
    <x v="2"/>
    <s v="Hariharan Sekar"/>
    <s v="Operations"/>
    <s v="FreshMart Mysuru Heights"/>
    <x v="0"/>
  </r>
  <r>
    <s v="INV100786"/>
    <x v="294"/>
    <s v="CUST0052"/>
    <s v="PRD127"/>
    <s v="STR017"/>
    <s v="EMP0092"/>
    <n v="7"/>
    <n v="376.93"/>
    <n v="10"/>
    <n v="263.85000000000002"/>
    <n v="2374.66"/>
    <n v="2032.31"/>
    <n v="342.35"/>
    <s v="Wallet"/>
    <s v="Not Returned"/>
    <x v="1"/>
    <d v="1899-12-30T18:28:00"/>
    <s v="Weekday"/>
    <s v="Idhayam Gingelly Oil 1kg"/>
    <x v="8"/>
    <n v="331.35"/>
    <s v="Janani Selvam"/>
    <x v="0"/>
    <s v="Tara Gupta"/>
    <s v="Sales"/>
    <s v="FreshMart Madurai Plaza"/>
    <x v="0"/>
  </r>
  <r>
    <s v="INV101974"/>
    <x v="294"/>
    <s v="CUST0677"/>
    <s v="PRD015"/>
    <s v="STR081"/>
    <s v="EMP0031"/>
    <n v="4"/>
    <n v="526.20000000000005"/>
    <n v="0"/>
    <n v="0"/>
    <n v="2104.8000000000002"/>
    <n v="1547.56"/>
    <n v="557.24"/>
    <s v="Cash"/>
    <s v="Not Returned"/>
    <x v="1"/>
    <d v="1899-12-30T11:28:00"/>
    <s v="Weekday"/>
    <s v="Nestle Butter 250ml"/>
    <x v="3"/>
    <n v="459.58"/>
    <s v="Kamala Naidu"/>
    <x v="0"/>
    <s v="Ramesh Iyer"/>
    <s v="Cashier"/>
    <s v="FreshMart Erode Crossing"/>
    <x v="0"/>
  </r>
  <r>
    <s v="INV102113"/>
    <x v="294"/>
    <s v="CUST0335"/>
    <s v="PRD022"/>
    <s v="STR023"/>
    <s v="EMP0174"/>
    <n v="3"/>
    <n v="397.22"/>
    <n v="10"/>
    <n v="119.17"/>
    <n v="1072.49"/>
    <n v="958.11"/>
    <n v="114.38"/>
    <s v="Upi"/>
    <s v="Not Returned"/>
    <x v="1"/>
    <d v="1899-12-30T15:39:00"/>
    <s v="Weekday"/>
    <s v="Aavin Milk Pack"/>
    <x v="3"/>
    <n v="397.22"/>
    <s v="Sathish Iyer"/>
    <x v="1"/>
    <s v="Dhanush Venkataraman"/>
    <s v="Cashier"/>
    <s v="FreshMart Mysuru Square"/>
    <x v="0"/>
  </r>
  <r>
    <s v="INV101247"/>
    <x v="295"/>
    <s v="CUST0639"/>
    <s v="PRD076"/>
    <s v="STR109"/>
    <s v="EMP0180"/>
    <n v="4"/>
    <n v="423.99"/>
    <n v="5"/>
    <n v="84.8"/>
    <n v="1611.16"/>
    <n v="1280.76"/>
    <n v="330.4"/>
    <s v="Debit Card"/>
    <s v="Not Returned"/>
    <x v="1"/>
    <d v="1899-12-30T09:39:00"/>
    <s v="Weekday"/>
    <s v="Surf Excel Tissue Combo v2"/>
    <x v="5"/>
    <n v="395.66"/>
    <s v="Hari Raj"/>
    <x v="0"/>
    <s v="Venkat Balan"/>
    <s v="Billing"/>
    <s v="FreshMart Mumbai Complex"/>
    <x v="2"/>
  </r>
  <r>
    <s v="INV101874"/>
    <x v="295"/>
    <s v="CUST0645"/>
    <s v="PRD014"/>
    <s v="STR027"/>
    <s v="EMP0143"/>
    <n v="5"/>
    <n v="448.98"/>
    <n v="15"/>
    <n v="336.74"/>
    <n v="1908.16"/>
    <n v="1758.15"/>
    <n v="150.01"/>
    <s v="Cash"/>
    <s v="Returned"/>
    <x v="1"/>
    <d v="1899-12-30T13:59:00"/>
    <s v="Weekday"/>
    <s v="Milky Mist Curd 1kg"/>
    <x v="3"/>
    <n v="434.65"/>
    <s v="Kamala Velan"/>
    <x v="0"/>
    <s v="Chitra Prabhu"/>
    <s v="Sales"/>
    <s v="FreshMart Coimbatore Heights"/>
    <x v="0"/>
  </r>
  <r>
    <s v="INV102386"/>
    <x v="295"/>
    <s v="CUST0336"/>
    <s v="PRD063"/>
    <s v="STR125"/>
    <s v="EMP0259"/>
    <n v="1"/>
    <n v="73.83"/>
    <n v="0"/>
    <n v="0"/>
    <n v="73.83"/>
    <n v="54.32"/>
    <n v="19.510000000000002"/>
    <s v="Cash"/>
    <s v="Not Returned"/>
    <x v="1"/>
    <d v="1899-12-30T21:28:00"/>
    <s v="Weekday"/>
    <s v="Patanjali Shampoo Combo"/>
    <x v="10"/>
    <n v="42.16"/>
    <s v="Dhanya Achari"/>
    <x v="2"/>
    <s v="Ramesh Sekar"/>
    <s v="Inventory"/>
    <s v="FreshMart Nagpur Arcade"/>
    <x v="2"/>
  </r>
  <r>
    <s v="INV100054"/>
    <x v="296"/>
    <s v="CUST0462"/>
    <s v="PRD037"/>
    <s v="STR104"/>
    <s v="EMP0148"/>
    <n v="3"/>
    <n v="245.32"/>
    <n v="5"/>
    <n v="36.799999999999997"/>
    <n v="804.03"/>
    <n v="628.14"/>
    <n v="175.89"/>
    <s v="Debit Card"/>
    <s v="Not Returned"/>
    <x v="1"/>
    <d v="1899-12-30T17:37:00"/>
    <s v="Weekend"/>
    <s v="ITC Frozen Snacks 250ml"/>
    <x v="12"/>
    <n v="245.32"/>
    <s v="Anitha Sharma"/>
    <x v="2"/>
    <s v="Malathi Rao"/>
    <s v="Billing"/>
    <s v="FreshMart Nagpur Square"/>
    <x v="2"/>
  </r>
  <r>
    <s v="INV100580"/>
    <x v="296"/>
    <s v="CUST0300"/>
    <s v="PRD037"/>
    <s v="STR027"/>
    <s v="EMP0143"/>
    <n v="3"/>
    <n v="245.32"/>
    <n v="15"/>
    <n v="110.39"/>
    <n v="719.41"/>
    <n v="628.14"/>
    <n v="91.27"/>
    <s v="Wallet"/>
    <s v="Not Returned"/>
    <x v="1"/>
    <d v="1899-12-30T18:32:00"/>
    <s v="Weekend"/>
    <s v="ITC Frozen Snacks 250ml"/>
    <x v="12"/>
    <n v="245.32"/>
    <s v="Indira Prabhu"/>
    <x v="1"/>
    <s v="Chitra Prabhu"/>
    <s v="Sales"/>
    <s v="FreshMart Coimbatore Heights"/>
    <x v="0"/>
  </r>
  <r>
    <s v="INV101326"/>
    <x v="296"/>
    <s v="CUST0402"/>
    <s v="PRD040"/>
    <s v="STR142"/>
    <s v="EMP0101"/>
    <n v="7"/>
    <n v="158.4"/>
    <n v="5"/>
    <n v="55.44"/>
    <n v="1211.3599999999999"/>
    <n v="892.36"/>
    <n v="319"/>
    <s v="Credit Card"/>
    <s v="Not Returned"/>
    <x v="0"/>
    <d v="1899-12-30T14:06:00"/>
    <s v="Weekend"/>
    <s v="Amul Frozen Vegetables 500g"/>
    <x v="12"/>
    <n v="144.03"/>
    <s v="Usha Raj"/>
    <x v="0"/>
    <s v="Hariharan Chandran"/>
    <s v="Operations"/>
    <s v="FreshMart Chandigarh Plaza"/>
    <x v="1"/>
  </r>
  <r>
    <s v="INV101423"/>
    <x v="296"/>
    <s v="CUST0578"/>
    <s v="PRD010"/>
    <s v="STR089"/>
    <s v="EMP0105"/>
    <n v="2"/>
    <n v="182.3"/>
    <n v="15"/>
    <n v="54.69"/>
    <n v="356.4"/>
    <n v="215.2"/>
    <n v="141.19999999999999"/>
    <s v="Wallet"/>
    <s v="Not Returned"/>
    <x v="2"/>
    <d v="1899-12-30T19:22:00"/>
    <s v="Weekend"/>
    <s v="Harvest Gold Cookies Pack"/>
    <x v="6"/>
    <n v="182.3"/>
    <s v="Jagan Venkataraman"/>
    <x v="1"/>
    <s v="Nagarajan Mudaliar"/>
    <s v="Cashier"/>
    <s v="FreshMart Salem Hub"/>
    <x v="0"/>
  </r>
  <r>
    <s v="INV101440"/>
    <x v="296"/>
    <s v="CUST0378"/>
    <s v="PRD048"/>
    <s v="STR006"/>
    <s v="EMP0265"/>
    <n v="5"/>
    <n v="161.82"/>
    <n v="0"/>
    <n v="0"/>
    <n v="930.46"/>
    <n v="546.04999999999995"/>
    <n v="384.41"/>
    <s v="Upi"/>
    <s v="Not Returned"/>
    <x v="1"/>
    <d v="1899-12-30T21:45:00"/>
    <s v="Weekend"/>
    <s v="Lays Chocolates 1kg"/>
    <x v="7"/>
    <n v="147.72"/>
    <s v="Radha Nair"/>
    <x v="0"/>
    <s v="Padma Subramaniam"/>
    <s v="Operations"/>
    <s v="FreshMart Mysuru Junction"/>
    <x v="0"/>
  </r>
  <r>
    <s v="INV101745"/>
    <x v="296"/>
    <s v="CUST0370"/>
    <s v="PRD049"/>
    <s v="STR098"/>
    <s v="EMP0050"/>
    <n v="5"/>
    <n v="469.11"/>
    <n v="15"/>
    <n v="351.83"/>
    <n v="2292.7800000000002"/>
    <n v="1544.7"/>
    <n v="748.08"/>
    <s v="Debit Card"/>
    <s v="Not Returned"/>
    <x v="1"/>
    <d v="1899-12-30T18:49:00"/>
    <s v="Weekend"/>
    <s v="Cadbury Chips 1kg"/>
    <x v="7"/>
    <n v="418.79"/>
    <s v="Jaya Naicker"/>
    <x v="0"/>
    <s v="Umesh Menon"/>
    <s v="Sales"/>
    <s v="FreshMart Pune Main Road"/>
    <x v="1"/>
  </r>
  <r>
    <s v="INV102214"/>
    <x v="296"/>
    <s v="CUST0567"/>
    <s v="PRD101"/>
    <s v="STR061"/>
    <s v="EMP0329"/>
    <n v="7"/>
    <n v="518.5"/>
    <n v="10"/>
    <n v="362.95"/>
    <n v="3756.53"/>
    <n v="2710.12"/>
    <n v="1046.4100000000001"/>
    <s v="Cash"/>
    <s v="Not Returned"/>
    <x v="2"/>
    <d v="1899-12-30T10:48:00"/>
    <s v="Weekend"/>
    <s v="Organic Fresh Fresh Vegetables 500g"/>
    <x v="11"/>
    <n v="451.89"/>
    <s v="Bharath Balan"/>
    <x v="0"/>
    <s v="Balamurugan Nair"/>
    <s v="Cashier"/>
    <s v="FreshMart Hyderabad Colony"/>
    <x v="0"/>
  </r>
  <r>
    <s v="INV100015"/>
    <x v="297"/>
    <s v="CUST0191"/>
    <s v="PRD128"/>
    <s v="STR005"/>
    <s v="EMP0127"/>
    <n v="1"/>
    <n v="253.11"/>
    <n v="20"/>
    <n v="50.62"/>
    <n v="232.86"/>
    <n v="190.74"/>
    <n v="42.12"/>
    <s v="Credit Card"/>
    <s v="Not Returned"/>
    <x v="1"/>
    <d v="1899-12-30T15:36:00"/>
    <s v="Weekend"/>
    <s v="Aachi Powdered Spices Pack"/>
    <x v="1"/>
    <n v="253.11"/>
    <s v="Elango Balan"/>
    <x v="1"/>
    <s v="Kannan Mudaliar"/>
    <s v="Sales"/>
    <s v="FreshMart Chennai Crossing"/>
    <x v="0"/>
  </r>
  <r>
    <s v="INV100057"/>
    <x v="297"/>
    <s v="CUST0493"/>
    <s v="PRD079"/>
    <s v="STR006"/>
    <s v="EMP0265"/>
    <n v="7"/>
    <n v="293.76"/>
    <n v="20"/>
    <n v="411.26"/>
    <n v="1891.82"/>
    <n v="1358.42"/>
    <n v="533.4"/>
    <s v="Credit Card"/>
    <s v="Returned"/>
    <x v="2"/>
    <d v="1899-12-30T17:34:00"/>
    <s v="Weekend"/>
    <s v="Eveready Detergent Pack"/>
    <x v="5"/>
    <n v="260.93"/>
    <s v="Elango Nair"/>
    <x v="0"/>
    <s v="Padma Subramaniam"/>
    <s v="Operations"/>
    <s v="FreshMart Mysuru Junction"/>
    <x v="0"/>
  </r>
  <r>
    <s v="INV100185"/>
    <x v="297"/>
    <s v="CUST0620"/>
    <s v="PRD072"/>
    <s v="STR076"/>
    <s v="EMP0069"/>
    <n v="3"/>
    <n v="340.25"/>
    <n v="5"/>
    <n v="51.04"/>
    <n v="1115.17"/>
    <n v="791.55"/>
    <n v="323.62"/>
    <s v="Wallet"/>
    <s v="Not Returned"/>
    <x v="0"/>
    <d v="1899-12-30T18:20:00"/>
    <s v="Weekend"/>
    <s v="Eveready Detergent 1L"/>
    <x v="5"/>
    <n v="340.25"/>
    <s v="Nagarajan Gupta"/>
    <x v="2"/>
    <s v="Uma Chandran"/>
    <s v="Store Manager"/>
    <s v="FreshMart Hyderabad Towers"/>
    <x v="0"/>
  </r>
  <r>
    <s v="INV100749"/>
    <x v="297"/>
    <s v="CUST0051"/>
    <s v="PRD064"/>
    <s v="STR132"/>
    <s v="EMP0151"/>
    <n v="8"/>
    <n v="436.2"/>
    <n v="0"/>
    <n v="0"/>
    <n v="4013.04"/>
    <n v="2205.36"/>
    <n v="1807.68"/>
    <s v="Upi"/>
    <s v="Not Returned"/>
    <x v="1"/>
    <d v="1899-12-30T18:25:00"/>
    <s v="Weekend"/>
    <s v="Patanjali Soap Combo"/>
    <x v="10"/>
    <n v="386.17"/>
    <s v="Ovi Devi"/>
    <x v="0"/>
    <s v="Arun Subramaniam"/>
    <s v="Billing"/>
    <s v="FreshMart Surat Plaza"/>
    <x v="2"/>
  </r>
  <r>
    <s v="INV100811"/>
    <x v="297"/>
    <s v="CUST0689"/>
    <s v="PRD112"/>
    <s v="STR083"/>
    <s v="EMP0074"/>
    <n v="4"/>
    <n v="251.73"/>
    <n v="10"/>
    <n v="100.69"/>
    <n v="1042.1600000000001"/>
    <n v="842.08"/>
    <n v="200.08"/>
    <s v="Wallet"/>
    <s v="Not Returned"/>
    <x v="2"/>
    <d v="1899-12-30T15:28:00"/>
    <s v="Weekend"/>
    <s v="Aachi Ponni Rice 2kg"/>
    <x v="2"/>
    <n v="251.73"/>
    <s v="Karthik Pillai"/>
    <x v="2"/>
    <s v="Indira Varma"/>
    <s v="Sales"/>
    <s v="FreshMart Salem Colony"/>
    <x v="0"/>
  </r>
  <r>
    <s v="INV100837"/>
    <x v="297"/>
    <s v="CUST0051"/>
    <s v="PRD125"/>
    <s v="STR130"/>
    <s v="EMP0217"/>
    <n v="8"/>
    <n v="220.37"/>
    <n v="10"/>
    <n v="176.3"/>
    <n v="1824.66"/>
    <n v="1563.52"/>
    <n v="261.14"/>
    <s v="Net Banking"/>
    <s v="Not Returned"/>
    <x v="1"/>
    <d v="1899-12-30T17:07:00"/>
    <s v="Weekend"/>
    <s v="Gold Winner Coconut Oil 2kg v2"/>
    <x v="8"/>
    <n v="219.39"/>
    <s v="Ovi Devi"/>
    <x v="0"/>
    <s v="Radha Pillai"/>
    <s v="Sales"/>
    <s v="FreshMart Surat Central"/>
    <x v="2"/>
  </r>
  <r>
    <s v="INV100978"/>
    <x v="297"/>
    <s v="CUST0398"/>
    <s v="PRD012"/>
    <s v="STR091"/>
    <s v="EMP0076"/>
    <n v="4"/>
    <n v="605.22"/>
    <n v="0"/>
    <n v="0"/>
    <n v="2784.01"/>
    <n v="1345.6"/>
    <n v="1438.41"/>
    <s v="Cash"/>
    <s v="Not Returned"/>
    <x v="0"/>
    <d v="1899-12-30T13:18:00"/>
    <s v="Weekend"/>
    <s v="Harvest Gold Rusk 1kg"/>
    <x v="6"/>
    <n v="541.35"/>
    <s v="Balamurugan Menon"/>
    <x v="0"/>
    <s v="Meena Devi"/>
    <s v="Inventory"/>
    <s v="FreshMart Tiruppur Plaza"/>
    <x v="0"/>
  </r>
  <r>
    <s v="INV101156"/>
    <x v="297"/>
    <s v="CUST0485"/>
    <s v="PRD054"/>
    <s v="STR099"/>
    <s v="EMP0026"/>
    <n v="4"/>
    <n v="575.96"/>
    <n v="0"/>
    <n v="0"/>
    <n v="2649.42"/>
    <n v="1516.76"/>
    <n v="1132.6600000000001"/>
    <s v="Credit Card"/>
    <s v="Not Returned"/>
    <x v="1"/>
    <d v="1899-12-30T17:24:00"/>
    <s v="Weekend"/>
    <s v="Lays Namkeen 2kg"/>
    <x v="7"/>
    <n v="530.16"/>
    <s v="Dhanush Venkataraman"/>
    <x v="0"/>
    <s v="Nandhini Pandian"/>
    <s v="Operations"/>
    <s v="FreshMart Nagpur Plaza"/>
    <x v="2"/>
  </r>
  <r>
    <s v="INV101174"/>
    <x v="297"/>
    <s v="CUST0341"/>
    <s v="PRD026"/>
    <s v="STR029"/>
    <s v="EMP0018"/>
    <n v="2"/>
    <n v="329.69"/>
    <n v="0"/>
    <n v="0"/>
    <n v="758.29"/>
    <n v="494.5"/>
    <n v="263.79000000000002"/>
    <s v="Debit Card"/>
    <s v="Not Returned"/>
    <x v="1"/>
    <d v="1899-12-30T19:26:00"/>
    <s v="Weekend"/>
    <s v="Nescafe Coffee 1kg"/>
    <x v="0"/>
    <n v="329.69"/>
    <s v="Elango Sekar"/>
    <x v="2"/>
    <s v="Chandran Kumar"/>
    <s v="Cashier"/>
    <s v="FreshMart Bengaluru Colony"/>
    <x v="0"/>
  </r>
  <r>
    <s v="INV101180"/>
    <x v="297"/>
    <s v="CUST0051"/>
    <s v="PRD091"/>
    <s v="STR049"/>
    <s v="EMP0017"/>
    <n v="7"/>
    <n v="397.67"/>
    <n v="0"/>
    <n v="0"/>
    <n v="3201.24"/>
    <n v="2110.9899999999998"/>
    <n v="1090.25"/>
    <s v="Debit Card"/>
    <s v="Not Returned"/>
    <x v="1"/>
    <d v="1899-12-30T20:56:00"/>
    <s v="Weekend"/>
    <s v="Local Farm Fresh Fruits 250ml"/>
    <x v="9"/>
    <n v="376.11"/>
    <s v="Ovi Devi"/>
    <x v="0"/>
    <s v="Ovi Sharma"/>
    <s v="Sales"/>
    <s v="FreshMart Mysuru Circle"/>
    <x v="0"/>
  </r>
  <r>
    <s v="INV101490"/>
    <x v="297"/>
    <s v="CUST0621"/>
    <s v="PRD137"/>
    <s v="STR022"/>
    <s v="EMP0284"/>
    <n v="6"/>
    <n v="508.03"/>
    <n v="0"/>
    <n v="0"/>
    <n v="3505.41"/>
    <n v="2111.2199999999998"/>
    <n v="1394.19"/>
    <s v="Net Banking"/>
    <s v="Not Returned"/>
    <x v="2"/>
    <d v="1899-12-30T16:17:00"/>
    <s v="Weekend"/>
    <s v="MDH Powdered Spices 200g"/>
    <x v="1"/>
    <n v="442.14"/>
    <s v="Priya Iyer"/>
    <x v="0"/>
    <s v="Naveen Venkataraman"/>
    <s v="Sales"/>
    <s v="FreshMart Tiruppur Complex"/>
    <x v="0"/>
  </r>
  <r>
    <s v="INV101671"/>
    <x v="297"/>
    <s v="CUST0392"/>
    <s v="PRD095"/>
    <s v="STR023"/>
    <s v="EMP0035"/>
    <n v="7"/>
    <n v="85.31"/>
    <n v="0"/>
    <n v="0"/>
    <n v="686.75"/>
    <n v="434.98"/>
    <n v="251.77"/>
    <s v="Debit Card"/>
    <s v="Not Returned"/>
    <x v="1"/>
    <d v="1899-12-30T18:30:00"/>
    <s v="Weekend"/>
    <s v="Organic Fresh Fresh Vegetables 200g"/>
    <x v="11"/>
    <n v="75.680000000000007"/>
    <s v="Indira Chettiar"/>
    <x v="0"/>
    <s v="Kavya Nathan"/>
    <s v="HR"/>
    <s v="FreshMart Mysuru Square"/>
    <x v="0"/>
  </r>
  <r>
    <s v="INV101697"/>
    <x v="297"/>
    <s v="CUST0033"/>
    <s v="PRD016"/>
    <s v="STR080"/>
    <s v="EMP0285"/>
    <n v="3"/>
    <n v="59.92"/>
    <n v="10"/>
    <n v="17.98"/>
    <n v="186.05"/>
    <n v="144.44999999999999"/>
    <n v="41.6"/>
    <s v="Upi"/>
    <s v="Not Returned"/>
    <x v="0"/>
    <d v="1899-12-30T19:22:00"/>
    <s v="Weekend"/>
    <s v="Milky Mist Milk 2kg"/>
    <x v="3"/>
    <n v="59.92"/>
    <s v="Nirmala Sekar"/>
    <x v="1"/>
    <s v="Lalitha Murugan"/>
    <s v="Store Manager"/>
    <s v="FreshMart Madurai Colony"/>
    <x v="0"/>
  </r>
  <r>
    <s v="INV100875"/>
    <x v="298"/>
    <s v="CUST0275"/>
    <s v="PRD128"/>
    <s v="STR059"/>
    <s v="EMP0164"/>
    <n v="7"/>
    <n v="286.55"/>
    <n v="20"/>
    <n v="401.17"/>
    <n v="1604.68"/>
    <n v="1335.18"/>
    <n v="269.5"/>
    <s v="Wallet"/>
    <s v="Not Returned"/>
    <x v="1"/>
    <d v="1899-12-30T17:56:00"/>
    <s v="Weekday"/>
    <s v="Aachi Powdered Spices Pack"/>
    <x v="1"/>
    <n v="253.11"/>
    <s v="Latha Nathan"/>
    <x v="0"/>
    <s v="Sundar Naicker"/>
    <s v="Billing"/>
    <s v="FreshMart Coimbatore Plaza"/>
    <x v="0"/>
  </r>
  <r>
    <s v="INV100956"/>
    <x v="298"/>
    <s v="CUST0544"/>
    <s v="PRD063"/>
    <s v="STR080"/>
    <s v="EMP0285"/>
    <n v="1"/>
    <n v="73.83"/>
    <n v="5"/>
    <n v="3.69"/>
    <n v="70.14"/>
    <n v="54.32"/>
    <n v="15.82"/>
    <s v="Debit Card"/>
    <s v="Not Returned"/>
    <x v="1"/>
    <d v="1899-12-30T18:38:00"/>
    <s v="Weekday"/>
    <s v="Patanjali Shampoo Combo"/>
    <x v="10"/>
    <n v="42.16"/>
    <s v="Divya Raj"/>
    <x v="2"/>
    <s v="Lalitha Murugan"/>
    <s v="Store Manager"/>
    <s v="FreshMart Madurai Colony"/>
    <x v="0"/>
  </r>
  <r>
    <s v="INV101483"/>
    <x v="298"/>
    <s v="CUST0244"/>
    <s v="PRD108"/>
    <s v="STR025"/>
    <s v="EMP0011"/>
    <n v="5"/>
    <n v="306.62"/>
    <n v="0"/>
    <n v="0"/>
    <n v="1533.1"/>
    <n v="1299.6500000000001"/>
    <n v="233.45"/>
    <s v="Upi"/>
    <s v="Returned"/>
    <x v="1"/>
    <d v="1899-12-30T16:56:00"/>
    <s v="Weekday"/>
    <s v="Daawat Basmati Rice 2kg"/>
    <x v="2"/>
    <n v="306.62"/>
    <s v="Padma Naicker"/>
    <x v="2"/>
    <s v="Balamurugan Sharma"/>
    <s v="Billing"/>
    <s v="FreshMart Tiruppur Enclave"/>
    <x v="0"/>
  </r>
  <r>
    <s v="INV101743"/>
    <x v="298"/>
    <s v="CUST0110"/>
    <s v="PRD123"/>
    <s v="STR080"/>
    <s v="EMP0285"/>
    <n v="3"/>
    <n v="206.02"/>
    <n v="0"/>
    <n v="0"/>
    <n v="618.05999999999995"/>
    <n v="475.29"/>
    <n v="142.77000000000001"/>
    <s v="Debit Card"/>
    <s v="Not Returned"/>
    <x v="1"/>
    <d v="1899-12-30T14:30:00"/>
    <s v="Weekday"/>
    <s v="Fortune Gingelly Oil 200g"/>
    <x v="8"/>
    <n v="183.39"/>
    <s v="Pandi Chandran"/>
    <x v="0"/>
    <s v="Lalitha Murugan"/>
    <s v="Store Manager"/>
    <s v="FreshMart Madurai Colony"/>
    <x v="0"/>
  </r>
  <r>
    <s v="INV101831"/>
    <x v="298"/>
    <s v="CUST0414"/>
    <s v="PRD101"/>
    <s v="STR022"/>
    <s v="EMP0284"/>
    <n v="3"/>
    <n v="451.89"/>
    <n v="5"/>
    <n v="67.78"/>
    <n v="1287.8900000000001"/>
    <n v="1161.48"/>
    <n v="126.41"/>
    <s v="Cash"/>
    <s v="Not Returned"/>
    <x v="1"/>
    <d v="1899-12-30T10:00:00"/>
    <s v="Weekday"/>
    <s v="Organic Fresh Fresh Vegetables 500g"/>
    <x v="11"/>
    <n v="451.89"/>
    <s v="Jaya Pandian"/>
    <x v="2"/>
    <s v="Naveen Venkataraman"/>
    <s v="Sales"/>
    <s v="FreshMart Tiruppur Complex"/>
    <x v="0"/>
  </r>
  <r>
    <s v="INV100053"/>
    <x v="299"/>
    <s v="CUST0178"/>
    <s v="PRD102"/>
    <s v="STR092"/>
    <s v="EMP0122"/>
    <n v="7"/>
    <n v="435.94"/>
    <n v="15"/>
    <n v="457.74"/>
    <n v="2593.84"/>
    <n v="2386.3000000000002"/>
    <n v="207.54"/>
    <s v="Wallet"/>
    <s v="Not Returned"/>
    <x v="1"/>
    <d v="1899-12-30T11:32:00"/>
    <s v="Weekday"/>
    <s v="Local Farm Fresh Vegetables 200g v2"/>
    <x v="11"/>
    <n v="400.33"/>
    <s v="Vasanth Varma"/>
    <x v="0"/>
    <s v="Rajesh Chettiar"/>
    <s v="Cashier"/>
    <s v="FreshMart Chennai Gardens"/>
    <x v="0"/>
  </r>
  <r>
    <s v="INV100143"/>
    <x v="299"/>
    <s v="CUST0257"/>
    <s v="PRD124"/>
    <s v="STR060"/>
    <s v="EMP0181"/>
    <n v="5"/>
    <n v="121.9"/>
    <n v="20"/>
    <n v="121.9"/>
    <n v="487.6"/>
    <n v="544.6"/>
    <n v="-57"/>
    <s v="Cash"/>
    <s v="Not Returned"/>
    <x v="1"/>
    <d v="1899-12-30T19:21:00"/>
    <s v="Weekday"/>
    <s v="Gold Winner Coconut Oil 2kg"/>
    <x v="8"/>
    <n v="121.9"/>
    <s v="Eswari Sharma"/>
    <x v="2"/>
    <s v="Madhavan Murugan"/>
    <s v="Sales"/>
    <s v="FreshMart Erode Square"/>
    <x v="1"/>
  </r>
  <r>
    <s v="INV100639"/>
    <x v="299"/>
    <s v="CUST0627"/>
    <s v="PRD097"/>
    <s v="STR061"/>
    <s v="EMP0279"/>
    <n v="3"/>
    <n v="365.92"/>
    <n v="5"/>
    <n v="54.89"/>
    <n v="1042.8699999999999"/>
    <n v="931.14"/>
    <n v="111.73"/>
    <s v="Wallet"/>
    <s v="Not Returned"/>
    <x v="1"/>
    <d v="1899-12-30T11:24:00"/>
    <s v="Weekday"/>
    <s v="Local Farm Fresh Vegetables 250ml v2"/>
    <x v="11"/>
    <n v="365.92"/>
    <s v="Ishwarya Mudaliar"/>
    <x v="2"/>
    <s v="Arun Varma"/>
    <s v="Sales"/>
    <s v="FreshMart Hyderabad Colony"/>
    <x v="0"/>
  </r>
  <r>
    <s v="INV100776"/>
    <x v="299"/>
    <s v="CUST0002"/>
    <s v="PRD111"/>
    <s v="STR160"/>
    <s v="EMP0073"/>
    <n v="2"/>
    <n v="225.45"/>
    <n v="0"/>
    <n v="0"/>
    <n v="450.9"/>
    <n v="381.8"/>
    <n v="69.099999999999994"/>
    <s v="Wallet"/>
    <s v="Not Returned"/>
    <x v="0"/>
    <d v="1899-12-30T11:09:00"/>
    <s v="Weekday"/>
    <s v="Aachi Idli Rice 500g"/>
    <x v="2"/>
    <n v="225.45"/>
    <s v="Eswari Murugan"/>
    <x v="2"/>
    <s v="Harini Prabhu"/>
    <s v="Sales"/>
    <s v="FreshMart Lucknow Complex"/>
    <x v="1"/>
  </r>
  <r>
    <s v="INV101277"/>
    <x v="299"/>
    <s v="CUST0277"/>
    <s v="PRD025"/>
    <s v="STR128"/>
    <s v="EMP0316"/>
    <n v="8"/>
    <n v="420.05"/>
    <n v="10"/>
    <n v="336.04"/>
    <n v="3024.36"/>
    <n v="2287.1999999999998"/>
    <n v="737.16"/>
    <s v="Cash"/>
    <s v="Not Returned"/>
    <x v="2"/>
    <d v="1899-12-30T21:36:00"/>
    <s v="Weekday"/>
    <s v="Nescafe Soft Drinks Pack"/>
    <x v="0"/>
    <n v="383.51"/>
    <s v="Senthil Kumar"/>
    <x v="0"/>
    <s v="Karthik Sekar"/>
    <s v="Billing"/>
    <s v="FreshMart Surat Junction"/>
    <x v="2"/>
  </r>
  <r>
    <s v="INV101419"/>
    <x v="299"/>
    <s v="CUST0699"/>
    <s v="PRD089"/>
    <s v="STR022"/>
    <s v="EMP0283"/>
    <n v="7"/>
    <n v="345"/>
    <n v="10"/>
    <n v="241.5"/>
    <n v="2173.5"/>
    <n v="1759.94"/>
    <n v="413.56"/>
    <s v="Debit Card"/>
    <s v="Not Returned"/>
    <x v="1"/>
    <d v="1899-12-30T13:43:00"/>
    <s v="Weekday"/>
    <s v="Organic Fresh Fresh Fruits 500g"/>
    <x v="9"/>
    <n v="305.67"/>
    <s v="Karthik Iyer"/>
    <x v="0"/>
    <s v="Suresh Pandian"/>
    <s v="Sales"/>
    <s v="FreshMart Tiruppur Complex"/>
    <x v="0"/>
  </r>
  <r>
    <s v="INV101680"/>
    <x v="299"/>
    <s v="CUST0651"/>
    <s v="PRD098"/>
    <s v="STR165"/>
    <s v="EMP0028"/>
    <n v="4"/>
    <n v="83.13"/>
    <n v="0"/>
    <n v="0"/>
    <n v="332.52"/>
    <n v="276.36"/>
    <n v="56.16"/>
    <s v="Net Banking"/>
    <s v="Not Returned"/>
    <x v="1"/>
    <d v="1899-12-30T09:50:00"/>
    <s v="Weekday"/>
    <s v="Organic Fresh Fresh Vegetables 250ml"/>
    <x v="11"/>
    <n v="83.13"/>
    <s v="Ilango Mudaliar"/>
    <x v="1"/>
    <s v="Thiru Krishnan"/>
    <s v="Sales"/>
    <s v="FreshMart Jaipur Junction"/>
    <x v="1"/>
  </r>
  <r>
    <s v="INV101710"/>
    <x v="299"/>
    <s v="CUST0605"/>
    <s v="PRD034"/>
    <s v="STR034"/>
    <s v="EMP0252"/>
    <n v="7"/>
    <n v="130.19999999999999"/>
    <n v="0"/>
    <n v="0"/>
    <n v="911.4"/>
    <n v="681.45"/>
    <n v="229.95"/>
    <s v="Upi"/>
    <s v="Not Returned"/>
    <x v="1"/>
    <d v="1899-12-30T21:42:00"/>
    <s v="Weekday"/>
    <s v="Nescafe Coffee 500g"/>
    <x v="0"/>
    <n v="124.84"/>
    <s v="Arun Iyer"/>
    <x v="0"/>
    <s v="Deepak Iyer"/>
    <s v="Sales"/>
    <s v="FreshMart Tiruppur Circle"/>
    <x v="0"/>
  </r>
  <r>
    <s v="INV102049"/>
    <x v="299"/>
    <s v="CUST0375"/>
    <s v="PRD020"/>
    <s v="STR116"/>
    <s v="EMP0028"/>
    <n v="6"/>
    <n v="100.88"/>
    <n v="20"/>
    <n v="121.06"/>
    <n v="484.22"/>
    <n v="516.29999999999995"/>
    <n v="-32.08"/>
    <s v="Net Banking"/>
    <s v="Not Returned"/>
    <x v="1"/>
    <d v="1899-12-30T18:48:00"/>
    <s v="Weekday"/>
    <s v="Aavin Milk 1L"/>
    <x v="3"/>
    <n v="99.93"/>
    <s v="Yogesh Gounder"/>
    <x v="1"/>
    <s v="Thiru Krishnan"/>
    <s v="Sales"/>
    <s v="FreshMart Surat Towers"/>
    <x v="2"/>
  </r>
  <r>
    <s v="INV102164"/>
    <x v="299"/>
    <s v="CUST0220"/>
    <s v="PRD082"/>
    <s v="STR101"/>
    <s v="EMP0098"/>
    <n v="3"/>
    <n v="232.92"/>
    <n v="10"/>
    <n v="69.88"/>
    <n v="628.88"/>
    <n v="577.23"/>
    <n v="51.65"/>
    <s v="Credit Card"/>
    <s v="Not Returned"/>
    <x v="0"/>
    <d v="1899-12-30T14:29:00"/>
    <s v="Weekday"/>
    <s v="Organic Fresh Fresh Fruits Pack"/>
    <x v="9"/>
    <n v="232.92"/>
    <s v="Mala Gupta"/>
    <x v="1"/>
    <s v="Dhanya Balan"/>
    <s v="Inventory"/>
    <s v="FreshMart Nagpur Junction"/>
    <x v="2"/>
  </r>
  <r>
    <s v="INV102382"/>
    <x v="299"/>
    <s v="CUST0516"/>
    <s v="PRD134"/>
    <s v="STR036"/>
    <s v="EMP0215"/>
    <n v="6"/>
    <n v="389.82"/>
    <n v="10"/>
    <n v="233.89"/>
    <n v="2105.0300000000002"/>
    <n v="1576.8"/>
    <n v="528.23"/>
    <s v="Cash"/>
    <s v="Not Returned"/>
    <x v="1"/>
    <d v="1899-12-30T21:37:00"/>
    <s v="Weekday"/>
    <s v="Aachi Powdered Spices 200g v2"/>
    <x v="1"/>
    <n v="353.05"/>
    <s v="Bhuvana Venkataraman"/>
    <x v="0"/>
    <s v="Elango Prabhu"/>
    <s v="Billing"/>
    <s v="FreshMart Chennai Central"/>
    <x v="0"/>
  </r>
  <r>
    <s v="INV100246"/>
    <x v="7"/>
    <s v="CUST0579"/>
    <s v="PRD047"/>
    <s v="STR136"/>
    <s v="EMP0070"/>
    <n v="5"/>
    <n v="486.09"/>
    <n v="15"/>
    <n v="364.57"/>
    <n v="2065.88"/>
    <n v="1719.45"/>
    <n v="346.43"/>
    <s v="Debit Card"/>
    <s v="Not Returned"/>
    <x v="0"/>
    <d v="1899-12-30T20:25:00"/>
    <s v="Weekday"/>
    <s v="Lays Chocolates Combo"/>
    <x v="7"/>
    <n v="474.19"/>
    <s v="Pandi Nair"/>
    <x v="0"/>
    <s v="Umesh Subramaniam"/>
    <s v="Sales"/>
    <s v="FreshMart Nagpur Crossing"/>
    <x v="2"/>
  </r>
  <r>
    <s v="INV100248"/>
    <x v="7"/>
    <s v="CUST0369"/>
    <s v="PRD100"/>
    <s v="STR041"/>
    <s v="EMP0097"/>
    <n v="1"/>
    <n v="290.45"/>
    <n v="0"/>
    <n v="0"/>
    <n v="290.45"/>
    <n v="237.89"/>
    <n v="52.56"/>
    <s v="Upi"/>
    <s v="Not Returned"/>
    <x v="1"/>
    <d v="1899-12-30T11:28:00"/>
    <s v="Weekday"/>
    <s v="Organic Fresh Fresh Vegetables 200g v2"/>
    <x v="11"/>
    <n v="290.45"/>
    <s v="Bharath Gupta"/>
    <x v="1"/>
    <s v="Hari Pandian"/>
    <s v="Billing"/>
    <s v="FreshMart Tiruppur Colony"/>
    <x v="0"/>
  </r>
  <r>
    <s v="INV100473"/>
    <x v="7"/>
    <s v="CUST0329"/>
    <s v="PRD016"/>
    <s v="STR006"/>
    <s v="EMP0265"/>
    <n v="6"/>
    <n v="66.930000000000007"/>
    <n v="0"/>
    <n v="0"/>
    <n v="401.58"/>
    <n v="288.89999999999998"/>
    <n v="112.68"/>
    <s v="Cash"/>
    <s v="Not Returned"/>
    <x v="0"/>
    <d v="1899-12-30T09:33:00"/>
    <s v="Weekday"/>
    <s v="Milky Mist Milk 2kg"/>
    <x v="3"/>
    <n v="59.92"/>
    <s v="Usha Krishnan"/>
    <x v="0"/>
    <s v="Padma Subramaniam"/>
    <s v="Operations"/>
    <s v="FreshMart Mysuru Junction"/>
    <x v="0"/>
  </r>
  <r>
    <s v="INV101640"/>
    <x v="7"/>
    <s v="CUST0246"/>
    <s v="PRD102"/>
    <s v="STR051"/>
    <s v="EMP0024"/>
    <n v="4"/>
    <n v="449.39"/>
    <n v="0"/>
    <n v="0"/>
    <n v="1797.56"/>
    <n v="1363.6"/>
    <n v="433.96"/>
    <s v="Net Banking"/>
    <s v="Not Returned"/>
    <x v="0"/>
    <d v="1899-12-30T16:28:00"/>
    <s v="Weekday"/>
    <s v="Local Farm Fresh Vegetables 200g v2"/>
    <x v="11"/>
    <n v="400.33"/>
    <s v="Udhay Varma"/>
    <x v="0"/>
    <s v="Bhavani Kumar"/>
    <s v="Cashier"/>
    <s v="FreshMart Madurai Arcade"/>
    <x v="0"/>
  </r>
  <r>
    <s v="INV101644"/>
    <x v="7"/>
    <s v="CUST0250"/>
    <s v="PRD050"/>
    <s v="STR148"/>
    <s v="EMP0267"/>
    <n v="4"/>
    <n v="51.33"/>
    <n v="10"/>
    <n v="20.53"/>
    <n v="184.79"/>
    <n v="149.91999999999999"/>
    <n v="34.869999999999997"/>
    <s v="Net Banking"/>
    <s v="Not Returned"/>
    <x v="0"/>
    <d v="1899-12-30T21:21:00"/>
    <s v="Weekday"/>
    <s v="Parle Namkeen 500g"/>
    <x v="7"/>
    <n v="51.33"/>
    <s v="Nirmala Mudaliar"/>
    <x v="1"/>
    <s v="Ashok Pillai"/>
    <s v="HR"/>
    <s v="FreshMart Kanpur Gardens"/>
    <x v="1"/>
  </r>
  <r>
    <s v="INV101972"/>
    <x v="7"/>
    <s v="CUST0062"/>
    <s v="PRD063"/>
    <s v="STR057"/>
    <s v="EMP0225"/>
    <n v="2"/>
    <n v="73.83"/>
    <n v="0"/>
    <n v="0"/>
    <n v="147.66"/>
    <n v="108.64"/>
    <n v="39.020000000000003"/>
    <s v="Net Banking"/>
    <s v="Not Returned"/>
    <x v="1"/>
    <d v="1899-12-30T09:40:00"/>
    <s v="Weekday"/>
    <s v="Patanjali Shampoo Combo"/>
    <x v="10"/>
    <n v="42.16"/>
    <s v="Yazhini Varma"/>
    <x v="1"/>
    <s v="Banu Achari"/>
    <s v="Sales"/>
    <s v="FreshMart Madurai Point"/>
    <x v="0"/>
  </r>
  <r>
    <s v="INV100437"/>
    <x v="300"/>
    <s v="CUST0060"/>
    <s v="PRD110"/>
    <s v="STR046"/>
    <s v="EMP0211"/>
    <n v="4"/>
    <n v="332.43"/>
    <n v="0"/>
    <n v="0"/>
    <n v="1329.72"/>
    <n v="1014.8"/>
    <n v="314.92"/>
    <s v="Cash"/>
    <s v="Not Returned"/>
    <x v="1"/>
    <d v="1899-12-30T14:48:00"/>
    <s v="Weekday"/>
    <s v="India Gate Ponni Rice 1kg"/>
    <x v="2"/>
    <n v="291.93"/>
    <s v="Anand Subramaniam"/>
    <x v="0"/>
    <s v="Tamil Mudaliar"/>
    <s v="Cashier"/>
    <s v="FreshMart Mysuru Colony"/>
    <x v="0"/>
  </r>
  <r>
    <s v="INV100581"/>
    <x v="300"/>
    <s v="CUST0551"/>
    <s v="PRD099"/>
    <s v="STR126"/>
    <s v="EMP0063"/>
    <n v="3"/>
    <n v="445.03"/>
    <n v="10"/>
    <n v="133.51"/>
    <n v="1201.58"/>
    <n v="1042.4100000000001"/>
    <n v="159.16999999999999"/>
    <s v="Net Banking"/>
    <s v="Not Returned"/>
    <x v="2"/>
    <d v="1899-12-30T19:32:00"/>
    <s v="Weekday"/>
    <s v="Local Farm Fresh Vegetables 200g"/>
    <x v="11"/>
    <n v="401.06"/>
    <s v="Jagan Pandian"/>
    <x v="0"/>
    <s v="Lakshmi Devi"/>
    <s v="Store Manager"/>
    <s v="FreshMart Surat Hub"/>
    <x v="2"/>
  </r>
  <r>
    <s v="INV101011"/>
    <x v="300"/>
    <s v="CUST0540"/>
    <s v="PRD050"/>
    <s v="STR027"/>
    <s v="EMP0143"/>
    <n v="3"/>
    <n v="54.59"/>
    <n v="10"/>
    <n v="16.38"/>
    <n v="147.38999999999999"/>
    <n v="112.44"/>
    <n v="34.950000000000003"/>
    <s v="Wallet"/>
    <s v="Not Returned"/>
    <x v="1"/>
    <d v="1899-12-30T15:54:00"/>
    <s v="Weekday"/>
    <s v="Parle Namkeen 500g"/>
    <x v="7"/>
    <n v="51.33"/>
    <s v="Thenmozhi Naicker"/>
    <x v="0"/>
    <s v="Chitra Prabhu"/>
    <s v="Sales"/>
    <s v="FreshMart Coimbatore Heights"/>
    <x v="0"/>
  </r>
  <r>
    <s v="INV100385"/>
    <x v="301"/>
    <s v="CUST0451"/>
    <s v="PRD092"/>
    <s v="STR098"/>
    <s v="EMP0179"/>
    <n v="1"/>
    <n v="224.28"/>
    <n v="0"/>
    <n v="0"/>
    <n v="224.28"/>
    <n v="192.39"/>
    <n v="31.89"/>
    <s v="Net Banking"/>
    <s v="Returned"/>
    <x v="2"/>
    <d v="1899-12-30T21:10:00"/>
    <s v="Weekday"/>
    <s v="Organic Fresh Fresh Fruits 200g"/>
    <x v="9"/>
    <n v="224.28"/>
    <s v="Divya Nair"/>
    <x v="2"/>
    <s v="Divya Devi"/>
    <s v="Sales"/>
    <s v="FreshMart Pune Main Road"/>
    <x v="1"/>
  </r>
  <r>
    <s v="INV100831"/>
    <x v="301"/>
    <s v="CUST0546"/>
    <s v="PRD023"/>
    <s v="STR039"/>
    <s v="EMP0015"/>
    <n v="5"/>
    <n v="342.27"/>
    <n v="0"/>
    <n v="0"/>
    <n v="1711.35"/>
    <n v="1330.5"/>
    <n v="380.85"/>
    <s v="Upi"/>
    <s v="Not Returned"/>
    <x v="1"/>
    <d v="1899-12-30T12:53:00"/>
    <s v="Weekday"/>
    <s v="Amul Butter 1L"/>
    <x v="3"/>
    <n v="342.27"/>
    <s v="Balaji Sekar"/>
    <x v="2"/>
    <s v="Harini Krishnan"/>
    <s v="Inventory"/>
    <s v="FreshMart Mysuru Market"/>
    <x v="0"/>
  </r>
  <r>
    <s v="INV101509"/>
    <x v="301"/>
    <s v="CUST0540"/>
    <s v="PRD051"/>
    <s v="STR122"/>
    <s v="EMP0262"/>
    <n v="4"/>
    <n v="169.91"/>
    <n v="0"/>
    <n v="0"/>
    <n v="679.64"/>
    <n v="451.2"/>
    <n v="228.44"/>
    <s v="Credit Card"/>
    <s v="Not Returned"/>
    <x v="1"/>
    <d v="1899-12-30T11:42:00"/>
    <s v="Weekday"/>
    <s v="Cadbury Biscuits 250ml"/>
    <x v="7"/>
    <n v="147.97"/>
    <s v="Thenmozhi Naicker"/>
    <x v="0"/>
    <s v="Umesh Krishnan"/>
    <s v="Sales"/>
    <s v="FreshMart Pune Square"/>
    <x v="2"/>
  </r>
  <r>
    <s v="INV102348"/>
    <x v="301"/>
    <s v="CUST0110"/>
    <s v="PRD087"/>
    <s v="STR054"/>
    <s v="EMP0018"/>
    <n v="8"/>
    <n v="72.34"/>
    <n v="5"/>
    <n v="28.94"/>
    <n v="549.78"/>
    <n v="474.96"/>
    <n v="74.819999999999993"/>
    <s v="Credit Card"/>
    <s v="Not Returned"/>
    <x v="1"/>
    <d v="1899-12-30T21:09:00"/>
    <s v="Weekday"/>
    <s v="Organic Fresh Fresh Fruits Combo"/>
    <x v="9"/>
    <n v="71.290000000000006"/>
    <s v="Pandi Chandran"/>
    <x v="0"/>
    <s v="Chandran Kumar"/>
    <s v="Cashier"/>
    <s v="FreshMart Mysuru Plaza"/>
    <x v="0"/>
  </r>
  <r>
    <s v="INV100231"/>
    <x v="302"/>
    <s v="CUST0372"/>
    <s v="PRD051"/>
    <s v="STR044"/>
    <s v="EMP0031"/>
    <n v="1"/>
    <n v="147.97"/>
    <n v="0"/>
    <n v="0"/>
    <n v="170.17"/>
    <n v="112.8"/>
    <n v="57.37"/>
    <s v="Upi"/>
    <s v="Not Returned"/>
    <x v="0"/>
    <d v="1899-12-30T18:36:00"/>
    <s v="Weekend"/>
    <s v="Cadbury Biscuits 250ml"/>
    <x v="7"/>
    <n v="147.97"/>
    <s v="Harini Sharma"/>
    <x v="1"/>
    <s v="Ramesh Iyer"/>
    <s v="Cashier"/>
    <s v="FreshMart Erode Colony"/>
    <x v="0"/>
  </r>
  <r>
    <s v="INV100632"/>
    <x v="302"/>
    <s v="CUST0526"/>
    <s v="PRD071"/>
    <s v="STR028"/>
    <s v="EMP0235"/>
    <n v="4"/>
    <n v="53.39"/>
    <n v="20"/>
    <n v="42.71"/>
    <n v="196.48"/>
    <n v="172.04"/>
    <n v="24.44"/>
    <s v="Upi"/>
    <s v="Not Returned"/>
    <x v="1"/>
    <d v="1899-12-30T13:21:00"/>
    <s v="Weekend"/>
    <s v="Eveready Batteries Combo"/>
    <x v="5"/>
    <n v="53.39"/>
    <s v="Deepa Krishnan"/>
    <x v="1"/>
    <s v="Mani Chandran"/>
    <s v="Cashier"/>
    <s v="FreshMart Ahmedabad Hub"/>
    <x v="0"/>
  </r>
  <r>
    <s v="INV100882"/>
    <x v="302"/>
    <s v="CUST0263"/>
    <s v="PRD008"/>
    <s v="STR089"/>
    <s v="EMP0133"/>
    <n v="3"/>
    <n v="495.42"/>
    <n v="20"/>
    <n v="297.25"/>
    <n v="1367.36"/>
    <n v="848.64"/>
    <n v="518.72"/>
    <s v="Cash"/>
    <s v="Not Returned"/>
    <x v="0"/>
    <d v="1899-12-30T19:09:00"/>
    <s v="Weekend"/>
    <s v="Britannia Cookies 200g"/>
    <x v="6"/>
    <n v="455.79"/>
    <s v="Deepa Kumar"/>
    <x v="0"/>
    <s v="Deepak Naicker"/>
    <s v="Sales"/>
    <s v="FreshMart Salem Hub"/>
    <x v="0"/>
  </r>
  <r>
    <s v="INV100991"/>
    <x v="302"/>
    <s v="CUST0562"/>
    <s v="PRD020"/>
    <s v="STR052"/>
    <s v="EMP0205"/>
    <n v="7"/>
    <n v="104.55"/>
    <n v="0"/>
    <n v="0"/>
    <n v="841.63"/>
    <n v="602.35"/>
    <n v="239.28"/>
    <s v="Wallet"/>
    <s v="Not Returned"/>
    <x v="0"/>
    <d v="1899-12-30T17:24:00"/>
    <s v="Weekend"/>
    <s v="Aavin Milk 1L"/>
    <x v="3"/>
    <n v="99.93"/>
    <s v="Gopal Pandian"/>
    <x v="0"/>
    <s v="Divya Menon"/>
    <s v="Store Manager"/>
    <s v="FreshMart Erode Extension"/>
    <x v="0"/>
  </r>
  <r>
    <s v="INV101193"/>
    <x v="302"/>
    <s v="CUST0532"/>
    <s v="PRD057"/>
    <s v="STR027"/>
    <s v="EMP0143"/>
    <n v="4"/>
    <n v="317.99"/>
    <n v="5"/>
    <n v="63.6"/>
    <n v="1389.61"/>
    <n v="940.2"/>
    <n v="449.41"/>
    <s v="Credit Card"/>
    <s v="Not Returned"/>
    <x v="0"/>
    <d v="1899-12-30T10:22:00"/>
    <s v="Weekend"/>
    <s v="Parle Chocolates 500g"/>
    <x v="7"/>
    <n v="317.99"/>
    <s v="Hema Sharma"/>
    <x v="2"/>
    <s v="Chitra Prabhu"/>
    <s v="Sales"/>
    <s v="FreshMart Coimbatore Heights"/>
    <x v="0"/>
  </r>
  <r>
    <s v="INV101582"/>
    <x v="302"/>
    <s v="CUST0046"/>
    <s v="PRD026"/>
    <s v="STR177"/>
    <s v="EMP0133"/>
    <n v="5"/>
    <n v="352.15"/>
    <n v="20"/>
    <n v="352.15"/>
    <n v="1619.89"/>
    <n v="1236.25"/>
    <n v="383.64"/>
    <s v="Cash"/>
    <s v="Not Returned"/>
    <x v="1"/>
    <d v="1899-12-30T20:07:00"/>
    <s v="Weekend"/>
    <s v="Nescafe Coffee 1kg"/>
    <x v="0"/>
    <n v="329.69"/>
    <s v="Kishore Murugan"/>
    <x v="0"/>
    <s v="Deepak Naicker"/>
    <s v="Sales"/>
    <s v="FreshMart Guwahati Main Road"/>
    <x v="3"/>
  </r>
  <r>
    <s v="INV100374"/>
    <x v="303"/>
    <s v="CUST0673"/>
    <s v="PRD124"/>
    <s v="STR018"/>
    <s v="EMP0308"/>
    <n v="2"/>
    <n v="121.9"/>
    <n v="20"/>
    <n v="48.76"/>
    <n v="224.3"/>
    <n v="217.84"/>
    <n v="6.46"/>
    <s v="Upi"/>
    <s v="Not Returned"/>
    <x v="0"/>
    <d v="1899-12-30T20:46:00"/>
    <s v="Weekend"/>
    <s v="Gold Winner Coconut Oil 2kg"/>
    <x v="8"/>
    <n v="121.9"/>
    <s v="Hari Sharma"/>
    <x v="2"/>
    <s v="Thenmozhi Selvam"/>
    <s v="Cashier"/>
    <s v="FreshMart Hyderabad Main Road"/>
    <x v="0"/>
  </r>
  <r>
    <s v="INV100973"/>
    <x v="303"/>
    <s v="CUST0308"/>
    <s v="PRD116"/>
    <s v="STR107"/>
    <s v="EMP0038"/>
    <n v="7"/>
    <n v="158.16999999999999"/>
    <n v="0"/>
    <n v="0"/>
    <n v="1273.27"/>
    <n v="895.86"/>
    <n v="377.41"/>
    <s v="Credit Card"/>
    <s v="Not Returned"/>
    <x v="0"/>
    <d v="1899-12-30T19:02:00"/>
    <s v="Weekend"/>
    <s v="Aachi Basmati Rice 200g"/>
    <x v="2"/>
    <n v="150.04"/>
    <s v="Deepa Nathan"/>
    <x v="0"/>
    <s v="Yamuna Achari"/>
    <s v="Inventory"/>
    <s v="FreshMart Surat Arcade"/>
    <x v="2"/>
  </r>
  <r>
    <s v="INV101773"/>
    <x v="303"/>
    <s v="CUST0105"/>
    <s v="PRD140"/>
    <s v="STR038"/>
    <s v="EMP0255"/>
    <n v="5"/>
    <n v="352.51"/>
    <n v="0"/>
    <n v="0"/>
    <n v="2026.93"/>
    <n v="1300.3"/>
    <n v="726.63"/>
    <s v="Wallet"/>
    <s v="Not Returned"/>
    <x v="1"/>
    <d v="1899-12-30T21:37:00"/>
    <s v="Weekend"/>
    <s v="Vim Toilet Cleaner 2kg"/>
    <x v="4"/>
    <n v="352.51"/>
    <s v="Revathi Sekar"/>
    <x v="2"/>
    <s v="Jagan Chettiar"/>
    <s v="Billing"/>
    <s v="FreshMart Hyderabad Hub"/>
    <x v="0"/>
  </r>
  <r>
    <s v="INV101880"/>
    <x v="303"/>
    <s v="CUST0043"/>
    <s v="PRD003"/>
    <s v="STR128"/>
    <s v="EMP0257"/>
    <n v="2"/>
    <n v="589.75"/>
    <n v="0"/>
    <n v="0"/>
    <n v="1356.42"/>
    <n v="687.3"/>
    <n v="669.12"/>
    <s v="Cash"/>
    <s v="Not Returned"/>
    <x v="1"/>
    <d v="1899-12-30T18:20:00"/>
    <s v="Weekend"/>
    <s v="Harvest Gold Buns Combo"/>
    <x v="6"/>
    <n v="589.75"/>
    <s v="Jagan Reddy"/>
    <x v="1"/>
    <s v="Sangeetha Naidu"/>
    <s v="Cashier"/>
    <s v="FreshMart Surat Junction"/>
    <x v="2"/>
  </r>
  <r>
    <s v="INV101960"/>
    <x v="303"/>
    <s v="CUST0356"/>
    <s v="PRD053"/>
    <s v="STR092"/>
    <s v="EMP0336"/>
    <n v="1"/>
    <n v="262.77"/>
    <n v="15"/>
    <n v="39.42"/>
    <n v="256.85000000000002"/>
    <n v="194.64"/>
    <n v="62.21"/>
    <s v="Net Banking"/>
    <s v="Not Returned"/>
    <x v="1"/>
    <d v="1899-12-30T21:50:00"/>
    <s v="Weekend"/>
    <s v="Cadbury Namkeen Pack"/>
    <x v="7"/>
    <n v="262.77"/>
    <s v="Janani Chettiar"/>
    <x v="1"/>
    <s v="Sanjay Sharma"/>
    <s v="Billing"/>
    <s v="FreshMart Chennai Gardens"/>
    <x v="0"/>
  </r>
  <r>
    <s v="INV102120"/>
    <x v="303"/>
    <s v="CUST0490"/>
    <s v="PRD136"/>
    <s v="STR063"/>
    <s v="EMP0233"/>
    <n v="4"/>
    <n v="128.26"/>
    <n v="0"/>
    <n v="0"/>
    <n v="590"/>
    <n v="364.72"/>
    <n v="225.28"/>
    <s v="Cash"/>
    <s v="Not Returned"/>
    <x v="1"/>
    <d v="1899-12-30T19:42:00"/>
    <s v="Weekend"/>
    <s v="Aachi Whole Spices 200g v2"/>
    <x v="1"/>
    <n v="123.11"/>
    <s v="Hema Gounder"/>
    <x v="0"/>
    <s v="Sangeetha Balan"/>
    <s v="Sales"/>
    <s v="FreshMart Hyderabad Market"/>
    <x v="0"/>
  </r>
  <r>
    <s v="INV102262"/>
    <x v="303"/>
    <s v="CUST0618"/>
    <s v="PRD098"/>
    <s v="STR043"/>
    <s v="EMP0271"/>
    <n v="7"/>
    <n v="84.51"/>
    <n v="0"/>
    <n v="0"/>
    <n v="680.31"/>
    <n v="483.63"/>
    <n v="196.68"/>
    <s v="Wallet"/>
    <s v="Not Returned"/>
    <x v="1"/>
    <d v="1899-12-30T20:46:00"/>
    <s v="Weekend"/>
    <s v="Organic Fresh Fresh Vegetables 250ml"/>
    <x v="11"/>
    <n v="83.13"/>
    <s v="Malathi Naidu"/>
    <x v="0"/>
    <s v="Dhanush Gounder"/>
    <s v="Inventory"/>
    <s v="FreshMart Erode Heights"/>
    <x v="0"/>
  </r>
  <r>
    <s v="INV102367"/>
    <x v="303"/>
    <s v="CUST0008"/>
    <s v="PRD124"/>
    <s v="STR033"/>
    <s v="EMP0024"/>
    <n v="3"/>
    <n v="121.9"/>
    <n v="20"/>
    <n v="73.14"/>
    <n v="336.44"/>
    <n v="326.76"/>
    <n v="9.68"/>
    <s v="Wallet"/>
    <s v="Returned"/>
    <x v="1"/>
    <d v="1899-12-30T13:22:00"/>
    <s v="Weekend"/>
    <s v="Gold Winner Coconut Oil 2kg"/>
    <x v="8"/>
    <n v="121.9"/>
    <s v="Eswari Raj"/>
    <x v="2"/>
    <s v="Bhavani Kumar"/>
    <s v="Cashier"/>
    <s v="FreshMart Ahmedabad Complex"/>
    <x v="0"/>
  </r>
  <r>
    <s v="INV100010"/>
    <x v="304"/>
    <s v="CUST0041"/>
    <s v="PRD079"/>
    <s v="STR071"/>
    <s v="EMP0189"/>
    <n v="4"/>
    <n v="260.93"/>
    <n v="5"/>
    <n v="52.19"/>
    <n v="991.53"/>
    <n v="776.24"/>
    <n v="215.29"/>
    <s v="Upi"/>
    <s v="Not Returned"/>
    <x v="1"/>
    <d v="1899-12-30T20:59:00"/>
    <s v="Weekday"/>
    <s v="Eveready Detergent Pack"/>
    <x v="5"/>
    <n v="260.93"/>
    <s v="Geetha Iyer"/>
    <x v="2"/>
    <s v="Harini Pillai"/>
    <s v="Billing"/>
    <s v="FreshMart Salem Crossing"/>
    <x v="0"/>
  </r>
  <r>
    <s v="INV101187"/>
    <x v="304"/>
    <s v="CUST0224"/>
    <s v="PRD054"/>
    <s v="STR012"/>
    <s v="EMP0157"/>
    <n v="3"/>
    <n v="530.16"/>
    <n v="10"/>
    <n v="159.05000000000001"/>
    <n v="1431.43"/>
    <n v="1137.57"/>
    <n v="293.86"/>
    <s v="Net Banking"/>
    <s v="Not Returned"/>
    <x v="1"/>
    <d v="1899-12-30T15:38:00"/>
    <s v="Weekday"/>
    <s v="Lays Namkeen 2kg"/>
    <x v="7"/>
    <n v="530.16"/>
    <s v="Priya Raj"/>
    <x v="1"/>
    <s v="Elango Velan"/>
    <s v="Cashier"/>
    <s v="FreshMart Chennai Junction"/>
    <x v="0"/>
  </r>
  <r>
    <s v="INV101474"/>
    <x v="304"/>
    <s v="CUST0673"/>
    <s v="PRD014"/>
    <s v="STR024"/>
    <s v="EMP0133"/>
    <n v="2"/>
    <n v="434.65"/>
    <n v="20"/>
    <n v="173.86"/>
    <n v="695.44"/>
    <n v="703.26"/>
    <n v="-7.82"/>
    <s v="Debit Card"/>
    <s v="Not Returned"/>
    <x v="1"/>
    <d v="1899-12-30T14:35:00"/>
    <s v="Weekday"/>
    <s v="Milky Mist Curd 1kg"/>
    <x v="3"/>
    <n v="434.65"/>
    <s v="Hari Sharma"/>
    <x v="2"/>
    <s v="Deepak Naicker"/>
    <s v="Sales"/>
    <s v="FreshMart Bengaluru Plaza"/>
    <x v="0"/>
  </r>
  <r>
    <s v="INV100153"/>
    <x v="305"/>
    <s v="CUST0047"/>
    <s v="PRD055"/>
    <s v="STR002"/>
    <s v="EMP0185"/>
    <n v="3"/>
    <n v="125.15"/>
    <n v="0"/>
    <n v="0"/>
    <n v="375.45"/>
    <n v="287.10000000000002"/>
    <n v="88.35"/>
    <s v="Credit Card"/>
    <s v="Not Returned"/>
    <x v="1"/>
    <d v="1899-12-30T18:30:00"/>
    <s v="Weekday"/>
    <s v="Cadbury Biscuits Pack"/>
    <x v="7"/>
    <n v="125.15"/>
    <s v="Janani Iyer"/>
    <x v="1"/>
    <s v="Ezhil Raj"/>
    <s v="Inventory"/>
    <s v="FreshMart Tiruppur Bypass"/>
    <x v="0"/>
  </r>
  <r>
    <s v="INV100224"/>
    <x v="305"/>
    <s v="CUST0634"/>
    <s v="PRD021"/>
    <s v="STR039"/>
    <s v="EMP0230"/>
    <n v="8"/>
    <n v="39.520000000000003"/>
    <n v="15"/>
    <n v="47.42"/>
    <n v="268.74"/>
    <n v="259.2"/>
    <n v="9.5399999999999991"/>
    <s v="Debit Card"/>
    <s v="Not Returned"/>
    <x v="0"/>
    <d v="1899-12-30T18:16:00"/>
    <s v="Weekday"/>
    <s v="Milky Mist Butter Pack"/>
    <x v="3"/>
    <n v="38.659999999999997"/>
    <s v="Chandrasekar Pandian"/>
    <x v="0"/>
    <s v="Lokesh Reddy"/>
    <s v="Sales"/>
    <s v="FreshMart Mysuru Market"/>
    <x v="0"/>
  </r>
  <r>
    <s v="INV100298"/>
    <x v="305"/>
    <s v="CUST0287"/>
    <s v="PRD113"/>
    <s v="STR132"/>
    <s v="EMP0219"/>
    <n v="2"/>
    <n v="236.56"/>
    <n v="5"/>
    <n v="23.66"/>
    <n v="449.46"/>
    <n v="423.46"/>
    <n v="26"/>
    <s v="Cash"/>
    <s v="Not Returned"/>
    <x v="1"/>
    <d v="1899-12-30T10:33:00"/>
    <s v="Weekday"/>
    <s v="Aachi Ponni Rice 1kg v2"/>
    <x v="2"/>
    <n v="236.56"/>
    <s v="Ovi Achari"/>
    <x v="2"/>
    <s v="Kavya Menon"/>
    <s v="Billing"/>
    <s v="FreshMart Surat Plaza"/>
    <x v="2"/>
  </r>
  <r>
    <s v="INV100896"/>
    <x v="305"/>
    <s v="CUST0299"/>
    <s v="PRD016"/>
    <s v="STR003"/>
    <s v="EMP0298"/>
    <n v="2"/>
    <n v="59.92"/>
    <n v="0"/>
    <n v="0"/>
    <n v="119.84"/>
    <n v="96.3"/>
    <n v="23.54"/>
    <s v="Upi"/>
    <s v="Not Returned"/>
    <x v="1"/>
    <d v="1899-12-30T19:19:00"/>
    <s v="Weekday"/>
    <s v="Milky Mist Milk 2kg"/>
    <x v="3"/>
    <n v="59.92"/>
    <s v="Chandran Krishnan"/>
    <x v="1"/>
    <s v="Balaji Reddy"/>
    <s v="Billing"/>
    <s v="FreshMart Tiruppur Square"/>
    <x v="0"/>
  </r>
  <r>
    <s v="INV101328"/>
    <x v="305"/>
    <s v="CUST0168"/>
    <s v="PRD025"/>
    <s v="STR121"/>
    <s v="EMP0319"/>
    <n v="6"/>
    <n v="413.59"/>
    <n v="15"/>
    <n v="372.23"/>
    <n v="2109.31"/>
    <n v="1715.4"/>
    <n v="393.91"/>
    <s v="Wallet"/>
    <s v="Not Returned"/>
    <x v="1"/>
    <d v="1899-12-30T09:15:00"/>
    <s v="Weekday"/>
    <s v="Nescafe Soft Drinks Pack"/>
    <x v="0"/>
    <n v="383.51"/>
    <s v="Naveen Prabhu"/>
    <x v="0"/>
    <s v="Harini Kumar"/>
    <s v="Cashier"/>
    <s v="FreshMart Pune Junction"/>
    <x v="2"/>
  </r>
  <r>
    <s v="INV101674"/>
    <x v="305"/>
    <s v="CUST0316"/>
    <s v="PRD090"/>
    <s v="STR132"/>
    <s v="EMP0151"/>
    <n v="2"/>
    <n v="438.7"/>
    <n v="10"/>
    <n v="87.74"/>
    <n v="789.66"/>
    <n v="740.36"/>
    <n v="49.3"/>
    <s v="Credit Card"/>
    <s v="Not Returned"/>
    <x v="1"/>
    <d v="1899-12-30T13:11:00"/>
    <s v="Weekday"/>
    <s v="Organic Fresh Fresh Fruits Pack v2"/>
    <x v="9"/>
    <n v="438.7"/>
    <s v="Aishwarya Iyer"/>
    <x v="1"/>
    <s v="Arun Subramaniam"/>
    <s v="Billing"/>
    <s v="FreshMart Surat Plaza"/>
    <x v="2"/>
  </r>
  <r>
    <s v="INV102432"/>
    <x v="305"/>
    <s v="CUST0685"/>
    <s v="PRD020"/>
    <s v="STR068"/>
    <s v="EMP0304"/>
    <n v="8"/>
    <n v="107.22"/>
    <n v="15"/>
    <n v="128.66"/>
    <n v="729.1"/>
    <n v="688.4"/>
    <n v="40.700000000000003"/>
    <s v="Debit Card"/>
    <s v="Not Returned"/>
    <x v="1"/>
    <d v="1899-12-30T11:48:00"/>
    <s v="Weekday"/>
    <s v="Aavin Milk 1L"/>
    <x v="3"/>
    <n v="99.93"/>
    <s v="Naveen Achari"/>
    <x v="0"/>
    <s v="Deepa Menon"/>
    <s v="Billing"/>
    <s v="FreshMart Coimbatore Main Road"/>
    <x v="0"/>
  </r>
  <r>
    <s v="INV101051"/>
    <x v="306"/>
    <s v="CUST0506"/>
    <s v="PRD027"/>
    <s v="STR087"/>
    <s v="EMP0222"/>
    <n v="8"/>
    <n v="155.34"/>
    <n v="15"/>
    <n v="186.41"/>
    <n v="1056.31"/>
    <n v="855.92"/>
    <n v="200.39"/>
    <s v="Credit Card"/>
    <s v="Not Returned"/>
    <x v="0"/>
    <d v="1899-12-30T13:24:00"/>
    <s v="Weekday"/>
    <s v="Coca-Cola Tea 1kg"/>
    <x v="0"/>
    <n v="139.21"/>
    <s v="Pandi Subramaniam"/>
    <x v="0"/>
    <s v="Poornima Rao"/>
    <s v="Inventory"/>
    <s v="FreshMart Mysuru Complex"/>
    <x v="0"/>
  </r>
  <r>
    <s v="INV101125"/>
    <x v="306"/>
    <s v="CUST0579"/>
    <s v="PRD089"/>
    <s v="STR036"/>
    <s v="EMP0150"/>
    <n v="4"/>
    <n v="334.96"/>
    <n v="0"/>
    <n v="0"/>
    <n v="1339.84"/>
    <n v="1005.68"/>
    <n v="334.16"/>
    <s v="Wallet"/>
    <s v="Not Returned"/>
    <x v="1"/>
    <d v="1899-12-30T13:16:00"/>
    <s v="Weekday"/>
    <s v="Organic Fresh Fresh Fruits 500g"/>
    <x v="9"/>
    <n v="305.67"/>
    <s v="Pandi Nair"/>
    <x v="0"/>
    <s v="Dhanya Iyer"/>
    <s v="Operations"/>
    <s v="FreshMart Chennai Central"/>
    <x v="0"/>
  </r>
  <r>
    <s v="INV101177"/>
    <x v="306"/>
    <s v="CUST0205"/>
    <s v="PRD052"/>
    <s v="STR164"/>
    <s v="EMP0006"/>
    <n v="4"/>
    <n v="372.64"/>
    <n v="0"/>
    <n v="0"/>
    <n v="1490.56"/>
    <n v="1021.96"/>
    <n v="468.6"/>
    <s v="Credit Card"/>
    <s v="Not Returned"/>
    <x v="0"/>
    <d v="1899-12-30T15:54:00"/>
    <s v="Weekday"/>
    <s v="Lays Namkeen 200g"/>
    <x v="7"/>
    <n v="328.59"/>
    <s v="Lalitha Nathan"/>
    <x v="0"/>
    <s v="Indira Nair"/>
    <s v="Cashier"/>
    <s v="FreshMart Delhi Towers"/>
    <x v="1"/>
  </r>
  <r>
    <s v="INV102157"/>
    <x v="306"/>
    <s v="CUST0479"/>
    <s v="PRD103"/>
    <s v="STR153"/>
    <s v="EMP0168"/>
    <n v="4"/>
    <n v="355.64"/>
    <n v="0"/>
    <n v="0"/>
    <n v="1422.56"/>
    <n v="1213.6400000000001"/>
    <n v="208.92"/>
    <s v="Credit Card"/>
    <s v="Not Returned"/>
    <x v="1"/>
    <d v="1899-12-30T21:12:00"/>
    <s v="Weekday"/>
    <s v="Organic Fresh Fresh Vegetables Pack"/>
    <x v="11"/>
    <n v="355.64"/>
    <s v="Hariharan Raj"/>
    <x v="1"/>
    <s v="Sudha Sekar"/>
    <s v="Cashier"/>
    <s v="FreshMart Lucknow Junction"/>
    <x v="1"/>
  </r>
  <r>
    <s v="INV100459"/>
    <x v="307"/>
    <s v="CUST0324"/>
    <s v="PRD120"/>
    <s v="STR034"/>
    <s v="EMP0059"/>
    <n v="8"/>
    <n v="116.1"/>
    <n v="0"/>
    <n v="0"/>
    <n v="928.8"/>
    <n v="743.68"/>
    <n v="185.12"/>
    <s v="Debit Card"/>
    <s v="Not Returned"/>
    <x v="0"/>
    <d v="1899-12-30T09:11:00"/>
    <s v="Weekday"/>
    <s v="Idhayam Groundnut Oil 2kg"/>
    <x v="8"/>
    <n v="109.69"/>
    <s v="Tamil Velan"/>
    <x v="0"/>
    <s v="Ezhil Rao"/>
    <s v="Billing"/>
    <s v="FreshMart Tiruppur Circle"/>
    <x v="0"/>
  </r>
  <r>
    <s v="INV100472"/>
    <x v="307"/>
    <s v="CUST0659"/>
    <s v="PRD066"/>
    <s v="STR008"/>
    <s v="EMP0267"/>
    <n v="1"/>
    <n v="491.81"/>
    <n v="20"/>
    <n v="98.36"/>
    <n v="393.45"/>
    <n v="365.57"/>
    <n v="27.88"/>
    <s v="Debit Card"/>
    <s v="Not Returned"/>
    <x v="2"/>
    <d v="1899-12-30T15:27:00"/>
    <s v="Weekday"/>
    <s v="Dove Shampoo 2kg"/>
    <x v="10"/>
    <n v="491.81"/>
    <s v="Unknown"/>
    <x v="1"/>
    <s v="Ashok Pillai"/>
    <s v="HR"/>
    <s v="FreshMart Kochi Plaza"/>
    <x v="0"/>
  </r>
  <r>
    <s v="INV101415"/>
    <x v="307"/>
    <s v="CUST0298"/>
    <s v="PRD054"/>
    <s v="STR110"/>
    <s v="EMP0178"/>
    <n v="1"/>
    <n v="530.16"/>
    <n v="0"/>
    <n v="0"/>
    <n v="530.16"/>
    <n v="379.19"/>
    <n v="150.97"/>
    <s v="Cash"/>
    <s v="Not Returned"/>
    <x v="1"/>
    <d v="1899-12-30T12:18:00"/>
    <s v="Weekday"/>
    <s v="Lays Namkeen 2kg"/>
    <x v="7"/>
    <n v="530.16"/>
    <s v="Divya Naicker"/>
    <x v="2"/>
    <s v="Jaya Sharma"/>
    <s v="Cashier"/>
    <s v="FreshMart Mumbai Colony"/>
    <x v="2"/>
  </r>
  <r>
    <s v="INV100021"/>
    <x v="308"/>
    <s v="CUST0589"/>
    <s v="PRD029"/>
    <s v="STR053"/>
    <s v="EMP0007"/>
    <n v="5"/>
    <n v="332.73"/>
    <n v="15"/>
    <n v="249.55"/>
    <n v="1414.1"/>
    <n v="1306.0999999999999"/>
    <n v="108"/>
    <s v="Cash"/>
    <s v="Not Returned"/>
    <x v="1"/>
    <d v="1899-12-30T15:38:00"/>
    <s v="Weekday"/>
    <s v="Pepsi Tea 200g"/>
    <x v="0"/>
    <n v="332.73"/>
    <s v="Ovi Venkataraman"/>
    <x v="2"/>
    <s v="Udhay Selvam"/>
    <s v="Billing"/>
    <s v="FreshMart Tiruppur Heights"/>
    <x v="0"/>
  </r>
  <r>
    <s v="INV100479"/>
    <x v="308"/>
    <s v="CUST0225"/>
    <s v="PRD005"/>
    <s v="STR019"/>
    <s v="EMP0273"/>
    <n v="4"/>
    <n v="332.74"/>
    <n v="0"/>
    <n v="0"/>
    <n v="1330.96"/>
    <n v="821.08"/>
    <n v="509.88"/>
    <s v="Net Banking"/>
    <s v="Not Returned"/>
    <x v="1"/>
    <d v="1899-12-30T18:45:00"/>
    <s v="Weekday"/>
    <s v="Amul Paneer 250ml"/>
    <x v="6"/>
    <n v="332.74"/>
    <s v="Raghav Naicker"/>
    <x v="2"/>
    <s v="Prasath Subramaniam"/>
    <s v="Store Manager"/>
    <s v="FreshMart Hyderabad Heights"/>
    <x v="0"/>
  </r>
  <r>
    <s v="INV100573"/>
    <x v="308"/>
    <s v="CUST0689"/>
    <s v="PRD093"/>
    <s v="STR008"/>
    <s v="EMP0321"/>
    <n v="1"/>
    <n v="96.72"/>
    <n v="0"/>
    <n v="0"/>
    <n v="96.72"/>
    <n v="79.819999999999993"/>
    <n v="16.899999999999999"/>
    <s v="Cash"/>
    <s v="Returned"/>
    <x v="1"/>
    <d v="1899-12-30T18:15:00"/>
    <s v="Weekday"/>
    <s v="Local Farm Fresh Vegetables 250ml"/>
    <x v="11"/>
    <n v="96.72"/>
    <s v="Karthik Pillai"/>
    <x v="2"/>
    <s v="Sundar Velan"/>
    <s v="Cashier"/>
    <s v="FreshMart Kochi Plaza"/>
    <x v="0"/>
  </r>
  <r>
    <s v="INV100766"/>
    <x v="308"/>
    <s v="CUST0034"/>
    <s v="PRD025"/>
    <s v="STR002"/>
    <s v="EMP0060"/>
    <n v="3"/>
    <n v="383.51"/>
    <n v="5"/>
    <n v="57.53"/>
    <n v="1093"/>
    <n v="857.7"/>
    <n v="235.3"/>
    <s v="Upi"/>
    <s v="Not Returned"/>
    <x v="1"/>
    <d v="1899-12-30T13:58:00"/>
    <s v="Weekday"/>
    <s v="Nescafe Soft Drinks Pack"/>
    <x v="0"/>
    <n v="383.51"/>
    <s v="Dhanush Varma"/>
    <x v="1"/>
    <s v="Venkat Gupta"/>
    <s v="Sales"/>
    <s v="FreshMart Tiruppur Bypass"/>
    <x v="0"/>
  </r>
  <r>
    <s v="INV101714"/>
    <x v="308"/>
    <s v="CUST0092"/>
    <s v="PRD076"/>
    <s v="STR152"/>
    <s v="EMP0291"/>
    <n v="4"/>
    <n v="432.79"/>
    <n v="0"/>
    <n v="0"/>
    <n v="1731.16"/>
    <n v="1280.76"/>
    <n v="450.4"/>
    <s v="Net Banking"/>
    <s v="Not Returned"/>
    <x v="1"/>
    <d v="1899-12-30T11:35:00"/>
    <s v="Weekday"/>
    <s v="Surf Excel Tissue Combo v2"/>
    <x v="5"/>
    <n v="395.66"/>
    <s v="Naveen Kumar"/>
    <x v="0"/>
    <s v="Sathish Nathan"/>
    <s v="HR"/>
    <s v="FreshMart Lucknow Arcade"/>
    <x v="1"/>
  </r>
  <r>
    <s v="INV102230"/>
    <x v="308"/>
    <s v="CUST0056"/>
    <s v="PRD069"/>
    <s v="STR048"/>
    <s v="EMP0152"/>
    <n v="3"/>
    <n v="468.94"/>
    <n v="5"/>
    <n v="70.34"/>
    <n v="1336.48"/>
    <n v="1010.4"/>
    <n v="326.08"/>
    <s v="Net Banking"/>
    <s v="Not Returned"/>
    <x v="1"/>
    <d v="1899-12-30T12:03:00"/>
    <s v="Weekday"/>
    <s v="Patanjali Shampoo 1kg"/>
    <x v="10"/>
    <n v="468.94"/>
    <s v="Nithya Prabhu"/>
    <x v="2"/>
    <s v="Thiru Varma"/>
    <s v="Store Manager"/>
    <s v="FreshMart Bengaluru Square"/>
    <x v="0"/>
  </r>
  <r>
    <s v="INV100158"/>
    <x v="309"/>
    <s v="CUST0631"/>
    <s v="PRD007"/>
    <s v="STR165"/>
    <s v="EMP0254"/>
    <n v="4"/>
    <n v="437.49"/>
    <n v="15"/>
    <n v="262.49"/>
    <n v="1710.59"/>
    <n v="1061.76"/>
    <n v="648.83000000000004"/>
    <s v="Debit Card"/>
    <s v="Not Returned"/>
    <x v="0"/>
    <d v="1899-12-30T14:40:00"/>
    <s v="Weekend"/>
    <s v="Britannia Buns 2kg v2"/>
    <x v="6"/>
    <n v="437.49"/>
    <s v="Vasanth Gupta"/>
    <x v="1"/>
    <s v="Devi Achari"/>
    <s v="Cashier"/>
    <s v="FreshMart Jaipur Junction"/>
    <x v="1"/>
  </r>
  <r>
    <s v="INV100165"/>
    <x v="309"/>
    <s v="CUST0337"/>
    <s v="PRD022"/>
    <s v="STR038"/>
    <s v="EMP0255"/>
    <n v="4"/>
    <n v="397.22"/>
    <n v="15"/>
    <n v="238.33"/>
    <n v="1553.13"/>
    <n v="1277.48"/>
    <n v="275.64999999999998"/>
    <s v="Wallet"/>
    <s v="Not Returned"/>
    <x v="1"/>
    <d v="1899-12-30T18:37:00"/>
    <s v="Weekend"/>
    <s v="Aavin Milk Pack"/>
    <x v="3"/>
    <n v="397.22"/>
    <s v="Yogesh Sekar"/>
    <x v="1"/>
    <s v="Jagan Chettiar"/>
    <s v="Billing"/>
    <s v="FreshMart Hyderabad Hub"/>
    <x v="0"/>
  </r>
  <r>
    <s v="INV100451"/>
    <x v="309"/>
    <s v="CUST0318"/>
    <s v="PRD076"/>
    <s v="STR134"/>
    <s v="EMP0170"/>
    <n v="3"/>
    <n v="395.66"/>
    <n v="10"/>
    <n v="118.7"/>
    <n v="1228.52"/>
    <n v="960.57"/>
    <n v="267.95"/>
    <s v="Net Banking"/>
    <s v="Not Returned"/>
    <x v="1"/>
    <d v="1899-12-30T16:02:00"/>
    <s v="Weekend"/>
    <s v="Surf Excel Tissue Combo v2"/>
    <x v="5"/>
    <n v="395.66"/>
    <s v="Ilango Achari"/>
    <x v="2"/>
    <s v="Ovi Devi"/>
    <s v="Sales"/>
    <s v="FreshMart Pune Extension"/>
    <x v="2"/>
  </r>
  <r>
    <s v="INV100495"/>
    <x v="309"/>
    <s v="CUST0236"/>
    <s v="PRD001"/>
    <s v="STR075"/>
    <s v="EMP0033"/>
    <n v="3"/>
    <n v="299.73"/>
    <n v="0"/>
    <n v="0"/>
    <n v="1034.07"/>
    <n v="554.22"/>
    <n v="479.85"/>
    <s v="Upi"/>
    <s v="Not Returned"/>
    <x v="1"/>
    <d v="1899-12-30T13:04:00"/>
    <s v="Weekend"/>
    <s v="Local Bakers Buns 1kg"/>
    <x v="6"/>
    <n v="299.73"/>
    <s v="Umesh Chandran"/>
    <x v="1"/>
    <s v="Geetha Subramaniam"/>
    <s v="Sales"/>
    <s v="FreshMart Salem Main Road"/>
    <x v="0"/>
  </r>
  <r>
    <s v="INV100927"/>
    <x v="309"/>
    <s v="CUST0044"/>
    <s v="PRD024"/>
    <s v="STR061"/>
    <s v="EMP0329"/>
    <n v="4"/>
    <n v="313.47000000000003"/>
    <n v="0"/>
    <n v="0"/>
    <n v="1441.96"/>
    <n v="984.48"/>
    <n v="457.48"/>
    <s v="Credit Card"/>
    <s v="Not Returned"/>
    <x v="1"/>
    <d v="1899-12-30T13:50:00"/>
    <s v="Weekend"/>
    <s v="Aavin Milk Pack v2"/>
    <x v="3"/>
    <n v="313.47000000000003"/>
    <s v="Lakshmi Gounder"/>
    <x v="1"/>
    <s v="Balamurugan Nair"/>
    <s v="Cashier"/>
    <s v="FreshMart Hyderabad Colony"/>
    <x v="0"/>
  </r>
  <r>
    <s v="INV100958"/>
    <x v="309"/>
    <s v="CUST0305"/>
    <s v="PRD125"/>
    <s v="STR157"/>
    <s v="EMP0191"/>
    <n v="3"/>
    <n v="219.39"/>
    <n v="15"/>
    <n v="98.73"/>
    <n v="643.36"/>
    <n v="586.32000000000005"/>
    <n v="57.04"/>
    <s v="Cash"/>
    <s v="Not Returned"/>
    <x v="2"/>
    <d v="1899-12-30T14:39:00"/>
    <s v="Weekend"/>
    <s v="Gold Winner Coconut Oil 2kg v2"/>
    <x v="8"/>
    <n v="219.39"/>
    <s v="Hemalatha Mudaliar"/>
    <x v="1"/>
    <s v="Thenmozhi Krishnan"/>
    <s v="Billing"/>
    <s v="FreshMart Lucknow Extension"/>
    <x v="1"/>
  </r>
  <r>
    <s v="INV101949"/>
    <x v="309"/>
    <s v="CUST0159"/>
    <s v="PRD026"/>
    <s v="STR135"/>
    <s v="EMP0201"/>
    <n v="5"/>
    <n v="329.69"/>
    <n v="15"/>
    <n v="247.27"/>
    <n v="1611.36"/>
    <n v="1236.25"/>
    <n v="375.11"/>
    <s v="Credit Card"/>
    <s v="Not Returned"/>
    <x v="1"/>
    <d v="1899-12-30T15:02:00"/>
    <s v="Weekend"/>
    <s v="Nescafe Coffee 1kg"/>
    <x v="0"/>
    <n v="329.69"/>
    <s v="Usha Naicker"/>
    <x v="2"/>
    <s v="Bharath Reddy"/>
    <s v="Sales"/>
    <s v="FreshMart Pune Towers"/>
    <x v="2"/>
  </r>
  <r>
    <s v="INV101973"/>
    <x v="309"/>
    <s v="CUST0209"/>
    <s v="PRD090"/>
    <s v="STR172"/>
    <s v="EMP0111"/>
    <n v="4"/>
    <n v="497.74"/>
    <n v="0"/>
    <n v="0"/>
    <n v="2289.6"/>
    <n v="1480.72"/>
    <n v="808.88"/>
    <s v="Cash"/>
    <s v="Not Returned"/>
    <x v="1"/>
    <d v="1899-12-30T13:21:00"/>
    <s v="Weekend"/>
    <s v="Organic Fresh Fresh Fruits Pack v2"/>
    <x v="9"/>
    <n v="438.7"/>
    <s v="Udhay Pandian"/>
    <x v="0"/>
    <s v="Devi Mudaliar"/>
    <s v="Store Manager"/>
    <s v="FreshMart Guwahati Heights"/>
    <x v="3"/>
  </r>
  <r>
    <s v="INV102012"/>
    <x v="309"/>
    <s v="CUST0176"/>
    <s v="PRD086"/>
    <s v="STR032"/>
    <s v="EMP0055"/>
    <n v="4"/>
    <n v="327.08"/>
    <n v="0"/>
    <n v="0"/>
    <n v="1504.57"/>
    <n v="1098.44"/>
    <n v="406.13"/>
    <s v="Net Banking"/>
    <s v="Not Returned"/>
    <x v="1"/>
    <d v="1899-12-30T18:09:00"/>
    <s v="Weekend"/>
    <s v="Local Farm Fresh Fruits Combo v2"/>
    <x v="9"/>
    <n v="327.08"/>
    <s v="Usha Velan"/>
    <x v="1"/>
    <s v="Gopal Kumar"/>
    <s v="Billing"/>
    <s v="FreshMart Kochi Main Road"/>
    <x v="0"/>
  </r>
  <r>
    <s v="INV102193"/>
    <x v="309"/>
    <s v="CUST0270"/>
    <s v="PRD029"/>
    <s v="STR148"/>
    <s v="EMP0220"/>
    <n v="8"/>
    <n v="343.55"/>
    <n v="0"/>
    <n v="0"/>
    <n v="3160.66"/>
    <n v="2089.7600000000002"/>
    <n v="1070.9000000000001"/>
    <s v="Debit Card"/>
    <s v="Not Returned"/>
    <x v="1"/>
    <d v="1899-12-30T11:05:00"/>
    <s v="Weekend"/>
    <s v="Pepsi Tea 200g"/>
    <x v="0"/>
    <n v="332.73"/>
    <s v="Banu Venkataraman"/>
    <x v="0"/>
    <s v="Ramesh Pillai"/>
    <s v="Operations"/>
    <s v="FreshMart Kanpur Gardens"/>
    <x v="1"/>
  </r>
  <r>
    <s v="INV102456"/>
    <x v="309"/>
    <s v="CUST0421"/>
    <s v="PRD058"/>
    <s v="STR051"/>
    <s v="EMP0126"/>
    <n v="2"/>
    <n v="339.13"/>
    <n v="5"/>
    <n v="33.909999999999997"/>
    <n v="741"/>
    <n v="501.36"/>
    <n v="239.64"/>
    <s v="Net Banking"/>
    <s v="Not Returned"/>
    <x v="1"/>
    <d v="1899-12-30T14:20:00"/>
    <s v="Weekend"/>
    <s v="Himalaya Skin Care 1L"/>
    <x v="10"/>
    <n v="339.13"/>
    <s v="Karthik Devi"/>
    <x v="1"/>
    <s v="Anjali Kumar"/>
    <s v="Sales"/>
    <s v="FreshMart Madurai Arcade"/>
    <x v="0"/>
  </r>
  <r>
    <s v="INV100294"/>
    <x v="310"/>
    <s v="CUST0490"/>
    <s v="PRD026"/>
    <s v="STR031"/>
    <s v="EMP0153"/>
    <n v="4"/>
    <n v="355.58"/>
    <n v="10"/>
    <n v="142.22999999999999"/>
    <n v="1472.1"/>
    <n v="989"/>
    <n v="483.1"/>
    <s v="Debit Card"/>
    <s v="Not Returned"/>
    <x v="1"/>
    <d v="1899-12-30T20:52:00"/>
    <s v="Weekend"/>
    <s v="Nescafe Coffee 1kg"/>
    <x v="0"/>
    <n v="329.69"/>
    <s v="Hema Gounder"/>
    <x v="0"/>
    <s v="Eswari Raj"/>
    <s v="Sales"/>
    <s v="FreshMart Chennai Complex"/>
    <x v="0"/>
  </r>
  <r>
    <s v="INV100350"/>
    <x v="310"/>
    <s v="CUST0020"/>
    <s v="PRD120"/>
    <s v="STR004"/>
    <s v="EMP0040"/>
    <n v="3"/>
    <n v="109.69"/>
    <n v="0"/>
    <n v="0"/>
    <n v="378.43"/>
    <n v="278.88"/>
    <n v="99.55"/>
    <s v="Upi"/>
    <s v="Not Returned"/>
    <x v="1"/>
    <d v="1899-12-30T18:36:00"/>
    <s v="Weekend"/>
    <s v="Idhayam Groundnut Oil 2kg"/>
    <x v="8"/>
    <n v="109.69"/>
    <s v="Ilango Murugan"/>
    <x v="1"/>
    <s v="Pandi Selvam"/>
    <s v="Sales"/>
    <s v="FreshMart Erode Plaza"/>
    <x v="0"/>
  </r>
  <r>
    <s v="INV100408"/>
    <x v="310"/>
    <s v="CUST0665"/>
    <s v="PRD051"/>
    <s v="STR021"/>
    <s v="EMP0280"/>
    <n v="2"/>
    <n v="147.97"/>
    <n v="20"/>
    <n v="59.19"/>
    <n v="272.26"/>
    <n v="225.6"/>
    <n v="46.66"/>
    <s v="Wallet"/>
    <s v="Not Returned"/>
    <x v="0"/>
    <d v="1899-12-30T17:49:00"/>
    <s v="Weekend"/>
    <s v="Cadbury Biscuits 250ml"/>
    <x v="7"/>
    <n v="147.97"/>
    <s v="Kishore Subramaniam"/>
    <x v="2"/>
    <s v="Hema Mudaliar"/>
    <s v="Store Manager"/>
    <s v="FreshMart Madurai Market"/>
    <x v="0"/>
  </r>
  <r>
    <s v="INV100759"/>
    <x v="310"/>
    <s v="CUST0534"/>
    <s v="PRD081"/>
    <s v="STR158"/>
    <s v="EMP0107"/>
    <n v="1"/>
    <n v="55.81"/>
    <n v="15"/>
    <n v="8.3699999999999992"/>
    <n v="54.56"/>
    <n v="44.96"/>
    <n v="9.6"/>
    <s v="Upi"/>
    <s v="Not Returned"/>
    <x v="1"/>
    <d v="1899-12-30T09:28:00"/>
    <s v="Weekend"/>
    <s v="Eveready Batteries 250ml"/>
    <x v="5"/>
    <n v="55.81"/>
    <s v="Kalpana Nair"/>
    <x v="2"/>
    <s v="Sangeetha Devi"/>
    <s v="Sales"/>
    <s v="FreshMart Delhi Crossing"/>
    <x v="1"/>
  </r>
  <r>
    <s v="INV100834"/>
    <x v="310"/>
    <s v="CUST0548"/>
    <s v="PRD113"/>
    <s v="STR056"/>
    <s v="EMP0163"/>
    <n v="7"/>
    <n v="252.98"/>
    <n v="10"/>
    <n v="177.09"/>
    <n v="1832.84"/>
    <n v="1482.11"/>
    <n v="350.73"/>
    <s v="Net Banking"/>
    <s v="Not Returned"/>
    <x v="1"/>
    <d v="1899-12-30T19:53:00"/>
    <s v="Weekend"/>
    <s v="Aachi Ponni Rice 1kg v2"/>
    <x v="2"/>
    <n v="236.56"/>
    <s v="Charulatha Gupta"/>
    <x v="0"/>
    <s v="Revathi Raj"/>
    <s v="Cashier"/>
    <s v="FreshMart Bengaluru Junction"/>
    <x v="0"/>
  </r>
  <r>
    <s v="INV100911"/>
    <x v="310"/>
    <s v="CUST0049"/>
    <s v="PRD056"/>
    <s v="STR108"/>
    <s v="EMP0250"/>
    <n v="7"/>
    <n v="346.47"/>
    <n v="10"/>
    <n v="242.53"/>
    <n v="2510.17"/>
    <n v="1669.01"/>
    <n v="841.16"/>
    <s v="Wallet"/>
    <s v="Not Returned"/>
    <x v="2"/>
    <d v="1899-12-30T16:52:00"/>
    <s v="Weekend"/>
    <s v="Cadbury Namkeen Combo"/>
    <x v="7"/>
    <n v="333.54"/>
    <s v="Lokesh Gupta"/>
    <x v="0"/>
    <s v="Dinesh Pandian"/>
    <s v="Sales"/>
    <s v="FreshMart Mumbai Square"/>
    <x v="2"/>
  </r>
  <r>
    <s v="INV100974"/>
    <x v="310"/>
    <s v="CUST0510"/>
    <s v="PRD033"/>
    <s v="STR042"/>
    <s v="EMP0261"/>
    <n v="1"/>
    <n v="217.42"/>
    <n v="10"/>
    <n v="21.74"/>
    <n v="225.03"/>
    <n v="177.03"/>
    <n v="48"/>
    <s v="Credit Card"/>
    <s v="Not Returned"/>
    <x v="0"/>
    <d v="1899-12-30T17:39:00"/>
    <s v="Weekend"/>
    <s v="Bisleri Soft Drinks 2kg"/>
    <x v="0"/>
    <n v="217.42"/>
    <s v="Esha Nair"/>
    <x v="1"/>
    <s v="Hari Murugan"/>
    <s v="Sales"/>
    <s v="FreshMart Erode Point"/>
    <x v="0"/>
  </r>
  <r>
    <s v="INV101056"/>
    <x v="310"/>
    <s v="CUST0076"/>
    <s v="PRD132"/>
    <s v="STR068"/>
    <s v="EMP0233"/>
    <n v="4"/>
    <n v="385.5"/>
    <n v="0"/>
    <n v="0"/>
    <n v="1773.3"/>
    <n v="1015.32"/>
    <n v="757.98"/>
    <s v="Debit Card"/>
    <s v="Not Returned"/>
    <x v="1"/>
    <d v="1899-12-30T14:10:00"/>
    <s v="Weekend"/>
    <s v="Everest Blended Masala 2kg"/>
    <x v="1"/>
    <n v="351.78"/>
    <s v="Senthil Chandran"/>
    <x v="0"/>
    <s v="Sangeetha Balan"/>
    <s v="Sales"/>
    <s v="FreshMart Coimbatore Main Road"/>
    <x v="0"/>
  </r>
  <r>
    <s v="INV101271"/>
    <x v="310"/>
    <s v="CUST0168"/>
    <s v="PRD054"/>
    <s v="STR097"/>
    <s v="EMP0146"/>
    <n v="8"/>
    <n v="582.47"/>
    <n v="0"/>
    <n v="0"/>
    <n v="5358.72"/>
    <n v="3033.52"/>
    <n v="2325.1999999999998"/>
    <s v="Net Banking"/>
    <s v="Not Returned"/>
    <x v="1"/>
    <d v="1899-12-30T13:42:00"/>
    <s v="Weekend"/>
    <s v="Lays Namkeen 2kg"/>
    <x v="7"/>
    <n v="530.16"/>
    <s v="Naveen Prabhu"/>
    <x v="0"/>
    <s v="Kishore Chettiar"/>
    <s v="Inventory"/>
    <s v="FreshMart Ahmedabad Arcade"/>
    <x v="2"/>
  </r>
  <r>
    <s v="INV101491"/>
    <x v="310"/>
    <s v="CUST0157"/>
    <s v="PRD148"/>
    <s v="STR143"/>
    <s v="EMP0264"/>
    <n v="4"/>
    <n v="121.74"/>
    <n v="0"/>
    <n v="0"/>
    <n v="560"/>
    <n v="333.32"/>
    <n v="226.68"/>
    <s v="Credit Card"/>
    <s v="Not Returned"/>
    <x v="1"/>
    <d v="1899-12-30T11:07:00"/>
    <s v="Weekend"/>
    <s v="Lizol Toilet Cleaner 200g"/>
    <x v="4"/>
    <n v="108.97"/>
    <s v="Prasath Chettiar"/>
    <x v="0"/>
    <s v="Bhavani Iyer"/>
    <s v="Sales"/>
    <s v="FreshMart Jaipur Colony"/>
    <x v="1"/>
  </r>
  <r>
    <s v="INV101558"/>
    <x v="310"/>
    <s v="CUST0082"/>
    <s v="PRD097"/>
    <s v="STR136"/>
    <s v="EMP0070"/>
    <n v="7"/>
    <n v="368"/>
    <n v="0"/>
    <n v="0"/>
    <n v="2962.4"/>
    <n v="2172.66"/>
    <n v="789.74"/>
    <s v="Cash"/>
    <s v="Not Returned"/>
    <x v="0"/>
    <d v="1899-12-30T15:46:00"/>
    <s v="Weekend"/>
    <s v="Local Farm Fresh Vegetables 250ml v2"/>
    <x v="11"/>
    <n v="365.92"/>
    <s v="Kavya Raj"/>
    <x v="0"/>
    <s v="Umesh Subramaniam"/>
    <s v="Sales"/>
    <s v="FreshMart Nagpur Crossing"/>
    <x v="2"/>
  </r>
  <r>
    <s v="INV101970"/>
    <x v="310"/>
    <s v="CUST0120"/>
    <s v="PRD025"/>
    <s v="STR114"/>
    <s v="EMP0286"/>
    <n v="4"/>
    <n v="383.51"/>
    <n v="0"/>
    <n v="0"/>
    <n v="1764.15"/>
    <n v="1143.5999999999999"/>
    <n v="620.54999999999995"/>
    <s v="Cash"/>
    <s v="Not Returned"/>
    <x v="1"/>
    <d v="1899-12-30T10:33:00"/>
    <s v="Weekend"/>
    <s v="Nescafe Soft Drinks Pack"/>
    <x v="0"/>
    <n v="383.51"/>
    <s v="Lakshmi Balan"/>
    <x v="2"/>
    <s v="Umesh Iyer"/>
    <s v="Sales"/>
    <s v="FreshMart Ahmedabad Complex"/>
    <x v="2"/>
  </r>
  <r>
    <s v="INV102273"/>
    <x v="310"/>
    <s v="CUST0610"/>
    <s v="PRD133"/>
    <s v="STR032"/>
    <s v="EMP0155"/>
    <n v="7"/>
    <n v="88.7"/>
    <n v="0"/>
    <n v="0"/>
    <n v="714.03"/>
    <n v="435.75"/>
    <n v="278.27999999999997"/>
    <s v="Upi"/>
    <s v="Not Returned"/>
    <x v="0"/>
    <d v="1899-12-30T14:57:00"/>
    <s v="Weekend"/>
    <s v="Aachi Powdered Spices 200g"/>
    <x v="1"/>
    <n v="80.5"/>
    <s v="Gokul Chettiar"/>
    <x v="0"/>
    <s v="Vijay Chandran"/>
    <s v="Cashier"/>
    <s v="FreshMart Kochi Main Road"/>
    <x v="0"/>
  </r>
  <r>
    <s v="INV100060"/>
    <x v="311"/>
    <s v="CUST0100"/>
    <s v="PRD134"/>
    <s v="STR053"/>
    <s v="EMP0190"/>
    <n v="1"/>
    <n v="353.05"/>
    <n v="5"/>
    <n v="17.649999999999999"/>
    <n v="335.4"/>
    <n v="262.8"/>
    <n v="72.599999999999994"/>
    <s v="Debit Card"/>
    <s v="Not Returned"/>
    <x v="0"/>
    <d v="1899-12-30T14:12:00"/>
    <s v="Weekday"/>
    <s v="Aachi Powdered Spices 200g v2"/>
    <x v="1"/>
    <n v="353.05"/>
    <s v="Revathi Murugan"/>
    <x v="2"/>
    <s v="Balaji Prabhu"/>
    <s v="HR"/>
    <s v="FreshMart Tiruppur Heights"/>
    <x v="0"/>
  </r>
  <r>
    <s v="INV100628"/>
    <x v="311"/>
    <s v="CUST0546"/>
    <s v="PRD086"/>
    <s v="STR135"/>
    <s v="EMP0089"/>
    <n v="2"/>
    <n v="327.08"/>
    <n v="0"/>
    <n v="0"/>
    <n v="654.16"/>
    <n v="549.22"/>
    <n v="104.94"/>
    <s v="Credit Card"/>
    <s v="Not Returned"/>
    <x v="0"/>
    <d v="1899-12-30T09:11:00"/>
    <s v="Weekday"/>
    <s v="Local Farm Fresh Fruits Combo v2"/>
    <x v="9"/>
    <n v="327.08"/>
    <s v="Balaji Sekar"/>
    <x v="2"/>
    <s v="Kalpana Balan"/>
    <s v="Cashier"/>
    <s v="FreshMart Pune Towers"/>
    <x v="2"/>
  </r>
  <r>
    <s v="INV100860"/>
    <x v="311"/>
    <s v="CUST0472"/>
    <s v="PRD035"/>
    <s v="STR083"/>
    <s v="EMP0074"/>
    <n v="8"/>
    <n v="548.03"/>
    <n v="15"/>
    <n v="657.64"/>
    <n v="3726.6"/>
    <n v="3118.4"/>
    <n v="608.20000000000005"/>
    <s v="Debit Card"/>
    <s v="Not Returned"/>
    <x v="1"/>
    <d v="1899-12-30T13:23:00"/>
    <s v="Weekday"/>
    <s v="Coca-Cola Coffee 500g"/>
    <x v="0"/>
    <n v="503.36"/>
    <s v="Banu Chandran"/>
    <x v="0"/>
    <s v="Indira Varma"/>
    <s v="Sales"/>
    <s v="FreshMart Salem Colony"/>
    <x v="0"/>
  </r>
  <r>
    <s v="INV102126"/>
    <x v="311"/>
    <s v="CUST0588"/>
    <s v="PRD100"/>
    <s v="STR006"/>
    <s v="EMP0265"/>
    <n v="1"/>
    <n v="290.45"/>
    <n v="0"/>
    <n v="0"/>
    <n v="290.45"/>
    <n v="237.89"/>
    <n v="52.56"/>
    <s v="Debit Card"/>
    <s v="Not Returned"/>
    <x v="2"/>
    <d v="1899-12-30T12:52:00"/>
    <s v="Weekday"/>
    <s v="Organic Fresh Fresh Vegetables 200g v2"/>
    <x v="11"/>
    <n v="290.45"/>
    <s v="Arun Menon"/>
    <x v="1"/>
    <s v="Padma Subramaniam"/>
    <s v="Operations"/>
    <s v="FreshMart Mysuru Junction"/>
    <x v="0"/>
  </r>
  <r>
    <s v="INV102240"/>
    <x v="311"/>
    <s v="CUST0214"/>
    <s v="PRD026"/>
    <s v="STR060"/>
    <s v="EMP0314"/>
    <n v="3"/>
    <n v="329.69"/>
    <n v="0"/>
    <n v="0"/>
    <n v="989.07"/>
    <n v="741.75"/>
    <n v="247.32"/>
    <s v="Net Banking"/>
    <s v="Not Returned"/>
    <x v="0"/>
    <d v="1899-12-30T20:38:00"/>
    <s v="Weekday"/>
    <s v="Nescafe Coffee 1kg"/>
    <x v="0"/>
    <n v="329.69"/>
    <s v="Thenmozhi Reddy"/>
    <x v="1"/>
    <s v="Naveen Naidu"/>
    <s v="Cashier"/>
    <s v="FreshMart Erode Square"/>
    <x v="1"/>
  </r>
  <r>
    <s v="INV100324"/>
    <x v="312"/>
    <s v="CUST0659"/>
    <s v="PRD089"/>
    <s v="STR065"/>
    <s v="EMP0192"/>
    <n v="1"/>
    <n v="305.67"/>
    <n v="5"/>
    <n v="15.28"/>
    <n v="290.39"/>
    <n v="251.42"/>
    <n v="38.97"/>
    <s v="Debit Card"/>
    <s v="Not Returned"/>
    <x v="1"/>
    <d v="1899-12-30T16:55:00"/>
    <s v="Weekday"/>
    <s v="Organic Fresh Fresh Fruits 500g"/>
    <x v="9"/>
    <n v="305.67"/>
    <s v="Unknown"/>
    <x v="1"/>
    <s v="Rajesh Mudaliar"/>
    <s v="Billing"/>
    <s v="FreshMart Mysuru Enclave"/>
    <x v="0"/>
  </r>
  <r>
    <s v="INV101047"/>
    <x v="312"/>
    <s v="CUST0270"/>
    <s v="PRD011"/>
    <s v="STR072"/>
    <s v="EMP0124"/>
    <n v="7"/>
    <n v="186.02"/>
    <n v="0"/>
    <n v="0"/>
    <n v="1302.1400000000001"/>
    <n v="715.61"/>
    <n v="586.53"/>
    <s v="Net Banking"/>
    <s v="Not Returned"/>
    <x v="0"/>
    <d v="1899-12-30T19:56:00"/>
    <s v="Weekday"/>
    <s v="Britannia Rusk 1L"/>
    <x v="6"/>
    <n v="168.36"/>
    <s v="Banu Venkataraman"/>
    <x v="0"/>
    <s v="Vijay Pandian"/>
    <s v="Sales"/>
    <s v="FreshMart Salem Point"/>
    <x v="0"/>
  </r>
  <r>
    <s v="INV101275"/>
    <x v="312"/>
    <s v="CUST0461"/>
    <s v="PRD005"/>
    <s v="STR036"/>
    <s v="EMP0150"/>
    <n v="3"/>
    <n v="334.1"/>
    <n v="0"/>
    <n v="0"/>
    <n v="1002.3"/>
    <n v="615.80999999999995"/>
    <n v="386.49"/>
    <s v="Debit Card"/>
    <s v="Not Returned"/>
    <x v="1"/>
    <d v="1899-12-30T11:47:00"/>
    <s v="Weekday"/>
    <s v="Amul Paneer 250ml"/>
    <x v="6"/>
    <n v="332.74"/>
    <s v="Prakash Achari"/>
    <x v="0"/>
    <s v="Dhanya Iyer"/>
    <s v="Operations"/>
    <s v="FreshMart Chennai Central"/>
    <x v="0"/>
  </r>
  <r>
    <s v="INV100859"/>
    <x v="313"/>
    <s v="CUST0686"/>
    <s v="PRD086"/>
    <s v="STR031"/>
    <s v="EMP0153"/>
    <n v="4"/>
    <n v="370.96"/>
    <n v="10"/>
    <n v="148.38"/>
    <n v="1335.46"/>
    <n v="1098.44"/>
    <n v="237.02"/>
    <s v="Cash"/>
    <s v="Not Returned"/>
    <x v="1"/>
    <d v="1899-12-30T16:08:00"/>
    <s v="Weekday"/>
    <s v="Local Farm Fresh Fruits Combo v2"/>
    <x v="9"/>
    <n v="327.08"/>
    <s v="Hemalatha Balan"/>
    <x v="0"/>
    <s v="Eswari Raj"/>
    <s v="Sales"/>
    <s v="FreshMart Chennai Complex"/>
    <x v="0"/>
  </r>
  <r>
    <s v="INV101041"/>
    <x v="313"/>
    <s v="CUST0051"/>
    <s v="PRD027"/>
    <s v="STR037"/>
    <s v="EMP0060"/>
    <n v="6"/>
    <n v="139.27000000000001"/>
    <n v="0"/>
    <n v="0"/>
    <n v="835.62"/>
    <n v="641.94000000000005"/>
    <n v="193.68"/>
    <s v="Cash"/>
    <s v="Not Returned"/>
    <x v="0"/>
    <d v="1899-12-30T21:00:00"/>
    <s v="Weekday"/>
    <s v="Coca-Cola Tea 1kg"/>
    <x v="0"/>
    <n v="139.21"/>
    <s v="Ovi Devi"/>
    <x v="0"/>
    <s v="Venkat Gupta"/>
    <s v="Sales"/>
    <s v="FreshMart Hyderabad Extension"/>
    <x v="0"/>
  </r>
  <r>
    <s v="INV101355"/>
    <x v="313"/>
    <s v="CUST0612"/>
    <s v="PRD027"/>
    <s v="STR112"/>
    <s v="EMP0084"/>
    <n v="5"/>
    <n v="156.58000000000001"/>
    <n v="20"/>
    <n v="156.58000000000001"/>
    <n v="626.32000000000005"/>
    <n v="534.95000000000005"/>
    <n v="91.37"/>
    <s v="Upi"/>
    <s v="Not Returned"/>
    <x v="2"/>
    <d v="1899-12-30T10:52:00"/>
    <s v="Weekday"/>
    <s v="Coca-Cola Tea 1kg"/>
    <x v="0"/>
    <n v="139.21"/>
    <s v="Ramesh Naidu"/>
    <x v="0"/>
    <s v="Lakshmi Velan"/>
    <s v="Cashier"/>
    <s v="FreshMart Surat Colony"/>
    <x v="2"/>
  </r>
  <r>
    <s v="INV101385"/>
    <x v="313"/>
    <s v="CUST0188"/>
    <s v="PRD035"/>
    <s v="STR101"/>
    <s v="EMP0098"/>
    <n v="4"/>
    <n v="542.41999999999996"/>
    <n v="0"/>
    <n v="0"/>
    <n v="2169.6799999999998"/>
    <n v="1559.2"/>
    <n v="610.48"/>
    <s v="Net Banking"/>
    <s v="Not Returned"/>
    <x v="0"/>
    <d v="1899-12-30T17:55:00"/>
    <s v="Weekday"/>
    <s v="Coca-Cola Coffee 500g"/>
    <x v="0"/>
    <n v="503.36"/>
    <s v="Gopal Raj"/>
    <x v="0"/>
    <s v="Dhanya Balan"/>
    <s v="Inventory"/>
    <s v="FreshMart Nagpur Junction"/>
    <x v="2"/>
  </r>
  <r>
    <s v="INV102155"/>
    <x v="313"/>
    <s v="CUST0576"/>
    <s v="PRD028"/>
    <s v="STR158"/>
    <s v="EMP0133"/>
    <n v="5"/>
    <n v="433.97"/>
    <n v="10"/>
    <n v="216.99"/>
    <n v="1952.86"/>
    <n v="1549.9"/>
    <n v="402.96"/>
    <s v="Net Banking"/>
    <s v="Not Returned"/>
    <x v="1"/>
    <d v="1899-12-30T13:57:00"/>
    <s v="Weekday"/>
    <s v="Tata Tea Soft Drinks 500g"/>
    <x v="0"/>
    <n v="380.12"/>
    <s v="Vasanthi Chandran"/>
    <x v="0"/>
    <s v="Deepak Naicker"/>
    <s v="Sales"/>
    <s v="FreshMart Delhi Crossing"/>
    <x v="1"/>
  </r>
  <r>
    <s v="INV102355"/>
    <x v="313"/>
    <s v="CUST0096"/>
    <s v="PRD104"/>
    <s v="STR093"/>
    <s v="EMP0141"/>
    <n v="8"/>
    <n v="204.43"/>
    <n v="0"/>
    <n v="0"/>
    <n v="1635.44"/>
    <n v="1227.3599999999999"/>
    <n v="408.08"/>
    <s v="Net Banking"/>
    <s v="Not Returned"/>
    <x v="1"/>
    <d v="1899-12-30T12:42:00"/>
    <s v="Weekday"/>
    <s v="Local Farm Fresh Vegetables Combo"/>
    <x v="11"/>
    <n v="191.13"/>
    <s v="Hariharan Gounder"/>
    <x v="0"/>
    <s v="Mala Velan"/>
    <s v="Sales"/>
    <s v="FreshMart Pune Complex"/>
    <x v="2"/>
  </r>
  <r>
    <s v="INV102460"/>
    <x v="313"/>
    <s v="CUST0066"/>
    <s v="PRD078"/>
    <s v="STR055"/>
    <s v="EMP0068"/>
    <n v="3"/>
    <n v="261.55"/>
    <n v="5"/>
    <n v="39.229999999999997"/>
    <n v="745.42"/>
    <n v="645.09"/>
    <n v="100.33"/>
    <s v="Upi"/>
    <s v="Not Returned"/>
    <x v="1"/>
    <d v="1899-12-30T19:25:00"/>
    <s v="Weekday"/>
    <s v="Vim Kitchenware Combo"/>
    <x v="5"/>
    <n v="261.55"/>
    <s v="Bhavani Sharma"/>
    <x v="2"/>
    <s v="Manoj Subramaniam"/>
    <s v="Sales"/>
    <s v="FreshMart Madurai Circle"/>
    <x v="0"/>
  </r>
  <r>
    <s v="INV100127"/>
    <x v="314"/>
    <s v="CUST0086"/>
    <s v="PRD029"/>
    <s v="STR123"/>
    <s v="EMP0155"/>
    <n v="2"/>
    <n v="332.73"/>
    <n v="15"/>
    <n v="99.82"/>
    <n v="565.64"/>
    <n v="522.44000000000005"/>
    <n v="43.2"/>
    <s v="Debit Card"/>
    <s v="Not Returned"/>
    <x v="1"/>
    <d v="1899-12-30T09:50:00"/>
    <s v="Weekday"/>
    <s v="Pepsi Tea 200g"/>
    <x v="0"/>
    <n v="332.73"/>
    <s v="Anjali Prabhu"/>
    <x v="2"/>
    <s v="Vijay Chandran"/>
    <s v="Cashier"/>
    <s v="FreshMart Mumbai Extension"/>
    <x v="2"/>
  </r>
  <r>
    <s v="INV100280"/>
    <x v="314"/>
    <s v="CUST0462"/>
    <s v="PRD077"/>
    <s v="STR050"/>
    <s v="EMP0253"/>
    <n v="4"/>
    <n v="86.11"/>
    <n v="0"/>
    <n v="0"/>
    <n v="344.44"/>
    <n v="272.68"/>
    <n v="71.760000000000005"/>
    <s v="Wallet"/>
    <s v="Not Returned"/>
    <x v="0"/>
    <d v="1899-12-30T09:47:00"/>
    <s v="Weekday"/>
    <s v="Vim Tissue 500g"/>
    <x v="5"/>
    <n v="86.11"/>
    <s v="Anitha Sharma"/>
    <x v="2"/>
    <s v="Vasanthi Naicker"/>
    <s v="HR"/>
    <s v="FreshMart Chennai Main Road"/>
    <x v="0"/>
  </r>
  <r>
    <s v="INV101449"/>
    <x v="314"/>
    <s v="CUST0570"/>
    <s v="PRD035"/>
    <s v="STR081"/>
    <s v="EMP0031"/>
    <n v="4"/>
    <n v="503.36"/>
    <n v="20"/>
    <n v="402.69"/>
    <n v="1610.75"/>
    <n v="1559.2"/>
    <n v="51.55"/>
    <s v="Debit Card"/>
    <s v="Not Returned"/>
    <x v="0"/>
    <d v="1899-12-30T15:40:00"/>
    <s v="Weekday"/>
    <s v="Coca-Cola Coffee 500g"/>
    <x v="0"/>
    <n v="503.36"/>
    <s v="Banu Iyer"/>
    <x v="2"/>
    <s v="Ramesh Iyer"/>
    <s v="Cashier"/>
    <s v="FreshMart Erode Crossing"/>
    <x v="0"/>
  </r>
  <r>
    <s v="INV101252"/>
    <x v="315"/>
    <s v="CUST0144"/>
    <s v="PRD029"/>
    <s v="STR096"/>
    <s v="EMP0301"/>
    <n v="5"/>
    <n v="354.68"/>
    <n v="0"/>
    <n v="0"/>
    <n v="1773.4"/>
    <n v="1306.0999999999999"/>
    <n v="467.3"/>
    <s v="Net Banking"/>
    <s v="Not Returned"/>
    <x v="1"/>
    <d v="1899-12-30T12:15:00"/>
    <s v="Weekday"/>
    <s v="Pepsi Tea 200g"/>
    <x v="0"/>
    <n v="332.73"/>
    <s v="Lalitha Chandran"/>
    <x v="0"/>
    <s v="Kalpana Prabhu"/>
    <s v="Inventory"/>
    <s v="FreshMart Mumbai Bypass"/>
    <x v="2"/>
  </r>
  <r>
    <s v="INV100454"/>
    <x v="316"/>
    <s v="CUST0158"/>
    <s v="PRD129"/>
    <s v="STR082"/>
    <s v="EMP0115"/>
    <n v="4"/>
    <n v="490.22"/>
    <n v="10"/>
    <n v="196.09"/>
    <n v="2029.51"/>
    <n v="1494.32"/>
    <n v="535.19000000000005"/>
    <s v="Debit Card"/>
    <s v="Not Returned"/>
    <x v="1"/>
    <d v="1899-12-30T18:49:00"/>
    <s v="Weekend"/>
    <s v="Everest Powdered Spices Combo"/>
    <x v="1"/>
    <n v="490.22"/>
    <s v="Hemalatha Murugan"/>
    <x v="1"/>
    <s v="Vasanth Menon"/>
    <s v="Store Manager"/>
    <s v="FreshMart Salem Bypass"/>
    <x v="0"/>
  </r>
  <r>
    <s v="INV100510"/>
    <x v="316"/>
    <s v="CUST0394"/>
    <s v="PRD108"/>
    <s v="STR042"/>
    <s v="EMP0261"/>
    <n v="7"/>
    <n v="327.68"/>
    <n v="20"/>
    <n v="458.75"/>
    <n v="2110.2600000000002"/>
    <n v="1819.51"/>
    <n v="290.75"/>
    <s v="Cash"/>
    <s v="Not Returned"/>
    <x v="1"/>
    <d v="1899-12-30T14:59:00"/>
    <s v="Weekend"/>
    <s v="Daawat Basmati Rice 2kg"/>
    <x v="2"/>
    <n v="306.62"/>
    <s v="Sudha Mudaliar"/>
    <x v="0"/>
    <s v="Hari Murugan"/>
    <s v="Sales"/>
    <s v="FreshMart Erode Point"/>
    <x v="0"/>
  </r>
  <r>
    <s v="INV100998"/>
    <x v="316"/>
    <s v="CUST0287"/>
    <s v="PRD071"/>
    <s v="STR120"/>
    <s v="EMP0344"/>
    <n v="4"/>
    <n v="53.39"/>
    <n v="15"/>
    <n v="32.03"/>
    <n v="208.76"/>
    <n v="172.04"/>
    <n v="36.72"/>
    <s v="Wallet"/>
    <s v="Not Returned"/>
    <x v="1"/>
    <d v="1899-12-30T12:11:00"/>
    <s v="Weekend"/>
    <s v="Eveready Batteries Combo"/>
    <x v="5"/>
    <n v="53.39"/>
    <s v="Ovi Achari"/>
    <x v="2"/>
    <s v="Meena Kumar"/>
    <s v="Sales"/>
    <s v="FreshMart Nagpur Central"/>
    <x v="2"/>
  </r>
  <r>
    <s v="INV101380"/>
    <x v="316"/>
    <s v="CUST0406"/>
    <s v="PRD090"/>
    <s v="STR044"/>
    <s v="EMP0118"/>
    <n v="8"/>
    <n v="471.94"/>
    <n v="0"/>
    <n v="0"/>
    <n v="4341.8500000000004"/>
    <n v="2961.44"/>
    <n v="1380.41"/>
    <s v="Wallet"/>
    <s v="Not Returned"/>
    <x v="1"/>
    <d v="1899-12-30T13:16:00"/>
    <s v="Weekend"/>
    <s v="Organic Fresh Fresh Fruits Pack v2"/>
    <x v="9"/>
    <n v="438.7"/>
    <s v="Gopal Naidu"/>
    <x v="0"/>
    <s v="Banu Nathan"/>
    <s v="Inventory"/>
    <s v="FreshMart Erode Colony"/>
    <x v="0"/>
  </r>
  <r>
    <s v="INV101471"/>
    <x v="316"/>
    <s v="CUST0488"/>
    <s v="PRD001"/>
    <s v="STR011"/>
    <s v="EMP0341"/>
    <n v="2"/>
    <n v="299.73"/>
    <n v="0"/>
    <n v="0"/>
    <n v="689.38"/>
    <n v="369.48"/>
    <n v="319.89999999999998"/>
    <s v="Cash"/>
    <s v="Not Returned"/>
    <x v="1"/>
    <d v="1899-12-30T14:52:00"/>
    <s v="Weekend"/>
    <s v="Local Bakers Buns 1kg"/>
    <x v="6"/>
    <n v="299.73"/>
    <s v="Kannan Chettiar"/>
    <x v="1"/>
    <s v="Indira Chandran"/>
    <s v="Billing"/>
    <s v="FreshMart Bengaluru Enclave"/>
    <x v="0"/>
  </r>
  <r>
    <s v="INV101672"/>
    <x v="316"/>
    <s v="CUST0159"/>
    <s v="PRD023"/>
    <s v="STR087"/>
    <s v="EMP0222"/>
    <n v="2"/>
    <n v="342.27"/>
    <n v="15"/>
    <n v="102.68"/>
    <n v="669.14"/>
    <n v="532.20000000000005"/>
    <n v="136.94"/>
    <s v="Credit Card"/>
    <s v="Not Returned"/>
    <x v="0"/>
    <d v="1899-12-30T18:47:00"/>
    <s v="Weekend"/>
    <s v="Amul Butter 1L"/>
    <x v="3"/>
    <n v="342.27"/>
    <s v="Usha Naicker"/>
    <x v="2"/>
    <s v="Poornima Rao"/>
    <s v="Inventory"/>
    <s v="FreshMart Mysuru Complex"/>
    <x v="0"/>
  </r>
  <r>
    <s v="INV101845"/>
    <x v="316"/>
    <s v="CUST0119"/>
    <s v="PRD107"/>
    <s v="STR096"/>
    <s v="EMP0301"/>
    <n v="3"/>
    <n v="459.74"/>
    <n v="15"/>
    <n v="206.88"/>
    <n v="1348.19"/>
    <n v="1045.23"/>
    <n v="302.95999999999998"/>
    <s v="Wallet"/>
    <s v="Not Returned"/>
    <x v="1"/>
    <d v="1899-12-30T19:49:00"/>
    <s v="Weekend"/>
    <s v="Aachi Idli Rice Combo"/>
    <x v="2"/>
    <n v="405.1"/>
    <s v="Nandhini Naidu"/>
    <x v="0"/>
    <s v="Kalpana Prabhu"/>
    <s v="Inventory"/>
    <s v="FreshMart Mumbai Bypass"/>
    <x v="2"/>
  </r>
  <r>
    <s v="INV102201"/>
    <x v="316"/>
    <s v="CUST0267"/>
    <s v="PRD080"/>
    <s v="STR074"/>
    <s v="EMP0270"/>
    <n v="2"/>
    <n v="275.70999999999998"/>
    <n v="0"/>
    <n v="0"/>
    <n v="634.13"/>
    <n v="412.6"/>
    <n v="221.53"/>
    <s v="Wallet"/>
    <s v="Not Returned"/>
    <x v="1"/>
    <d v="1899-12-30T20:28:00"/>
    <s v="Weekend"/>
    <s v="Vim Kitchenware 1kg"/>
    <x v="5"/>
    <n v="275.70999999999998"/>
    <s v="Manoj Gounder"/>
    <x v="2"/>
    <s v="Priya Venkataraman"/>
    <s v="Operations"/>
    <s v="FreshMart Mysuru Main Road"/>
    <x v="0"/>
  </r>
  <r>
    <s v="INV102415"/>
    <x v="316"/>
    <s v="CUST0209"/>
    <s v="PRD066"/>
    <s v="STR017"/>
    <s v="EMP0092"/>
    <n v="3"/>
    <n v="511.56"/>
    <n v="0"/>
    <n v="0"/>
    <n v="1764.88"/>
    <n v="1096.71"/>
    <n v="668.17"/>
    <s v="Credit Card"/>
    <s v="Not Returned"/>
    <x v="0"/>
    <d v="1899-12-30T14:02:00"/>
    <s v="Weekend"/>
    <s v="Dove Shampoo 2kg"/>
    <x v="10"/>
    <n v="491.81"/>
    <s v="Udhay Pandian"/>
    <x v="0"/>
    <s v="Tara Gupta"/>
    <s v="Sales"/>
    <s v="FreshMart Madurai Plaza"/>
    <x v="0"/>
  </r>
  <r>
    <s v="INV100251"/>
    <x v="317"/>
    <s v="CUST0459"/>
    <s v="PRD135"/>
    <s v="STR016"/>
    <s v="EMP0013"/>
    <n v="3"/>
    <n v="379.12"/>
    <n v="10"/>
    <n v="113.74"/>
    <n v="1177.1600000000001"/>
    <n v="879.15"/>
    <n v="298.01"/>
    <s v="Credit Card"/>
    <s v="Not Returned"/>
    <x v="2"/>
    <d v="1899-12-30T09:07:00"/>
    <s v="Weekend"/>
    <s v="MDH Whole Spices 1L"/>
    <x v="1"/>
    <n v="379.12"/>
    <s v="Hari Subramaniam"/>
    <x v="1"/>
    <s v="Gokul Achari"/>
    <s v="Billing"/>
    <s v="FreshMart Kochi Bypass"/>
    <x v="0"/>
  </r>
  <r>
    <s v="INV100507"/>
    <x v="317"/>
    <s v="CUST0049"/>
    <s v="PRD132"/>
    <s v="STR033"/>
    <s v="EMP0313"/>
    <n v="8"/>
    <n v="392.42"/>
    <n v="0"/>
    <n v="0"/>
    <n v="3610.26"/>
    <n v="2030.64"/>
    <n v="1579.62"/>
    <s v="Cash"/>
    <s v="Not Returned"/>
    <x v="1"/>
    <d v="1899-12-30T18:25:00"/>
    <s v="Weekend"/>
    <s v="Everest Blended Masala 2kg"/>
    <x v="1"/>
    <n v="351.78"/>
    <s v="Lokesh Gupta"/>
    <x v="0"/>
    <s v="Lokesh Varma"/>
    <s v="HR"/>
    <s v="FreshMart Ahmedabad Complex"/>
    <x v="0"/>
  </r>
  <r>
    <s v="INV100534"/>
    <x v="317"/>
    <s v="CUST0235"/>
    <s v="PRD022"/>
    <s v="STR140"/>
    <s v="EMP0145"/>
    <n v="4"/>
    <n v="445.21"/>
    <n v="0"/>
    <n v="0"/>
    <n v="2047.97"/>
    <n v="1277.48"/>
    <n v="770.49"/>
    <s v="Wallet"/>
    <s v="Not Returned"/>
    <x v="0"/>
    <d v="1899-12-30T20:08:00"/>
    <s v="Weekend"/>
    <s v="Aavin Milk Pack"/>
    <x v="3"/>
    <n v="397.22"/>
    <s v="Rajesh Pandian"/>
    <x v="0"/>
    <s v="Ilango Reddy"/>
    <s v="Cashier"/>
    <s v="FreshMart Surat Crossing"/>
    <x v="2"/>
  </r>
  <r>
    <s v="INV100795"/>
    <x v="317"/>
    <s v="CUST0232"/>
    <s v="PRD051"/>
    <s v="STR147"/>
    <s v="EMP0001"/>
    <n v="4"/>
    <n v="147.97"/>
    <n v="0"/>
    <n v="0"/>
    <n v="680.66"/>
    <n v="451.2"/>
    <n v="229.46"/>
    <s v="Wallet"/>
    <s v="Not Returned"/>
    <x v="0"/>
    <d v="1899-12-30T20:01:00"/>
    <s v="Weekend"/>
    <s v="Cadbury Biscuits 250ml"/>
    <x v="7"/>
    <n v="147.97"/>
    <s v="Kishore Sharma"/>
    <x v="1"/>
    <s v="Manoj Pillai"/>
    <s v="Sales"/>
    <s v="FreshMart Lucknow Nagar"/>
    <x v="1"/>
  </r>
  <r>
    <s v="INV100879"/>
    <x v="317"/>
    <s v="CUST0677"/>
    <s v="PRD090"/>
    <s v="STR101"/>
    <s v="EMP0098"/>
    <n v="4"/>
    <n v="446.42"/>
    <n v="10"/>
    <n v="178.57"/>
    <n v="1848.18"/>
    <n v="1480.72"/>
    <n v="367.46"/>
    <s v="Net Banking"/>
    <s v="Not Returned"/>
    <x v="1"/>
    <d v="1899-12-30T11:09:00"/>
    <s v="Weekend"/>
    <s v="Organic Fresh Fresh Fruits Pack v2"/>
    <x v="9"/>
    <n v="438.7"/>
    <s v="Kamala Naidu"/>
    <x v="0"/>
    <s v="Dhanya Balan"/>
    <s v="Inventory"/>
    <s v="FreshMart Nagpur Junction"/>
    <x v="2"/>
  </r>
  <r>
    <s v="INV101133"/>
    <x v="317"/>
    <s v="CUST0184"/>
    <s v="PRD115"/>
    <s v="STR125"/>
    <s v="EMP0139"/>
    <n v="1"/>
    <n v="372.61"/>
    <n v="5"/>
    <n v="18.63"/>
    <n v="407.08"/>
    <n v="319.91000000000003"/>
    <n v="87.17"/>
    <s v="Net Banking"/>
    <s v="Not Returned"/>
    <x v="1"/>
    <d v="1899-12-30T13:57:00"/>
    <s v="Weekend"/>
    <s v="Aachi Ponni Rice 500g"/>
    <x v="2"/>
    <n v="372.61"/>
    <s v="Ezhil Pillai"/>
    <x v="2"/>
    <s v="Balamurugan Devi"/>
    <s v="Operations"/>
    <s v="FreshMart Nagpur Arcade"/>
    <x v="2"/>
  </r>
  <r>
    <s v="INV101218"/>
    <x v="317"/>
    <s v="CUST0126"/>
    <s v="PRD113"/>
    <s v="STR054"/>
    <s v="EMP0104"/>
    <n v="3"/>
    <n v="236.56"/>
    <n v="0"/>
    <n v="0"/>
    <n v="816.13"/>
    <n v="635.19000000000005"/>
    <n v="180.94"/>
    <s v="Net Banking"/>
    <s v="Not Returned"/>
    <x v="0"/>
    <d v="1899-12-30T18:39:00"/>
    <s v="Weekend"/>
    <s v="Aachi Ponni Rice 1kg v2"/>
    <x v="2"/>
    <n v="236.56"/>
    <s v="Anjali Balan"/>
    <x v="1"/>
    <s v="Pandi Nair"/>
    <s v="Inventory"/>
    <s v="FreshMart Mysuru Plaza"/>
    <x v="0"/>
  </r>
  <r>
    <s v="INV101225"/>
    <x v="317"/>
    <s v="CUST0444"/>
    <s v="PRD015"/>
    <s v="STR103"/>
    <s v="EMP0251"/>
    <n v="3"/>
    <n v="459.58"/>
    <n v="15"/>
    <n v="206.81"/>
    <n v="1347.72"/>
    <n v="1160.67"/>
    <n v="187.05"/>
    <s v="Net Banking"/>
    <s v="Not Returned"/>
    <x v="1"/>
    <d v="1899-12-30T16:05:00"/>
    <s v="Weekend"/>
    <s v="Nestle Butter 250ml"/>
    <x v="3"/>
    <n v="459.58"/>
    <s v="Malathi Chandran"/>
    <x v="2"/>
    <s v="Ishwarya Pillai"/>
    <s v="Cashier"/>
    <s v="FreshMart Surat Extension"/>
    <x v="2"/>
  </r>
  <r>
    <s v="INV102013"/>
    <x v="317"/>
    <s v="CUST0093"/>
    <s v="PRD121"/>
    <s v="STR101"/>
    <s v="EMP0016"/>
    <n v="5"/>
    <n v="317.72000000000003"/>
    <n v="15"/>
    <n v="238.29"/>
    <n v="1552.86"/>
    <n v="1357.65"/>
    <n v="195.21"/>
    <s v="Net Banking"/>
    <s v="Not Returned"/>
    <x v="0"/>
    <d v="1899-12-30T18:41:00"/>
    <s v="Weekend"/>
    <s v="Fortune Coconut Oil 500g"/>
    <x v="8"/>
    <n v="223.15"/>
    <s v="Prakash Menon"/>
    <x v="2"/>
    <s v="Chandran Sekar"/>
    <s v="Store Manager"/>
    <s v="FreshMart Nagpur Junction"/>
    <x v="2"/>
  </r>
  <r>
    <s v="INV102029"/>
    <x v="317"/>
    <s v="CUST0544"/>
    <s v="PRD054"/>
    <s v="STR033"/>
    <s v="EMP0024"/>
    <n v="3"/>
    <n v="530.16"/>
    <n v="0"/>
    <n v="0"/>
    <n v="1829.05"/>
    <n v="1137.57"/>
    <n v="691.48"/>
    <s v="Credit Card"/>
    <s v="Not Returned"/>
    <x v="1"/>
    <d v="1899-12-30T17:49:00"/>
    <s v="Weekend"/>
    <s v="Lays Namkeen 2kg"/>
    <x v="7"/>
    <n v="530.16"/>
    <s v="Divya Raj"/>
    <x v="2"/>
    <s v="Bhavani Kumar"/>
    <s v="Cashier"/>
    <s v="FreshMart Ahmedabad Complex"/>
    <x v="0"/>
  </r>
  <r>
    <s v="INV100397"/>
    <x v="318"/>
    <s v="CUST0053"/>
    <s v="PRD095"/>
    <s v="STR041"/>
    <s v="EMP0133"/>
    <n v="4"/>
    <n v="75.680000000000007"/>
    <n v="5"/>
    <n v="15.14"/>
    <n v="287.58"/>
    <n v="248.56"/>
    <n v="39.020000000000003"/>
    <s v="Net Banking"/>
    <s v="Not Returned"/>
    <x v="2"/>
    <d v="1899-12-30T18:14:00"/>
    <s v="Weekday"/>
    <s v="Organic Fresh Fresh Vegetables 200g"/>
    <x v="11"/>
    <n v="75.680000000000007"/>
    <s v="Suresh Chettiar"/>
    <x v="1"/>
    <s v="Deepak Naicker"/>
    <s v="Sales"/>
    <s v="FreshMart Tiruppur Colony"/>
    <x v="0"/>
  </r>
  <r>
    <s v="INV100596"/>
    <x v="318"/>
    <s v="CUST0449"/>
    <s v="PRD086"/>
    <s v="STR140"/>
    <s v="EMP0145"/>
    <n v="4"/>
    <n v="327.08"/>
    <n v="15"/>
    <n v="196.25"/>
    <n v="1112.07"/>
    <n v="1098.44"/>
    <n v="13.63"/>
    <s v="Cash"/>
    <s v="Not Returned"/>
    <x v="1"/>
    <d v="1899-12-30T13:38:00"/>
    <s v="Weekday"/>
    <s v="Local Farm Fresh Fruits Combo v2"/>
    <x v="9"/>
    <n v="327.08"/>
    <s v="Sudha Sekar"/>
    <x v="1"/>
    <s v="Ilango Reddy"/>
    <s v="Cashier"/>
    <s v="FreshMart Surat Crossing"/>
    <x v="2"/>
  </r>
  <r>
    <s v="INV101989"/>
    <x v="318"/>
    <s v="CUST0641"/>
    <s v="PRD126"/>
    <s v="STR067"/>
    <s v="EMP0247"/>
    <n v="4"/>
    <n v="360.52"/>
    <n v="0"/>
    <n v="0"/>
    <n v="1442.08"/>
    <n v="1297.92"/>
    <n v="144.16"/>
    <s v="Wallet"/>
    <s v="Not Returned"/>
    <x v="1"/>
    <d v="1899-12-30T20:52:00"/>
    <s v="Weekday"/>
    <s v="Fortune Gingelly Oil 1L"/>
    <x v="8"/>
    <n v="360.52"/>
    <s v="Charulatha Raj"/>
    <x v="2"/>
    <s v="Sudha Balan"/>
    <s v="Sales"/>
    <s v="FreshMart Salem Complex"/>
    <x v="0"/>
  </r>
  <r>
    <s v="INV102258"/>
    <x v="318"/>
    <s v="CUST0120"/>
    <s v="PRD086"/>
    <s v="STR135"/>
    <s v="EMP0053"/>
    <n v="2"/>
    <n v="327.08"/>
    <n v="20"/>
    <n v="130.83000000000001"/>
    <n v="523.33000000000004"/>
    <n v="549.22"/>
    <n v="-25.89"/>
    <s v="Wallet"/>
    <s v="Not Returned"/>
    <x v="1"/>
    <d v="1899-12-30T17:52:00"/>
    <s v="Weekday"/>
    <s v="Local Farm Fresh Fruits Combo v2"/>
    <x v="9"/>
    <n v="327.08"/>
    <s v="Lakshmi Balan"/>
    <x v="2"/>
    <s v="Kannan Gupta"/>
    <s v="Cashier"/>
    <s v="FreshMart Pune Towers"/>
    <x v="2"/>
  </r>
  <r>
    <s v="INV100013"/>
    <x v="319"/>
    <s v="CUST0496"/>
    <s v="PRD014"/>
    <s v="STR042"/>
    <s v="EMP0261"/>
    <n v="7"/>
    <n v="475.81"/>
    <n v="0"/>
    <n v="0"/>
    <n v="3330.67"/>
    <n v="2461.41"/>
    <n v="869.26"/>
    <s v="Credit Card"/>
    <s v="Not Returned"/>
    <x v="1"/>
    <d v="1899-12-30T15:08:00"/>
    <s v="Weekday"/>
    <s v="Milky Mist Curd 1kg"/>
    <x v="3"/>
    <n v="434.65"/>
    <s v="Senthil Venkataraman"/>
    <x v="0"/>
    <s v="Hari Murugan"/>
    <s v="Sales"/>
    <s v="FreshMart Erode Point"/>
    <x v="0"/>
  </r>
  <r>
    <s v="INV100017"/>
    <x v="319"/>
    <s v="CUST0680"/>
    <s v="PRD022"/>
    <s v="STR075"/>
    <s v="EMP0300"/>
    <n v="4"/>
    <n v="397.22"/>
    <n v="20"/>
    <n v="317.77999999999997"/>
    <n v="1271.0999999999999"/>
    <n v="1277.48"/>
    <n v="-6.38"/>
    <s v="Cash"/>
    <s v="Not Returned"/>
    <x v="1"/>
    <d v="1899-12-30T17:19:00"/>
    <s v="Weekday"/>
    <s v="Aavin Milk Pack"/>
    <x v="3"/>
    <n v="397.22"/>
    <s v="Lokesh Chandran"/>
    <x v="2"/>
    <s v="Thiru Raj"/>
    <s v="Sales"/>
    <s v="FreshMart Salem Main Road"/>
    <x v="0"/>
  </r>
  <r>
    <s v="INV100223"/>
    <x v="319"/>
    <s v="CUST0140"/>
    <s v="PRD020"/>
    <s v="STR034"/>
    <s v="EMP0239"/>
    <n v="4"/>
    <n v="99.93"/>
    <n v="10"/>
    <n v="39.97"/>
    <n v="359.75"/>
    <n v="344.2"/>
    <n v="15.55"/>
    <s v="Upi"/>
    <s v="Not Returned"/>
    <x v="2"/>
    <d v="1899-12-30T09:35:00"/>
    <s v="Weekday"/>
    <s v="Aavin Milk 1L"/>
    <x v="3"/>
    <n v="99.93"/>
    <s v="Manoj Prabhu"/>
    <x v="1"/>
    <s v="Hariharan Gounder"/>
    <s v="Billing"/>
    <s v="FreshMart Tiruppur Circle"/>
    <x v="0"/>
  </r>
  <r>
    <s v="INV100446"/>
    <x v="320"/>
    <s v="CUST0494"/>
    <s v="PRD023"/>
    <s v="STR089"/>
    <s v="EMP0105"/>
    <n v="4"/>
    <n v="349.44"/>
    <n v="20"/>
    <n v="279.55"/>
    <n v="1118.21"/>
    <n v="1064.4000000000001"/>
    <n v="53.81"/>
    <s v="Credit Card"/>
    <s v="Not Returned"/>
    <x v="1"/>
    <d v="1899-12-30T11:39:00"/>
    <s v="Weekday"/>
    <s v="Amul Butter 1L"/>
    <x v="3"/>
    <n v="342.27"/>
    <s v="Bhavani Reddy"/>
    <x v="0"/>
    <s v="Nagarajan Mudaliar"/>
    <s v="Cashier"/>
    <s v="FreshMart Salem Hub"/>
    <x v="0"/>
  </r>
  <r>
    <s v="INV100685"/>
    <x v="320"/>
    <s v="CUST0605"/>
    <s v="PRD137"/>
    <s v="STR023"/>
    <s v="EMP0269"/>
    <n v="5"/>
    <n v="480.43"/>
    <n v="15"/>
    <n v="360.32"/>
    <n v="2041.83"/>
    <n v="1759.35"/>
    <n v="282.48"/>
    <s v="Credit Card"/>
    <s v="Not Returned"/>
    <x v="1"/>
    <d v="1899-12-30T20:40:00"/>
    <s v="Weekday"/>
    <s v="MDH Powdered Spices 200g"/>
    <x v="1"/>
    <n v="442.14"/>
    <s v="Arun Iyer"/>
    <x v="0"/>
    <s v="Devi Sharma"/>
    <s v="Billing"/>
    <s v="FreshMart Mysuru Square"/>
    <x v="0"/>
  </r>
  <r>
    <s v="INV101078"/>
    <x v="320"/>
    <s v="CUST0049"/>
    <s v="PRD027"/>
    <s v="STR084"/>
    <s v="EMP0288"/>
    <n v="7"/>
    <n v="153.82"/>
    <n v="0"/>
    <n v="0"/>
    <n v="1076.74"/>
    <n v="748.93"/>
    <n v="327.81"/>
    <s v="Upi"/>
    <s v="Not Returned"/>
    <x v="1"/>
    <d v="1899-12-30T16:01:00"/>
    <s v="Weekday"/>
    <s v="Coca-Cola Tea 1kg"/>
    <x v="0"/>
    <n v="139.21"/>
    <s v="Lokesh Gupta"/>
    <x v="0"/>
    <s v="Chitra Selvam"/>
    <s v="Sales"/>
    <s v="FreshMart Tiruppur Market"/>
    <x v="0"/>
  </r>
  <r>
    <s v="INV101223"/>
    <x v="320"/>
    <s v="CUST0023"/>
    <s v="PRD020"/>
    <s v="STR128"/>
    <s v="EMP0316"/>
    <n v="5"/>
    <n v="99.93"/>
    <n v="0"/>
    <n v="0"/>
    <n v="499.65"/>
    <n v="430.25"/>
    <n v="69.400000000000006"/>
    <s v="Credit Card"/>
    <s v="Not Returned"/>
    <x v="1"/>
    <d v="1899-12-30T10:25:00"/>
    <s v="Weekday"/>
    <s v="Aavin Milk 1L"/>
    <x v="3"/>
    <n v="99.93"/>
    <s v="Indira Nathan"/>
    <x v="2"/>
    <s v="Karthik Sekar"/>
    <s v="Billing"/>
    <s v="FreshMart Surat Junction"/>
    <x v="2"/>
  </r>
  <r>
    <s v="INV101362"/>
    <x v="320"/>
    <s v="CUST0049"/>
    <s v="PRD025"/>
    <s v="STR108"/>
    <s v="EMP0171"/>
    <n v="4"/>
    <n v="394.14"/>
    <n v="0"/>
    <n v="0"/>
    <n v="1576.56"/>
    <n v="1143.5999999999999"/>
    <n v="432.96"/>
    <s v="Upi"/>
    <s v="Not Returned"/>
    <x v="2"/>
    <d v="1899-12-30T10:57:00"/>
    <s v="Weekday"/>
    <s v="Nescafe Soft Drinks Pack"/>
    <x v="0"/>
    <n v="383.51"/>
    <s v="Lokesh Gupta"/>
    <x v="0"/>
    <s v="Ashok Nair"/>
    <s v="Cashier"/>
    <s v="FreshMart Mumbai Square"/>
    <x v="2"/>
  </r>
  <r>
    <s v="INV100204"/>
    <x v="321"/>
    <s v="CUST0570"/>
    <s v="PRD006"/>
    <s v="STR096"/>
    <s v="EMP0301"/>
    <n v="3"/>
    <n v="343.56"/>
    <n v="0"/>
    <n v="0"/>
    <n v="1030.68"/>
    <n v="648.96"/>
    <n v="381.72"/>
    <s v="Wallet"/>
    <s v="Not Returned"/>
    <x v="1"/>
    <d v="1899-12-30T20:44:00"/>
    <s v="Weekday"/>
    <s v="Harvest Gold Cookies 500g"/>
    <x v="6"/>
    <n v="343.56"/>
    <s v="Banu Iyer"/>
    <x v="2"/>
    <s v="Kalpana Prabhu"/>
    <s v="Inventory"/>
    <s v="FreshMart Mumbai Bypass"/>
    <x v="2"/>
  </r>
  <r>
    <s v="INV100250"/>
    <x v="321"/>
    <s v="CUST0455"/>
    <s v="PRD127"/>
    <s v="STR075"/>
    <s v="EMP0132"/>
    <n v="5"/>
    <n v="356.48"/>
    <n v="0"/>
    <n v="0"/>
    <n v="1782.4"/>
    <n v="1451.65"/>
    <n v="330.75"/>
    <s v="Credit Card"/>
    <s v="Not Returned"/>
    <x v="1"/>
    <d v="1899-12-30T20:28:00"/>
    <s v="Weekday"/>
    <s v="Idhayam Gingelly Oil 1kg"/>
    <x v="8"/>
    <n v="331.35"/>
    <s v="Nithya Venkataraman"/>
    <x v="0"/>
    <s v="Radha Balan"/>
    <s v="Sales"/>
    <s v="FreshMart Salem Main Road"/>
    <x v="0"/>
  </r>
  <r>
    <s v="INV102187"/>
    <x v="321"/>
    <s v="CUST0179"/>
    <s v="PRD139"/>
    <s v="STR110"/>
    <s v="EMP0187"/>
    <n v="6"/>
    <n v="93.93"/>
    <n v="20"/>
    <n v="112.72"/>
    <n v="450.86"/>
    <n v="424.2"/>
    <n v="26.66"/>
    <s v="Net Banking"/>
    <s v="Not Returned"/>
    <x v="0"/>
    <d v="1899-12-30T17:44:00"/>
    <s v="Weekday"/>
    <s v="Lizol Toilet Cleaner Combo"/>
    <x v="4"/>
    <n v="91.61"/>
    <s v="Chitra Mudaliar"/>
    <x v="0"/>
    <s v="Yogesh Naidu"/>
    <s v="Billing"/>
    <s v="FreshMart Mumbai Colony"/>
    <x v="2"/>
  </r>
  <r>
    <s v="INV102397"/>
    <x v="321"/>
    <s v="CUST0409"/>
    <s v="PRD082"/>
    <s v="STR069"/>
    <s v="EMP0275"/>
    <n v="4"/>
    <n v="252.99"/>
    <n v="0"/>
    <n v="0"/>
    <n v="1011.96"/>
    <n v="769.64"/>
    <n v="242.32"/>
    <s v="Net Banking"/>
    <s v="Not Returned"/>
    <x v="1"/>
    <d v="1899-12-30T16:08:00"/>
    <s v="Weekday"/>
    <s v="Organic Fresh Fresh Fruits Pack"/>
    <x v="9"/>
    <n v="232.92"/>
    <s v="Banu Subramaniam"/>
    <x v="0"/>
    <s v="Tara Kumar"/>
    <s v="Billing"/>
    <s v="FreshMart Madurai Gardens"/>
    <x v="0"/>
  </r>
  <r>
    <s v="INV100263"/>
    <x v="322"/>
    <s v="CUST0336"/>
    <s v="PRD048"/>
    <s v="STR080"/>
    <s v="EMP0285"/>
    <n v="3"/>
    <n v="147.72"/>
    <n v="10"/>
    <n v="44.32"/>
    <n v="398.84"/>
    <n v="327.63"/>
    <n v="71.209999999999994"/>
    <s v="Upi"/>
    <s v="Not Returned"/>
    <x v="0"/>
    <d v="1899-12-30T13:19:00"/>
    <s v="Weekday"/>
    <s v="Lays Chocolates 1kg"/>
    <x v="7"/>
    <n v="147.72"/>
    <s v="Dhanya Achari"/>
    <x v="2"/>
    <s v="Lalitha Murugan"/>
    <s v="Store Manager"/>
    <s v="FreshMart Madurai Colony"/>
    <x v="0"/>
  </r>
  <r>
    <s v="INV101063"/>
    <x v="322"/>
    <s v="CUST0589"/>
    <s v="PRD035"/>
    <s v="STR049"/>
    <s v="EMP0183"/>
    <n v="1"/>
    <n v="503.36"/>
    <n v="0"/>
    <n v="0"/>
    <n v="503.36"/>
    <n v="389.8"/>
    <n v="113.56"/>
    <s v="Debit Card"/>
    <s v="Not Returned"/>
    <x v="1"/>
    <d v="1899-12-30T10:28:00"/>
    <s v="Weekday"/>
    <s v="Coca-Cola Coffee 500g"/>
    <x v="0"/>
    <n v="503.36"/>
    <s v="Ovi Venkataraman"/>
    <x v="2"/>
    <s v="Kamala Murugan"/>
    <s v="Cashier"/>
    <s v="FreshMart Mysuru Circle"/>
    <x v="0"/>
  </r>
  <r>
    <s v="INV101561"/>
    <x v="322"/>
    <s v="CUST0664"/>
    <s v="PRD027"/>
    <s v="STR037"/>
    <s v="EMP0216"/>
    <n v="5"/>
    <n v="139.21"/>
    <n v="5"/>
    <n v="34.799999999999997"/>
    <n v="661.25"/>
    <n v="534.95000000000005"/>
    <n v="126.3"/>
    <s v="Debit Card"/>
    <s v="Not Returned"/>
    <x v="0"/>
    <d v="1899-12-30T17:48:00"/>
    <s v="Weekday"/>
    <s v="Coca-Cola Tea 1kg"/>
    <x v="0"/>
    <n v="139.21"/>
    <s v="Chandran Prabhu"/>
    <x v="2"/>
    <s v="Deepak Nathan"/>
    <s v="HR"/>
    <s v="FreshMart Hyderabad Extension"/>
    <x v="0"/>
  </r>
  <r>
    <s v="INV101711"/>
    <x v="322"/>
    <s v="CUST0072"/>
    <s v="PRD063"/>
    <s v="STR077"/>
    <s v="EMP0030"/>
    <n v="6"/>
    <n v="75.34"/>
    <n v="0"/>
    <n v="0"/>
    <n v="452.04"/>
    <n v="325.92"/>
    <n v="126.12"/>
    <s v="Wallet"/>
    <s v="Not Returned"/>
    <x v="0"/>
    <d v="1899-12-30T09:51:00"/>
    <s v="Weekday"/>
    <s v="Patanjali Shampoo Combo"/>
    <x v="10"/>
    <n v="42.16"/>
    <s v="Vijay Chandran"/>
    <x v="0"/>
    <s v="Hariharan Rao"/>
    <s v="Cashier"/>
    <s v="FreshMart Kochi Gardens"/>
    <x v="0"/>
  </r>
  <r>
    <s v="INV102278"/>
    <x v="322"/>
    <s v="CUST0648"/>
    <s v="PRD062"/>
    <s v="STR013"/>
    <s v="EMP0201"/>
    <n v="6"/>
    <n v="453.52"/>
    <n v="0"/>
    <n v="0"/>
    <n v="2721.12"/>
    <n v="1953.66"/>
    <n v="767.46"/>
    <s v="Debit Card"/>
    <s v="Not Returned"/>
    <x v="1"/>
    <d v="1899-12-30T10:55:00"/>
    <s v="Weekday"/>
    <s v="Himalaya Skin Care Combo"/>
    <x v="10"/>
    <n v="298.81"/>
    <s v="Dinesh Sekar"/>
    <x v="0"/>
    <s v="Bharath Reddy"/>
    <s v="Sales"/>
    <s v="FreshMart Tiruppur Extension"/>
    <x v="0"/>
  </r>
  <r>
    <s v="INV100095"/>
    <x v="323"/>
    <s v="CUST0420"/>
    <s v="PRD014"/>
    <s v="STR051"/>
    <s v="EMP0062"/>
    <n v="1"/>
    <n v="434.65"/>
    <n v="20"/>
    <n v="86.93"/>
    <n v="399.88"/>
    <n v="351.63"/>
    <n v="48.25"/>
    <s v="Net Banking"/>
    <s v="Not Returned"/>
    <x v="0"/>
    <d v="1899-12-30T19:39:00"/>
    <s v="Weekend"/>
    <s v="Milky Mist Curd 1kg"/>
    <x v="3"/>
    <n v="434.65"/>
    <s v="Bharath Mudaliar"/>
    <x v="2"/>
    <s v="Jaya Selvam"/>
    <s v="Operations"/>
    <s v="FreshMart Madurai Arcade"/>
    <x v="0"/>
  </r>
  <r>
    <s v="INV100633"/>
    <x v="323"/>
    <s v="CUST0260"/>
    <s v="PRD022"/>
    <s v="STR085"/>
    <s v="EMP0154"/>
    <n v="1"/>
    <n v="397.22"/>
    <n v="15"/>
    <n v="59.58"/>
    <n v="388.29"/>
    <n v="319.37"/>
    <n v="68.92"/>
    <s v="Cash"/>
    <s v="Not Returned"/>
    <x v="2"/>
    <d v="1899-12-30T19:24:00"/>
    <s v="Weekend"/>
    <s v="Aavin Milk Pack"/>
    <x v="3"/>
    <n v="397.22"/>
    <s v="Geetha Achari"/>
    <x v="2"/>
    <s v="Dinesh Varma"/>
    <s v="Store Manager"/>
    <s v="FreshMart Mysuru Arcade"/>
    <x v="0"/>
  </r>
  <r>
    <s v="INV100808"/>
    <x v="323"/>
    <s v="CUST0333"/>
    <s v="PRD101"/>
    <s v="STR004"/>
    <s v="EMP0040"/>
    <n v="4"/>
    <n v="451.89"/>
    <n v="0"/>
    <n v="0"/>
    <n v="2078.69"/>
    <n v="1548.64"/>
    <n v="530.04999999999995"/>
    <s v="Wallet"/>
    <s v="Not Returned"/>
    <x v="1"/>
    <d v="1899-12-30T18:38:00"/>
    <s v="Weekend"/>
    <s v="Organic Fresh Fresh Vegetables 500g"/>
    <x v="11"/>
    <n v="451.89"/>
    <s v="Sangeetha Pandian"/>
    <x v="2"/>
    <s v="Pandi Selvam"/>
    <s v="Sales"/>
    <s v="FreshMart Erode Plaza"/>
    <x v="0"/>
  </r>
  <r>
    <s v="INV100822"/>
    <x v="323"/>
    <s v="CUST0152"/>
    <s v="PRD084"/>
    <s v="STR079"/>
    <m/>
    <n v="1"/>
    <n v="221.61"/>
    <n v="10"/>
    <n v="22.16"/>
    <n v="229.37"/>
    <n v="182.17"/>
    <n v="47.2"/>
    <s v="Wallet"/>
    <s v="Not Returned"/>
    <x v="1"/>
    <d v="1899-12-30T10:16:00"/>
    <s v="Weekend"/>
    <s v="Local Farm Fresh Fruits Combo"/>
    <x v="9"/>
    <n v="221.61"/>
    <s v="Anjali Sekar"/>
    <x v="1"/>
    <m/>
    <m/>
    <s v="FreshMart Erode Hub"/>
    <x v="0"/>
  </r>
  <r>
    <s v="INV100827"/>
    <x v="323"/>
    <s v="CUST0204"/>
    <s v="PRD107"/>
    <s v="STR017"/>
    <s v="EMP0092"/>
    <n v="4"/>
    <n v="412.53"/>
    <n v="15"/>
    <n v="247.52"/>
    <n v="1612.99"/>
    <n v="1393.64"/>
    <n v="219.35"/>
    <s v="Debit Card"/>
    <s v="Not Returned"/>
    <x v="0"/>
    <d v="1899-12-30T12:59:00"/>
    <s v="Weekend"/>
    <s v="Aachi Idli Rice Combo"/>
    <x v="2"/>
    <n v="405.1"/>
    <s v="Mala Achari"/>
    <x v="0"/>
    <s v="Tara Gupta"/>
    <s v="Sales"/>
    <s v="FreshMart Madurai Plaza"/>
    <x v="0"/>
  </r>
  <r>
    <s v="INV100845"/>
    <x v="323"/>
    <s v="CUST0529"/>
    <s v="PRD003"/>
    <s v="STR040"/>
    <s v="EMP0061"/>
    <n v="3"/>
    <n v="589.75"/>
    <n v="20"/>
    <n v="353.85"/>
    <n v="1627.71"/>
    <n v="1030.95"/>
    <n v="596.76"/>
    <s v="Upi"/>
    <s v="Not Returned"/>
    <x v="1"/>
    <d v="1899-12-30T13:28:00"/>
    <s v="Weekend"/>
    <s v="Harvest Gold Buns Combo"/>
    <x v="6"/>
    <n v="589.75"/>
    <s v="Indira Balan"/>
    <x v="1"/>
    <s v="Poornima Devi"/>
    <s v="Billing"/>
    <s v="FreshMart Coimbatore Colony"/>
    <x v="2"/>
  </r>
  <r>
    <s v="INV100890"/>
    <x v="323"/>
    <s v="CUST0230"/>
    <m/>
    <s v="STR090"/>
    <s v="EMP0178"/>
    <n v="2"/>
    <n v="401.06"/>
    <n v="5"/>
    <n v="40.11"/>
    <n v="876.31"/>
    <n v="694.94"/>
    <n v="181.37"/>
    <s v="Credit Card"/>
    <s v="Not Returned"/>
    <x v="1"/>
    <d v="1899-12-30T12:26:00"/>
    <s v="Weekend"/>
    <m/>
    <x v="13"/>
    <m/>
    <s v="Thenmozhi Menon"/>
    <x v="2"/>
    <s v="Jaya Sharma"/>
    <s v="Cashier"/>
    <s v="FreshMart Mysuru Heights"/>
    <x v="0"/>
  </r>
  <r>
    <s v="INV101137"/>
    <x v="323"/>
    <s v="CUST0297"/>
    <s v="PRD006"/>
    <s v="STR033"/>
    <s v="EMP0113"/>
    <n v="8"/>
    <n v="363.87"/>
    <n v="0"/>
    <n v="0"/>
    <n v="3347.6"/>
    <n v="1730.56"/>
    <n v="1617.04"/>
    <s v="Debit Card"/>
    <s v="Not Returned"/>
    <x v="2"/>
    <d v="1899-12-30T09:08:00"/>
    <s v="Weekend"/>
    <s v="Harvest Gold Cookies 500g"/>
    <x v="6"/>
    <n v="343.56"/>
    <s v="Nithya Sharma"/>
    <x v="0"/>
    <s v="Radha Rao"/>
    <s v="Inventory"/>
    <s v="FreshMart Ahmedabad Complex"/>
    <x v="0"/>
  </r>
  <r>
    <s v="INV101538"/>
    <x v="323"/>
    <s v="CUST0080"/>
    <s v="PRD057"/>
    <s v="STR009"/>
    <s v="EMP0322"/>
    <n v="2"/>
    <n v="317.99"/>
    <n v="5"/>
    <n v="31.8"/>
    <n v="694.81"/>
    <n v="470.1"/>
    <n v="224.71"/>
    <s v="Credit Card"/>
    <s v="Not Returned"/>
    <x v="0"/>
    <d v="1899-12-30T21:29:00"/>
    <s v="Weekend"/>
    <s v="Parle Chocolates 500g"/>
    <x v="7"/>
    <n v="317.99"/>
    <s v="Suresh Naidu"/>
    <x v="2"/>
    <s v="Prasath Naidu"/>
    <s v="Billing"/>
    <s v="FreshMart Kochi Square"/>
    <x v="0"/>
  </r>
  <r>
    <s v="INV101570"/>
    <x v="323"/>
    <s v="CUST0472"/>
    <s v="PRD111"/>
    <s v="STR027"/>
    <s v="EMP0143"/>
    <n v="5"/>
    <n v="245.4"/>
    <n v="0"/>
    <n v="0"/>
    <n v="1411.05"/>
    <n v="954.5"/>
    <n v="456.55"/>
    <s v="Net Banking"/>
    <s v="Not Returned"/>
    <x v="0"/>
    <d v="1899-12-30T19:36:00"/>
    <s v="Weekend"/>
    <s v="Aachi Idli Rice 500g"/>
    <x v="2"/>
    <n v="225.45"/>
    <s v="Banu Chandran"/>
    <x v="0"/>
    <s v="Chitra Prabhu"/>
    <s v="Sales"/>
    <s v="FreshMart Coimbatore Heights"/>
    <x v="0"/>
  </r>
  <r>
    <s v="INV101638"/>
    <x v="323"/>
    <s v="CUST0147"/>
    <s v="PRD067"/>
    <s v="STR076"/>
    <s v="EMP0069"/>
    <n v="5"/>
    <n v="186.38"/>
    <n v="20"/>
    <n v="186.38"/>
    <n v="857.35"/>
    <n v="678.3"/>
    <n v="179.05"/>
    <s v="Net Banking"/>
    <s v="Not Returned"/>
    <x v="1"/>
    <d v="1899-12-30T16:40:00"/>
    <s v="Weekend"/>
    <s v="Dove Shampoo 500g"/>
    <x v="10"/>
    <n v="186.38"/>
    <s v="Hari Rao"/>
    <x v="2"/>
    <s v="Uma Chandran"/>
    <s v="Store Manager"/>
    <s v="FreshMart Hyderabad Towers"/>
    <x v="0"/>
  </r>
  <r>
    <s v="INV101688"/>
    <x v="323"/>
    <s v="CUST0239"/>
    <s v="PRD060"/>
    <s v="STR149"/>
    <s v="EMP0246"/>
    <n v="1"/>
    <n v="72.930000000000007"/>
    <n v="0"/>
    <n v="0"/>
    <n v="83.87"/>
    <n v="54.25"/>
    <n v="29.62"/>
    <s v="Cash"/>
    <s v="Not Returned"/>
    <x v="1"/>
    <d v="1899-12-30T09:03:00"/>
    <s v="Weekend"/>
    <s v="Himalaya Soap 250ml"/>
    <x v="10"/>
    <n v="72.930000000000007"/>
    <s v="Jayakumar Velan"/>
    <x v="2"/>
    <s v="Padma Chettiar"/>
    <s v="Sales"/>
    <s v="FreshMart Jaipur Point"/>
    <x v="1"/>
  </r>
  <r>
    <s v="INV101755"/>
    <x v="323"/>
    <s v="CUST0682"/>
    <s v="PRD009"/>
    <s v="STR077"/>
    <s v="EMP0030"/>
    <n v="4"/>
    <n v="661.91"/>
    <n v="20"/>
    <n v="529.53"/>
    <n v="2435.83"/>
    <n v="1594.88"/>
    <n v="840.95"/>
    <s v="Cash"/>
    <s v="Not Returned"/>
    <x v="0"/>
    <d v="1899-12-30T18:39:00"/>
    <s v="Weekend"/>
    <s v="Harvest Gold Buns 200g"/>
    <x v="6"/>
    <n v="661.91"/>
    <s v="Gopal Krishnan"/>
    <x v="2"/>
    <s v="Hariharan Rao"/>
    <s v="Cashier"/>
    <s v="FreshMart Kochi Gardens"/>
    <x v="0"/>
  </r>
  <r>
    <s v="INV101861"/>
    <x v="323"/>
    <s v="CUST0587"/>
    <s v="PRD035"/>
    <s v="STR006"/>
    <s v="EMP0265"/>
    <n v="2"/>
    <n v="503.36"/>
    <n v="0"/>
    <n v="0"/>
    <n v="1157.73"/>
    <n v="779.6"/>
    <n v="378.13"/>
    <s v="Wallet"/>
    <s v="Not Returned"/>
    <x v="0"/>
    <d v="1899-12-30T12:21:00"/>
    <s v="Weekend"/>
    <s v="Coca-Cola Coffee 500g"/>
    <x v="0"/>
    <n v="503.36"/>
    <s v="Uma Iyer"/>
    <x v="1"/>
    <s v="Padma Subramaniam"/>
    <s v="Operations"/>
    <s v="FreshMart Mysuru Junction"/>
    <x v="0"/>
  </r>
  <r>
    <s v="INV102007"/>
    <x v="323"/>
    <s v="CUST0303"/>
    <s v="PRD013"/>
    <s v="STR075"/>
    <s v="EMP0132"/>
    <n v="3"/>
    <n v="161.03"/>
    <n v="5"/>
    <n v="24.15"/>
    <n v="527.78"/>
    <n v="372.72"/>
    <n v="155.06"/>
    <s v="Wallet"/>
    <s v="Not Returned"/>
    <x v="0"/>
    <d v="1899-12-30T21:54:00"/>
    <s v="Weekend"/>
    <s v="Amul Paneer 250ml"/>
    <x v="3"/>
    <n v="161.03"/>
    <s v="Kamala Subramaniam"/>
    <x v="2"/>
    <s v="Radha Balan"/>
    <s v="Sales"/>
    <s v="FreshMart Salem Main Road"/>
    <x v="0"/>
  </r>
  <r>
    <s v="INV100142"/>
    <x v="324"/>
    <s v="CUST0402"/>
    <s v="PRD009"/>
    <s v="STR068"/>
    <s v="EMP0233"/>
    <n v="6"/>
    <n v="744.15"/>
    <n v="15"/>
    <n v="669.74"/>
    <n v="4364.43"/>
    <n v="2392.3200000000002"/>
    <n v="1972.11"/>
    <s v="Cash"/>
    <s v="Not Returned"/>
    <x v="0"/>
    <d v="1899-12-30T17:40:00"/>
    <s v="Weekend"/>
    <s v="Harvest Gold Buns 200g"/>
    <x v="6"/>
    <n v="661.91"/>
    <s v="Usha Raj"/>
    <x v="0"/>
    <s v="Sangeetha Balan"/>
    <s v="Sales"/>
    <s v="FreshMart Coimbatore Main Road"/>
    <x v="0"/>
  </r>
  <r>
    <s v="INV100314"/>
    <x v="324"/>
    <s v="CUST0405"/>
    <s v="PRD029"/>
    <s v="STR079"/>
    <s v="EMP0295"/>
    <n v="3"/>
    <n v="332.73"/>
    <n v="0"/>
    <n v="0"/>
    <n v="1147.92"/>
    <n v="783.66"/>
    <n v="364.26"/>
    <s v="Net Banking"/>
    <s v="Not Returned"/>
    <x v="0"/>
    <d v="1899-12-30T17:10:00"/>
    <s v="Weekend"/>
    <s v="Pepsi Tea 200g"/>
    <x v="0"/>
    <n v="332.73"/>
    <s v="Devi Velan"/>
    <x v="1"/>
    <s v="Lakshmi Nair"/>
    <s v="Inventory"/>
    <s v="FreshMart Erode Hub"/>
    <x v="0"/>
  </r>
  <r>
    <s v="INV101082"/>
    <x v="324"/>
    <s v="CUST0127"/>
    <s v="PRD094"/>
    <s v="STR097"/>
    <s v="EMP0340"/>
    <n v="4"/>
    <n v="298.68"/>
    <n v="0"/>
    <n v="0"/>
    <n v="1373.93"/>
    <n v="1002.76"/>
    <n v="371.17"/>
    <s v="Debit Card"/>
    <s v="Not Returned"/>
    <x v="1"/>
    <d v="1899-12-30T12:06:00"/>
    <s v="Weekend"/>
    <s v="Organic Fresh Fresh Vegetables 2kg"/>
    <x v="11"/>
    <n v="298.68"/>
    <s v="Sanjay Iyer"/>
    <x v="1"/>
    <s v="Nithya Subramaniam"/>
    <s v="Cashier"/>
    <s v="FreshMart Ahmedabad Arcade"/>
    <x v="2"/>
  </r>
  <r>
    <s v="INV101220"/>
    <x v="324"/>
    <s v="CUST0645"/>
    <s v="PRD083"/>
    <s v="STR071"/>
    <s v="EMP0210"/>
    <n v="5"/>
    <n v="449.95"/>
    <n v="5"/>
    <n v="112.49"/>
    <n v="2457.85"/>
    <n v="1787.35"/>
    <n v="670.5"/>
    <s v="Wallet"/>
    <s v="Not Returned"/>
    <x v="1"/>
    <d v="1899-12-30T09:50:00"/>
    <s v="Weekend"/>
    <s v="Organic Fresh Fresh Fruits 2kg"/>
    <x v="9"/>
    <n v="425.88"/>
    <s v="Kamala Velan"/>
    <x v="0"/>
    <s v="Karthik Venkataraman"/>
    <s v="Sales"/>
    <s v="FreshMart Salem Crossing"/>
    <x v="0"/>
  </r>
  <r>
    <s v="INV101352"/>
    <x v="324"/>
    <s v="CUST0015"/>
    <s v="PRD105"/>
    <s v="STR077"/>
    <s v="EMP0030"/>
    <n v="1"/>
    <n v="131.03"/>
    <n v="0"/>
    <n v="0"/>
    <n v="150.68"/>
    <n v="117.27"/>
    <n v="33.409999999999997"/>
    <s v="Upi"/>
    <s v="Not Returned"/>
    <x v="1"/>
    <d v="1899-12-30T20:18:00"/>
    <s v="Weekend"/>
    <s v="India Gate Basmati Rice 250ml"/>
    <x v="2"/>
    <n v="131.03"/>
    <s v="Vijay Venkataraman"/>
    <x v="1"/>
    <s v="Hariharan Rao"/>
    <s v="Cashier"/>
    <s v="FreshMart Kochi Gardens"/>
    <x v="0"/>
  </r>
  <r>
    <s v="INV101472"/>
    <x v="324"/>
    <s v="CUST0357"/>
    <s v="PRD049"/>
    <s v="STR088"/>
    <s v="EMP0012"/>
    <n v="2"/>
    <n v="418.79"/>
    <n v="5"/>
    <n v="41.88"/>
    <n v="915.05"/>
    <n v="617.88"/>
    <n v="297.17"/>
    <s v="Wallet"/>
    <s v="Not Returned"/>
    <x v="1"/>
    <d v="1899-12-30T15:25:00"/>
    <s v="Weekend"/>
    <s v="Cadbury Chips 1kg"/>
    <x v="7"/>
    <n v="418.79"/>
    <s v="Sundar Naicker"/>
    <x v="2"/>
    <s v="Suresh Nathan"/>
    <s v="Cashier"/>
    <s v="FreshMart Salem Extension"/>
    <x v="0"/>
  </r>
  <r>
    <s v="INV102008"/>
    <x v="324"/>
    <s v="CUST0072"/>
    <s v="PRD118"/>
    <s v="STR131"/>
    <s v="EMP0196"/>
    <n v="4"/>
    <n v="162.59"/>
    <n v="0"/>
    <n v="0"/>
    <n v="747.91"/>
    <n v="550.55999999999995"/>
    <n v="197.35"/>
    <s v="Credit Card"/>
    <s v="Not Returned"/>
    <x v="1"/>
    <d v="1899-12-30T20:04:00"/>
    <s v="Weekend"/>
    <s v="Local Farm Fresh Fruits 1kg"/>
    <x v="8"/>
    <n v="155.55000000000001"/>
    <s v="Vijay Chandran"/>
    <x v="0"/>
    <s v="Elango Sekar"/>
    <s v="Operations"/>
    <s v="FreshMart Pune Enclave"/>
    <x v="2"/>
  </r>
  <r>
    <s v="INV102264"/>
    <x v="324"/>
    <s v="CUST0223"/>
    <s v="PRD112"/>
    <s v="STR076"/>
    <s v="EMP0056"/>
    <n v="8"/>
    <n v="271.37"/>
    <n v="0"/>
    <n v="0"/>
    <n v="2496.6"/>
    <n v="1684.16"/>
    <n v="812.44"/>
    <s v="Wallet"/>
    <s v="Not Returned"/>
    <x v="1"/>
    <d v="1899-12-30T11:24:00"/>
    <s v="Weekend"/>
    <s v="Aachi Ponni Rice 2kg"/>
    <x v="2"/>
    <n v="251.73"/>
    <s v="Gopal Velan"/>
    <x v="0"/>
    <s v="Anjali Balan"/>
    <s v="Sales"/>
    <s v="FreshMart Hyderabad Towers"/>
    <x v="0"/>
  </r>
  <r>
    <s v="INV102433"/>
    <x v="324"/>
    <s v="CUST0265"/>
    <s v="PRD057"/>
    <s v="STR022"/>
    <s v="EMP0283"/>
    <n v="1"/>
    <n v="317.99"/>
    <n v="10"/>
    <n v="31.8"/>
    <n v="329.12"/>
    <n v="235.05"/>
    <n v="94.07"/>
    <s v="Credit Card"/>
    <s v="Not Returned"/>
    <x v="1"/>
    <d v="1899-12-30T16:54:00"/>
    <s v="Weekend"/>
    <s v="Parle Chocolates 500g"/>
    <x v="7"/>
    <n v="317.99"/>
    <s v="Karthik Raj"/>
    <x v="1"/>
    <s v="Suresh Pandian"/>
    <s v="Sales"/>
    <s v="FreshMart Tiruppur Complex"/>
    <x v="0"/>
  </r>
  <r>
    <s v="INV100455"/>
    <x v="325"/>
    <s v="CUST0526"/>
    <s v="PRD085"/>
    <s v="STR086"/>
    <s v="EMP0263"/>
    <n v="1"/>
    <n v="389.61"/>
    <n v="20"/>
    <n v="77.92"/>
    <n v="311.69"/>
    <n v="336.07"/>
    <n v="-24.38"/>
    <s v="Upi"/>
    <s v="Not Returned"/>
    <x v="1"/>
    <d v="1899-12-30T17:58:00"/>
    <s v="Weekday"/>
    <s v="Local Farm Fresh Fruits 1kg"/>
    <x v="9"/>
    <n v="389.61"/>
    <s v="Deepa Krishnan"/>
    <x v="1"/>
    <s v="Vani Nair"/>
    <s v="Cashier"/>
    <s v="FreshMart Bengaluru Circle"/>
    <x v="0"/>
  </r>
  <r>
    <s v="INV101187"/>
    <x v="325"/>
    <s v="CUST0487"/>
    <s v="PRD128"/>
    <s v="STR013"/>
    <s v="EMP0294"/>
    <n v="3"/>
    <n v="253.11"/>
    <n v="0"/>
    <n v="0"/>
    <n v="759.33"/>
    <n v="572.22"/>
    <n v="187.11"/>
    <s v="Debit Card"/>
    <s v="Not Returned"/>
    <x v="1"/>
    <d v="1899-12-30T12:05:00"/>
    <s v="Weekday"/>
    <s v="Aachi Powdered Spices Pack"/>
    <x v="1"/>
    <n v="253.11"/>
    <s v="Dhanya Murugan"/>
    <x v="1"/>
    <s v="Meena Prabhu"/>
    <s v="Store Manager"/>
    <s v="FreshMart Tiruppur Extension"/>
    <x v="0"/>
  </r>
  <r>
    <s v="INV101176"/>
    <x v="325"/>
    <s v="CUST0544"/>
    <s v="PRD143"/>
    <s v="STR020"/>
    <s v="EMP0308"/>
    <n v="1"/>
    <n v="210.36"/>
    <n v="0"/>
    <n v="0"/>
    <n v="210.36"/>
    <n v="155.65"/>
    <n v="54.71"/>
    <s v="Upi"/>
    <s v="Returned"/>
    <x v="1"/>
    <d v="1899-12-30T19:45:00"/>
    <s v="Weekday"/>
    <s v="Harpic Toilet Cleaner Pack"/>
    <x v="4"/>
    <n v="210.36"/>
    <s v="Divya Raj"/>
    <x v="2"/>
    <s v="Thenmozhi Selvam"/>
    <s v="Cashier"/>
    <s v="FreshMart Erode Circle"/>
    <x v="0"/>
  </r>
  <r>
    <s v="INV101404"/>
    <x v="325"/>
    <s v="CUST0426"/>
    <s v="PRD015"/>
    <s v="STR008"/>
    <s v="EMP0301"/>
    <n v="2"/>
    <n v="459.58"/>
    <n v="15"/>
    <n v="137.87"/>
    <n v="781.29"/>
    <n v="773.78"/>
    <n v="7.51"/>
    <s v="Credit Card"/>
    <s v="Returned"/>
    <x v="1"/>
    <d v="1899-12-30T20:11:00"/>
    <s v="Weekday"/>
    <s v="Nestle Butter 250ml"/>
    <x v="3"/>
    <n v="459.58"/>
    <s v="Venkat Nathan"/>
    <x v="1"/>
    <s v="Kalpana Prabhu"/>
    <s v="Inventory"/>
    <s v="FreshMart Kochi Plaza"/>
    <x v="0"/>
  </r>
  <r>
    <s v="INV101518"/>
    <x v="325"/>
    <s v="CUST0627"/>
    <s v="PRD019"/>
    <s v="STR003"/>
    <s v="EMP0298"/>
    <n v="3"/>
    <n v="448.94"/>
    <n v="10"/>
    <n v="134.68"/>
    <n v="1212.1400000000001"/>
    <n v="1140.24"/>
    <n v="71.900000000000006"/>
    <s v="Debit Card"/>
    <s v="Not Returned"/>
    <x v="1"/>
    <d v="1899-12-30T10:30:00"/>
    <s v="Weekday"/>
    <s v="Amul Paneer 1kg"/>
    <x v="3"/>
    <n v="448.94"/>
    <s v="Ishwarya Mudaliar"/>
    <x v="2"/>
    <s v="Balaji Reddy"/>
    <s v="Billing"/>
    <s v="FreshMart Tiruppur Square"/>
    <x v="0"/>
  </r>
  <r>
    <s v="INV101539"/>
    <x v="325"/>
    <s v="CUST0574"/>
    <s v="PRD032"/>
    <s v="STR034"/>
    <s v="EMP0034"/>
    <n v="3"/>
    <n v="141.11000000000001"/>
    <n v="5"/>
    <n v="21.17"/>
    <n v="402.16"/>
    <n v="347.73"/>
    <n v="54.43"/>
    <s v="Net Banking"/>
    <s v="Not Returned"/>
    <x v="1"/>
    <d v="1899-12-30T09:40:00"/>
    <s v="Weekday"/>
    <s v="Coca-Cola Coffee Combo"/>
    <x v="0"/>
    <n v="141.11000000000001"/>
    <s v="Dhanush Nathan"/>
    <x v="1"/>
    <s v="Sangeetha Venkataraman"/>
    <s v="Cashier"/>
    <s v="FreshMart Tiruppur Circle"/>
    <x v="0"/>
  </r>
  <r>
    <s v="INV101864"/>
    <x v="325"/>
    <s v="CUST0384"/>
    <s v="PRD032"/>
    <s v="STR088"/>
    <s v="EMP0229"/>
    <n v="7"/>
    <n v="160.72"/>
    <n v="5"/>
    <n v="56.25"/>
    <n v="1068.79"/>
    <n v="811.37"/>
    <n v="257.42"/>
    <s v="Net Banking"/>
    <s v="Not Returned"/>
    <x v="1"/>
    <d v="1899-12-30T21:54:00"/>
    <s v="Weekday"/>
    <s v="Coca-Cola Coffee Combo"/>
    <x v="0"/>
    <n v="141.11000000000001"/>
    <s v="Anand Kumar"/>
    <x v="0"/>
    <s v="Udhay Sekar"/>
    <s v="Sales"/>
    <s v="FreshMart Salem Extension"/>
    <x v="0"/>
  </r>
  <r>
    <s v="INV102075"/>
    <x v="325"/>
    <s v="CUST0077"/>
    <s v="PRD037"/>
    <s v="STR026"/>
    <s v="EMP0253"/>
    <n v="2"/>
    <n v="245.32"/>
    <n v="10"/>
    <n v="49.06"/>
    <n v="441.58"/>
    <n v="418.76"/>
    <n v="22.82"/>
    <s v="Cash"/>
    <s v="Not Returned"/>
    <x v="1"/>
    <d v="1899-12-30T18:56:00"/>
    <s v="Weekday"/>
    <s v="ITC Frozen Snacks 250ml"/>
    <x v="12"/>
    <n v="245.32"/>
    <s v="Dhanya Krishnan"/>
    <x v="1"/>
    <s v="Vasanthi Naicker"/>
    <s v="HR"/>
    <s v="FreshMart Mysuru Crossing"/>
    <x v="0"/>
  </r>
  <r>
    <s v="INV100301"/>
    <x v="326"/>
    <s v="CUST0137"/>
    <s v="PRD004"/>
    <s v="STR029"/>
    <s v="EMP0116"/>
    <n v="4"/>
    <n v="455.26"/>
    <n v="0"/>
    <n v="0"/>
    <n v="1821.04"/>
    <n v="946.16"/>
    <n v="874.88"/>
    <s v="Net Banking"/>
    <s v="Not Returned"/>
    <x v="1"/>
    <d v="1899-12-30T19:42:00"/>
    <s v="Weekday"/>
    <s v="Britannia Buns 2kg"/>
    <x v="6"/>
    <n v="398.25"/>
    <s v="Raghav Selvam"/>
    <x v="0"/>
    <s v="Balamurugan Kumar"/>
    <s v="Inventory"/>
    <s v="FreshMart Bengaluru Colony"/>
    <x v="0"/>
  </r>
  <r>
    <s v="INV101523"/>
    <x v="326"/>
    <s v="CUST0101"/>
    <s v="PRD025"/>
    <s v="STR035"/>
    <s v="EMP0290"/>
    <n v="4"/>
    <n v="383.51"/>
    <n v="0"/>
    <n v="0"/>
    <n v="1534.04"/>
    <n v="1143.5999999999999"/>
    <n v="390.44"/>
    <s v="Upi"/>
    <s v="Not Returned"/>
    <x v="0"/>
    <d v="1899-12-30T13:47:00"/>
    <s v="Weekday"/>
    <s v="Nescafe Soft Drinks Pack"/>
    <x v="0"/>
    <n v="383.51"/>
    <s v="Dinesh Nair"/>
    <x v="2"/>
    <s v="Balamurugan Iyer"/>
    <s v="Operations"/>
    <s v="FreshMart Kochi Circle"/>
    <x v="0"/>
  </r>
  <r>
    <s v="INV102178"/>
    <x v="326"/>
    <s v="CUST0008"/>
    <s v="PRD132"/>
    <s v="STR142"/>
    <s v="EMP0101"/>
    <n v="2"/>
    <n v="351.78"/>
    <n v="0"/>
    <n v="0"/>
    <n v="703.56"/>
    <n v="507.66"/>
    <n v="195.9"/>
    <s v="Net Banking"/>
    <s v="Not Returned"/>
    <x v="1"/>
    <d v="1899-12-30T18:49:00"/>
    <s v="Weekday"/>
    <s v="Everest Blended Masala 2kg"/>
    <x v="1"/>
    <n v="351.78"/>
    <s v="Eswari Raj"/>
    <x v="2"/>
    <s v="Hariharan Chandran"/>
    <s v="Operations"/>
    <s v="FreshMart Chandigarh Plaza"/>
    <x v="1"/>
  </r>
  <r>
    <s v="INV100154"/>
    <x v="327"/>
    <s v="CUST0473"/>
    <s v="PRD016"/>
    <s v="STR017"/>
    <s v="EMP0092"/>
    <n v="4"/>
    <n v="59.92"/>
    <n v="0"/>
    <n v="0"/>
    <n v="239.68"/>
    <n v="192.6"/>
    <n v="47.08"/>
    <s v="Upi"/>
    <s v="Not Returned"/>
    <x v="1"/>
    <d v="1899-12-30T12:38:00"/>
    <s v="Weekday"/>
    <s v="Milky Mist Milk 2kg"/>
    <x v="3"/>
    <n v="59.92"/>
    <s v="Gayathri Iyer"/>
    <x v="1"/>
    <s v="Tara Gupta"/>
    <s v="Sales"/>
    <s v="FreshMart Madurai Plaza"/>
    <x v="0"/>
  </r>
  <r>
    <s v="INV100576"/>
    <x v="327"/>
    <s v="CUST0699"/>
    <s v="PRD061"/>
    <s v="STR009"/>
    <s v="EMP0328"/>
    <n v="6"/>
    <n v="351.37"/>
    <n v="20"/>
    <n v="421.64"/>
    <n v="1686.58"/>
    <n v="1330.32"/>
    <n v="356.26"/>
    <s v="Upi"/>
    <s v="Not Returned"/>
    <x v="1"/>
    <d v="1899-12-30T13:06:00"/>
    <s v="Weekday"/>
    <s v="Colgate Shampoo Combo"/>
    <x v="10"/>
    <n v="318.62"/>
    <s v="Karthik Iyer"/>
    <x v="0"/>
    <s v="Chitra Raj"/>
    <s v="Sales"/>
    <s v="FreshMart Kochi Square"/>
    <x v="0"/>
  </r>
  <r>
    <s v="INV101076"/>
    <x v="327"/>
    <s v="CUST0259"/>
    <s v="PRD026"/>
    <s v="STR139"/>
    <s v="EMP0237"/>
    <n v="2"/>
    <n v="329.69"/>
    <n v="0"/>
    <n v="0"/>
    <n v="659.38"/>
    <n v="494.5"/>
    <n v="164.88"/>
    <s v="Cash"/>
    <s v="Returned"/>
    <x v="0"/>
    <d v="1899-12-30T21:18:00"/>
    <s v="Weekday"/>
    <s v="Nescafe Coffee 1kg"/>
    <x v="0"/>
    <n v="329.69"/>
    <s v="Mani Pandian"/>
    <x v="2"/>
    <s v="Madhavan Naidu"/>
    <s v="Inventory"/>
    <s v="FreshMart Nagpur Colony"/>
    <x v="2"/>
  </r>
  <r>
    <s v="INV101227"/>
    <x v="327"/>
    <s v="CUST0540"/>
    <s v="PRD047"/>
    <s v="STR120"/>
    <s v="EMP0344"/>
    <n v="7"/>
    <n v="534.75"/>
    <n v="5"/>
    <n v="187.16"/>
    <n v="3556.09"/>
    <n v="2407.23"/>
    <n v="1148.8599999999999"/>
    <s v="Net Banking"/>
    <s v="Not Returned"/>
    <x v="2"/>
    <d v="1899-12-30T21:34:00"/>
    <s v="Weekday"/>
    <s v="Lays Chocolates Combo"/>
    <x v="7"/>
    <n v="474.19"/>
    <s v="Thenmozhi Naicker"/>
    <x v="0"/>
    <s v="Meena Kumar"/>
    <s v="Sales"/>
    <s v="FreshMart Nagpur Central"/>
    <x v="2"/>
  </r>
  <r>
    <s v="INV102267"/>
    <x v="328"/>
    <s v="CUST0048"/>
    <s v="PRD065"/>
    <s v="STR014"/>
    <s v="EMP0282"/>
    <n v="1"/>
    <n v="277.42"/>
    <n v="5"/>
    <n v="13.87"/>
    <n v="263.55"/>
    <n v="199.16"/>
    <n v="64.39"/>
    <s v="Net Banking"/>
    <s v="Not Returned"/>
    <x v="1"/>
    <d v="1899-12-30T11:22:00"/>
    <s v="Weekday"/>
    <s v="Dove Toothpaste 1L"/>
    <x v="10"/>
    <n v="159.5"/>
    <s v="Chandran Gupta"/>
    <x v="2"/>
    <s v="Gokul Nathan"/>
    <s v="Sales"/>
    <s v="FreshMart Coimbatore Circle"/>
    <x v="0"/>
  </r>
  <r>
    <s v="INV102351"/>
    <x v="328"/>
    <s v="CUST0655"/>
    <s v="PRD065"/>
    <s v="STR136"/>
    <s v="EMP0213"/>
    <n v="1"/>
    <n v="277.42"/>
    <n v="0"/>
    <n v="0"/>
    <n v="277.42"/>
    <n v="199.16"/>
    <n v="78.260000000000005"/>
    <s v="Upi"/>
    <s v="Not Returned"/>
    <x v="1"/>
    <d v="1899-12-30T16:16:00"/>
    <s v="Weekday"/>
    <s v="Dove Toothpaste 1L"/>
    <x v="10"/>
    <n v="159.5"/>
    <s v="Sangeetha Mudaliar"/>
    <x v="2"/>
    <s v="Venkat Varma"/>
    <s v="Cashier"/>
    <s v="FreshMart Nagpur Crossing"/>
    <x v="2"/>
  </r>
  <r>
    <s v="INV100041"/>
    <x v="329"/>
    <s v="CUST0231"/>
    <s v="PRD125"/>
    <s v="STR122"/>
    <s v="EMP0262"/>
    <n v="3"/>
    <n v="236.07"/>
    <n v="0"/>
    <n v="0"/>
    <n v="814.44"/>
    <n v="586.32000000000005"/>
    <n v="228.12"/>
    <s v="Net Banking"/>
    <s v="Not Returned"/>
    <x v="1"/>
    <d v="1899-12-30T18:23:00"/>
    <s v="Weekend"/>
    <s v="Gold Winner Coconut Oil 2kg v2"/>
    <x v="8"/>
    <n v="219.39"/>
    <s v="Suresh Menon"/>
    <x v="0"/>
    <s v="Umesh Krishnan"/>
    <s v="Sales"/>
    <s v="FreshMart Pune Square"/>
    <x v="2"/>
  </r>
  <r>
    <s v="INV100600"/>
    <x v="329"/>
    <s v="CUST0011"/>
    <s v="PRD011"/>
    <s v="STR010"/>
    <s v="EMP0129"/>
    <n v="1"/>
    <n v="168.36"/>
    <n v="10"/>
    <n v="16.84"/>
    <n v="174.25"/>
    <n v="102.23"/>
    <n v="72.02"/>
    <s v="Credit Card"/>
    <s v="Not Returned"/>
    <x v="1"/>
    <d v="1899-12-30T09:54:00"/>
    <s v="Weekend"/>
    <s v="Britannia Rusk 1L"/>
    <x v="6"/>
    <n v="168.36"/>
    <s v="Prasath Mudaliar"/>
    <x v="1"/>
    <s v="Arun Nair"/>
    <s v="Inventory"/>
    <s v="FreshMart Kochi Colony"/>
    <x v="0"/>
  </r>
  <r>
    <s v="INV100828"/>
    <x v="329"/>
    <s v="CUST0108"/>
    <s v="PRD136"/>
    <s v="STR136"/>
    <s v="EMP0070"/>
    <n v="7"/>
    <n v="133.53"/>
    <n v="0"/>
    <n v="0"/>
    <n v="1074.92"/>
    <n v="638.26"/>
    <n v="436.66"/>
    <s v="Debit Card"/>
    <s v="Not Returned"/>
    <x v="1"/>
    <d v="1899-12-30T13:17:00"/>
    <s v="Weekend"/>
    <s v="Aachi Whole Spices 200g v2"/>
    <x v="1"/>
    <n v="123.11"/>
    <s v="Tara Rao"/>
    <x v="0"/>
    <s v="Umesh Subramaniam"/>
    <s v="Sales"/>
    <s v="FreshMart Nagpur Crossing"/>
    <x v="2"/>
  </r>
  <r>
    <s v="INV100922"/>
    <x v="329"/>
    <s v="CUST0674"/>
    <s v="PRD017"/>
    <s v="STR061"/>
    <s v="EMP0279"/>
    <n v="3"/>
    <n v="464.41"/>
    <n v="0"/>
    <n v="0"/>
    <n v="1602.21"/>
    <n v="1193.07"/>
    <n v="409.14"/>
    <s v="Upi"/>
    <s v="Not Returned"/>
    <x v="1"/>
    <d v="1899-12-30T21:45:00"/>
    <s v="Weekend"/>
    <s v="Nestle Curd 1kg"/>
    <x v="3"/>
    <n v="464.41"/>
    <s v="Venkat Raj"/>
    <x v="2"/>
    <s v="Arun Varma"/>
    <s v="Sales"/>
    <s v="FreshMart Hyderabad Colony"/>
    <x v="0"/>
  </r>
  <r>
    <s v="INV100953"/>
    <x v="329"/>
    <s v="CUST0033"/>
    <s v="PRD006"/>
    <s v="STR030"/>
    <s v="EMP0224"/>
    <n v="2"/>
    <n v="343.56"/>
    <n v="0"/>
    <n v="0"/>
    <n v="790.19"/>
    <n v="432.64"/>
    <n v="357.55"/>
    <s v="Debit Card"/>
    <s v="Not Returned"/>
    <x v="0"/>
    <d v="1899-12-30T09:14:00"/>
    <s v="Weekend"/>
    <s v="Harvest Gold Cookies 500g"/>
    <x v="6"/>
    <n v="343.56"/>
    <s v="Nirmala Sekar"/>
    <x v="1"/>
    <s v="Sathish Sekar"/>
    <s v="Operations"/>
    <s v="FreshMart Mysuru Bypass"/>
    <x v="0"/>
  </r>
  <r>
    <s v="INV100957"/>
    <x v="329"/>
    <s v="CUST0633"/>
    <s v="PRD035"/>
    <s v="STR039"/>
    <s v="EMP0315"/>
    <n v="4"/>
    <n v="521.69000000000005"/>
    <n v="5"/>
    <n v="104.34"/>
    <n v="2279.7800000000002"/>
    <n v="1559.2"/>
    <n v="720.58"/>
    <s v="Upi"/>
    <s v="Not Returned"/>
    <x v="1"/>
    <d v="1899-12-30T13:37:00"/>
    <s v="Weekend"/>
    <s v="Coca-Cola Coffee 500g"/>
    <x v="0"/>
    <n v="503.36"/>
    <s v="Devi Mudaliar"/>
    <x v="0"/>
    <s v="Mani Pandian"/>
    <s v="Sales"/>
    <s v="FreshMart Mysuru Market"/>
    <x v="0"/>
  </r>
  <r>
    <s v="INV101007"/>
    <x v="329"/>
    <s v="CUST0209"/>
    <s v="PRD105"/>
    <s v="STR010"/>
    <s v="EMP0173"/>
    <n v="6"/>
    <n v="143.82"/>
    <n v="0"/>
    <n v="0"/>
    <n v="992.36"/>
    <n v="703.62"/>
    <n v="288.74"/>
    <s v="Net Banking"/>
    <s v="Not Returned"/>
    <x v="1"/>
    <d v="1899-12-30T19:32:00"/>
    <s v="Weekend"/>
    <s v="India Gate Basmati Rice 250ml"/>
    <x v="2"/>
    <n v="131.03"/>
    <s v="Udhay Pandian"/>
    <x v="0"/>
    <s v="Mala Iyer"/>
    <s v="Inventory"/>
    <s v="FreshMart Kochi Colony"/>
    <x v="0"/>
  </r>
  <r>
    <s v="INV101216"/>
    <x v="329"/>
    <s v="CUST0312"/>
    <s v="PRD057"/>
    <s v="STR021"/>
    <s v="EMP0280"/>
    <n v="7"/>
    <n v="329.41"/>
    <n v="0"/>
    <n v="0"/>
    <n v="2651.75"/>
    <n v="1645.35"/>
    <n v="1006.4"/>
    <s v="Credit Card"/>
    <s v="Not Returned"/>
    <x v="1"/>
    <d v="1899-12-30T18:31:00"/>
    <s v="Weekend"/>
    <s v="Parle Chocolates 500g"/>
    <x v="7"/>
    <n v="317.99"/>
    <s v="Tara Sharma"/>
    <x v="0"/>
    <s v="Hema Mudaliar"/>
    <s v="Store Manager"/>
    <s v="FreshMart Madurai Market"/>
    <x v="0"/>
  </r>
  <r>
    <s v="INV101594"/>
    <x v="329"/>
    <s v="CUST0141"/>
    <s v="PRD011"/>
    <s v="STR032"/>
    <s v="EMP0140"/>
    <n v="1"/>
    <n v="168.36"/>
    <n v="0"/>
    <n v="0"/>
    <n v="193.61"/>
    <n v="102.23"/>
    <n v="91.38"/>
    <s v="Upi"/>
    <s v="Not Returned"/>
    <x v="1"/>
    <d v="1899-12-30T10:28:00"/>
    <s v="Weekend"/>
    <s v="Britannia Rusk 1L"/>
    <x v="6"/>
    <n v="168.36"/>
    <s v="Jagan Rao"/>
    <x v="1"/>
    <s v="Kavya Sharma"/>
    <s v="Sales"/>
    <s v="FreshMart Kochi Main Road"/>
    <x v="0"/>
  </r>
  <r>
    <s v="INV101858"/>
    <x v="329"/>
    <s v="CUST0472"/>
    <s v="PRD112"/>
    <s v="STR009"/>
    <s v="EMP0322"/>
    <n v="6"/>
    <n v="265.69"/>
    <n v="0"/>
    <n v="0"/>
    <n v="1833.26"/>
    <n v="1263.1199999999999"/>
    <n v="570.14"/>
    <s v="Upi"/>
    <s v="Not Returned"/>
    <x v="0"/>
    <d v="1899-12-30T13:02:00"/>
    <s v="Weekend"/>
    <s v="Aachi Ponni Rice 2kg"/>
    <x v="2"/>
    <n v="251.73"/>
    <s v="Banu Chandran"/>
    <x v="0"/>
    <s v="Prasath Naidu"/>
    <s v="Billing"/>
    <s v="FreshMart Kochi Square"/>
    <x v="0"/>
  </r>
  <r>
    <s v="INV102080"/>
    <x v="329"/>
    <s v="CUST0633"/>
    <s v="PRD120"/>
    <s v="STR090"/>
    <s v="EMP0173"/>
    <n v="7"/>
    <n v="123.44"/>
    <n v="0"/>
    <n v="0"/>
    <n v="993.69"/>
    <n v="650.72"/>
    <n v="342.97"/>
    <s v="Wallet"/>
    <s v="Not Returned"/>
    <x v="1"/>
    <d v="1899-12-30T16:06:00"/>
    <s v="Weekend"/>
    <s v="Idhayam Groundnut Oil 2kg"/>
    <x v="8"/>
    <n v="109.69"/>
    <s v="Devi Mudaliar"/>
    <x v="0"/>
    <s v="Mala Iyer"/>
    <s v="Inventory"/>
    <s v="FreshMart Mysuru Heights"/>
    <x v="0"/>
  </r>
  <r>
    <s v="INV102202"/>
    <x v="329"/>
    <s v="CUST0085"/>
    <s v="PRD064"/>
    <s v="STR121"/>
    <s v="EMP0319"/>
    <n v="1"/>
    <n v="386.17"/>
    <n v="5"/>
    <n v="19.309999999999999"/>
    <n v="421.89"/>
    <n v="275.67"/>
    <n v="146.22"/>
    <s v="Upi"/>
    <s v="Not Returned"/>
    <x v="0"/>
    <d v="1899-12-30T11:33:00"/>
    <s v="Weekend"/>
    <s v="Patanjali Soap Combo"/>
    <x v="10"/>
    <n v="386.17"/>
    <s v="Sundar Prabhu"/>
    <x v="1"/>
    <s v="Harini Kumar"/>
    <s v="Cashier"/>
    <s v="FreshMart Pune Junction"/>
    <x v="2"/>
  </r>
  <r>
    <s v="INV102317"/>
    <x v="329"/>
    <s v="CUST0541"/>
    <s v="PRD003"/>
    <s v="STR137"/>
    <s v="EMP0080"/>
    <n v="3"/>
    <n v="675.25"/>
    <n v="10"/>
    <n v="202.57"/>
    <n v="2096.66"/>
    <n v="1030.95"/>
    <n v="1065.71"/>
    <s v="Wallet"/>
    <s v="Not Returned"/>
    <x v="0"/>
    <d v="1899-12-30T18:19:00"/>
    <s v="Weekend"/>
    <s v="Harvest Gold Buns Combo"/>
    <x v="6"/>
    <n v="589.75"/>
    <s v="Divya Reddy"/>
    <x v="0"/>
    <s v="Charulatha Balan"/>
    <s v="Sales"/>
    <s v="FreshMart Ahmedabad Square"/>
    <x v="2"/>
  </r>
  <r>
    <s v="INV100052"/>
    <x v="330"/>
    <s v="CUST0179"/>
    <s v="PRD147"/>
    <s v="STR068"/>
    <s v="EMP0233"/>
    <n v="8"/>
    <n v="76.67"/>
    <n v="5"/>
    <n v="30.67"/>
    <n v="670.09"/>
    <n v="403.44"/>
    <n v="266.64999999999998"/>
    <s v="Upi"/>
    <s v="Not Returned"/>
    <x v="0"/>
    <d v="1899-12-30T15:18:00"/>
    <s v="Weekend"/>
    <s v="Vim Dishwash 1kg"/>
    <x v="4"/>
    <n v="67.37"/>
    <s v="Chitra Mudaliar"/>
    <x v="0"/>
    <s v="Sangeetha Balan"/>
    <s v="Sales"/>
    <s v="FreshMart Coimbatore Main Road"/>
    <x v="0"/>
  </r>
  <r>
    <s v="INV100097"/>
    <x v="330"/>
    <s v="CUST0028"/>
    <s v="PRD079"/>
    <s v="STR039"/>
    <s v="EMP0214"/>
    <n v="2"/>
    <n v="260.93"/>
    <n v="20"/>
    <n v="104.37"/>
    <n v="480.11"/>
    <n v="388.12"/>
    <n v="91.99"/>
    <s v="Net Banking"/>
    <s v="Not Returned"/>
    <x v="1"/>
    <d v="1899-12-30T11:28:00"/>
    <s v="Weekend"/>
    <s v="Eveready Detergent Pack"/>
    <x v="5"/>
    <n v="260.93"/>
    <s v="Nithya Pillai"/>
    <x v="1"/>
    <s v="Sudha Kumar"/>
    <s v="Sales"/>
    <s v="FreshMart Mysuru Market"/>
    <x v="0"/>
  </r>
  <r>
    <s v="INV100277"/>
    <x v="330"/>
    <s v="CUST0168"/>
    <s v="PRD053"/>
    <s v="STR106"/>
    <s v="EMP0096"/>
    <n v="4"/>
    <n v="301.17"/>
    <n v="0"/>
    <n v="0"/>
    <n v="1385.38"/>
    <n v="778.56"/>
    <n v="606.82000000000005"/>
    <s v="Credit Card"/>
    <s v="Not Returned"/>
    <x v="1"/>
    <d v="1899-12-30T12:44:00"/>
    <s v="Weekend"/>
    <s v="Cadbury Namkeen Pack"/>
    <x v="7"/>
    <n v="262.77"/>
    <s v="Naveen Prabhu"/>
    <x v="0"/>
    <s v="Manoj Nathan"/>
    <s v="Sales"/>
    <s v="FreshMart Ahmedabad Crossing"/>
    <x v="2"/>
  </r>
  <r>
    <s v="INV100457"/>
    <x v="330"/>
    <s v="CUST0682"/>
    <s v="PRD026"/>
    <s v="STR025"/>
    <s v="EMP0079"/>
    <n v="2"/>
    <n v="329.69"/>
    <n v="15"/>
    <n v="98.91"/>
    <n v="644.54"/>
    <n v="494.5"/>
    <n v="150.04"/>
    <s v="Upi"/>
    <s v="Not Returned"/>
    <x v="1"/>
    <d v="1899-12-30T11:33:00"/>
    <s v="Weekend"/>
    <s v="Nescafe Coffee 1kg"/>
    <x v="0"/>
    <n v="329.69"/>
    <s v="Gopal Krishnan"/>
    <x v="2"/>
    <s v="Udhay Naicker"/>
    <s v="Sales"/>
    <s v="FreshMart Tiruppur Enclave"/>
    <x v="0"/>
  </r>
  <r>
    <s v="INV100592"/>
    <x v="330"/>
    <s v="CUST0230"/>
    <s v="PRD106"/>
    <s v="STR160"/>
    <s v="EMP0073"/>
    <n v="1"/>
    <n v="227"/>
    <n v="0"/>
    <n v="0"/>
    <n v="261.05"/>
    <n v="196.3"/>
    <n v="64.75"/>
    <s v="Cash"/>
    <s v="Not Returned"/>
    <x v="0"/>
    <d v="1899-12-30T18:57:00"/>
    <s v="Weekend"/>
    <s v="Aachi Basmati Rice 2kg"/>
    <x v="2"/>
    <n v="227"/>
    <s v="Thenmozhi Menon"/>
    <x v="2"/>
    <s v="Harini Prabhu"/>
    <s v="Sales"/>
    <s v="FreshMart Lucknow Complex"/>
    <x v="1"/>
  </r>
  <r>
    <s v="INV100669"/>
    <x v="330"/>
    <s v="CUST0327"/>
    <s v="PRD102"/>
    <s v="STR037"/>
    <m/>
    <n v="4"/>
    <n v="400.33"/>
    <n v="15"/>
    <n v="240.2"/>
    <n v="1565.29"/>
    <n v="1363.6"/>
    <n v="201.69"/>
    <s v="Upi"/>
    <s v="Not Returned"/>
    <x v="1"/>
    <d v="1899-12-30T20:57:00"/>
    <s v="Weekend"/>
    <s v="Local Farm Fresh Vegetables 200g v2"/>
    <x v="11"/>
    <n v="400.33"/>
    <s v="Lakshmi Rao"/>
    <x v="1"/>
    <m/>
    <m/>
    <s v="FreshMart Hyderabad Extension"/>
    <x v="0"/>
  </r>
  <r>
    <s v="INV100689"/>
    <x v="330"/>
    <s v="CUST0152"/>
    <s v="PRD106"/>
    <s v="STR008"/>
    <s v="EMP0115"/>
    <n v="4"/>
    <n v="227"/>
    <n v="15"/>
    <n v="136.19999999999999"/>
    <n v="887.57"/>
    <n v="785.2"/>
    <n v="102.37"/>
    <s v="Wallet"/>
    <s v="Not Returned"/>
    <x v="1"/>
    <d v="1899-12-30T13:24:00"/>
    <s v="Weekend"/>
    <s v="Aachi Basmati Rice 2kg"/>
    <x v="2"/>
    <n v="227"/>
    <s v="Anjali Sekar"/>
    <x v="1"/>
    <s v="Vasanth Menon"/>
    <s v="Store Manager"/>
    <s v="FreshMart Kochi Plaza"/>
    <x v="0"/>
  </r>
  <r>
    <s v="INV100909"/>
    <x v="330"/>
    <s v="CUST0052"/>
    <s v="PRD031"/>
    <s v="STR054"/>
    <s v="EMP0104"/>
    <n v="3"/>
    <n v="383.94"/>
    <n v="0"/>
    <n v="0"/>
    <n v="1324.59"/>
    <n v="815.34"/>
    <n v="509.25"/>
    <s v="Cash"/>
    <s v="Not Returned"/>
    <x v="2"/>
    <d v="1899-12-30T16:52:00"/>
    <s v="Weekend"/>
    <s v="Nescafe Coffee Pack"/>
    <x v="0"/>
    <n v="342.46"/>
    <s v="Janani Selvam"/>
    <x v="0"/>
    <s v="Pandi Nair"/>
    <s v="Inventory"/>
    <s v="FreshMart Mysuru Plaza"/>
    <x v="0"/>
  </r>
  <r>
    <s v="INV101102"/>
    <x v="330"/>
    <s v="CUST0257"/>
    <s v="PRD025"/>
    <s v="STR044"/>
    <s v="EMP0118"/>
    <n v="3"/>
    <n v="383.51"/>
    <n v="10"/>
    <n v="115.05"/>
    <n v="1190.8"/>
    <n v="857.7"/>
    <n v="333.1"/>
    <s v="Net Banking"/>
    <s v="Not Returned"/>
    <x v="1"/>
    <d v="1899-12-30T17:17:00"/>
    <s v="Weekend"/>
    <s v="Nescafe Soft Drinks Pack"/>
    <x v="0"/>
    <n v="383.51"/>
    <s v="Eswari Sharma"/>
    <x v="2"/>
    <s v="Banu Nathan"/>
    <s v="Inventory"/>
    <s v="FreshMart Erode Colony"/>
    <x v="0"/>
  </r>
  <r>
    <s v="INV101330"/>
    <x v="330"/>
    <s v="CUST0615"/>
    <s v="PRD034"/>
    <s v="STR061"/>
    <s v="EMP0329"/>
    <n v="3"/>
    <n v="124.84"/>
    <n v="15"/>
    <n v="56.18"/>
    <n v="366.09"/>
    <n v="292.05"/>
    <n v="74.040000000000006"/>
    <s v="Wallet"/>
    <s v="Not Returned"/>
    <x v="1"/>
    <d v="1899-12-30T16:58:00"/>
    <s v="Weekend"/>
    <s v="Nescafe Coffee 500g"/>
    <x v="0"/>
    <n v="124.84"/>
    <s v="Aishwarya Raj"/>
    <x v="1"/>
    <s v="Balamurugan Nair"/>
    <s v="Cashier"/>
    <s v="FreshMart Hyderabad Colony"/>
    <x v="0"/>
  </r>
  <r>
    <s v="INV101349"/>
    <x v="330"/>
    <s v="CUST0242"/>
    <s v="PRD051"/>
    <s v="STR056"/>
    <s v="EMP0315"/>
    <n v="7"/>
    <n v="166.6"/>
    <n v="0"/>
    <n v="0"/>
    <n v="1341.13"/>
    <n v="789.6"/>
    <n v="551.53"/>
    <s v="Net Banking"/>
    <s v="Not Returned"/>
    <x v="0"/>
    <d v="1899-12-30T19:37:00"/>
    <s v="Weekend"/>
    <s v="Cadbury Biscuits 250ml"/>
    <x v="7"/>
    <n v="147.97"/>
    <s v="Unknown"/>
    <x v="0"/>
    <s v="Mani Pandian"/>
    <s v="Sales"/>
    <s v="FreshMart Bengaluru Junction"/>
    <x v="0"/>
  </r>
  <r>
    <s v="INV101584"/>
    <x v="330"/>
    <s v="CUST0323"/>
    <s v="PRD034"/>
    <s v="STR120"/>
    <s v="EMP0344"/>
    <n v="2"/>
    <n v="124.84"/>
    <n v="20"/>
    <n v="49.94"/>
    <n v="229.7"/>
    <n v="194.7"/>
    <n v="35"/>
    <s v="Cash"/>
    <s v="Not Returned"/>
    <x v="1"/>
    <d v="1899-12-30T17:40:00"/>
    <s v="Weekend"/>
    <s v="Nescafe Coffee 500g"/>
    <x v="0"/>
    <n v="124.84"/>
    <s v="Senthil Sekar"/>
    <x v="1"/>
    <s v="Meena Kumar"/>
    <s v="Sales"/>
    <s v="FreshMart Nagpur Central"/>
    <x v="2"/>
  </r>
  <r>
    <s v="INV102057"/>
    <x v="330"/>
    <s v="CUST0046"/>
    <s v="PRD018"/>
    <s v="STR008"/>
    <s v="EMP0211"/>
    <n v="3"/>
    <n v="254.52"/>
    <n v="0"/>
    <n v="0"/>
    <n v="878.09"/>
    <n v="573.6"/>
    <n v="304.49"/>
    <s v="Credit Card"/>
    <s v="Not Returned"/>
    <x v="1"/>
    <d v="1899-12-30T14:47:00"/>
    <s v="Weekend"/>
    <s v="Aavin Cheese 200g"/>
    <x v="3"/>
    <n v="232.58"/>
    <s v="Kishore Murugan"/>
    <x v="0"/>
    <s v="Tamil Mudaliar"/>
    <s v="Cashier"/>
    <s v="FreshMart Kochi Plaza"/>
    <x v="0"/>
  </r>
  <r>
    <s v="INV100712"/>
    <x v="331"/>
    <s v="CUST0630"/>
    <s v="PRD097"/>
    <s v="STR073"/>
    <s v="EMP0268"/>
    <n v="2"/>
    <n v="365.92"/>
    <n v="0"/>
    <n v="0"/>
    <n v="731.84"/>
    <n v="620.76"/>
    <n v="111.08"/>
    <s v="Debit Card"/>
    <s v="Not Returned"/>
    <x v="1"/>
    <d v="1899-12-30T12:07:00"/>
    <s v="Weekday"/>
    <s v="Local Farm Fresh Vegetables 250ml v2"/>
    <x v="11"/>
    <n v="365.92"/>
    <s v="Lakshmi Chandran"/>
    <x v="2"/>
    <s v="Dhanya Sharma"/>
    <s v="Store Manager"/>
    <s v="FreshMart Bengaluru Market"/>
    <x v="0"/>
  </r>
  <r>
    <s v="INV100861"/>
    <x v="331"/>
    <s v="CUST0369"/>
    <s v="PRD124"/>
    <s v="STR017"/>
    <s v="EMP0123"/>
    <n v="3"/>
    <n v="121.9"/>
    <n v="0"/>
    <n v="0"/>
    <n v="365.7"/>
    <n v="326.76"/>
    <n v="38.94"/>
    <s v="Wallet"/>
    <s v="Not Returned"/>
    <x v="1"/>
    <d v="1899-12-30T13:34:00"/>
    <s v="Weekday"/>
    <s v="Gold Winner Coconut Oil 2kg"/>
    <x v="8"/>
    <n v="121.9"/>
    <s v="Bharath Gupta"/>
    <x v="1"/>
    <s v="Sundar Sharma"/>
    <s v="Cashier"/>
    <s v="FreshMart Madurai Plaza"/>
    <x v="0"/>
  </r>
  <r>
    <s v="INV100942"/>
    <x v="331"/>
    <s v="CUST0603"/>
    <s v="PRD032"/>
    <s v="STR031"/>
    <s v="EMP0174"/>
    <n v="1"/>
    <n v="141.11000000000001"/>
    <n v="20"/>
    <n v="28.22"/>
    <n v="112.89"/>
    <n v="115.91"/>
    <n v="-3.02"/>
    <s v="Cash"/>
    <s v="Not Returned"/>
    <x v="0"/>
    <d v="1899-12-30T21:01:00"/>
    <s v="Weekday"/>
    <s v="Coca-Cola Coffee Combo"/>
    <x v="0"/>
    <n v="141.11000000000001"/>
    <s v="Kamala Menon"/>
    <x v="1"/>
    <s v="Dhanush Venkataraman"/>
    <s v="Cashier"/>
    <s v="FreshMart Chennai Complex"/>
    <x v="0"/>
  </r>
  <r>
    <s v="INV101111"/>
    <x v="331"/>
    <s v="CUST0125"/>
    <s v="PRD100"/>
    <s v="STR085"/>
    <s v="EMP0086"/>
    <n v="4"/>
    <n v="290.45"/>
    <n v="0"/>
    <n v="0"/>
    <n v="1161.8"/>
    <n v="951.56"/>
    <n v="210.24"/>
    <s v="Debit Card"/>
    <s v="Not Returned"/>
    <x v="0"/>
    <d v="1899-12-30T19:40:00"/>
    <s v="Weekday"/>
    <s v="Organic Fresh Fresh Vegetables 200g v2"/>
    <x v="11"/>
    <n v="290.45"/>
    <s v="Ovi Selvam"/>
    <x v="1"/>
    <s v="Charulatha Murugan"/>
    <s v="Sales"/>
    <s v="FreshMart Mysuru Arcade"/>
    <x v="0"/>
  </r>
  <r>
    <s v="INV101513"/>
    <x v="331"/>
    <s v="CUST0061"/>
    <s v="PRD083"/>
    <s v="STR058"/>
    <s v="EMP0125"/>
    <n v="5"/>
    <n v="442.09"/>
    <n v="20"/>
    <n v="442.09"/>
    <n v="1768.36"/>
    <n v="1787.35"/>
    <n v="-18.989999999999998"/>
    <s v="Net Banking"/>
    <s v="Not Returned"/>
    <x v="1"/>
    <d v="1899-12-30T21:21:00"/>
    <s v="Weekday"/>
    <s v="Organic Fresh Fresh Fruits 2kg"/>
    <x v="9"/>
    <n v="425.88"/>
    <s v="Deepa Sekar"/>
    <x v="0"/>
    <s v="Nandhini Chettiar"/>
    <s v="Cashier"/>
    <s v="FreshMart Erode Central"/>
    <x v="0"/>
  </r>
  <r>
    <s v="INV101734"/>
    <x v="331"/>
    <s v="CUST0688"/>
    <s v="PRD031"/>
    <s v="STR039"/>
    <s v="EMP0028"/>
    <n v="1"/>
    <n v="342.46"/>
    <n v="0"/>
    <n v="0"/>
    <n v="342.46"/>
    <n v="271.77999999999997"/>
    <n v="70.680000000000007"/>
    <s v="Debit Card"/>
    <s v="Not Returned"/>
    <x v="1"/>
    <d v="1899-12-30T13:53:00"/>
    <s v="Weekday"/>
    <s v="Nescafe Coffee Pack"/>
    <x v="0"/>
    <n v="342.46"/>
    <s v="Udhay Venkataraman"/>
    <x v="1"/>
    <s v="Thiru Krishnan"/>
    <s v="Sales"/>
    <s v="FreshMart Mysuru Market"/>
    <x v="0"/>
  </r>
  <r>
    <s v="INV101835"/>
    <x v="331"/>
    <s v="CUST0227"/>
    <s v="PRD058"/>
    <s v="STR032"/>
    <s v="EMP0036"/>
    <n v="3"/>
    <n v="339.13"/>
    <n v="0"/>
    <n v="0"/>
    <n v="1017.39"/>
    <n v="752.04"/>
    <n v="265.35000000000002"/>
    <s v="Debit Card"/>
    <s v="Not Returned"/>
    <x v="1"/>
    <d v="1899-12-30T12:23:00"/>
    <s v="Weekday"/>
    <s v="Himalaya Skin Care 1L"/>
    <x v="10"/>
    <n v="339.13"/>
    <s v="Unknown"/>
    <x v="2"/>
    <s v="Senthil Varma"/>
    <s v="Cashier"/>
    <s v="FreshMart Kochi Main Road"/>
    <x v="0"/>
  </r>
  <r>
    <s v="INV101994"/>
    <x v="331"/>
    <s v="CUST0016"/>
    <s v="PRD087"/>
    <s v="STR079"/>
    <s v="EMP0295"/>
    <n v="2"/>
    <n v="71.290000000000006"/>
    <n v="5"/>
    <n v="7.13"/>
    <n v="135.44999999999999"/>
    <n v="118.74"/>
    <n v="16.71"/>
    <s v="Wallet"/>
    <s v="Not Returned"/>
    <x v="1"/>
    <d v="1899-12-30T09:22:00"/>
    <s v="Weekday"/>
    <s v="Organic Fresh Fresh Fruits Combo"/>
    <x v="9"/>
    <n v="71.290000000000006"/>
    <s v="Vani Pandian"/>
    <x v="1"/>
    <s v="Lakshmi Nair"/>
    <s v="Inventory"/>
    <s v="FreshMart Erode Hub"/>
    <x v="0"/>
  </r>
  <r>
    <s v="INV102019"/>
    <x v="331"/>
    <s v="CUST0344"/>
    <s v="PRD058"/>
    <s v="STR130"/>
    <s v="EMP0066"/>
    <n v="3"/>
    <n v="339.13"/>
    <n v="0"/>
    <n v="0"/>
    <n v="1017.39"/>
    <n v="752.04"/>
    <n v="265.35000000000002"/>
    <s v="Upi"/>
    <s v="Not Returned"/>
    <x v="1"/>
    <d v="1899-12-30T13:40:00"/>
    <s v="Weekday"/>
    <s v="Himalaya Skin Care 1L"/>
    <x v="10"/>
    <n v="339.13"/>
    <s v="Karthik Nathan"/>
    <x v="1"/>
    <s v="Padma Raj"/>
    <s v="Operations"/>
    <s v="FreshMart Surat Central"/>
    <x v="2"/>
  </r>
  <r>
    <s v="INV100452"/>
    <x v="332"/>
    <s v="CUST0618"/>
    <s v="PRD057"/>
    <s v="STR104"/>
    <s v="EMP0148"/>
    <n v="4"/>
    <n v="336.02"/>
    <n v="15"/>
    <n v="201.61"/>
    <n v="1142.47"/>
    <n v="940.2"/>
    <n v="202.27"/>
    <s v="Debit Card"/>
    <s v="Not Returned"/>
    <x v="0"/>
    <d v="1899-12-30T13:33:00"/>
    <s v="Weekday"/>
    <s v="Parle Chocolates 500g"/>
    <x v="7"/>
    <n v="317.99"/>
    <s v="Malathi Naidu"/>
    <x v="0"/>
    <s v="Malathi Rao"/>
    <s v="Billing"/>
    <s v="FreshMart Nagpur Square"/>
    <x v="2"/>
  </r>
  <r>
    <s v="INV101323"/>
    <x v="332"/>
    <s v="CUST0429"/>
    <s v="PRD006"/>
    <s v="STR042"/>
    <s v="EMP0261"/>
    <n v="2"/>
    <n v="343.56"/>
    <n v="0"/>
    <n v="0"/>
    <n v="687.12"/>
    <n v="432.64"/>
    <n v="254.48"/>
    <s v="Credit Card"/>
    <s v="Not Returned"/>
    <x v="1"/>
    <d v="1899-12-30T21:33:00"/>
    <s v="Weekday"/>
    <s v="Harvest Gold Cookies 500g"/>
    <x v="6"/>
    <n v="343.56"/>
    <s v="Banu Naicker"/>
    <x v="1"/>
    <s v="Hari Murugan"/>
    <s v="Sales"/>
    <s v="FreshMart Erode Point"/>
    <x v="0"/>
  </r>
  <r>
    <s v="INV102166"/>
    <x v="332"/>
    <s v="CUST0024"/>
    <s v="PRD039"/>
    <s v="STR018"/>
    <s v="EMP0308"/>
    <n v="3"/>
    <n v="392.79"/>
    <n v="0"/>
    <n v="0"/>
    <n v="1178.3699999999999"/>
    <n v="1044.99"/>
    <n v="133.38"/>
    <s v="Upi"/>
    <s v="Not Returned"/>
    <x v="1"/>
    <d v="1899-12-30T13:18:00"/>
    <s v="Weekday"/>
    <s v="ITC Frozen Vegetables 250ml"/>
    <x v="12"/>
    <n v="392.79"/>
    <s v="Devi Balan"/>
    <x v="2"/>
    <s v="Thenmozhi Selvam"/>
    <s v="Cashier"/>
    <s v="FreshMart Hyderabad Main Road"/>
    <x v="0"/>
  </r>
  <r>
    <s v="INV100262"/>
    <x v="333"/>
    <s v="CUST0642"/>
    <s v="PRD022"/>
    <s v="STR047"/>
    <s v="EMP0108"/>
    <n v="1"/>
    <n v="397.22"/>
    <n v="0"/>
    <n v="0"/>
    <n v="397.22"/>
    <n v="319.37"/>
    <n v="77.849999999999994"/>
    <s v="Cash"/>
    <s v="Not Returned"/>
    <x v="2"/>
    <d v="1899-12-30T12:47:00"/>
    <s v="Weekday"/>
    <s v="Aavin Milk Pack"/>
    <x v="3"/>
    <n v="397.22"/>
    <s v="Harini Devi"/>
    <x v="1"/>
    <s v="Padma Menon"/>
    <s v="Cashier"/>
    <s v="FreshMart Hyderabad Enclave"/>
    <x v="0"/>
  </r>
  <r>
    <s v="INV100790"/>
    <x v="333"/>
    <s v="CUST0522"/>
    <s v="PRD034"/>
    <s v="STR077"/>
    <s v="EMP0030"/>
    <n v="2"/>
    <n v="124.84"/>
    <n v="5"/>
    <n v="12.48"/>
    <n v="237.2"/>
    <n v="194.7"/>
    <n v="42.5"/>
    <s v="Net Banking"/>
    <s v="Not Returned"/>
    <x v="0"/>
    <d v="1899-12-30T21:39:00"/>
    <s v="Weekday"/>
    <s v="Nescafe Coffee 500g"/>
    <x v="0"/>
    <n v="124.84"/>
    <s v="Gayathri Naicker"/>
    <x v="2"/>
    <s v="Hariharan Rao"/>
    <s v="Cashier"/>
    <s v="FreshMart Kochi Gardens"/>
    <x v="0"/>
  </r>
  <r>
    <s v="INV101038"/>
    <x v="333"/>
    <s v="CUST0067"/>
    <s v="PRD096"/>
    <s v="STR033"/>
    <s v="EMP0024"/>
    <n v="3"/>
    <n v="205.93"/>
    <n v="0"/>
    <n v="0"/>
    <n v="617.79"/>
    <n v="510.6"/>
    <n v="107.19"/>
    <s v="Upi"/>
    <s v="Not Returned"/>
    <x v="2"/>
    <d v="1899-12-30T11:55:00"/>
    <s v="Weekday"/>
    <s v="Local Farm Fresh Vegetables 1L"/>
    <x v="11"/>
    <n v="205.93"/>
    <s v="Unknown"/>
    <x v="2"/>
    <s v="Bhavani Kumar"/>
    <s v="Cashier"/>
    <s v="FreshMart Ahmedabad Complex"/>
    <x v="0"/>
  </r>
  <r>
    <s v="INV101299"/>
    <x v="333"/>
    <s v="CUST0107"/>
    <s v="PRD112"/>
    <s v="STR105"/>
    <s v="EMP0089"/>
    <n v="3"/>
    <n v="251.73"/>
    <n v="0"/>
    <n v="0"/>
    <n v="755.19"/>
    <n v="631.55999999999995"/>
    <n v="123.63"/>
    <s v="Credit Card"/>
    <s v="Not Returned"/>
    <x v="1"/>
    <d v="1899-12-30T21:51:00"/>
    <s v="Weekday"/>
    <s v="Aachi Ponni Rice 2kg"/>
    <x v="2"/>
    <n v="251.73"/>
    <s v="Naveen Sekar"/>
    <x v="1"/>
    <s v="Kalpana Balan"/>
    <s v="Cashier"/>
    <s v="FreshMart Ahmedabad Junction"/>
    <x v="2"/>
  </r>
  <r>
    <s v="INV102020"/>
    <x v="333"/>
    <s v="CUST0592"/>
    <s v="PRD116"/>
    <s v="STR068"/>
    <s v="EMP0233"/>
    <n v="6"/>
    <n v="151.56"/>
    <n v="10"/>
    <n v="90.94"/>
    <n v="818.42"/>
    <n v="767.88"/>
    <n v="50.54"/>
    <s v="Cash"/>
    <s v="Not Returned"/>
    <x v="1"/>
    <d v="1899-12-30T13:42:00"/>
    <s v="Weekday"/>
    <s v="Aachi Basmati Rice 200g"/>
    <x v="2"/>
    <n v="150.04"/>
    <s v="Anjali Menon"/>
    <x v="0"/>
    <s v="Sangeetha Balan"/>
    <s v="Sales"/>
    <s v="FreshMart Coimbatore Main Road"/>
    <x v="0"/>
  </r>
  <r>
    <s v="INV101026"/>
    <x v="334"/>
    <s v="CUST0077"/>
    <s v="PRD137"/>
    <s v="STR134"/>
    <s v="EMP0133"/>
    <n v="4"/>
    <n v="442.14"/>
    <n v="5"/>
    <n v="88.43"/>
    <n v="1680.13"/>
    <n v="1407.48"/>
    <n v="272.64999999999998"/>
    <s v="Credit Card"/>
    <s v="Not Returned"/>
    <x v="0"/>
    <d v="1899-12-30T10:50:00"/>
    <s v="Weekday"/>
    <s v="MDH Powdered Spices 200g"/>
    <x v="1"/>
    <n v="442.14"/>
    <s v="Dhanya Krishnan"/>
    <x v="1"/>
    <s v="Deepak Naicker"/>
    <s v="Sales"/>
    <s v="FreshMart Pune Extension"/>
    <x v="2"/>
  </r>
  <r>
    <s v="INV101737"/>
    <x v="334"/>
    <s v="CUST0667"/>
    <s v="PRD021"/>
    <s v="STR134"/>
    <s v="EMP0170"/>
    <n v="2"/>
    <n v="38.659999999999997"/>
    <n v="15"/>
    <n v="11.6"/>
    <n v="65.72"/>
    <n v="64.8"/>
    <n v="0.92"/>
    <s v="Wallet"/>
    <s v="Not Returned"/>
    <x v="1"/>
    <d v="1899-12-30T19:05:00"/>
    <s v="Weekday"/>
    <s v="Milky Mist Butter Pack"/>
    <x v="3"/>
    <n v="38.659999999999997"/>
    <s v="Charulatha Achari"/>
    <x v="2"/>
    <s v="Ovi Devi"/>
    <s v="Sales"/>
    <s v="FreshMart Pune Extension"/>
    <x v="2"/>
  </r>
  <r>
    <s v="INV101886"/>
    <x v="334"/>
    <s v="CUST0610"/>
    <s v="PRD091"/>
    <s v="STR018"/>
    <s v="EMP0308"/>
    <n v="8"/>
    <n v="430.64"/>
    <n v="0"/>
    <n v="0"/>
    <n v="3445.12"/>
    <n v="2412.56"/>
    <n v="1032.56"/>
    <s v="Debit Card"/>
    <s v="Not Returned"/>
    <x v="2"/>
    <d v="1899-12-30T10:11:00"/>
    <s v="Weekday"/>
    <s v="Local Farm Fresh Fruits 250ml"/>
    <x v="9"/>
    <n v="376.11"/>
    <s v="Gokul Chettiar"/>
    <x v="0"/>
    <s v="Thenmozhi Selvam"/>
    <s v="Cashier"/>
    <s v="FreshMart Hyderabad Main Road"/>
    <x v="0"/>
  </r>
  <r>
    <s v="INV102220"/>
    <x v="334"/>
    <s v="CUST0219"/>
    <s v="PRD017"/>
    <s v="STR044"/>
    <s v="EMP0287"/>
    <n v="4"/>
    <n v="504.49"/>
    <n v="5"/>
    <n v="100.9"/>
    <n v="1917.06"/>
    <n v="1590.76"/>
    <n v="326.3"/>
    <s v="Wallet"/>
    <s v="Not Returned"/>
    <x v="0"/>
    <d v="1899-12-30T21:33:00"/>
    <s v="Weekday"/>
    <s v="Nestle Curd 1kg"/>
    <x v="3"/>
    <n v="464.41"/>
    <s v="Pandi Naidu"/>
    <x v="0"/>
    <s v="Elango Gupta"/>
    <s v="Store Manager"/>
    <s v="FreshMart Erode Colony"/>
    <x v="0"/>
  </r>
  <r>
    <s v="INV102301"/>
    <x v="334"/>
    <s v="CUST0035"/>
    <s v="PRD023"/>
    <s v="STR032"/>
    <s v="EMP0138"/>
    <n v="4"/>
    <n v="371.16"/>
    <n v="10"/>
    <n v="148.46"/>
    <n v="1336.18"/>
    <n v="1064.4000000000001"/>
    <n v="271.77999999999997"/>
    <s v="Debit Card"/>
    <s v="Not Returned"/>
    <x v="1"/>
    <d v="1899-12-30T19:54:00"/>
    <s v="Weekday"/>
    <s v="Amul Butter 1L"/>
    <x v="3"/>
    <n v="342.27"/>
    <s v="Balamurugan Sharma"/>
    <x v="0"/>
    <s v="Dinesh Velan"/>
    <s v="Cashier"/>
    <s v="FreshMart Kochi Main Road"/>
    <x v="0"/>
  </r>
  <r>
    <s v="INV100093"/>
    <x v="335"/>
    <s v="CUST0505"/>
    <s v="PRD088"/>
    <s v="STR120"/>
    <s v="EMP0344"/>
    <n v="6"/>
    <n v="465.55"/>
    <n v="15"/>
    <n v="419"/>
    <n v="2374.3000000000002"/>
    <n v="2047.44"/>
    <n v="326.86"/>
    <s v="Upi"/>
    <s v="Not Returned"/>
    <x v="1"/>
    <d v="1899-12-30T19:48:00"/>
    <s v="Weekday"/>
    <s v="Local Farm Fresh Fruits Combo v3"/>
    <x v="9"/>
    <n v="404.97"/>
    <s v="Yazhini Sekar"/>
    <x v="0"/>
    <s v="Meena Kumar"/>
    <s v="Sales"/>
    <s v="FreshMart Nagpur Central"/>
    <x v="2"/>
  </r>
  <r>
    <s v="INV100308"/>
    <x v="335"/>
    <s v="CUST0570"/>
    <s v="PRD125"/>
    <s v="STR067"/>
    <s v="EMP0247"/>
    <n v="1"/>
    <n v="219.39"/>
    <n v="0"/>
    <n v="0"/>
    <n v="219.39"/>
    <n v="195.44"/>
    <n v="23.95"/>
    <s v="Upi"/>
    <s v="Not Returned"/>
    <x v="1"/>
    <d v="1899-12-30T11:06:00"/>
    <s v="Weekday"/>
    <s v="Gold Winner Coconut Oil 2kg v2"/>
    <x v="8"/>
    <n v="219.39"/>
    <s v="Banu Iyer"/>
    <x v="2"/>
    <s v="Sudha Balan"/>
    <s v="Sales"/>
    <s v="FreshMart Salem Complex"/>
    <x v="0"/>
  </r>
  <r>
    <s v="INV100448"/>
    <x v="335"/>
    <s v="CUST0520"/>
    <s v="PRD120"/>
    <s v="STR063"/>
    <s v="EMP0006"/>
    <n v="1"/>
    <n v="109.69"/>
    <n v="0"/>
    <n v="0"/>
    <n v="109.69"/>
    <n v="92.96"/>
    <n v="16.73"/>
    <s v="Debit Card"/>
    <s v="Not Returned"/>
    <x v="0"/>
    <d v="1899-12-30T19:37:00"/>
    <s v="Weekday"/>
    <s v="Idhayam Groundnut Oil 2kg"/>
    <x v="8"/>
    <n v="109.69"/>
    <s v="Anand Gounder"/>
    <x v="1"/>
    <s v="Indira Nair"/>
    <s v="Cashier"/>
    <s v="FreshMart Hyderabad Market"/>
    <x v="0"/>
  </r>
  <r>
    <s v="INV100597"/>
    <x v="335"/>
    <s v="CUST0110"/>
    <s v="PRD063"/>
    <s v="STR010"/>
    <s v="EMP0173"/>
    <n v="7"/>
    <n v="75.44"/>
    <n v="0"/>
    <n v="0"/>
    <n v="528.08000000000004"/>
    <n v="380.24"/>
    <n v="147.84"/>
    <s v="Cash"/>
    <s v="Not Returned"/>
    <x v="1"/>
    <d v="1899-12-30T10:50:00"/>
    <s v="Weekday"/>
    <s v="Patanjali Shampoo Combo"/>
    <x v="10"/>
    <n v="42.16"/>
    <s v="Pandi Chandran"/>
    <x v="0"/>
    <s v="Mala Iyer"/>
    <s v="Inventory"/>
    <s v="FreshMart Kochi Colony"/>
    <x v="0"/>
  </r>
  <r>
    <s v="INV101091"/>
    <x v="335"/>
    <s v="CUST0518"/>
    <s v="PRD002"/>
    <s v="STR035"/>
    <s v="EMP0297"/>
    <n v="6"/>
    <n v="450.69"/>
    <n v="5"/>
    <n v="135.21"/>
    <n v="2568.9299999999998"/>
    <n v="1524.3"/>
    <n v="1044.6300000000001"/>
    <s v="Cash"/>
    <s v="Not Returned"/>
    <x v="1"/>
    <d v="1899-12-30T18:56:00"/>
    <s v="Weekday"/>
    <s v="Britannia Buns Pack"/>
    <x v="6"/>
    <n v="440.5"/>
    <s v="Raghav Kumar"/>
    <x v="0"/>
    <s v="Kishore Naidu"/>
    <s v="Sales"/>
    <s v="FreshMart Kochi Circle"/>
    <x v="0"/>
  </r>
  <r>
    <s v="INV101378"/>
    <x v="335"/>
    <s v="CUST0463"/>
    <s v="PRD089"/>
    <s v="STR030"/>
    <s v="EMP0224"/>
    <n v="6"/>
    <n v="332.46"/>
    <n v="0"/>
    <n v="0"/>
    <n v="1994.76"/>
    <n v="1508.52"/>
    <n v="486.24"/>
    <s v="Debit Card"/>
    <s v="Not Returned"/>
    <x v="2"/>
    <d v="1899-12-30T10:01:00"/>
    <s v="Weekday"/>
    <s v="Organic Fresh Fresh Fruits 500g"/>
    <x v="9"/>
    <n v="305.67"/>
    <s v="Gayathri Gounder"/>
    <x v="0"/>
    <s v="Sathish Sekar"/>
    <s v="Operations"/>
    <s v="FreshMart Mysuru Bypass"/>
    <x v="0"/>
  </r>
  <r>
    <s v="INV102047"/>
    <x v="335"/>
    <s v="CUST0340"/>
    <s v="PRD108"/>
    <s v="STR088"/>
    <s v="EMP0229"/>
    <n v="3"/>
    <n v="318.2"/>
    <n v="5"/>
    <n v="47.73"/>
    <n v="906.87"/>
    <n v="779.79"/>
    <n v="127.08"/>
    <s v="Credit Card"/>
    <s v="Not Returned"/>
    <x v="2"/>
    <d v="1899-12-30T11:09:00"/>
    <s v="Weekday"/>
    <s v="Daawat Basmati Rice 2kg"/>
    <x v="2"/>
    <n v="306.62"/>
    <s v="Anand Prabhu"/>
    <x v="0"/>
    <s v="Udhay Sekar"/>
    <s v="Sales"/>
    <s v="FreshMart Salem Extension"/>
    <x v="0"/>
  </r>
  <r>
    <s v="INV102339"/>
    <x v="335"/>
    <s v="CUST0179"/>
    <s v="PRD119"/>
    <s v="STR070"/>
    <s v="EMP0072"/>
    <n v="6"/>
    <n v="241.39"/>
    <n v="0"/>
    <n v="0"/>
    <n v="1448.34"/>
    <n v="1279.3800000000001"/>
    <n v="168.96"/>
    <s v="Wallet"/>
    <s v="Not Returned"/>
    <x v="0"/>
    <d v="1899-12-30T10:58:00"/>
    <s v="Weekday"/>
    <s v="Gold Winner Sunflower Oil 200g"/>
    <x v="8"/>
    <n v="234.86"/>
    <s v="Chitra Mudaliar"/>
    <x v="0"/>
    <s v="Madhavan Venkataraman"/>
    <s v="Sales"/>
    <s v="FreshMart Bengaluru Nagar"/>
    <x v="0"/>
  </r>
  <r>
    <s v="INV100084"/>
    <x v="336"/>
    <s v="CUST0279"/>
    <s v="PRD030"/>
    <s v="STR131"/>
    <s v="EMP0077"/>
    <n v="6"/>
    <n v="187.76"/>
    <n v="0"/>
    <n v="0"/>
    <n v="1295.54"/>
    <n v="852"/>
    <n v="443.54"/>
    <s v="Debit Card"/>
    <s v="Not Returned"/>
    <x v="1"/>
    <d v="1899-12-30T13:35:00"/>
    <s v="Weekend"/>
    <s v="Nescafe Tea Combo"/>
    <x v="0"/>
    <n v="172.63"/>
    <s v="Ramesh Devi"/>
    <x v="0"/>
    <s v="Senthil Subramaniam"/>
    <s v="Cashier"/>
    <s v="FreshMart Pune Enclave"/>
    <x v="2"/>
  </r>
  <r>
    <s v="INV100306"/>
    <x v="336"/>
    <s v="CUST0668"/>
    <s v="PRD030"/>
    <s v="STR060"/>
    <s v="EMP0181"/>
    <n v="2"/>
    <n v="172.63"/>
    <n v="20"/>
    <n v="69.05"/>
    <n v="317.64"/>
    <n v="284"/>
    <n v="33.64"/>
    <s v="Debit Card"/>
    <s v="Not Returned"/>
    <x v="2"/>
    <d v="1899-12-30T15:46:00"/>
    <s v="Weekend"/>
    <s v="Nescafe Tea Combo"/>
    <x v="0"/>
    <n v="172.63"/>
    <s v="Arun Achari"/>
    <x v="1"/>
    <s v="Madhavan Murugan"/>
    <s v="Sales"/>
    <s v="FreshMart Erode Square"/>
    <x v="1"/>
  </r>
  <r>
    <s v="INV100398"/>
    <x v="336"/>
    <s v="CUST0454"/>
    <s v="PRD034"/>
    <s v="STR080"/>
    <s v="EMP0285"/>
    <n v="2"/>
    <n v="124.84"/>
    <n v="15"/>
    <n v="37.450000000000003"/>
    <n v="244.06"/>
    <n v="194.7"/>
    <n v="49.36"/>
    <s v="Net Banking"/>
    <s v="Not Returned"/>
    <x v="1"/>
    <d v="1899-12-30T17:14:00"/>
    <s v="Weekend"/>
    <s v="Nescafe Coffee 500g"/>
    <x v="0"/>
    <n v="124.84"/>
    <s v="Raghav Nair"/>
    <x v="2"/>
    <s v="Lalitha Murugan"/>
    <s v="Store Manager"/>
    <s v="FreshMart Madurai Colony"/>
    <x v="0"/>
  </r>
  <r>
    <s v="INV100538"/>
    <x v="336"/>
    <s v="CUST0236"/>
    <s v="PRD066"/>
    <s v="STR090"/>
    <s v="EMP0080"/>
    <n v="4"/>
    <n v="491.81"/>
    <n v="5"/>
    <n v="98.36"/>
    <n v="2149.21"/>
    <n v="1462.28"/>
    <n v="686.93"/>
    <s v="Wallet"/>
    <s v="Not Returned"/>
    <x v="0"/>
    <d v="1899-12-30T15:03:00"/>
    <s v="Weekend"/>
    <s v="Dove Shampoo 2kg"/>
    <x v="10"/>
    <n v="491.81"/>
    <s v="Umesh Chandran"/>
    <x v="1"/>
    <s v="Charulatha Balan"/>
    <s v="Sales"/>
    <s v="FreshMart Mysuru Heights"/>
    <x v="0"/>
  </r>
  <r>
    <s v="INV101628"/>
    <x v="336"/>
    <s v="CUST0136"/>
    <s v="PRD108"/>
    <s v="STR064"/>
    <s v="EMP0027"/>
    <n v="1"/>
    <n v="306.62"/>
    <n v="5"/>
    <n v="15.33"/>
    <n v="334.98"/>
    <n v="259.93"/>
    <n v="75.05"/>
    <s v="Wallet"/>
    <s v="Not Returned"/>
    <x v="1"/>
    <d v="1899-12-30T20:27:00"/>
    <s v="Weekend"/>
    <s v="Daawat Basmati Rice 2kg"/>
    <x v="2"/>
    <n v="306.62"/>
    <s v="Vani Menon"/>
    <x v="2"/>
    <s v="Priya Sharma"/>
    <s v="Billing"/>
    <s v="FreshMart Kochi Extension"/>
    <x v="0"/>
  </r>
  <r>
    <s v="INV101723"/>
    <x v="336"/>
    <s v="CUST0154"/>
    <s v="PRD017"/>
    <s v="STR029"/>
    <s v="EMP0041"/>
    <n v="2"/>
    <n v="464.41"/>
    <n v="0"/>
    <n v="0"/>
    <n v="1068.1400000000001"/>
    <n v="795.38"/>
    <n v="272.76"/>
    <s v="Wallet"/>
    <s v="Not Returned"/>
    <x v="0"/>
    <d v="1899-12-30T21:48:00"/>
    <s v="Weekend"/>
    <s v="Nestle Curd 1kg"/>
    <x v="3"/>
    <n v="464.41"/>
    <s v="Indira Subramaniam"/>
    <x v="1"/>
    <s v="Thenmozhi Pandian"/>
    <s v="Inventory"/>
    <s v="FreshMart Bengaluru Colony"/>
    <x v="0"/>
  </r>
  <r>
    <s v="INV101985"/>
    <x v="336"/>
    <s v="CUST0039"/>
    <s v="PRD083"/>
    <s v="STR118"/>
    <s v="EMP0223"/>
    <n v="3"/>
    <n v="425.88"/>
    <n v="5"/>
    <n v="63.88"/>
    <n v="1395.82"/>
    <n v="1072.4100000000001"/>
    <n v="323.41000000000003"/>
    <s v="Cash"/>
    <s v="Not Returned"/>
    <x v="1"/>
    <d v="1899-12-30T20:44:00"/>
    <s v="Weekend"/>
    <s v="Organic Fresh Fresh Fruits 2kg"/>
    <x v="9"/>
    <n v="425.88"/>
    <s v="Anjali Krishnan"/>
    <x v="2"/>
    <s v="Kalpana Varma"/>
    <s v="HR"/>
    <s v="FreshMart Surat Heights"/>
    <x v="2"/>
  </r>
  <r>
    <s v="INV102356"/>
    <x v="336"/>
    <s v="CUST0364"/>
    <s v="PRD006"/>
    <s v="STR083"/>
    <s v="EMP0074"/>
    <n v="4"/>
    <n v="343.56"/>
    <n v="5"/>
    <n v="68.709999999999994"/>
    <n v="1501.36"/>
    <n v="865.28"/>
    <n v="636.08000000000004"/>
    <s v="Upi"/>
    <s v="Not Returned"/>
    <x v="1"/>
    <d v="1899-12-30T12:59:00"/>
    <s v="Weekend"/>
    <s v="Harvest Gold Cookies 500g"/>
    <x v="6"/>
    <n v="343.56"/>
    <s v="Suresh Sekar"/>
    <x v="1"/>
    <s v="Indira Varma"/>
    <s v="Sales"/>
    <s v="FreshMart Salem Colony"/>
    <x v="0"/>
  </r>
  <r>
    <s v="INV100069"/>
    <x v="337"/>
    <s v="CUST0074"/>
    <s v="PRD002"/>
    <s v="STR084"/>
    <s v="EMP0288"/>
    <n v="4"/>
    <n v="440.5"/>
    <n v="0"/>
    <n v="0"/>
    <n v="2026.3"/>
    <n v="1016.2"/>
    <n v="1010.1"/>
    <s v="Wallet"/>
    <s v="Not Returned"/>
    <x v="1"/>
    <d v="1899-12-30T21:35:00"/>
    <s v="Weekend"/>
    <s v="Britannia Buns Pack"/>
    <x v="6"/>
    <n v="440.5"/>
    <s v="Vijay Krishnan"/>
    <x v="1"/>
    <s v="Chitra Selvam"/>
    <s v="Sales"/>
    <s v="FreshMart Tiruppur Market"/>
    <x v="0"/>
  </r>
  <r>
    <s v="INV100583"/>
    <x v="337"/>
    <s v="CUST0545"/>
    <s v="PRD028"/>
    <s v="STR003"/>
    <s v="EMP0260"/>
    <n v="1"/>
    <n v="380.12"/>
    <n v="0"/>
    <n v="0"/>
    <n v="437.14"/>
    <n v="309.98"/>
    <n v="127.16"/>
    <s v="Net Banking"/>
    <s v="Not Returned"/>
    <x v="1"/>
    <d v="1899-12-30T16:42:00"/>
    <s v="Weekend"/>
    <s v="Tata Tea Soft Drinks 500g"/>
    <x v="0"/>
    <n v="380.12"/>
    <s v="Prakash Mudaliar"/>
    <x v="1"/>
    <s v="Kamala Prabhu"/>
    <s v="Billing"/>
    <s v="FreshMart Tiruppur Square"/>
    <x v="0"/>
  </r>
  <r>
    <s v="INV100769"/>
    <x v="337"/>
    <s v="CUST0064"/>
    <s v="PRD047"/>
    <s v="STR152"/>
    <s v="EMP0291"/>
    <n v="2"/>
    <n v="474.19"/>
    <n v="10"/>
    <n v="94.84"/>
    <n v="981.57"/>
    <n v="687.78"/>
    <n v="293.79000000000002"/>
    <s v="Credit Card"/>
    <s v="Not Returned"/>
    <x v="1"/>
    <d v="1899-12-30T18:39:00"/>
    <s v="Weekend"/>
    <s v="Lays Chocolates Combo"/>
    <x v="7"/>
    <n v="474.19"/>
    <s v="Tara Nair"/>
    <x v="1"/>
    <s v="Sathish Nathan"/>
    <s v="HR"/>
    <s v="FreshMart Lucknow Arcade"/>
    <x v="1"/>
  </r>
  <r>
    <s v="INV101084"/>
    <x v="337"/>
    <s v="CUST0084"/>
    <s v="PRD066"/>
    <s v="STR087"/>
    <s v="EMP0222"/>
    <n v="2"/>
    <n v="491.81"/>
    <n v="0"/>
    <n v="0"/>
    <n v="1131.1600000000001"/>
    <n v="731.14"/>
    <n v="400.02"/>
    <s v="Upi"/>
    <s v="Not Returned"/>
    <x v="1"/>
    <d v="1899-12-30T12:08:00"/>
    <s v="Weekend"/>
    <s v="Dove Shampoo 2kg"/>
    <x v="10"/>
    <n v="491.81"/>
    <s v="Pandi Gupta"/>
    <x v="2"/>
    <s v="Poornima Rao"/>
    <s v="Inventory"/>
    <s v="FreshMart Mysuru Complex"/>
    <x v="0"/>
  </r>
  <r>
    <s v="INV101197"/>
    <x v="337"/>
    <s v="CUST0670"/>
    <s v="PRD023"/>
    <s v="STR018"/>
    <s v="EMP0308"/>
    <n v="4"/>
    <n v="342.27"/>
    <n v="0"/>
    <n v="0"/>
    <n v="1574.44"/>
    <n v="1064.4000000000001"/>
    <n v="510.04"/>
    <s v="Cash"/>
    <s v="Not Returned"/>
    <x v="2"/>
    <d v="1899-12-30T14:31:00"/>
    <s v="Weekend"/>
    <s v="Amul Butter 1L"/>
    <x v="3"/>
    <n v="342.27"/>
    <s v="Balaji Krishnan"/>
    <x v="1"/>
    <s v="Thenmozhi Selvam"/>
    <s v="Cashier"/>
    <s v="FreshMart Hyderabad Main Road"/>
    <x v="0"/>
  </r>
  <r>
    <s v="INV101347"/>
    <x v="337"/>
    <s v="CUST0613"/>
    <s v="PRD076"/>
    <s v="STR091"/>
    <s v="EMP0053"/>
    <n v="8"/>
    <n v="446.35"/>
    <n v="20"/>
    <n v="714.16"/>
    <n v="3285.14"/>
    <n v="2561.52"/>
    <n v="723.62"/>
    <s v="Wallet"/>
    <s v="Not Returned"/>
    <x v="0"/>
    <d v="1899-12-30T10:26:00"/>
    <s v="Weekend"/>
    <s v="Surf Excel Tissue Combo v2"/>
    <x v="5"/>
    <n v="395.66"/>
    <s v="Meena Menon"/>
    <x v="0"/>
    <s v="Kannan Gupta"/>
    <s v="Cashier"/>
    <s v="FreshMart Tiruppur Plaza"/>
    <x v="0"/>
  </r>
  <r>
    <s v="INV101431"/>
    <x v="337"/>
    <s v="CUST0412"/>
    <s v="PRD012"/>
    <s v="STR075"/>
    <s v="EMP0033"/>
    <n v="8"/>
    <n v="611.84"/>
    <n v="10"/>
    <n v="489.47"/>
    <n v="5066.04"/>
    <n v="2691.2"/>
    <n v="2374.84"/>
    <s v="Upi"/>
    <s v="Returned"/>
    <x v="1"/>
    <d v="1899-12-30T18:17:00"/>
    <s v="Weekend"/>
    <s v="Harvest Gold Rusk 1kg"/>
    <x v="6"/>
    <n v="541.35"/>
    <s v="Kalpana Gounder"/>
    <x v="0"/>
    <s v="Geetha Subramaniam"/>
    <s v="Sales"/>
    <s v="FreshMart Salem Main Road"/>
    <x v="0"/>
  </r>
  <r>
    <s v="INV101837"/>
    <x v="337"/>
    <s v="CUST0097"/>
    <s v="PRD055"/>
    <s v="STR035"/>
    <s v="EMP0158"/>
    <n v="3"/>
    <n v="125.15"/>
    <n v="20"/>
    <n v="75.09"/>
    <n v="345.41"/>
    <n v="287.10000000000002"/>
    <n v="58.31"/>
    <s v="Upi"/>
    <s v="Not Returned"/>
    <x v="1"/>
    <d v="1899-12-30T14:35:00"/>
    <s v="Weekend"/>
    <s v="Cadbury Biscuits Pack"/>
    <x v="7"/>
    <n v="125.15"/>
    <s v="Deepak Prabhu"/>
    <x v="1"/>
    <s v="Kavya Varma"/>
    <s v="Sales"/>
    <s v="FreshMart Kochi Circle"/>
    <x v="0"/>
  </r>
  <r>
    <s v="INV101967"/>
    <x v="337"/>
    <s v="CUST0461"/>
    <s v="PRD067"/>
    <s v="STR159"/>
    <s v="EMP0335"/>
    <n v="5"/>
    <n v="197.81"/>
    <n v="15"/>
    <n v="148.36000000000001"/>
    <n v="966.79"/>
    <n v="678.3"/>
    <n v="288.49"/>
    <s v="Cash"/>
    <s v="Not Returned"/>
    <x v="1"/>
    <d v="1899-12-30T17:20:00"/>
    <s v="Weekend"/>
    <s v="Dove Shampoo 500g"/>
    <x v="10"/>
    <n v="186.38"/>
    <s v="Prakash Achari"/>
    <x v="0"/>
    <s v="Anjali Nair"/>
    <s v="Sales"/>
    <s v="FreshMart Jaipur Market"/>
    <x v="1"/>
  </r>
  <r>
    <s v="INV102043"/>
    <x v="337"/>
    <s v="CUST0110"/>
    <s v="PRD031"/>
    <s v="STR070"/>
    <s v="EMP0037"/>
    <n v="5"/>
    <n v="389.31"/>
    <n v="0"/>
    <n v="0"/>
    <n v="2238.5300000000002"/>
    <n v="1358.9"/>
    <n v="879.63"/>
    <s v="Cash"/>
    <s v="Not Returned"/>
    <x v="0"/>
    <d v="1899-12-30T17:17:00"/>
    <s v="Weekend"/>
    <s v="Nescafe Coffee Pack"/>
    <x v="0"/>
    <n v="342.46"/>
    <s v="Pandi Chandran"/>
    <x v="0"/>
    <s v="Divya Nathan"/>
    <s v="Cashier"/>
    <s v="FreshMart Bengaluru Nagar"/>
    <x v="0"/>
  </r>
  <r>
    <s v="INV102171"/>
    <x v="337"/>
    <s v="CUST0600"/>
    <s v="PRD105"/>
    <s v="STR008"/>
    <s v="EMP0159"/>
    <n v="6"/>
    <n v="143.56"/>
    <n v="0"/>
    <n v="0"/>
    <n v="990.56"/>
    <n v="703.62"/>
    <n v="286.94"/>
    <s v="Credit Card"/>
    <s v="Not Returned"/>
    <x v="0"/>
    <d v="1899-12-30T14:41:00"/>
    <s v="Weekend"/>
    <s v="India Gate Basmati Rice 250ml"/>
    <x v="2"/>
    <n v="131.03"/>
    <s v="Anitha Reddy"/>
    <x v="0"/>
    <s v="Devi Gupta"/>
    <s v="Store Manager"/>
    <s v="FreshMart Kochi Plaza"/>
    <x v="0"/>
  </r>
  <r>
    <s v="INV100640"/>
    <x v="338"/>
    <s v="CUST0298"/>
    <s v="PRD047"/>
    <s v="STR082"/>
    <s v="EMP0115"/>
    <n v="5"/>
    <n v="474.19"/>
    <n v="0"/>
    <n v="0"/>
    <n v="2370.9499999999998"/>
    <n v="1719.45"/>
    <n v="651.5"/>
    <s v="Credit Card"/>
    <s v="Not Returned"/>
    <x v="0"/>
    <d v="1899-12-30T14:21:00"/>
    <s v="Weekday"/>
    <s v="Lays Chocolates Combo"/>
    <x v="7"/>
    <n v="474.19"/>
    <s v="Divya Naicker"/>
    <x v="2"/>
    <s v="Vasanth Menon"/>
    <s v="Store Manager"/>
    <s v="FreshMart Salem Bypass"/>
    <x v="0"/>
  </r>
  <r>
    <s v="INV100801"/>
    <x v="338"/>
    <s v="CUST0297"/>
    <s v="PRD011"/>
    <s v="STR047"/>
    <s v="EMP0166"/>
    <n v="5"/>
    <n v="190.75"/>
    <n v="10"/>
    <n v="95.38"/>
    <n v="858.37"/>
    <n v="511.15"/>
    <n v="347.22"/>
    <s v="Net Banking"/>
    <s v="Returned"/>
    <x v="1"/>
    <d v="1899-12-30T16:09:00"/>
    <s v="Weekday"/>
    <s v="Britannia Rusk 1L"/>
    <x v="6"/>
    <n v="168.36"/>
    <s v="Nithya Sharma"/>
    <x v="0"/>
    <s v="Ramesh Pandian"/>
    <s v="Sales"/>
    <s v="FreshMart Hyderabad Enclave"/>
    <x v="0"/>
  </r>
  <r>
    <s v="INV101178"/>
    <x v="339"/>
    <s v="CUST0221"/>
    <s v="PRD033"/>
    <s v="STR120"/>
    <s v="EMP0344"/>
    <n v="7"/>
    <n v="237.06"/>
    <n v="0"/>
    <n v="0"/>
    <n v="1659.42"/>
    <n v="1239.21"/>
    <n v="420.21"/>
    <s v="Debit Card"/>
    <s v="Not Returned"/>
    <x v="2"/>
    <d v="1899-12-30T21:12:00"/>
    <s v="Weekday"/>
    <s v="Bisleri Soft Drinks 2kg"/>
    <x v="0"/>
    <n v="217.42"/>
    <s v="Mala Nathan"/>
    <x v="0"/>
    <s v="Meena Kumar"/>
    <s v="Sales"/>
    <s v="FreshMart Nagpur Central"/>
    <x v="2"/>
  </r>
  <r>
    <s v="INV101918"/>
    <x v="339"/>
    <s v="CUST0559"/>
    <s v="PRD015"/>
    <s v="STR120"/>
    <s v="EMP0344"/>
    <n v="4"/>
    <n v="459.58"/>
    <n v="0"/>
    <n v="0"/>
    <n v="1838.32"/>
    <n v="1547.56"/>
    <n v="290.76"/>
    <s v="Upi"/>
    <s v="Not Returned"/>
    <x v="1"/>
    <d v="1899-12-30T10:40:00"/>
    <s v="Weekday"/>
    <s v="Nestle Butter 250ml"/>
    <x v="3"/>
    <n v="459.58"/>
    <s v="Sundar Menon"/>
    <x v="1"/>
    <s v="Meena Kumar"/>
    <s v="Sales"/>
    <s v="FreshMart Nagpur Central"/>
    <x v="2"/>
  </r>
  <r>
    <s v="INV101426"/>
    <x v="340"/>
    <s v="CUST0246"/>
    <s v="PRD048"/>
    <s v="STR080"/>
    <s v="EMP0285"/>
    <n v="8"/>
    <n v="168.72"/>
    <n v="5"/>
    <n v="67.489999999999995"/>
    <n v="1282.27"/>
    <n v="873.68"/>
    <n v="408.59"/>
    <s v="Cash"/>
    <s v="Not Returned"/>
    <x v="1"/>
    <d v="1899-12-30T17:01:00"/>
    <s v="Weekday"/>
    <s v="Lays Chocolates 1kg"/>
    <x v="7"/>
    <n v="147.72"/>
    <s v="Udhay Varma"/>
    <x v="0"/>
    <s v="Lalitha Murugan"/>
    <s v="Store Manager"/>
    <s v="FreshMart Madurai Colony"/>
    <x v="0"/>
  </r>
  <r>
    <s v="INV101733"/>
    <x v="340"/>
    <s v="CUST0281"/>
    <s v="PRD010"/>
    <s v="STR106"/>
    <s v="EMP0126"/>
    <n v="4"/>
    <n v="182.3"/>
    <n v="0"/>
    <n v="0"/>
    <n v="729.2"/>
    <n v="430.4"/>
    <n v="298.8"/>
    <s v="Net Banking"/>
    <s v="Not Returned"/>
    <x v="1"/>
    <d v="1899-12-30T17:39:00"/>
    <s v="Weekday"/>
    <s v="Harvest Gold Cookies Pack"/>
    <x v="6"/>
    <n v="182.3"/>
    <s v="Kamala Varma"/>
    <x v="2"/>
    <s v="Anjali Kumar"/>
    <s v="Sales"/>
    <s v="FreshMart Ahmedabad Crossing"/>
    <x v="2"/>
  </r>
  <r>
    <s v="INV102396"/>
    <x v="340"/>
    <s v="CUST0277"/>
    <s v="PRD079"/>
    <s v="STR149"/>
    <s v="EMP0332"/>
    <n v="8"/>
    <n v="276.87"/>
    <n v="5"/>
    <n v="110.75"/>
    <n v="2104.21"/>
    <n v="1552.48"/>
    <n v="551.73"/>
    <s v="Credit Card"/>
    <s v="Not Returned"/>
    <x v="1"/>
    <d v="1899-12-30T16:02:00"/>
    <s v="Weekday"/>
    <s v="Eveready Detergent Pack"/>
    <x v="5"/>
    <n v="260.93"/>
    <s v="Senthil Kumar"/>
    <x v="0"/>
    <s v="Udhay Gounder"/>
    <s v="Cashier"/>
    <s v="FreshMart Jaipur Point"/>
    <x v="1"/>
  </r>
  <r>
    <s v="INV100313"/>
    <x v="341"/>
    <s v="CUST0086"/>
    <s v="PRD129"/>
    <s v="STR003"/>
    <s v="EMP0245"/>
    <n v="1"/>
    <n v="490.22"/>
    <n v="15"/>
    <n v="73.53"/>
    <n v="416.69"/>
    <n v="373.58"/>
    <n v="43.11"/>
    <s v="Cash"/>
    <s v="Not Returned"/>
    <x v="0"/>
    <d v="1899-12-30T15:35:00"/>
    <s v="Weekday"/>
    <s v="Everest Powdered Spices Combo"/>
    <x v="1"/>
    <n v="490.22"/>
    <s v="Anjali Prabhu"/>
    <x v="2"/>
    <s v="Ashok Nathan"/>
    <s v="Inventory"/>
    <s v="FreshMart Tiruppur Square"/>
    <x v="0"/>
  </r>
  <r>
    <s v="INV101044"/>
    <x v="341"/>
    <s v="CUST0584"/>
    <s v="PRD109"/>
    <s v="STR128"/>
    <s v="EMP0257"/>
    <n v="7"/>
    <n v="158.27000000000001"/>
    <n v="5"/>
    <n v="55.39"/>
    <n v="1052.5"/>
    <n v="965.65"/>
    <n v="86.85"/>
    <s v="Debit Card"/>
    <s v="Not Returned"/>
    <x v="1"/>
    <d v="1899-12-30T10:57:00"/>
    <s v="Weekday"/>
    <s v="Aachi Ponni Rice 1kg"/>
    <x v="2"/>
    <n v="157.97999999999999"/>
    <s v="Esha Krishnan"/>
    <x v="0"/>
    <s v="Sangeetha Naidu"/>
    <s v="Cashier"/>
    <s v="FreshMart Surat Junction"/>
    <x v="2"/>
  </r>
  <r>
    <s v="INV101115"/>
    <x v="341"/>
    <s v="CUST0346"/>
    <s v="PRD019"/>
    <s v="STR087"/>
    <s v="EMP0222"/>
    <n v="3"/>
    <n v="459.1"/>
    <n v="10"/>
    <n v="137.72999999999999"/>
    <n v="1239.57"/>
    <n v="1140.24"/>
    <n v="99.33"/>
    <s v="Upi"/>
    <s v="Not Returned"/>
    <x v="1"/>
    <d v="1899-12-30T19:50:00"/>
    <s v="Weekday"/>
    <s v="Amul Paneer 1kg"/>
    <x v="3"/>
    <n v="448.94"/>
    <s v="Thenmozhi Devi"/>
    <x v="0"/>
    <s v="Poornima Rao"/>
    <s v="Inventory"/>
    <s v="FreshMart Mysuru Complex"/>
    <x v="0"/>
  </r>
  <r>
    <s v="INV101452"/>
    <x v="341"/>
    <s v="CUST0441"/>
    <s v="PRD068"/>
    <s v="STR161"/>
    <s v="EMP0062"/>
    <n v="3"/>
    <n v="232.2"/>
    <n v="20"/>
    <n v="139.32"/>
    <n v="557.28"/>
    <n v="482.94"/>
    <n v="74.34"/>
    <s v="Debit Card"/>
    <s v="Not Returned"/>
    <x v="1"/>
    <d v="1899-12-30T11:24:00"/>
    <s v="Weekday"/>
    <s v="Patanjali Shampoo 2kg"/>
    <x v="10"/>
    <n v="232.2"/>
    <s v="Hari Kumar"/>
    <x v="2"/>
    <s v="Jaya Selvam"/>
    <s v="Operations"/>
    <s v="FreshMart Jaipur Hub"/>
    <x v="1"/>
  </r>
  <r>
    <s v="INV101883"/>
    <x v="341"/>
    <s v="CUST0457"/>
    <s v="PRD099"/>
    <s v="STR004"/>
    <s v="EMP0212"/>
    <n v="4"/>
    <n v="401.06"/>
    <n v="15"/>
    <n v="240.64"/>
    <n v="1363.6"/>
    <n v="1389.88"/>
    <n v="-26.28"/>
    <s v="Credit Card"/>
    <s v="Not Returned"/>
    <x v="2"/>
    <d v="1899-12-30T11:07:00"/>
    <s v="Weekday"/>
    <s v="Local Farm Fresh Vegetables 200g"/>
    <x v="11"/>
    <n v="401.06"/>
    <s v="Nithya Raj"/>
    <x v="2"/>
    <s v="Tamil Pandian"/>
    <s v="Billing"/>
    <s v="FreshMart Erode Plaza"/>
    <x v="0"/>
  </r>
  <r>
    <s v="INV101952"/>
    <x v="341"/>
    <s v="CUST0547"/>
    <s v="PRD049"/>
    <s v="STR133"/>
    <s v="EMP0076"/>
    <n v="2"/>
    <n v="418.79"/>
    <n v="10"/>
    <n v="83.76"/>
    <n v="753.82"/>
    <n v="617.88"/>
    <n v="135.94"/>
    <s v="Net Banking"/>
    <s v="Not Returned"/>
    <x v="1"/>
    <d v="1899-12-30T19:04:00"/>
    <s v="Weekday"/>
    <s v="Cadbury Chips 1kg"/>
    <x v="7"/>
    <n v="418.79"/>
    <s v="Umesh Balan"/>
    <x v="1"/>
    <s v="Meena Devi"/>
    <s v="Inventory"/>
    <s v="FreshMart Nagpur Gardens"/>
    <x v="2"/>
  </r>
  <r>
    <s v="INV102448"/>
    <x v="341"/>
    <s v="CUST0357"/>
    <s v="PRD093"/>
    <s v="STR054"/>
    <s v="EMP0104"/>
    <n v="1"/>
    <n v="96.72"/>
    <n v="15"/>
    <n v="14.51"/>
    <n v="82.21"/>
    <n v="79.819999999999993"/>
    <n v="2.39"/>
    <s v="Debit Card"/>
    <s v="Not Returned"/>
    <x v="1"/>
    <d v="1899-12-30T20:30:00"/>
    <s v="Weekday"/>
    <s v="Local Farm Fresh Vegetables 250ml"/>
    <x v="11"/>
    <n v="96.72"/>
    <s v="Sundar Naicker"/>
    <x v="2"/>
    <s v="Pandi Nair"/>
    <s v="Inventory"/>
    <s v="FreshMart Mysuru Plaza"/>
    <x v="0"/>
  </r>
  <r>
    <s v="INV100228"/>
    <x v="342"/>
    <s v="CUST0486"/>
    <s v="PRD021"/>
    <s v="STR035"/>
    <s v="EMP0158"/>
    <n v="1"/>
    <n v="38.659999999999997"/>
    <n v="0"/>
    <n v="0"/>
    <n v="38.659999999999997"/>
    <n v="32.4"/>
    <n v="6.26"/>
    <s v="Cash"/>
    <s v="Not Returned"/>
    <x v="1"/>
    <d v="1899-12-30T20:43:00"/>
    <s v="Weekday"/>
    <s v="Milky Mist Butter Pack"/>
    <x v="3"/>
    <n v="38.659999999999997"/>
    <s v="Devi Pillai"/>
    <x v="1"/>
    <s v="Kavya Varma"/>
    <s v="Sales"/>
    <s v="FreshMart Kochi Circle"/>
    <x v="0"/>
  </r>
  <r>
    <s v="INV100779"/>
    <x v="342"/>
    <s v="CUST0331"/>
    <s v="PRD045"/>
    <s v="STR016"/>
    <s v="EMP0133"/>
    <n v="3"/>
    <n v="68.95"/>
    <n v="0"/>
    <n v="0"/>
    <n v="206.85"/>
    <n v="173.67"/>
    <n v="33.18"/>
    <s v="Credit Card"/>
    <s v="Not Returned"/>
    <x v="1"/>
    <d v="1899-12-30T19:34:00"/>
    <s v="Weekday"/>
    <s v="McCain Ice Cream 2kg"/>
    <x v="12"/>
    <n v="68.95"/>
    <s v="Gopal Chandran"/>
    <x v="1"/>
    <s v="Deepak Naicker"/>
    <s v="Sales"/>
    <s v="FreshMart Kochi Bypass"/>
    <x v="0"/>
  </r>
  <r>
    <s v="INV102417"/>
    <x v="342"/>
    <s v="CUST0606"/>
    <s v="PRD110"/>
    <s v="STR023"/>
    <s v="EMP0337"/>
    <n v="4"/>
    <n v="291.93"/>
    <n v="15"/>
    <n v="175.16"/>
    <n v="992.56"/>
    <n v="1014.8"/>
    <n v="-22.24"/>
    <s v="Upi"/>
    <s v="Not Returned"/>
    <x v="1"/>
    <d v="1899-12-30T11:40:00"/>
    <s v="Weekday"/>
    <s v="India Gate Ponni Rice 1kg"/>
    <x v="2"/>
    <n v="291.93"/>
    <s v="Raghav Pandian"/>
    <x v="2"/>
    <s v="Janani Chettiar"/>
    <s v="Store Manager"/>
    <s v="FreshMart Mysuru Square"/>
    <x v="0"/>
  </r>
  <r>
    <s v="INV100036"/>
    <x v="343"/>
    <s v="CUST0542"/>
    <s v="PRD049"/>
    <s v="STR034"/>
    <s v="EMP0059"/>
    <n v="3"/>
    <n v="418.79"/>
    <n v="0"/>
    <n v="0"/>
    <n v="1444.83"/>
    <n v="926.82"/>
    <n v="518.01"/>
    <s v="Debit Card"/>
    <s v="Not Returned"/>
    <x v="0"/>
    <d v="1899-12-30T21:49:00"/>
    <s v="Weekend"/>
    <s v="Cadbury Chips 1kg"/>
    <x v="7"/>
    <n v="418.79"/>
    <s v="Bhuvana Devi"/>
    <x v="1"/>
    <s v="Ezhil Rao"/>
    <s v="Billing"/>
    <s v="FreshMart Tiruppur Circle"/>
    <x v="0"/>
  </r>
  <r>
    <s v="INV100094"/>
    <x v="343"/>
    <s v="CUST0246"/>
    <s v="PRD124"/>
    <s v="STR119"/>
    <s v="EMP0110"/>
    <n v="8"/>
    <n v="124.7"/>
    <n v="15"/>
    <n v="149.63999999999999"/>
    <n v="975.15"/>
    <n v="871.36"/>
    <n v="103.79"/>
    <s v="Credit Card"/>
    <s v="Not Returned"/>
    <x v="1"/>
    <d v="1899-12-30T15:53:00"/>
    <s v="Weekend"/>
    <s v="Gold Winner Coconut Oil 2kg"/>
    <x v="8"/>
    <n v="121.9"/>
    <s v="Udhay Varma"/>
    <x v="0"/>
    <s v="Nandhini Chandran"/>
    <s v="Cashier"/>
    <s v="FreshMart Ahmedabad Nagar"/>
    <x v="2"/>
  </r>
  <r>
    <s v="INV100114"/>
    <x v="343"/>
    <s v="CUST0345"/>
    <s v="PRD058"/>
    <s v="STR014"/>
    <s v="EMP0198"/>
    <n v="4"/>
    <n v="339.13"/>
    <n v="0"/>
    <n v="0"/>
    <n v="1560"/>
    <n v="1002.72"/>
    <n v="557.28"/>
    <s v="Wallet"/>
    <s v="Not Returned"/>
    <x v="1"/>
    <d v="1899-12-30T09:13:00"/>
    <s v="Weekend"/>
    <s v="Himalaya Skin Care 1L"/>
    <x v="10"/>
    <n v="339.13"/>
    <s v="Tamil Raj"/>
    <x v="1"/>
    <s v="Ovi Chettiar"/>
    <s v="Store Manager"/>
    <s v="FreshMart Coimbatore Circle"/>
    <x v="0"/>
  </r>
  <r>
    <s v="INV100122"/>
    <x v="343"/>
    <s v="CUST0280"/>
    <s v="PRD136"/>
    <s v="STR075"/>
    <s v="EMP0132"/>
    <n v="1"/>
    <n v="123.11"/>
    <n v="0"/>
    <n v="0"/>
    <n v="141.58000000000001"/>
    <n v="91.18"/>
    <n v="50.4"/>
    <s v="Wallet"/>
    <s v="Returned"/>
    <x v="0"/>
    <d v="1899-12-30T12:11:00"/>
    <s v="Weekend"/>
    <s v="Aachi Whole Spices 200g v2"/>
    <x v="1"/>
    <n v="123.11"/>
    <s v="Gopal Mudaliar"/>
    <x v="2"/>
    <s v="Radha Balan"/>
    <s v="Sales"/>
    <s v="FreshMart Salem Main Road"/>
    <x v="0"/>
  </r>
  <r>
    <s v="INV100252"/>
    <x v="343"/>
    <s v="CUST0567"/>
    <s v="PRD018"/>
    <s v="STR046"/>
    <s v="EMP0191"/>
    <n v="8"/>
    <n v="238.51"/>
    <n v="0"/>
    <n v="0"/>
    <n v="2194.29"/>
    <n v="1529.6"/>
    <n v="664.69"/>
    <s v="Debit Card"/>
    <s v="Returned"/>
    <x v="2"/>
    <d v="1899-12-30T19:14:00"/>
    <s v="Weekend"/>
    <s v="Aavin Cheese 200g"/>
    <x v="3"/>
    <n v="232.58"/>
    <s v="Bharath Balan"/>
    <x v="0"/>
    <s v="Thenmozhi Krishnan"/>
    <s v="Billing"/>
    <s v="FreshMart Mysuru Colony"/>
    <x v="0"/>
  </r>
  <r>
    <s v="INV100563"/>
    <x v="343"/>
    <s v="CUST0442"/>
    <s v="PRD057"/>
    <s v="STR149"/>
    <s v="EMP0128"/>
    <n v="3"/>
    <n v="317.99"/>
    <n v="5"/>
    <n v="47.7"/>
    <n v="1042.21"/>
    <n v="705.15"/>
    <n v="337.06"/>
    <s v="Upi"/>
    <s v="Not Returned"/>
    <x v="0"/>
    <d v="1899-12-30T16:23:00"/>
    <s v="Weekend"/>
    <s v="Parle Chocolates 500g"/>
    <x v="7"/>
    <n v="317.99"/>
    <s v="Kamala Rao"/>
    <x v="2"/>
    <s v="Lokesh Naicker"/>
    <s v="Cashier"/>
    <s v="FreshMart Jaipur Point"/>
    <x v="1"/>
  </r>
  <r>
    <s v="INV101168"/>
    <x v="343"/>
    <s v="CUST0028"/>
    <s v="PRD150"/>
    <s v="STR121"/>
    <s v="EMP0319"/>
    <n v="4"/>
    <n v="214.04"/>
    <n v="20"/>
    <n v="171.23"/>
    <n v="787.67"/>
    <n v="632.24"/>
    <n v="155.43"/>
    <s v="Upi"/>
    <s v="Not Returned"/>
    <x v="2"/>
    <d v="1899-12-30T09:35:00"/>
    <s v="Weekend"/>
    <s v="Lizol Toilet Cleaner 200g v2"/>
    <x v="4"/>
    <n v="214.04"/>
    <s v="Nithya Pillai"/>
    <x v="1"/>
    <s v="Harini Kumar"/>
    <s v="Cashier"/>
    <s v="FreshMart Pune Junction"/>
    <x v="2"/>
  </r>
  <r>
    <s v="INV101237"/>
    <x v="343"/>
    <s v="CUST0009"/>
    <s v="PRD141"/>
    <s v="STR039"/>
    <s v="EMP0336"/>
    <n v="2"/>
    <n v="46.76"/>
    <n v="0"/>
    <n v="0"/>
    <n v="107.55"/>
    <n v="73.3"/>
    <n v="34.25"/>
    <s v="Debit Card"/>
    <s v="Not Returned"/>
    <x v="1"/>
    <d v="1899-12-30T11:49:00"/>
    <s v="Weekend"/>
    <s v="Vim Floor Cleaner 1L"/>
    <x v="4"/>
    <n v="46.76"/>
    <s v="Mani Nair"/>
    <x v="1"/>
    <s v="Sanjay Sharma"/>
    <s v="Billing"/>
    <s v="FreshMart Mysuru Market"/>
    <x v="0"/>
  </r>
  <r>
    <s v="INV101457"/>
    <x v="343"/>
    <s v="CUST0153"/>
    <s v="PRD022"/>
    <s v="STR023"/>
    <s v="EMP0164"/>
    <n v="3"/>
    <n v="397.22"/>
    <n v="15"/>
    <n v="178.75"/>
    <n v="1164.8499999999999"/>
    <n v="958.11"/>
    <n v="206.74"/>
    <s v="Wallet"/>
    <s v="Not Returned"/>
    <x v="0"/>
    <d v="1899-12-30T12:49:00"/>
    <s v="Weekend"/>
    <s v="Aavin Milk Pack"/>
    <x v="3"/>
    <n v="397.22"/>
    <s v="Thenmozhi Sharma"/>
    <x v="2"/>
    <s v="Sundar Naicker"/>
    <s v="Billing"/>
    <s v="FreshMart Mysuru Square"/>
    <x v="0"/>
  </r>
  <r>
    <s v="INV101895"/>
    <x v="343"/>
    <s v="CUST0106"/>
    <s v="PRD024"/>
    <s v="STR146"/>
    <s v="EMP0260"/>
    <n v="3"/>
    <n v="329.19"/>
    <n v="10"/>
    <n v="98.76"/>
    <n v="1022.13"/>
    <n v="738.36"/>
    <n v="283.77"/>
    <s v="Cash"/>
    <s v="Not Returned"/>
    <x v="1"/>
    <d v="1899-12-30T12:26:00"/>
    <s v="Weekend"/>
    <s v="Aavin Milk Pack v2"/>
    <x v="3"/>
    <n v="313.47000000000003"/>
    <s v="Sangeetha Sekar"/>
    <x v="0"/>
    <s v="Kamala Prabhu"/>
    <s v="Billing"/>
    <s v="FreshMart Chandigarh Hub"/>
    <x v="1"/>
  </r>
  <r>
    <s v="INV101993"/>
    <x v="343"/>
    <s v="CUST0394"/>
    <s v="PRD019"/>
    <s v="STR007"/>
    <s v="EMP0288"/>
    <n v="4"/>
    <n v="478.3"/>
    <n v="0"/>
    <n v="0"/>
    <n v="2200.1799999999998"/>
    <n v="1520.32"/>
    <n v="679.86"/>
    <s v="Net Banking"/>
    <s v="Not Returned"/>
    <x v="1"/>
    <d v="1899-12-30T18:00:00"/>
    <s v="Weekend"/>
    <s v="Amul Paneer 1kg"/>
    <x v="3"/>
    <n v="448.94"/>
    <s v="Sudha Mudaliar"/>
    <x v="0"/>
    <s v="Chitra Selvam"/>
    <s v="Sales"/>
    <s v="FreshMart Mysuru Towers"/>
    <x v="0"/>
  </r>
  <r>
    <s v="INV102480"/>
    <x v="343"/>
    <s v="CUST0093"/>
    <s v="PRD029"/>
    <s v="STR031"/>
    <s v="EMP0153"/>
    <n v="4"/>
    <n v="332.73"/>
    <n v="20"/>
    <n v="266.18"/>
    <n v="1224.45"/>
    <n v="1044.8800000000001"/>
    <n v="179.57"/>
    <s v="Wallet"/>
    <s v="Not Returned"/>
    <x v="1"/>
    <d v="1899-12-30T10:17:00"/>
    <s v="Weekend"/>
    <s v="Pepsi Tea 200g"/>
    <x v="0"/>
    <n v="332.73"/>
    <s v="Prakash Menon"/>
    <x v="2"/>
    <s v="Eswari Raj"/>
    <s v="Sales"/>
    <s v="FreshMart Chennai Complex"/>
    <x v="0"/>
  </r>
  <r>
    <s v="INV100074"/>
    <x v="344"/>
    <s v="CUST0414"/>
    <s v="PRD089"/>
    <s v="STR130"/>
    <s v="EMP0217"/>
    <n v="4"/>
    <n v="305.67"/>
    <n v="5"/>
    <n v="61.13"/>
    <n v="1335.78"/>
    <n v="1005.68"/>
    <n v="330.1"/>
    <s v="Debit Card"/>
    <s v="Not Returned"/>
    <x v="1"/>
    <d v="1899-12-30T15:35:00"/>
    <s v="Weekend"/>
    <s v="Organic Fresh Fresh Fruits 500g"/>
    <x v="9"/>
    <n v="305.67"/>
    <s v="Jaya Pandian"/>
    <x v="2"/>
    <s v="Radha Pillai"/>
    <s v="Sales"/>
    <s v="FreshMart Surat Central"/>
    <x v="2"/>
  </r>
  <r>
    <s v="INV100312"/>
    <x v="344"/>
    <s v="CUST0203"/>
    <s v="PRD021"/>
    <s v="STR073"/>
    <s v="EMP0268"/>
    <n v="1"/>
    <n v="38.659999999999997"/>
    <n v="15"/>
    <n v="5.8"/>
    <n v="37.79"/>
    <n v="32.4"/>
    <n v="5.39"/>
    <s v="Cash"/>
    <s v="Not Returned"/>
    <x v="0"/>
    <d v="1899-12-30T20:18:00"/>
    <s v="Weekend"/>
    <s v="Milky Mist Butter Pack"/>
    <x v="3"/>
    <n v="38.659999999999997"/>
    <s v="Gopal Pillai"/>
    <x v="2"/>
    <s v="Dhanya Sharma"/>
    <s v="Store Manager"/>
    <s v="FreshMart Bengaluru Market"/>
    <x v="0"/>
  </r>
  <r>
    <s v="INV100433"/>
    <x v="344"/>
    <s v="CUST0464"/>
    <s v="PRD015"/>
    <s v="STR023"/>
    <s v="EMP0221"/>
    <n v="2"/>
    <n v="459.58"/>
    <n v="0"/>
    <n v="0"/>
    <n v="1057.03"/>
    <n v="773.78"/>
    <n v="283.25"/>
    <s v="Upi"/>
    <s v="Not Returned"/>
    <x v="1"/>
    <d v="1899-12-30T15:34:00"/>
    <s v="Weekend"/>
    <s v="Nestle Butter 250ml"/>
    <x v="3"/>
    <n v="459.58"/>
    <s v="Gopal Sharma"/>
    <x v="2"/>
    <s v="Banu Reddy"/>
    <s v="Sales"/>
    <s v="FreshMart Mysuru Square"/>
    <x v="0"/>
  </r>
  <r>
    <s v="INV100945"/>
    <x v="344"/>
    <s v="CUST0288"/>
    <s v="PRD030"/>
    <s v="STR017"/>
    <s v="EMP0092"/>
    <n v="1"/>
    <n v="172.63"/>
    <n v="15"/>
    <n v="25.89"/>
    <n v="168.75"/>
    <n v="142"/>
    <n v="26.75"/>
    <s v="Upi"/>
    <s v="Not Returned"/>
    <x v="1"/>
    <d v="1899-12-30T09:10:00"/>
    <s v="Weekend"/>
    <s v="Nescafe Tea Combo"/>
    <x v="0"/>
    <n v="172.63"/>
    <s v="Jagan Iyer"/>
    <x v="1"/>
    <s v="Tara Gupta"/>
    <s v="Sales"/>
    <s v="FreshMart Madurai Plaza"/>
    <x v="0"/>
  </r>
  <r>
    <s v="INV100987"/>
    <x v="344"/>
    <s v="CUST0147"/>
    <s v="PRD109"/>
    <s v="STR038"/>
    <s v="EMP0041"/>
    <n v="2"/>
    <n v="157.97999999999999"/>
    <n v="5"/>
    <n v="15.8"/>
    <n v="345.18"/>
    <n v="275.89999999999998"/>
    <n v="69.28"/>
    <s v="Net Banking"/>
    <s v="Not Returned"/>
    <x v="1"/>
    <d v="1899-12-30T09:19:00"/>
    <s v="Weekend"/>
    <s v="Aachi Ponni Rice 1kg"/>
    <x v="2"/>
    <n v="157.97999999999999"/>
    <s v="Hari Rao"/>
    <x v="2"/>
    <s v="Thenmozhi Pandian"/>
    <s v="Inventory"/>
    <s v="FreshMart Hyderabad Hub"/>
    <x v="0"/>
  </r>
  <r>
    <s v="INV101003"/>
    <x v="344"/>
    <s v="CUST0490"/>
    <s v="PRD002"/>
    <s v="STR143"/>
    <s v="EMP0264"/>
    <n v="7"/>
    <n v="505.15"/>
    <n v="5"/>
    <n v="176.8"/>
    <n v="3863.14"/>
    <n v="1778.35"/>
    <n v="2084.79"/>
    <s v="Cash"/>
    <s v="Not Returned"/>
    <x v="1"/>
    <d v="1899-12-30T10:39:00"/>
    <s v="Weekend"/>
    <s v="Britannia Buns Pack"/>
    <x v="6"/>
    <n v="440.5"/>
    <s v="Hema Gounder"/>
    <x v="0"/>
    <s v="Bhavani Iyer"/>
    <s v="Sales"/>
    <s v="FreshMart Jaipur Colony"/>
    <x v="1"/>
  </r>
  <r>
    <s v="INV101215"/>
    <x v="344"/>
    <s v="CUST0545"/>
    <s v="PRD055"/>
    <s v="STR064"/>
    <s v="EMP0228"/>
    <n v="2"/>
    <n v="125.15"/>
    <n v="10"/>
    <n v="25.03"/>
    <n v="259.06"/>
    <n v="191.4"/>
    <n v="67.66"/>
    <s v="Cash"/>
    <s v="Not Returned"/>
    <x v="0"/>
    <d v="1899-12-30T14:00:00"/>
    <s v="Weekend"/>
    <s v="Cadbury Biscuits Pack"/>
    <x v="7"/>
    <n v="125.15"/>
    <s v="Prakash Mudaliar"/>
    <x v="1"/>
    <s v="Poornima Naidu"/>
    <s v="Sales"/>
    <s v="FreshMart Kochi Extension"/>
    <x v="0"/>
  </r>
  <r>
    <s v="INV101543"/>
    <x v="344"/>
    <s v="CUST0471"/>
    <s v="PRD060"/>
    <s v="STR045"/>
    <s v="EMP0057"/>
    <n v="1"/>
    <n v="72.930000000000007"/>
    <n v="15"/>
    <n v="10.94"/>
    <n v="71.290000000000006"/>
    <n v="54.25"/>
    <n v="17.04"/>
    <s v="Wallet"/>
    <s v="Not Returned"/>
    <x v="1"/>
    <d v="1899-12-30T16:26:00"/>
    <s v="Weekend"/>
    <s v="Himalaya Soap 250ml"/>
    <x v="10"/>
    <n v="72.930000000000007"/>
    <s v="Latha Subramaniam"/>
    <x v="2"/>
    <s v="Indira Raj"/>
    <s v="Billing"/>
    <s v="FreshMart Madurai Junction"/>
    <x v="0"/>
  </r>
  <r>
    <s v="INV102310"/>
    <x v="344"/>
    <s v="CUST0465"/>
    <s v="PRD094"/>
    <s v="STR089"/>
    <s v="EMP0105"/>
    <n v="3"/>
    <n v="298.68"/>
    <n v="0"/>
    <n v="0"/>
    <n v="1030.45"/>
    <n v="752.07"/>
    <n v="278.38"/>
    <s v="Upi"/>
    <s v="Not Returned"/>
    <x v="1"/>
    <d v="1899-12-30T16:47:00"/>
    <s v="Weekend"/>
    <s v="Organic Fresh Fresh Vegetables 2kg"/>
    <x v="11"/>
    <n v="298.68"/>
    <s v="Madhavan Iyer"/>
    <x v="2"/>
    <s v="Nagarajan Mudaliar"/>
    <s v="Cashier"/>
    <s v="FreshMart Salem Hub"/>
    <x v="0"/>
  </r>
  <r>
    <s v="INV101203"/>
    <x v="345"/>
    <s v="CUST0654"/>
    <s v="PRD030"/>
    <s v="STR125"/>
    <s v="EMP0259"/>
    <n v="4"/>
    <n v="187.54"/>
    <n v="15"/>
    <n v="112.52"/>
    <n v="637.64"/>
    <n v="568"/>
    <n v="69.64"/>
    <s v="Cash"/>
    <s v="Not Returned"/>
    <x v="1"/>
    <d v="1899-12-30T15:36:00"/>
    <s v="Weekday"/>
    <s v="Nescafe Tea Combo"/>
    <x v="0"/>
    <n v="172.63"/>
    <s v="Gokul Sekar"/>
    <x v="0"/>
    <s v="Ramesh Sekar"/>
    <s v="Inventory"/>
    <s v="FreshMart Nagpur Arcade"/>
    <x v="2"/>
  </r>
  <r>
    <s v="INV101257"/>
    <x v="345"/>
    <s v="CUST0400"/>
    <s v="PRD016"/>
    <s v="STR023"/>
    <s v="EMP0098"/>
    <n v="4"/>
    <n v="59.92"/>
    <n v="0"/>
    <n v="0"/>
    <n v="239.68"/>
    <n v="192.6"/>
    <n v="47.08"/>
    <s v="Wallet"/>
    <s v="Not Returned"/>
    <x v="1"/>
    <d v="1899-12-30T21:53:00"/>
    <s v="Weekday"/>
    <s v="Milky Mist Milk 2kg"/>
    <x v="3"/>
    <n v="59.92"/>
    <s v="Meena Prabhu"/>
    <x v="1"/>
    <s v="Dhanya Balan"/>
    <s v="Inventory"/>
    <s v="FreshMart Mysuru Square"/>
    <x v="0"/>
  </r>
  <r>
    <s v="INV101272"/>
    <x v="345"/>
    <s v="CUST0420"/>
    <s v="PRD027"/>
    <s v="STR085"/>
    <s v="EMP0086"/>
    <n v="3"/>
    <n v="139.21"/>
    <n v="0"/>
    <n v="0"/>
    <n v="417.63"/>
    <n v="320.97000000000003"/>
    <n v="96.66"/>
    <s v="Credit Card"/>
    <s v="Not Returned"/>
    <x v="1"/>
    <d v="1899-12-30T19:12:00"/>
    <s v="Weekday"/>
    <s v="Coca-Cola Tea 1kg"/>
    <x v="0"/>
    <n v="139.21"/>
    <s v="Bharath Mudaliar"/>
    <x v="2"/>
    <s v="Charulatha Murugan"/>
    <s v="Sales"/>
    <s v="FreshMart Mysuru Arcade"/>
    <x v="0"/>
  </r>
  <r>
    <s v="INV101009"/>
    <x v="346"/>
    <s v="CUST0666"/>
    <s v="PRD040"/>
    <s v="STR008"/>
    <s v="EMP0025"/>
    <n v="3"/>
    <n v="153.84"/>
    <n v="5"/>
    <n v="23.08"/>
    <n v="438.44"/>
    <n v="382.44"/>
    <n v="56"/>
    <s v="Credit Card"/>
    <s v="Not Returned"/>
    <x v="1"/>
    <d v="1899-12-30T15:35:00"/>
    <s v="Weekday"/>
    <s v="Amul Frozen Vegetables 500g"/>
    <x v="12"/>
    <n v="144.03"/>
    <s v="Anand Reddy"/>
    <x v="0"/>
    <s v="Lakshmi Rao"/>
    <s v="Sales"/>
    <s v="FreshMart Kochi Plaza"/>
    <x v="0"/>
  </r>
  <r>
    <s v="INV101332"/>
    <x v="346"/>
    <s v="CUST0321"/>
    <s v="PRD058"/>
    <s v="STR007"/>
    <s v="EMP0093"/>
    <n v="1"/>
    <n v="339.13"/>
    <n v="20"/>
    <n v="67.83"/>
    <n v="271.3"/>
    <n v="250.68"/>
    <n v="20.62"/>
    <s v="Net Banking"/>
    <s v="Not Returned"/>
    <x v="1"/>
    <d v="1899-12-30T21:41:00"/>
    <s v="Weekday"/>
    <s v="Himalaya Skin Care 1L"/>
    <x v="10"/>
    <n v="339.13"/>
    <s v="Yamuna Mudaliar"/>
    <x v="2"/>
    <s v="Devi Pillai"/>
    <s v="Cashier"/>
    <s v="FreshMart Mysuru Towers"/>
    <x v="0"/>
  </r>
  <r>
    <s v="INV101741"/>
    <x v="346"/>
    <s v="CUST0123"/>
    <s v="PRD056"/>
    <s v="STR041"/>
    <s v="EMP0325"/>
    <n v="2"/>
    <n v="333.54"/>
    <n v="0"/>
    <n v="0"/>
    <n v="667.08"/>
    <n v="476.86"/>
    <n v="190.22"/>
    <s v="Cash"/>
    <s v="Not Returned"/>
    <x v="0"/>
    <d v="1899-12-30T19:54:00"/>
    <s v="Weekday"/>
    <s v="Cadbury Namkeen Combo"/>
    <x v="7"/>
    <n v="333.54"/>
    <s v="Sudha Rao"/>
    <x v="1"/>
    <s v="Chandran Naidu"/>
    <s v="Cashier"/>
    <s v="FreshMart Tiruppur Colony"/>
    <x v="0"/>
  </r>
  <r>
    <s v="INV101860"/>
    <x v="346"/>
    <s v="CUST0319"/>
    <s v="PRD129"/>
    <s v="STR171"/>
    <s v="EMP0200"/>
    <n v="5"/>
    <n v="490.22"/>
    <n v="20"/>
    <n v="490.22"/>
    <n v="1960.88"/>
    <n v="1867.9"/>
    <n v="92.98"/>
    <s v="Net Banking"/>
    <s v="Not Returned"/>
    <x v="1"/>
    <d v="1899-12-30T10:28:00"/>
    <s v="Weekday"/>
    <s v="Everest Powdered Spices Combo"/>
    <x v="1"/>
    <n v="490.22"/>
    <s v="Malathi Nathan"/>
    <x v="2"/>
    <s v="Lalitha Varma"/>
    <s v="Cashier"/>
    <s v="FreshMart Kolkata Towers"/>
    <x v="3"/>
  </r>
  <r>
    <s v="INV102364"/>
    <x v="346"/>
    <s v="CUST0652"/>
    <s v="PRD013"/>
    <s v="STR012"/>
    <s v="EMP0142"/>
    <n v="3"/>
    <n v="161.03"/>
    <n v="20"/>
    <n v="96.62"/>
    <n v="386.47"/>
    <n v="372.72"/>
    <n v="13.75"/>
    <s v="Cash"/>
    <s v="Not Returned"/>
    <x v="1"/>
    <d v="1899-12-30T12:53:00"/>
    <s v="Weekday"/>
    <s v="Amul Paneer 250ml"/>
    <x v="3"/>
    <n v="161.03"/>
    <s v="Naveen Pillai"/>
    <x v="2"/>
    <s v="Sathish Subramaniam"/>
    <s v="Billing"/>
    <s v="FreshMart Chennai Junction"/>
    <x v="0"/>
  </r>
  <r>
    <s v="INV100030"/>
    <x v="347"/>
    <s v="CUST0344"/>
    <s v="PRD124"/>
    <s v="STR088"/>
    <s v="EMP0229"/>
    <n v="3"/>
    <n v="121.9"/>
    <n v="0"/>
    <n v="0"/>
    <n v="365.7"/>
    <n v="326.76"/>
    <n v="38.94"/>
    <s v="Net Banking"/>
    <s v="Not Returned"/>
    <x v="0"/>
    <d v="1899-12-30T10:03:00"/>
    <s v="Weekday"/>
    <s v="Gold Winner Coconut Oil 2kg"/>
    <x v="8"/>
    <n v="121.9"/>
    <s v="Karthik Nathan"/>
    <x v="1"/>
    <s v="Udhay Sekar"/>
    <s v="Sales"/>
    <s v="FreshMart Salem Extension"/>
    <x v="0"/>
  </r>
  <r>
    <s v="INV100347"/>
    <x v="347"/>
    <s v="CUST0051"/>
    <s v="PRD095"/>
    <s v="STR139"/>
    <s v="EMP0045"/>
    <n v="4"/>
    <n v="77.92"/>
    <n v="0"/>
    <n v="0"/>
    <n v="311.68"/>
    <n v="248.56"/>
    <n v="63.12"/>
    <s v="Wallet"/>
    <s v="Not Returned"/>
    <x v="1"/>
    <d v="1899-12-30T21:10:00"/>
    <s v="Weekday"/>
    <s v="Organic Fresh Fresh Vegetables 200g"/>
    <x v="11"/>
    <n v="75.680000000000007"/>
    <s v="Ovi Devi"/>
    <x v="0"/>
    <s v="Mani Pillai"/>
    <s v="Cashier"/>
    <s v="FreshMart Nagpur Colony"/>
    <x v="2"/>
  </r>
  <r>
    <s v="INV101921"/>
    <x v="347"/>
    <s v="CUST0663"/>
    <s v="PRD134"/>
    <s v="STR111"/>
    <s v="EMP0259"/>
    <n v="1"/>
    <n v="353.05"/>
    <n v="15"/>
    <n v="52.96"/>
    <n v="300.08999999999997"/>
    <n v="262.8"/>
    <n v="37.29"/>
    <s v="Upi"/>
    <s v="Not Returned"/>
    <x v="1"/>
    <d v="1899-12-30T09:52:00"/>
    <s v="Weekday"/>
    <s v="Aachi Powdered Spices 200g v2"/>
    <x v="1"/>
    <n v="353.05"/>
    <s v="Elango Raj"/>
    <x v="2"/>
    <s v="Ramesh Sekar"/>
    <s v="Inventory"/>
    <s v="FreshMart Mumbai Towers"/>
    <x v="2"/>
  </r>
  <r>
    <s v="INV102454"/>
    <x v="347"/>
    <s v="CUST0329"/>
    <s v="PRD095"/>
    <s v="STR136"/>
    <s v="EMP0070"/>
    <n v="6"/>
    <n v="80.14"/>
    <n v="15"/>
    <n v="72.13"/>
    <n v="408.71"/>
    <n v="372.84"/>
    <n v="35.869999999999997"/>
    <s v="Upi"/>
    <s v="Not Returned"/>
    <x v="1"/>
    <d v="1899-12-30T19:17:00"/>
    <s v="Weekday"/>
    <s v="Organic Fresh Fresh Vegetables 200g"/>
    <x v="11"/>
    <n v="75.680000000000007"/>
    <s v="Usha Krishnan"/>
    <x v="0"/>
    <s v="Umesh Subramaniam"/>
    <s v="Sales"/>
    <s v="FreshMart Nagpur Crossing"/>
    <x v="2"/>
  </r>
  <r>
    <s v="INV100733"/>
    <x v="348"/>
    <s v="CUST0400"/>
    <s v="PRD119"/>
    <s v="STR063"/>
    <s v="EMP0200"/>
    <n v="4"/>
    <n v="234.86"/>
    <n v="15"/>
    <n v="140.91999999999999"/>
    <n v="798.52"/>
    <n v="852.92"/>
    <n v="-54.4"/>
    <s v="Net Banking"/>
    <s v="Not Returned"/>
    <x v="1"/>
    <d v="1899-12-30T19:59:00"/>
    <s v="Weekday"/>
    <s v="Gold Winner Sunflower Oil 200g"/>
    <x v="8"/>
    <n v="234.86"/>
    <s v="Meena Prabhu"/>
    <x v="1"/>
    <s v="Lalitha Varma"/>
    <s v="Cashier"/>
    <s v="FreshMart Hyderabad Market"/>
    <x v="0"/>
  </r>
  <r>
    <s v="INV101794"/>
    <x v="348"/>
    <s v="CUST0370"/>
    <s v="PRD025"/>
    <s v="STR033"/>
    <s v="EMP0313"/>
    <n v="7"/>
    <n v="419.84"/>
    <n v="20"/>
    <n v="587.78"/>
    <n v="2351.1"/>
    <n v="2001.3"/>
    <n v="349.8"/>
    <s v="Wallet"/>
    <s v="Not Returned"/>
    <x v="0"/>
    <d v="1899-12-30T21:27:00"/>
    <s v="Weekday"/>
    <s v="Nescafe Soft Drinks Pack"/>
    <x v="0"/>
    <n v="383.51"/>
    <s v="Jaya Naicker"/>
    <x v="0"/>
    <s v="Lokesh Varma"/>
    <s v="HR"/>
    <s v="FreshMart Ahmedabad Complex"/>
    <x v="0"/>
  </r>
  <r>
    <s v="INV102117"/>
    <x v="348"/>
    <s v="CUST0007"/>
    <s v="PRD095"/>
    <s v="STR082"/>
    <s v="EMP0115"/>
    <n v="5"/>
    <n v="75.680000000000007"/>
    <n v="15"/>
    <n v="56.76"/>
    <n v="321.64"/>
    <n v="310.7"/>
    <n v="10.94"/>
    <s v="Wallet"/>
    <s v="Not Returned"/>
    <x v="1"/>
    <d v="1899-12-30T20:57:00"/>
    <s v="Weekday"/>
    <s v="Organic Fresh Fresh Vegetables 200g"/>
    <x v="11"/>
    <n v="75.680000000000007"/>
    <s v="Senthil Pillai"/>
    <x v="2"/>
    <s v="Vasanth Menon"/>
    <s v="Store Manager"/>
    <s v="FreshMart Salem Bypass"/>
    <x v="0"/>
  </r>
  <r>
    <s v="INV100901"/>
    <x v="349"/>
    <s v="CUST0092"/>
    <s v="PRD144"/>
    <s v="STR072"/>
    <s v="EMP0124"/>
    <n v="3"/>
    <n v="271.51"/>
    <n v="0"/>
    <n v="0"/>
    <n v="814.53"/>
    <n v="558.12"/>
    <n v="256.41000000000003"/>
    <s v="Net Banking"/>
    <s v="Not Returned"/>
    <x v="2"/>
    <d v="1899-12-30T11:08:00"/>
    <s v="Weekday"/>
    <s v="Harpic Dishwash Combo"/>
    <x v="4"/>
    <n v="242.22"/>
    <s v="Naveen Kumar"/>
    <x v="0"/>
    <s v="Vijay Pandian"/>
    <s v="Sales"/>
    <s v="FreshMart Salem Point"/>
    <x v="0"/>
  </r>
  <r>
    <s v="INV100061"/>
    <x v="350"/>
    <s v="CUST0653"/>
    <s v="PRD015"/>
    <s v="STR047"/>
    <s v="EMP0108"/>
    <n v="4"/>
    <n v="506"/>
    <n v="0"/>
    <n v="0"/>
    <n v="2327.6"/>
    <n v="1547.56"/>
    <n v="780.04"/>
    <s v="Upi"/>
    <s v="Not Returned"/>
    <x v="0"/>
    <d v="1899-12-30T20:31:00"/>
    <s v="Weekend"/>
    <s v="Nestle Butter 250ml"/>
    <x v="3"/>
    <n v="459.58"/>
    <s v="Hemalatha Kumar"/>
    <x v="0"/>
    <s v="Padma Menon"/>
    <s v="Cashier"/>
    <s v="FreshMart Hyderabad Enclave"/>
    <x v="0"/>
  </r>
  <r>
    <s v="INV100505"/>
    <x v="350"/>
    <s v="CUST0147"/>
    <s v="PRD003"/>
    <s v="STR160"/>
    <s v="EMP0073"/>
    <n v="5"/>
    <n v="589.75"/>
    <n v="0"/>
    <n v="0"/>
    <n v="3391.06"/>
    <n v="1718.25"/>
    <n v="1672.81"/>
    <s v="Cash"/>
    <s v="Not Returned"/>
    <x v="1"/>
    <d v="1899-12-30T12:40:00"/>
    <s v="Weekend"/>
    <s v="Harvest Gold Buns Combo"/>
    <x v="6"/>
    <n v="589.75"/>
    <s v="Hari Rao"/>
    <x v="2"/>
    <s v="Harini Prabhu"/>
    <s v="Sales"/>
    <s v="FreshMart Lucknow Complex"/>
    <x v="1"/>
  </r>
  <r>
    <s v="INV101153"/>
    <x v="350"/>
    <s v="CUST0502"/>
    <s v="PRD093"/>
    <s v="STR069"/>
    <s v="EMP0275"/>
    <n v="4"/>
    <n v="96.72"/>
    <n v="5"/>
    <n v="19.34"/>
    <n v="422.67"/>
    <n v="319.27999999999997"/>
    <n v="103.39"/>
    <s v="Cash"/>
    <s v="Not Returned"/>
    <x v="1"/>
    <d v="1899-12-30T14:47:00"/>
    <s v="Weekend"/>
    <s v="Local Farm Fresh Vegetables 250ml"/>
    <x v="11"/>
    <n v="96.72"/>
    <s v="Dhanya Sekar"/>
    <x v="1"/>
    <s v="Tara Kumar"/>
    <s v="Billing"/>
    <s v="FreshMart Madurai Gardens"/>
    <x v="0"/>
  </r>
  <r>
    <s v="INV101210"/>
    <x v="350"/>
    <s v="CUST0458"/>
    <s v="PRD107"/>
    <s v="STR135"/>
    <s v="EMP0235"/>
    <n v="2"/>
    <n v="405.1"/>
    <n v="20"/>
    <n v="162.04"/>
    <n v="745.38"/>
    <n v="696.82"/>
    <n v="48.56"/>
    <s v="Upi"/>
    <s v="Not Returned"/>
    <x v="1"/>
    <d v="1899-12-30T11:17:00"/>
    <s v="Weekend"/>
    <s v="Aachi Idli Rice Combo"/>
    <x v="2"/>
    <n v="405.1"/>
    <s v="Prasath Rao"/>
    <x v="1"/>
    <s v="Mani Chandran"/>
    <s v="Cashier"/>
    <s v="FreshMart Pune Towers"/>
    <x v="2"/>
  </r>
  <r>
    <s v="INV101488"/>
    <x v="350"/>
    <s v="CUST0099"/>
    <s v="PRD150"/>
    <s v="STR072"/>
    <s v="EMP0124"/>
    <n v="3"/>
    <n v="214.04"/>
    <n v="20"/>
    <n v="128.41999999999999"/>
    <n v="590.75"/>
    <n v="474.18"/>
    <n v="116.57"/>
    <s v="Net Banking"/>
    <s v="Returned"/>
    <x v="1"/>
    <d v="1899-12-30T20:48:00"/>
    <s v="Weekend"/>
    <s v="Lizol Toilet Cleaner 200g v2"/>
    <x v="4"/>
    <n v="214.04"/>
    <s v="Lakshmi Krishnan"/>
    <x v="2"/>
    <s v="Vijay Pandian"/>
    <s v="Sales"/>
    <s v="FreshMart Salem Point"/>
    <x v="0"/>
  </r>
  <r>
    <s v="INV101581"/>
    <x v="350"/>
    <s v="CUST0032"/>
    <s v="PRD015"/>
    <s v="STR102"/>
    <s v="EMP0193"/>
    <n v="5"/>
    <n v="459.58"/>
    <n v="20"/>
    <n v="459.58"/>
    <n v="2114.0700000000002"/>
    <n v="1934.45"/>
    <n v="179.62"/>
    <s v="Cash"/>
    <s v="Not Returned"/>
    <x v="0"/>
    <d v="1899-12-30T18:48:00"/>
    <s v="Weekend"/>
    <s v="Nestle Butter 250ml"/>
    <x v="3"/>
    <n v="459.58"/>
    <s v="Nirmala Balan"/>
    <x v="2"/>
    <s v="Chandrasekar Chandran"/>
    <s v="HR"/>
    <s v="FreshMart Nagpur Towers"/>
    <x v="0"/>
  </r>
  <r>
    <s v="INV101612"/>
    <x v="350"/>
    <s v="CUST0064"/>
    <s v="PRD070"/>
    <s v="STR022"/>
    <s v="EMP0283"/>
    <n v="3"/>
    <n v="233.47"/>
    <n v="0"/>
    <n v="0"/>
    <n v="805.47"/>
    <n v="566.94000000000005"/>
    <n v="238.53"/>
    <s v="Upi"/>
    <s v="Not Returned"/>
    <x v="1"/>
    <d v="1899-12-30T19:45:00"/>
    <s v="Weekend"/>
    <s v="Surf Excel Batteries 2kg"/>
    <x v="5"/>
    <n v="233.47"/>
    <s v="Tara Nair"/>
    <x v="1"/>
    <s v="Suresh Pandian"/>
    <s v="Sales"/>
    <s v="FreshMart Tiruppur Complex"/>
    <x v="0"/>
  </r>
  <r>
    <s v="INV101625"/>
    <x v="350"/>
    <s v="CUST0221"/>
    <s v="PRD026"/>
    <s v="STR027"/>
    <s v="EMP0046"/>
    <n v="4"/>
    <n v="331.28"/>
    <n v="10"/>
    <n v="132.51"/>
    <n v="1371.5"/>
    <n v="989"/>
    <n v="382.5"/>
    <s v="Wallet"/>
    <s v="Not Returned"/>
    <x v="2"/>
    <d v="1899-12-30T19:16:00"/>
    <s v="Weekend"/>
    <s v="Nescafe Coffee 1kg"/>
    <x v="0"/>
    <n v="329.69"/>
    <s v="Mala Nathan"/>
    <x v="0"/>
    <s v="Pandi Subramaniam"/>
    <s v="Sales"/>
    <s v="FreshMart Coimbatore Heights"/>
    <x v="0"/>
  </r>
  <r>
    <s v="INV102144"/>
    <x v="350"/>
    <s v="CUST0663"/>
    <s v="PRD097"/>
    <s v="STR081"/>
    <s v="EMP0274"/>
    <n v="3"/>
    <n v="365.92"/>
    <n v="0"/>
    <n v="0"/>
    <n v="1262.42"/>
    <n v="931.14"/>
    <n v="331.28"/>
    <s v="Net Banking"/>
    <s v="Not Returned"/>
    <x v="1"/>
    <d v="1899-12-30T16:20:00"/>
    <s v="Weekend"/>
    <s v="Local Farm Fresh Vegetables 250ml v2"/>
    <x v="11"/>
    <n v="365.92"/>
    <s v="Elango Raj"/>
    <x v="2"/>
    <s v="Uma Subramaniam"/>
    <s v="Sales"/>
    <s v="FreshMart Erode Crossing"/>
    <x v="0"/>
  </r>
  <r>
    <s v="INV100058"/>
    <x v="351"/>
    <s v="CUST0168"/>
    <s v="PRD062"/>
    <s v="STR003"/>
    <s v="EMP0245"/>
    <n v="4"/>
    <n v="465.03"/>
    <n v="10"/>
    <n v="186.01"/>
    <n v="1925.23"/>
    <n v="1302.44"/>
    <n v="622.79"/>
    <s v="Upi"/>
    <s v="Not Returned"/>
    <x v="1"/>
    <d v="1899-12-30T16:18:00"/>
    <s v="Weekend"/>
    <s v="Himalaya Skin Care Combo"/>
    <x v="10"/>
    <n v="298.81"/>
    <s v="Naveen Prabhu"/>
    <x v="0"/>
    <s v="Ashok Nathan"/>
    <s v="Inventory"/>
    <s v="FreshMart Tiruppur Square"/>
    <x v="0"/>
  </r>
  <r>
    <s v="INV100955"/>
    <x v="351"/>
    <s v="CUST0317"/>
    <s v="PRD077"/>
    <s v="STR158"/>
    <s v="EMP0107"/>
    <n v="5"/>
    <n v="86.11"/>
    <n v="15"/>
    <n v="64.58"/>
    <n v="420.87"/>
    <n v="340.85"/>
    <n v="80.02"/>
    <s v="Wallet"/>
    <s v="Not Returned"/>
    <x v="1"/>
    <d v="1899-12-30T10:08:00"/>
    <s v="Weekend"/>
    <s v="Vim Tissue 500g"/>
    <x v="5"/>
    <n v="86.11"/>
    <s v="Prasath Nathan"/>
    <x v="2"/>
    <s v="Sangeetha Devi"/>
    <s v="Sales"/>
    <s v="FreshMart Delhi Crossing"/>
    <x v="1"/>
  </r>
  <r>
    <s v="INV101188"/>
    <x v="351"/>
    <s v="CUST0304"/>
    <s v="PRD009"/>
    <s v="STR125"/>
    <s v="EMP0139"/>
    <n v="1"/>
    <n v="661.91"/>
    <n v="10"/>
    <n v="66.19"/>
    <n v="685.08"/>
    <n v="398.72"/>
    <n v="286.36"/>
    <s v="Wallet"/>
    <s v="Not Returned"/>
    <x v="1"/>
    <d v="1899-12-30T16:22:00"/>
    <s v="Weekend"/>
    <s v="Harvest Gold Buns 200g"/>
    <x v="6"/>
    <n v="661.91"/>
    <s v="Unknown"/>
    <x v="1"/>
    <s v="Balamurugan Devi"/>
    <s v="Operations"/>
    <s v="FreshMart Nagpur Arcade"/>
    <x v="2"/>
  </r>
  <r>
    <s v="INV101324"/>
    <x v="351"/>
    <s v="CUST0398"/>
    <s v="PRD144"/>
    <s v="STR054"/>
    <s v="EMP0104"/>
    <n v="3"/>
    <n v="248.4"/>
    <n v="0"/>
    <n v="0"/>
    <n v="856.98"/>
    <n v="558.12"/>
    <n v="298.86"/>
    <s v="Net Banking"/>
    <s v="Not Returned"/>
    <x v="0"/>
    <d v="1899-12-30T09:15:00"/>
    <s v="Weekend"/>
    <s v="Harpic Dishwash Combo"/>
    <x v="4"/>
    <n v="242.22"/>
    <s v="Balamurugan Menon"/>
    <x v="0"/>
    <s v="Pandi Nair"/>
    <s v="Inventory"/>
    <s v="FreshMart Mysuru Plaza"/>
    <x v="0"/>
  </r>
  <r>
    <s v="INV101336"/>
    <x v="351"/>
    <s v="CUST0296"/>
    <s v="PRD035"/>
    <s v="STR037"/>
    <s v="EMP0226"/>
    <n v="3"/>
    <n v="503.36"/>
    <n v="5"/>
    <n v="75.5"/>
    <n v="1649.77"/>
    <n v="1169.4000000000001"/>
    <n v="480.37"/>
    <s v="Credit Card"/>
    <s v="Not Returned"/>
    <x v="1"/>
    <d v="1899-12-30T17:30:00"/>
    <s v="Weekend"/>
    <s v="Coca-Cola Coffee 500g"/>
    <x v="0"/>
    <n v="503.36"/>
    <s v="Uma Pandian"/>
    <x v="1"/>
    <s v="Arun Rao"/>
    <s v="Store Manager"/>
    <s v="FreshMart Hyderabad Extension"/>
    <x v="0"/>
  </r>
  <r>
    <s v="INV101514"/>
    <x v="351"/>
    <s v="CUST0379"/>
    <s v="PRD021"/>
    <s v="STR012"/>
    <s v="EMP0142"/>
    <n v="3"/>
    <n v="38.659999999999997"/>
    <n v="0"/>
    <n v="0"/>
    <n v="133.38"/>
    <n v="97.2"/>
    <n v="36.18"/>
    <s v="Net Banking"/>
    <s v="Not Returned"/>
    <x v="1"/>
    <d v="1899-12-30T16:26:00"/>
    <s v="Weekend"/>
    <s v="Milky Mist Butter Pack"/>
    <x v="3"/>
    <n v="38.659999999999997"/>
    <s v="Aishwarya Pandian"/>
    <x v="2"/>
    <s v="Sathish Subramaniam"/>
    <s v="Billing"/>
    <s v="FreshMart Chennai Junction"/>
    <x v="0"/>
  </r>
  <r>
    <s v="INV101666"/>
    <x v="351"/>
    <s v="CUST0239"/>
    <s v="PRD016"/>
    <s v="STR140"/>
    <s v="EMP0145"/>
    <n v="3"/>
    <n v="59.92"/>
    <n v="20"/>
    <n v="35.950000000000003"/>
    <n v="165.38"/>
    <n v="144.44999999999999"/>
    <n v="20.93"/>
    <s v="Debit Card"/>
    <s v="Not Returned"/>
    <x v="1"/>
    <d v="1899-12-30T15:13:00"/>
    <s v="Weekend"/>
    <s v="Milky Mist Milk 2kg"/>
    <x v="3"/>
    <n v="59.92"/>
    <s v="Jayakumar Velan"/>
    <x v="2"/>
    <s v="Ilango Reddy"/>
    <s v="Cashier"/>
    <s v="FreshMart Surat Crossing"/>
    <x v="2"/>
  </r>
  <r>
    <s v="INV101725"/>
    <x v="351"/>
    <s v="CUST0324"/>
    <s v="PRD006"/>
    <s v="STR003"/>
    <s v="EMP0298"/>
    <n v="8"/>
    <n v="373.66"/>
    <n v="0"/>
    <n v="0"/>
    <n v="3437.67"/>
    <n v="1730.56"/>
    <n v="1707.11"/>
    <s v="Cash"/>
    <s v="Not Returned"/>
    <x v="0"/>
    <d v="1899-12-30T12:47:00"/>
    <s v="Weekend"/>
    <s v="Harvest Gold Cookies 500g"/>
    <x v="6"/>
    <n v="343.56"/>
    <s v="Tamil Velan"/>
    <x v="0"/>
    <s v="Balaji Reddy"/>
    <s v="Billing"/>
    <s v="FreshMart Tiruppur Square"/>
    <x v="0"/>
  </r>
  <r>
    <s v="INV102371"/>
    <x v="351"/>
    <s v="CUST0295"/>
    <s v="PRD130"/>
    <s v="STR102"/>
    <s v="EMP0331"/>
    <n v="1"/>
    <n v="519.78"/>
    <n v="5"/>
    <n v="25.99"/>
    <n v="567.86"/>
    <n v="397.92"/>
    <n v="169.94"/>
    <s v="Cash"/>
    <s v="Not Returned"/>
    <x v="1"/>
    <d v="1899-12-30T20:21:00"/>
    <s v="Weekend"/>
    <s v="Aachi Whole Spices 200g"/>
    <x v="1"/>
    <n v="519.78"/>
    <s v="Latha Gounder"/>
    <x v="2"/>
    <s v="Sudha Venkataraman"/>
    <s v="Cashier"/>
    <s v="FreshMart Nagpur Towers"/>
    <x v="0"/>
  </r>
  <r>
    <s v="INV100531"/>
    <x v="352"/>
    <s v="CUST0094"/>
    <s v="PRD148"/>
    <s v="STR097"/>
    <s v="EMP0340"/>
    <n v="1"/>
    <n v="108.97"/>
    <n v="10"/>
    <n v="10.9"/>
    <n v="98.07"/>
    <n v="83.33"/>
    <n v="14.74"/>
    <s v="Credit Card"/>
    <s v="Not Returned"/>
    <x v="1"/>
    <d v="1899-12-30T20:11:00"/>
    <s v="Weekday"/>
    <s v="Lizol Toilet Cleaner 200g"/>
    <x v="4"/>
    <n v="108.97"/>
    <s v="Sathish Sharma"/>
    <x v="2"/>
    <s v="Nithya Subramaniam"/>
    <s v="Cashier"/>
    <s v="FreshMart Ahmedabad Arcade"/>
    <x v="2"/>
  </r>
  <r>
    <s v="INV101029"/>
    <x v="352"/>
    <s v="CUST0295"/>
    <s v="PRD092"/>
    <s v="STR098"/>
    <s v="EMP0096"/>
    <n v="2"/>
    <n v="224.28"/>
    <n v="0"/>
    <n v="0"/>
    <n v="448.56"/>
    <n v="384.78"/>
    <n v="63.78"/>
    <s v="Net Banking"/>
    <s v="Not Returned"/>
    <x v="1"/>
    <d v="1899-12-30T12:01:00"/>
    <s v="Weekday"/>
    <s v="Organic Fresh Fresh Fruits 200g"/>
    <x v="9"/>
    <n v="224.28"/>
    <s v="Latha Gounder"/>
    <x v="2"/>
    <s v="Manoj Nathan"/>
    <s v="Sales"/>
    <s v="FreshMart Pune Main Road"/>
    <x v="1"/>
  </r>
  <r>
    <s v="INV102365"/>
    <x v="352"/>
    <s v="CUST0262"/>
    <s v="PRD017"/>
    <s v="STR096"/>
    <s v="EMP0301"/>
    <n v="3"/>
    <n v="464.41"/>
    <n v="15"/>
    <n v="208.98"/>
    <n v="1184.25"/>
    <n v="1193.07"/>
    <n v="-8.82"/>
    <s v="Net Banking"/>
    <s v="Not Returned"/>
    <x v="1"/>
    <d v="1899-12-30T14:37:00"/>
    <s v="Weekday"/>
    <s v="Nestle Curd 1kg"/>
    <x v="3"/>
    <n v="464.41"/>
    <s v="Udhay Mudaliar"/>
    <x v="2"/>
    <s v="Kalpana Prabhu"/>
    <s v="Inventory"/>
    <s v="FreshMart Mumbai Bypass"/>
    <x v="2"/>
  </r>
  <r>
    <s v="INV100188"/>
    <x v="353"/>
    <s v="CUST0014"/>
    <s v="PRD017"/>
    <s v="STR029"/>
    <s v="EMP0069"/>
    <n v="3"/>
    <n v="464.41"/>
    <n v="0"/>
    <n v="0"/>
    <n v="1393.23"/>
    <n v="1193.07"/>
    <n v="200.16"/>
    <s v="Debit Card"/>
    <s v="Not Returned"/>
    <x v="1"/>
    <d v="1899-12-30T18:42:00"/>
    <s v="Weekday"/>
    <s v="Nestle Curd 1kg"/>
    <x v="3"/>
    <n v="464.41"/>
    <s v="Ilango Varma"/>
    <x v="2"/>
    <s v="Uma Chandran"/>
    <s v="Store Manager"/>
    <s v="FreshMart Bengaluru Colony"/>
    <x v="0"/>
  </r>
  <r>
    <s v="INV100965"/>
    <x v="353"/>
    <s v="CUST0110"/>
    <s v="PRD088"/>
    <s v="STR113"/>
    <s v="EMP0339"/>
    <n v="6"/>
    <n v="434.9"/>
    <n v="5"/>
    <n v="130.47"/>
    <n v="2478.9299999999998"/>
    <n v="2047.44"/>
    <n v="431.49"/>
    <s v="Upi"/>
    <s v="Not Returned"/>
    <x v="0"/>
    <d v="1899-12-30T12:13:00"/>
    <s v="Weekday"/>
    <s v="Local Farm Fresh Fruits Combo v3"/>
    <x v="9"/>
    <n v="404.97"/>
    <s v="Pandi Chandran"/>
    <x v="0"/>
    <s v="Hariharan Mudaliar"/>
    <s v="Cashier"/>
    <s v="FreshMart Pune Heights"/>
    <x v="2"/>
  </r>
  <r>
    <s v="INV101033"/>
    <x v="353"/>
    <s v="CUST0007"/>
    <s v="PRD014"/>
    <s v="STR168"/>
    <s v="EMP0203"/>
    <n v="2"/>
    <n v="434.65"/>
    <n v="0"/>
    <n v="0"/>
    <n v="869.3"/>
    <n v="703.26"/>
    <n v="166.04"/>
    <s v="Credit Card"/>
    <s v="Not Returned"/>
    <x v="1"/>
    <d v="1899-12-30T16:42:00"/>
    <s v="Weekday"/>
    <s v="Milky Mist Curd 1kg"/>
    <x v="3"/>
    <n v="434.65"/>
    <s v="Senthil Pillai"/>
    <x v="2"/>
    <s v="Hariharan Sekar"/>
    <s v="Operations"/>
    <s v="FreshMart Guwahati Point"/>
    <x v="3"/>
  </r>
  <r>
    <s v="INV101100"/>
    <x v="353"/>
    <s v="CUST0572"/>
    <s v="PRD041"/>
    <s v="STR011"/>
    <s v="EMP0102"/>
    <n v="3"/>
    <n v="233.01"/>
    <n v="0"/>
    <n v="0"/>
    <n v="699.03"/>
    <n v="569.07000000000005"/>
    <n v="129.96"/>
    <s v="Upi"/>
    <s v="Not Returned"/>
    <x v="1"/>
    <d v="1899-12-30T17:00:00"/>
    <s v="Weekday"/>
    <s v="Amul Frozen Vegetables 250ml"/>
    <x v="12"/>
    <n v="217.85"/>
    <s v="Chandrasekar Balan"/>
    <x v="0"/>
    <s v="Prasath Reddy"/>
    <s v="Cashier"/>
    <s v="FreshMart Bengaluru Enclave"/>
    <x v="0"/>
  </r>
  <r>
    <s v="INV101246"/>
    <x v="353"/>
    <s v="CUST0540"/>
    <s v="PRD089"/>
    <s v="STR064"/>
    <s v="EMP0334"/>
    <n v="4"/>
    <n v="308.60000000000002"/>
    <n v="5"/>
    <n v="61.72"/>
    <n v="1172.68"/>
    <n v="1005.68"/>
    <n v="167"/>
    <s v="Upi"/>
    <s v="Not Returned"/>
    <x v="1"/>
    <d v="1899-12-30T19:13:00"/>
    <s v="Weekday"/>
    <s v="Organic Fresh Fresh Fruits 500g"/>
    <x v="9"/>
    <n v="305.67"/>
    <s v="Thenmozhi Naicker"/>
    <x v="0"/>
    <s v="Elango Raj"/>
    <s v="Sales"/>
    <s v="FreshMart Kochi Extension"/>
    <x v="0"/>
  </r>
  <r>
    <s v="INV101304"/>
    <x v="353"/>
    <s v="CUST0202"/>
    <s v="PRD006"/>
    <s v="STR045"/>
    <s v="EMP0057"/>
    <n v="1"/>
    <n v="343.56"/>
    <n v="15"/>
    <n v="51.53"/>
    <n v="292.02999999999997"/>
    <n v="216.32"/>
    <n v="75.709999999999994"/>
    <s v="Credit Card"/>
    <s v="Not Returned"/>
    <x v="1"/>
    <d v="1899-12-30T12:21:00"/>
    <s v="Weekday"/>
    <s v="Harvest Gold Cookies 500g"/>
    <x v="6"/>
    <n v="343.56"/>
    <s v="Vijay Nair"/>
    <x v="1"/>
    <s v="Indira Raj"/>
    <s v="Billing"/>
    <s v="FreshMart Madurai Junction"/>
    <x v="0"/>
  </r>
  <r>
    <s v="INV101315"/>
    <x v="353"/>
    <s v="CUST0072"/>
    <s v="PRD047"/>
    <s v="STR012"/>
    <s v="EMP0142"/>
    <n v="3"/>
    <n v="520.96"/>
    <n v="15"/>
    <n v="234.43"/>
    <n v="1328.45"/>
    <n v="1031.67"/>
    <n v="296.77999999999997"/>
    <s v="Credit Card"/>
    <s v="Not Returned"/>
    <x v="1"/>
    <d v="1899-12-30T12:25:00"/>
    <s v="Weekday"/>
    <s v="Lays Chocolates Combo"/>
    <x v="7"/>
    <n v="474.19"/>
    <s v="Vijay Chandran"/>
    <x v="0"/>
    <s v="Sathish Subramaniam"/>
    <s v="Billing"/>
    <s v="FreshMart Chennai Junction"/>
    <x v="0"/>
  </r>
  <r>
    <s v="INV101822"/>
    <x v="353"/>
    <s v="CUST0370"/>
    <s v="PRD028"/>
    <s v="STR043"/>
    <s v="EMP0330"/>
    <n v="6"/>
    <n v="402.72"/>
    <n v="15"/>
    <n v="362.45"/>
    <n v="2053.87"/>
    <n v="1859.88"/>
    <n v="193.99"/>
    <s v="Cash"/>
    <s v="Not Returned"/>
    <x v="1"/>
    <d v="1899-12-30T20:09:00"/>
    <s v="Weekday"/>
    <s v="Tata Tea Soft Drinks 500g"/>
    <x v="0"/>
    <n v="380.12"/>
    <s v="Jaya Naicker"/>
    <x v="0"/>
    <s v="Nagarajan Chandran"/>
    <s v="Store Manager"/>
    <s v="FreshMart Erode Heights"/>
    <x v="0"/>
  </r>
  <r>
    <s v="INV101889"/>
    <x v="353"/>
    <s v="CUST0505"/>
    <s v="PRD105"/>
    <s v="STR085"/>
    <s v="EMP0086"/>
    <n v="8"/>
    <n v="149.47"/>
    <n v="20"/>
    <n v="239.15"/>
    <n v="956.61"/>
    <n v="938.16"/>
    <n v="18.45"/>
    <s v="Upi"/>
    <s v="Not Returned"/>
    <x v="2"/>
    <d v="1899-12-30T10:05:00"/>
    <s v="Weekday"/>
    <s v="India Gate Basmati Rice 250ml"/>
    <x v="2"/>
    <n v="131.03"/>
    <s v="Yazhini Sekar"/>
    <x v="0"/>
    <s v="Charulatha Murugan"/>
    <s v="Sales"/>
    <s v="FreshMart Mysuru Arcade"/>
    <x v="0"/>
  </r>
  <r>
    <s v="INV101897"/>
    <x v="353"/>
    <s v="CUST0174"/>
    <s v="PRD087"/>
    <s v="STR020"/>
    <s v="EMP0129"/>
    <n v="5"/>
    <n v="71.290000000000006"/>
    <n v="10"/>
    <n v="35.65"/>
    <n v="320.8"/>
    <n v="296.85000000000002"/>
    <n v="23.95"/>
    <s v="Cash"/>
    <s v="Not Returned"/>
    <x v="2"/>
    <d v="1899-12-30T12:33:00"/>
    <s v="Weekday"/>
    <s v="Organic Fresh Fresh Fruits Combo"/>
    <x v="9"/>
    <n v="71.290000000000006"/>
    <s v="Yogesh Sharma"/>
    <x v="2"/>
    <s v="Arun Nair"/>
    <s v="Inventory"/>
    <s v="FreshMart Erode Circle"/>
    <x v="0"/>
  </r>
  <r>
    <s v="INV101982"/>
    <x v="353"/>
    <s v="CUST0249"/>
    <s v="PRD142"/>
    <s v="STR137"/>
    <s v="EMP0039"/>
    <n v="3"/>
    <n v="522.78"/>
    <n v="10"/>
    <n v="156.83000000000001"/>
    <n v="1411.51"/>
    <n v="1187.6099999999999"/>
    <n v="223.9"/>
    <s v="Net Banking"/>
    <s v="Returned"/>
    <x v="1"/>
    <d v="1899-12-30T09:38:00"/>
    <s v="Weekday"/>
    <s v="Lizol Dishwash 200g"/>
    <x v="4"/>
    <n v="522.78"/>
    <s v="Dhanush Menon"/>
    <x v="1"/>
    <s v="Indira Menon"/>
    <s v="Store Manager"/>
    <s v="FreshMart Ahmedabad Square"/>
    <x v="2"/>
  </r>
  <r>
    <s v="INV102206"/>
    <x v="353"/>
    <s v="CUST0270"/>
    <s v="PRD023"/>
    <s v="STR104"/>
    <s v="EMP0148"/>
    <n v="3"/>
    <n v="360.8"/>
    <n v="0"/>
    <n v="0"/>
    <n v="1082.4000000000001"/>
    <n v="798.3"/>
    <n v="284.10000000000002"/>
    <s v="Cash"/>
    <s v="Not Returned"/>
    <x v="1"/>
    <d v="1899-12-30T10:03:00"/>
    <s v="Weekday"/>
    <s v="Amul Butter 1L"/>
    <x v="3"/>
    <n v="342.27"/>
    <s v="Banu Venkataraman"/>
    <x v="0"/>
    <s v="Malathi Rao"/>
    <s v="Billing"/>
    <s v="FreshMart Nagpur Square"/>
    <x v="2"/>
  </r>
  <r>
    <s v="INV102379"/>
    <x v="353"/>
    <s v="CUST0613"/>
    <s v="PRD099"/>
    <s v="STR067"/>
    <s v="EMP0247"/>
    <n v="8"/>
    <n v="441.63"/>
    <n v="0"/>
    <n v="0"/>
    <n v="3533.04"/>
    <n v="2779.76"/>
    <n v="753.28"/>
    <s v="Upi"/>
    <s v="Not Returned"/>
    <x v="1"/>
    <d v="1899-12-30T12:02:00"/>
    <s v="Weekday"/>
    <s v="Local Farm Fresh Vegetables 200g"/>
    <x v="11"/>
    <n v="401.06"/>
    <s v="Meena Menon"/>
    <x v="0"/>
    <s v="Sudha Balan"/>
    <s v="Sales"/>
    <s v="FreshMart Salem Complex"/>
    <x v="0"/>
  </r>
  <r>
    <s v="INV101399"/>
    <x v="354"/>
    <s v="CUST0024"/>
    <s v="PRD022"/>
    <s v="STR085"/>
    <s v="EMP0154"/>
    <n v="5"/>
    <n v="397.22"/>
    <n v="15"/>
    <n v="297.92"/>
    <n v="1688.18"/>
    <n v="1596.85"/>
    <n v="91.33"/>
    <s v="Cash"/>
    <s v="Not Returned"/>
    <x v="0"/>
    <d v="1899-12-30T13:37:00"/>
    <s v="Weekday"/>
    <s v="Aavin Milk Pack"/>
    <x v="3"/>
    <n v="397.22"/>
    <s v="Devi Balan"/>
    <x v="2"/>
    <s v="Dinesh Varma"/>
    <s v="Store Manager"/>
    <s v="FreshMart Mysuru Arcade"/>
    <x v="0"/>
  </r>
  <r>
    <s v="INV102062"/>
    <x v="354"/>
    <s v="CUST0572"/>
    <s v="PRD004"/>
    <s v="STR165"/>
    <s v="EMP0260"/>
    <n v="7"/>
    <n v="413.36"/>
    <n v="0"/>
    <n v="0"/>
    <n v="2893.52"/>
    <n v="1655.78"/>
    <n v="1237.74"/>
    <s v="Wallet"/>
    <s v="Not Returned"/>
    <x v="2"/>
    <d v="1899-12-30T21:53:00"/>
    <s v="Weekday"/>
    <s v="Britannia Buns 2kg"/>
    <x v="6"/>
    <n v="398.25"/>
    <s v="Chandrasekar Balan"/>
    <x v="0"/>
    <s v="Kamala Prabhu"/>
    <s v="Billing"/>
    <s v="FreshMart Jaipur Junction"/>
    <x v="1"/>
  </r>
  <r>
    <s v="INV100825"/>
    <x v="355"/>
    <s v="CUST0392"/>
    <s v="PRD097"/>
    <s v="STR144"/>
    <s v="EMP0047"/>
    <n v="3"/>
    <n v="403.7"/>
    <n v="0"/>
    <n v="0"/>
    <n v="1211.0999999999999"/>
    <n v="931.14"/>
    <n v="279.95999999999998"/>
    <s v="Wallet"/>
    <s v="Not Returned"/>
    <x v="1"/>
    <d v="1899-12-30T11:27:00"/>
    <s v="Weekday"/>
    <s v="Local Farm Fresh Vegetables 250ml v2"/>
    <x v="11"/>
    <n v="365.92"/>
    <s v="Indira Chettiar"/>
    <x v="0"/>
    <s v="Sundar Gounder"/>
    <s v="Store Manager"/>
    <s v="FreshMart Kanpur Colony"/>
    <x v="1"/>
  </r>
  <r>
    <s v="INV101303"/>
    <x v="355"/>
    <s v="CUST0416"/>
    <s v="PRD031"/>
    <s v="STR071"/>
    <s v="EMP0189"/>
    <n v="1"/>
    <n v="342.46"/>
    <n v="0"/>
    <n v="0"/>
    <n v="342.46"/>
    <n v="271.77999999999997"/>
    <n v="70.680000000000007"/>
    <s v="Upi"/>
    <s v="Not Returned"/>
    <x v="1"/>
    <d v="1899-12-30T14:07:00"/>
    <s v="Weekday"/>
    <s v="Nescafe Coffee Pack"/>
    <x v="0"/>
    <n v="342.46"/>
    <s v="Hari Prabhu"/>
    <x v="2"/>
    <s v="Harini Pillai"/>
    <s v="Billing"/>
    <s v="FreshMart Salem Crossing"/>
    <x v="0"/>
  </r>
  <r>
    <s v="INV101775"/>
    <x v="355"/>
    <s v="CUST0046"/>
    <s v="PRD150"/>
    <s v="STR055"/>
    <s v="EMP0068"/>
    <n v="4"/>
    <n v="242.02"/>
    <n v="5"/>
    <n v="48.4"/>
    <n v="919.68"/>
    <n v="632.24"/>
    <n v="287.44"/>
    <s v="Upi"/>
    <s v="Returned"/>
    <x v="1"/>
    <d v="1899-12-30T11:51:00"/>
    <s v="Weekday"/>
    <s v="Lizol Toilet Cleaner 200g v2"/>
    <x v="4"/>
    <n v="214.04"/>
    <s v="Kishore Murugan"/>
    <x v="0"/>
    <s v="Manoj Subramaniam"/>
    <s v="Sales"/>
    <s v="FreshMart Madurai Circle"/>
    <x v="0"/>
  </r>
  <r>
    <s v="INV101762"/>
    <x v="356"/>
    <s v="CUST0509"/>
    <s v="PRD054"/>
    <s v="STR139"/>
    <s v="EMP0242"/>
    <n v="7"/>
    <n v="598.70000000000005"/>
    <n v="20"/>
    <n v="838.18"/>
    <n v="3352.72"/>
    <n v="2654.33"/>
    <n v="698.39"/>
    <s v="Credit Card"/>
    <s v="Not Returned"/>
    <x v="1"/>
    <d v="1899-12-30T12:35:00"/>
    <s v="Weekday"/>
    <s v="Lays Namkeen 2kg"/>
    <x v="7"/>
    <n v="530.16"/>
    <s v="Harini Chandran"/>
    <x v="0"/>
    <s v="Sudha Iyer"/>
    <s v="Inventory"/>
    <s v="FreshMart Nagpur Colony"/>
    <x v="2"/>
  </r>
  <r>
    <s v="INV102003"/>
    <x v="356"/>
    <s v="CUST0458"/>
    <s v="PRD011"/>
    <s v="STR072"/>
    <s v="EMP0124"/>
    <n v="2"/>
    <n v="168.36"/>
    <n v="20"/>
    <n v="67.34"/>
    <n v="269.38"/>
    <n v="204.46"/>
    <n v="64.92"/>
    <s v="Net Banking"/>
    <s v="Not Returned"/>
    <x v="1"/>
    <d v="1899-12-30T14:41:00"/>
    <s v="Weekday"/>
    <s v="Britannia Rusk 1L"/>
    <x v="6"/>
    <n v="168.36"/>
    <s v="Prasath Rao"/>
    <x v="1"/>
    <s v="Vijay Pandian"/>
    <s v="Sales"/>
    <s v="FreshMart Salem Point"/>
    <x v="0"/>
  </r>
  <r>
    <s v="INV102326"/>
    <x v="356"/>
    <s v="CUST0589"/>
    <s v="PRD100"/>
    <s v="STR060"/>
    <s v="EMP0140"/>
    <n v="4"/>
    <n v="290.45"/>
    <n v="5"/>
    <n v="58.09"/>
    <n v="1103.71"/>
    <n v="951.56"/>
    <n v="152.15"/>
    <s v="Upi"/>
    <s v="Not Returned"/>
    <x v="1"/>
    <d v="1899-12-30T19:10:00"/>
    <s v="Weekday"/>
    <s v="Organic Fresh Fresh Vegetables 200g v2"/>
    <x v="11"/>
    <n v="290.45"/>
    <s v="Ovi Venkataraman"/>
    <x v="2"/>
    <s v="Kavya Sharma"/>
    <s v="Sales"/>
    <s v="FreshMart Erode Square"/>
    <x v="1"/>
  </r>
  <r>
    <s v="INV100105"/>
    <x v="357"/>
    <s v="CUST0594"/>
    <s v="PRD141"/>
    <s v="STR004"/>
    <s v="EMP0212"/>
    <n v="4"/>
    <n v="46.76"/>
    <n v="5"/>
    <n v="9.35"/>
    <n v="204.34"/>
    <n v="146.6"/>
    <n v="57.74"/>
    <s v="Debit Card"/>
    <s v="Not Returned"/>
    <x v="2"/>
    <d v="1899-12-30T11:58:00"/>
    <s v="Weekend"/>
    <s v="Vim Floor Cleaner 1L"/>
    <x v="4"/>
    <n v="46.76"/>
    <s v="Yogesh Iyer"/>
    <x v="1"/>
    <s v="Tamil Pandian"/>
    <s v="Billing"/>
    <s v="FreshMart Erode Plaza"/>
    <x v="0"/>
  </r>
  <r>
    <s v="INV100125"/>
    <x v="357"/>
    <s v="CUST0055"/>
    <s v="PRD092"/>
    <s v="STR013"/>
    <s v="EMP0155"/>
    <n v="3"/>
    <n v="224.28"/>
    <n v="15"/>
    <n v="100.93"/>
    <n v="657.7"/>
    <n v="577.16999999999996"/>
    <n v="80.53"/>
    <s v="Wallet"/>
    <s v="Not Returned"/>
    <x v="1"/>
    <d v="1899-12-30T15:07:00"/>
    <s v="Weekend"/>
    <s v="Organic Fresh Fresh Fruits 200g"/>
    <x v="9"/>
    <n v="224.28"/>
    <s v="Vasanth Mudaliar"/>
    <x v="2"/>
    <s v="Vijay Chandran"/>
    <s v="Cashier"/>
    <s v="FreshMart Tiruppur Extension"/>
    <x v="0"/>
  </r>
  <r>
    <s v="INV100812"/>
    <x v="357"/>
    <s v="CUST0282"/>
    <s v="PRD140"/>
    <s v="STR040"/>
    <s v="EMP0061"/>
    <n v="6"/>
    <n v="398.95"/>
    <n v="20"/>
    <n v="478.74"/>
    <n v="2202.1999999999998"/>
    <n v="1560.36"/>
    <n v="641.84"/>
    <s v="Cash"/>
    <s v="Returned"/>
    <x v="1"/>
    <d v="1899-12-30T12:27:00"/>
    <s v="Weekend"/>
    <s v="Vim Toilet Cleaner 2kg"/>
    <x v="4"/>
    <n v="352.51"/>
    <s v="Thenmozhi Venkataraman"/>
    <x v="0"/>
    <s v="Poornima Devi"/>
    <s v="Billing"/>
    <s v="FreshMart Coimbatore Colony"/>
    <x v="2"/>
  </r>
  <r>
    <s v="INV100970"/>
    <x v="357"/>
    <s v="CUST0223"/>
    <s v="PRD031"/>
    <s v="STR031"/>
    <s v="EMP0153"/>
    <n v="5"/>
    <n v="379.93"/>
    <n v="15"/>
    <n v="284.95"/>
    <n v="1856.9"/>
    <n v="1358.9"/>
    <n v="498"/>
    <s v="Wallet"/>
    <s v="Not Returned"/>
    <x v="0"/>
    <d v="1899-12-30T13:28:00"/>
    <s v="Weekend"/>
    <s v="Nescafe Coffee Pack"/>
    <x v="0"/>
    <n v="342.46"/>
    <s v="Gopal Velan"/>
    <x v="0"/>
    <s v="Eswari Raj"/>
    <s v="Sales"/>
    <s v="FreshMart Chennai Complex"/>
    <x v="0"/>
  </r>
  <r>
    <s v="INV101217"/>
    <x v="357"/>
    <s v="CUST0551"/>
    <s v="PRD150"/>
    <s v="STR082"/>
    <s v="EMP0133"/>
    <n v="8"/>
    <n v="232.72"/>
    <n v="0"/>
    <n v="0"/>
    <n v="2141.02"/>
    <n v="1264.48"/>
    <n v="876.54"/>
    <s v="Upi"/>
    <s v="Not Returned"/>
    <x v="1"/>
    <d v="1899-12-30T14:24:00"/>
    <s v="Weekend"/>
    <s v="Lizol Toilet Cleaner 200g v2"/>
    <x v="4"/>
    <n v="214.04"/>
    <s v="Jagan Pandian"/>
    <x v="0"/>
    <s v="Deepak Naicker"/>
    <s v="Sales"/>
    <s v="FreshMart Salem Bypass"/>
    <x v="0"/>
  </r>
  <r>
    <s v="INV102205"/>
    <x v="357"/>
    <s v="CUST0074"/>
    <s v="PRD006"/>
    <s v="STR034"/>
    <s v="EMP0059"/>
    <n v="2"/>
    <n v="343.56"/>
    <n v="0"/>
    <n v="0"/>
    <n v="790.19"/>
    <n v="432.64"/>
    <n v="357.55"/>
    <s v="Net Banking"/>
    <s v="Not Returned"/>
    <x v="1"/>
    <d v="1899-12-30T19:51:00"/>
    <s v="Weekend"/>
    <s v="Harvest Gold Cookies 500g"/>
    <x v="6"/>
    <n v="343.56"/>
    <s v="Vijay Krishnan"/>
    <x v="1"/>
    <s v="Ezhil Rao"/>
    <s v="Billing"/>
    <s v="FreshMart Tiruppur Circle"/>
    <x v="0"/>
  </r>
  <r>
    <s v="INV102236"/>
    <x v="357"/>
    <s v="CUST0398"/>
    <s v="PRD133"/>
    <s v="STR124"/>
    <s v="EMP0042"/>
    <n v="6"/>
    <n v="82.49"/>
    <n v="20"/>
    <n v="98.99"/>
    <n v="455.34"/>
    <n v="373.5"/>
    <n v="81.84"/>
    <s v="Net Banking"/>
    <s v="Not Returned"/>
    <x v="0"/>
    <d v="1899-12-30T17:14:00"/>
    <s v="Weekend"/>
    <s v="Aachi Powdered Spices 200g"/>
    <x v="1"/>
    <n v="80.5"/>
    <s v="Balamurugan Menon"/>
    <x v="0"/>
    <s v="Nirmala Venkataraman"/>
    <s v="Sales"/>
    <s v="FreshMart Ahmedabad Hub"/>
    <x v="2"/>
  </r>
  <r>
    <s v="INV102412"/>
    <x v="357"/>
    <s v="CUST0345"/>
    <s v="PRD034"/>
    <s v="STR075"/>
    <s v="EMP0300"/>
    <n v="4"/>
    <n v="124.84"/>
    <n v="0"/>
    <n v="0"/>
    <n v="574.26"/>
    <n v="389.4"/>
    <n v="184.86"/>
    <s v="Net Banking"/>
    <s v="Not Returned"/>
    <x v="1"/>
    <d v="1899-12-30T21:53:00"/>
    <s v="Weekend"/>
    <s v="Nescafe Coffee 500g"/>
    <x v="0"/>
    <n v="124.84"/>
    <s v="Tamil Raj"/>
    <x v="1"/>
    <s v="Thiru Raj"/>
    <s v="Sales"/>
    <s v="FreshMart Salem Main Road"/>
    <x v="0"/>
  </r>
  <r>
    <s v="INV102429"/>
    <x v="357"/>
    <s v="CUST0398"/>
    <s v="PRD060"/>
    <s v="STR029"/>
    <s v="EMP0241"/>
    <n v="4"/>
    <n v="82.71"/>
    <n v="0"/>
    <n v="0"/>
    <n v="380.47"/>
    <n v="217"/>
    <n v="163.47"/>
    <s v="Cash"/>
    <s v="Not Returned"/>
    <x v="1"/>
    <d v="1899-12-30T19:01:00"/>
    <s v="Weekend"/>
    <s v="Himalaya Soap 250ml"/>
    <x v="10"/>
    <n v="72.930000000000007"/>
    <s v="Balamurugan Menon"/>
    <x v="0"/>
    <s v="Lalitha Krishnan"/>
    <s v="Sales"/>
    <s v="FreshMart Bengaluru Colony"/>
    <x v="0"/>
  </r>
  <r>
    <s v="INV100430"/>
    <x v="358"/>
    <s v="CUST0060"/>
    <s v="PRD005"/>
    <s v="STR048"/>
    <s v="EMP0152"/>
    <n v="3"/>
    <n v="349.08"/>
    <n v="15"/>
    <n v="157.09"/>
    <n v="1023.67"/>
    <n v="615.80999999999995"/>
    <n v="407.86"/>
    <s v="Net Banking"/>
    <s v="Not Returned"/>
    <x v="1"/>
    <d v="1899-12-30T16:12:00"/>
    <s v="Weekend"/>
    <s v="Amul Paneer 250ml"/>
    <x v="6"/>
    <n v="332.74"/>
    <s v="Anand Subramaniam"/>
    <x v="0"/>
    <s v="Thiru Varma"/>
    <s v="Store Manager"/>
    <s v="FreshMart Bengaluru Square"/>
    <x v="0"/>
  </r>
  <r>
    <s v="INV100870"/>
    <x v="358"/>
    <s v="CUST0051"/>
    <s v="PRD095"/>
    <s v="STR038"/>
    <s v="EMP0041"/>
    <n v="4"/>
    <n v="84.3"/>
    <n v="0"/>
    <n v="0"/>
    <n v="387.78"/>
    <n v="248.56"/>
    <n v="139.22"/>
    <s v="Credit Card"/>
    <s v="Not Returned"/>
    <x v="1"/>
    <d v="1899-12-30T19:25:00"/>
    <s v="Weekend"/>
    <s v="Organic Fresh Fresh Vegetables 200g"/>
    <x v="11"/>
    <n v="75.680000000000007"/>
    <s v="Ovi Devi"/>
    <x v="0"/>
    <s v="Thenmozhi Pandian"/>
    <s v="Inventory"/>
    <s v="FreshMart Hyderabad Hub"/>
    <x v="0"/>
  </r>
  <r>
    <s v="INV101103"/>
    <x v="358"/>
    <s v="CUST0270"/>
    <s v="PRD011"/>
    <s v="STR051"/>
    <s v="EMP0313"/>
    <n v="3"/>
    <n v="174.1"/>
    <n v="10"/>
    <n v="52.23"/>
    <n v="540.58000000000004"/>
    <n v="306.69"/>
    <n v="233.89"/>
    <s v="Wallet"/>
    <s v="Not Returned"/>
    <x v="1"/>
    <d v="1899-12-30T13:34:00"/>
    <s v="Weekend"/>
    <s v="Britannia Rusk 1L"/>
    <x v="6"/>
    <n v="168.36"/>
    <s v="Banu Venkataraman"/>
    <x v="0"/>
    <s v="Lokesh Varma"/>
    <s v="HR"/>
    <s v="FreshMart Madurai Arcade"/>
    <x v="0"/>
  </r>
  <r>
    <s v="INV101293"/>
    <x v="358"/>
    <s v="CUST0406"/>
    <s v="PRD122"/>
    <s v="STR023"/>
    <s v="EMP0256"/>
    <n v="5"/>
    <n v="114.59"/>
    <n v="5"/>
    <n v="28.65"/>
    <n v="625.95000000000005"/>
    <n v="443.6"/>
    <n v="182.35"/>
    <s v="Wallet"/>
    <s v="Not Returned"/>
    <x v="1"/>
    <d v="1899-12-30T20:51:00"/>
    <s v="Weekend"/>
    <s v="Fortune Gingelly Oil 250ml"/>
    <x v="8"/>
    <n v="102.51"/>
    <s v="Gopal Naidu"/>
    <x v="0"/>
    <s v="Vani Naicker"/>
    <s v="Cashier"/>
    <s v="FreshMart Mysuru Square"/>
    <x v="0"/>
  </r>
  <r>
    <s v="INV101735"/>
    <x v="358"/>
    <s v="CUST0685"/>
    <s v="PRD096"/>
    <s v="STR088"/>
    <s v="EMP0229"/>
    <n v="8"/>
    <n v="226.19"/>
    <n v="5"/>
    <n v="90.48"/>
    <n v="1976.9"/>
    <n v="1361.6"/>
    <n v="615.29999999999995"/>
    <s v="Credit Card"/>
    <s v="Not Returned"/>
    <x v="1"/>
    <d v="1899-12-30T14:59:00"/>
    <s v="Weekend"/>
    <s v="Local Farm Fresh Vegetables 1L"/>
    <x v="11"/>
    <n v="205.93"/>
    <s v="Naveen Achari"/>
    <x v="0"/>
    <s v="Udhay Sekar"/>
    <s v="Sales"/>
    <s v="FreshMart Salem Extension"/>
    <x v="0"/>
  </r>
  <r>
    <s v="INV101814"/>
    <x v="358"/>
    <s v="CUST0162"/>
    <s v="PRD054"/>
    <s v="STR129"/>
    <s v="EMP0186"/>
    <n v="3"/>
    <n v="530.16"/>
    <n v="0"/>
    <n v="0"/>
    <n v="1829.05"/>
    <n v="1137.57"/>
    <n v="691.48"/>
    <s v="Upi"/>
    <s v="Not Returned"/>
    <x v="0"/>
    <d v="1899-12-30T20:41:00"/>
    <s v="Weekend"/>
    <s v="Lays Namkeen 2kg"/>
    <x v="7"/>
    <n v="530.16"/>
    <s v="Geetha Balan"/>
    <x v="2"/>
    <s v="Hemalatha Velan"/>
    <s v="Billing"/>
    <s v="FreshMart Ahmedabad Heights"/>
    <x v="2"/>
  </r>
  <r>
    <s v="INV101856"/>
    <x v="358"/>
    <s v="CUST0519"/>
    <s v="PRD094"/>
    <s v="STR004"/>
    <s v="EMP0212"/>
    <n v="4"/>
    <n v="298.68"/>
    <n v="0"/>
    <n v="0"/>
    <n v="1373.93"/>
    <n v="1002.76"/>
    <n v="371.17"/>
    <s v="Net Banking"/>
    <s v="Not Returned"/>
    <x v="2"/>
    <d v="1899-12-30T10:07:00"/>
    <s v="Weekend"/>
    <s v="Organic Fresh Fresh Vegetables 2kg"/>
    <x v="11"/>
    <n v="298.68"/>
    <s v="Padma Murugan"/>
    <x v="2"/>
    <s v="Tamil Pandian"/>
    <s v="Billing"/>
    <s v="FreshMart Erode Plaza"/>
    <x v="0"/>
  </r>
  <r>
    <s v="INV100335"/>
    <x v="359"/>
    <s v="CUST0573"/>
    <s v="PRD098"/>
    <s v="STR135"/>
    <s v="EMP0006"/>
    <n v="5"/>
    <n v="90.43"/>
    <n v="0"/>
    <n v="0"/>
    <n v="452.15"/>
    <n v="345.45"/>
    <n v="106.7"/>
    <s v="Debit Card"/>
    <s v="Not Returned"/>
    <x v="1"/>
    <d v="1899-12-30T12:55:00"/>
    <s v="Weekday"/>
    <s v="Organic Fresh Fresh Vegetables 250ml"/>
    <x v="11"/>
    <n v="83.13"/>
    <s v="Padma Varma"/>
    <x v="1"/>
    <s v="Indira Nair"/>
    <s v="Cashier"/>
    <s v="FreshMart Pune Towers"/>
    <x v="2"/>
  </r>
  <r>
    <s v="INV101139"/>
    <x v="359"/>
    <s v="CUST0228"/>
    <s v="PRD074"/>
    <s v="STR117"/>
    <s v="EMP0009"/>
    <n v="6"/>
    <n v="452.46"/>
    <n v="0"/>
    <n v="0"/>
    <n v="2714.76"/>
    <n v="1885.56"/>
    <n v="829.2"/>
    <s v="Credit Card"/>
    <s v="Not Returned"/>
    <x v="1"/>
    <d v="1899-12-30T15:07:00"/>
    <s v="Weekday"/>
    <s v="Surf Excel Tissue Combo"/>
    <x v="5"/>
    <n v="414.29"/>
    <s v="Sundar Balan"/>
    <x v="0"/>
    <s v="Usha Chettiar"/>
    <s v="Cashier"/>
    <s v="FreshMart Nagpur Market"/>
    <x v="0"/>
  </r>
  <r>
    <s v="INV102285"/>
    <x v="359"/>
    <s v="CUST0018"/>
    <s v="PRD105"/>
    <s v="STR144"/>
    <s v="EMP0048"/>
    <n v="2"/>
    <n v="131.03"/>
    <n v="0"/>
    <n v="0"/>
    <n v="262.06"/>
    <n v="234.54"/>
    <n v="27.52"/>
    <s v="Net Banking"/>
    <s v="Not Returned"/>
    <x v="0"/>
    <d v="1899-12-30T15:15:00"/>
    <s v="Weekday"/>
    <s v="India Gate Basmati Rice 250ml"/>
    <x v="2"/>
    <n v="131.03"/>
    <s v="Kalpana Murugan"/>
    <x v="2"/>
    <s v="Ovi Venkataraman"/>
    <s v="Cashier"/>
    <s v="FreshMart Kanpur Colony"/>
    <x v="1"/>
  </r>
  <r>
    <s v="INV100429"/>
    <x v="360"/>
    <s v="CUST0065"/>
    <s v="PRD063"/>
    <s v="STR045"/>
    <s v="EMP0204"/>
    <n v="1"/>
    <n v="73.83"/>
    <n v="0"/>
    <n v="0"/>
    <n v="73.83"/>
    <n v="54.32"/>
    <n v="19.510000000000002"/>
    <s v="Debit Card"/>
    <s v="Not Returned"/>
    <x v="1"/>
    <d v="1899-12-30T19:59:00"/>
    <s v="Weekday"/>
    <s v="Patanjali Shampoo Combo"/>
    <x v="10"/>
    <n v="42.16"/>
    <s v="Karthik Sharma"/>
    <x v="1"/>
    <s v="Ramesh Murugan"/>
    <s v="Inventory"/>
    <s v="FreshMart Madurai Junction"/>
    <x v="0"/>
  </r>
  <r>
    <s v="INV101676"/>
    <x v="360"/>
    <s v="CUST0046"/>
    <s v="PRD028"/>
    <s v="STR073"/>
    <s v="EMP0114"/>
    <n v="4"/>
    <n v="404.15"/>
    <n v="10"/>
    <n v="161.66"/>
    <n v="1454.94"/>
    <n v="1239.92"/>
    <n v="215.02"/>
    <s v="Net Banking"/>
    <s v="Not Returned"/>
    <x v="1"/>
    <d v="1899-12-30T15:45:00"/>
    <s v="Weekday"/>
    <s v="Tata Tea Soft Drinks 500g"/>
    <x v="0"/>
    <n v="380.12"/>
    <s v="Kishore Murugan"/>
    <x v="0"/>
    <s v="Devi Krishnan"/>
    <s v="Store Manager"/>
    <s v="FreshMart Bengaluru Market"/>
    <x v="0"/>
  </r>
  <r>
    <s v="INV102192"/>
    <x v="360"/>
    <s v="CUST0507"/>
    <s v="PRD012"/>
    <s v="STR137"/>
    <s v="EMP0080"/>
    <n v="1"/>
    <n v="541.35"/>
    <n v="10"/>
    <n v="54.13"/>
    <n v="487.22"/>
    <n v="336.4"/>
    <n v="150.82"/>
    <s v="Debit Card"/>
    <s v="Not Returned"/>
    <x v="1"/>
    <d v="1899-12-30T11:15:00"/>
    <s v="Weekday"/>
    <s v="Harvest Gold Rusk 1kg"/>
    <x v="6"/>
    <n v="541.35"/>
    <s v="Kamala Iyer"/>
    <x v="2"/>
    <s v="Charulatha Balan"/>
    <s v="Sales"/>
    <s v="FreshMart Ahmedabad Square"/>
    <x v="2"/>
  </r>
  <r>
    <s v="INV102211"/>
    <x v="360"/>
    <s v="CUST0485"/>
    <s v="PRD018"/>
    <s v="STR056"/>
    <s v="EMP0163"/>
    <n v="7"/>
    <n v="233.96"/>
    <n v="0"/>
    <n v="0"/>
    <n v="1637.72"/>
    <n v="1338.4"/>
    <n v="299.32"/>
    <s v="Upi"/>
    <s v="Not Returned"/>
    <x v="1"/>
    <d v="1899-12-30T10:04:00"/>
    <s v="Weekday"/>
    <s v="Aavin Cheese 200g"/>
    <x v="3"/>
    <n v="232.58"/>
    <s v="Dhanush Venkataraman"/>
    <x v="0"/>
    <s v="Revathi Raj"/>
    <s v="Cashier"/>
    <s v="FreshMart Bengaluru Junction"/>
    <x v="0"/>
  </r>
  <r>
    <s v="INV100491"/>
    <x v="361"/>
    <s v="CUST0621"/>
    <s v="PRD099"/>
    <s v="STR078"/>
    <s v="EMP0296"/>
    <n v="6"/>
    <n v="432.81"/>
    <n v="10"/>
    <n v="259.69"/>
    <n v="2337.17"/>
    <n v="2084.8200000000002"/>
    <n v="252.35"/>
    <s v="Wallet"/>
    <s v="Not Returned"/>
    <x v="1"/>
    <d v="1899-12-30T18:04:00"/>
    <s v="Weekday"/>
    <s v="Local Farm Fresh Vegetables 200g"/>
    <x v="11"/>
    <n v="401.06"/>
    <s v="Priya Iyer"/>
    <x v="0"/>
    <s v="Vani Venkataraman"/>
    <s v="Billing"/>
    <s v="FreshMart Tiruppur Towers"/>
    <x v="0"/>
  </r>
  <r>
    <s v="INV101609"/>
    <x v="361"/>
    <s v="CUST0499"/>
    <s v="PRD020"/>
    <s v="STR075"/>
    <s v="EMP0033"/>
    <n v="7"/>
    <n v="107.6"/>
    <n v="15"/>
    <n v="112.98"/>
    <n v="640.22"/>
    <n v="602.35"/>
    <n v="37.869999999999997"/>
    <s v="Credit Card"/>
    <s v="Not Returned"/>
    <x v="1"/>
    <d v="1899-12-30T15:53:00"/>
    <s v="Weekday"/>
    <s v="Aavin Milk 1L"/>
    <x v="3"/>
    <n v="99.93"/>
    <s v="Rajesh Rao"/>
    <x v="0"/>
    <s v="Geetha Subramaniam"/>
    <s v="Sales"/>
    <s v="FreshMart Salem Main Road"/>
    <x v="0"/>
  </r>
  <r>
    <s v="INV102169"/>
    <x v="361"/>
    <s v="CUST0552"/>
    <s v="PRD109"/>
    <s v="STR012"/>
    <s v="EMP0157"/>
    <n v="1"/>
    <n v="157.97999999999999"/>
    <n v="15"/>
    <n v="23.7"/>
    <n v="134.28"/>
    <n v="137.94999999999999"/>
    <n v="-3.67"/>
    <s v="Upi"/>
    <s v="Not Returned"/>
    <x v="2"/>
    <d v="1899-12-30T14:32:00"/>
    <s v="Weekday"/>
    <s v="Aachi Ponni Rice 1kg"/>
    <x v="2"/>
    <n v="157.97999999999999"/>
    <s v="Poornima Sharma"/>
    <x v="1"/>
    <s v="Elango Velan"/>
    <s v="Cashier"/>
    <s v="FreshMart Chennai Junction"/>
    <x v="0"/>
  </r>
  <r>
    <s v="INV102274"/>
    <x v="361"/>
    <s v="CUST0381"/>
    <s v="PRD057"/>
    <s v="STR100"/>
    <s v="EMP0324"/>
    <n v="3"/>
    <n v="317.99"/>
    <n v="15"/>
    <n v="143.1"/>
    <n v="810.87"/>
    <n v="705.15"/>
    <n v="105.72"/>
    <s v="Cash"/>
    <s v="Not Returned"/>
    <x v="2"/>
    <d v="1899-12-30T09:53:00"/>
    <s v="Weekday"/>
    <s v="Parle Chocolates 500g"/>
    <x v="7"/>
    <n v="317.99"/>
    <s v="Ovi Chandran"/>
    <x v="1"/>
    <s v="Devi Raj"/>
    <s v="Inventory"/>
    <s v="FreshMart Ahmedabad Enclave"/>
    <x v="2"/>
  </r>
  <r>
    <s v="INV100181"/>
    <x v="362"/>
    <s v="CUST0171"/>
    <s v="PRD082"/>
    <s v="STR159"/>
    <s v="EMP0052"/>
    <n v="4"/>
    <n v="232.92"/>
    <n v="5"/>
    <n v="46.58"/>
    <n v="885.1"/>
    <n v="769.64"/>
    <n v="115.46"/>
    <s v="Cash"/>
    <s v="Not Returned"/>
    <x v="2"/>
    <d v="1899-12-30T10:27:00"/>
    <s v="Weekday"/>
    <s v="Organic Fresh Fresh Fruits Pack"/>
    <x v="9"/>
    <n v="232.92"/>
    <s v="Kavya Chettiar"/>
    <x v="2"/>
    <s v="Pandi Iyer"/>
    <s v="Sales"/>
    <s v="FreshMart Jaipur Market"/>
    <x v="1"/>
  </r>
  <r>
    <s v="INV100650"/>
    <x v="362"/>
    <s v="CUST0315"/>
    <s v="PRD033"/>
    <s v="STR020"/>
    <s v="EMP0221"/>
    <n v="3"/>
    <n v="217.42"/>
    <n v="15"/>
    <n v="97.84"/>
    <n v="554.41999999999996"/>
    <n v="531.09"/>
    <n v="23.33"/>
    <s v="Wallet"/>
    <s v="Not Returned"/>
    <x v="1"/>
    <d v="1899-12-30T21:19:00"/>
    <s v="Weekday"/>
    <s v="Bisleri Soft Drinks 2kg"/>
    <x v="0"/>
    <n v="217.42"/>
    <s v="Aishwarya Varma"/>
    <x v="2"/>
    <s v="Banu Reddy"/>
    <s v="Sales"/>
    <s v="FreshMart Erode Circle"/>
    <x v="0"/>
  </r>
  <r>
    <s v="INV100671"/>
    <x v="362"/>
    <s v="CUST0640"/>
    <s v="PRD010"/>
    <s v="STR005"/>
    <s v="EMP0311"/>
    <n v="4"/>
    <n v="182.3"/>
    <n v="5"/>
    <n v="36.46"/>
    <n v="692.74"/>
    <n v="430.4"/>
    <n v="262.33999999999997"/>
    <s v="Credit Card"/>
    <s v="Not Returned"/>
    <x v="1"/>
    <d v="1899-12-30T11:40:00"/>
    <s v="Weekday"/>
    <s v="Harvest Gold Cookies Pack"/>
    <x v="6"/>
    <n v="182.3"/>
    <s v="Thiru Murugan"/>
    <x v="1"/>
    <s v="Vijay Gounder"/>
    <s v="Store Manager"/>
    <s v="FreshMart Chennai Crossing"/>
    <x v="0"/>
  </r>
  <r>
    <s v="INV100866"/>
    <x v="362"/>
    <s v="CUST0363"/>
    <s v="PRD029"/>
    <s v="STR114"/>
    <s v="EMP0276"/>
    <n v="4"/>
    <n v="332.73"/>
    <n v="10"/>
    <n v="133.09"/>
    <n v="1197.83"/>
    <n v="1044.8800000000001"/>
    <n v="152.94999999999999"/>
    <s v="Debit Card"/>
    <s v="Returned"/>
    <x v="1"/>
    <d v="1899-12-30T12:08:00"/>
    <s v="Weekday"/>
    <s v="Pepsi Tea 200g"/>
    <x v="0"/>
    <n v="332.73"/>
    <s v="Elango Devi"/>
    <x v="1"/>
    <s v="Hari Chettiar"/>
    <s v="Store Manager"/>
    <s v="FreshMart Ahmedabad Complex"/>
    <x v="2"/>
  </r>
  <r>
    <s v="INV100867"/>
    <x v="362"/>
    <s v="CUST0461"/>
    <s v="PRD017"/>
    <s v="STR039"/>
    <s v="EMP0171"/>
    <n v="4"/>
    <n v="507.28"/>
    <n v="0"/>
    <n v="0"/>
    <n v="2029.12"/>
    <n v="1590.76"/>
    <n v="438.36"/>
    <s v="Credit Card"/>
    <s v="Not Returned"/>
    <x v="1"/>
    <d v="1899-12-30T16:10:00"/>
    <s v="Weekday"/>
    <s v="Nestle Curd 1kg"/>
    <x v="3"/>
    <n v="464.41"/>
    <s v="Prakash Achari"/>
    <x v="0"/>
    <s v="Ashok Nair"/>
    <s v="Cashier"/>
    <s v="FreshMart Mysuru Market"/>
    <x v="0"/>
  </r>
  <r>
    <s v="INV100881"/>
    <x v="362"/>
    <s v="CUST0560"/>
    <s v="PRD015"/>
    <s v="STR041"/>
    <s v="EMP0133"/>
    <n v="4"/>
    <n v="459.58"/>
    <n v="0"/>
    <n v="0"/>
    <n v="1838.32"/>
    <n v="1547.56"/>
    <n v="290.76"/>
    <s v="Debit Card"/>
    <s v="Not Returned"/>
    <x v="2"/>
    <d v="1899-12-30T16:15:00"/>
    <s v="Weekday"/>
    <s v="Nestle Butter 250ml"/>
    <x v="3"/>
    <n v="459.58"/>
    <s v="Dinesh Prabhu"/>
    <x v="2"/>
    <s v="Deepak Naicker"/>
    <s v="Sales"/>
    <s v="FreshMart Tiruppur Colony"/>
    <x v="0"/>
  </r>
  <r>
    <s v="INV101263"/>
    <x v="362"/>
    <s v="CUST0087"/>
    <s v="PRD055"/>
    <s v="STR080"/>
    <s v="EMP0285"/>
    <n v="3"/>
    <n v="125.15"/>
    <n v="0"/>
    <n v="0"/>
    <n v="375.45"/>
    <n v="287.10000000000002"/>
    <n v="88.35"/>
    <s v="Credit Card"/>
    <s v="Not Returned"/>
    <x v="0"/>
    <d v="1899-12-30T11:43:00"/>
    <s v="Weekday"/>
    <s v="Cadbury Biscuits Pack"/>
    <x v="7"/>
    <n v="125.15"/>
    <s v="Karthik Selvam"/>
    <x v="1"/>
    <s v="Lalitha Murugan"/>
    <s v="Store Manager"/>
    <s v="FreshMart Madurai Colony"/>
    <x v="0"/>
  </r>
  <r>
    <s v="INV101562"/>
    <x v="362"/>
    <s v="CUST0284"/>
    <s v="PRD104"/>
    <s v="STR041"/>
    <s v="EMP0325"/>
    <n v="2"/>
    <n v="191.13"/>
    <n v="15"/>
    <n v="57.34"/>
    <n v="324.92"/>
    <n v="306.83999999999997"/>
    <n v="18.079999999999998"/>
    <s v="Upi"/>
    <s v="Not Returned"/>
    <x v="1"/>
    <d v="1899-12-30T19:35:00"/>
    <s v="Weekday"/>
    <s v="Local Farm Fresh Vegetables Combo"/>
    <x v="11"/>
    <n v="191.13"/>
    <s v="Usha Gounder"/>
    <x v="1"/>
    <s v="Chandran Naidu"/>
    <s v="Cashier"/>
    <s v="FreshMart Tiruppur Colony"/>
    <x v="0"/>
  </r>
  <r>
    <s v="INV102108"/>
    <x v="362"/>
    <s v="CUST0263"/>
    <s v="PRD069"/>
    <s v="STR070"/>
    <s v="EMP0211"/>
    <n v="6"/>
    <n v="479.54"/>
    <n v="0"/>
    <n v="0"/>
    <n v="2877.24"/>
    <n v="2020.8"/>
    <n v="856.44"/>
    <s v="Net Banking"/>
    <s v="Not Returned"/>
    <x v="1"/>
    <d v="1899-12-30T11:48:00"/>
    <s v="Weekday"/>
    <s v="Patanjali Shampoo 1kg"/>
    <x v="10"/>
    <n v="468.94"/>
    <s v="Deepa Kumar"/>
    <x v="0"/>
    <s v="Tamil Mudaliar"/>
    <s v="Cashier"/>
    <s v="FreshMart Bengaluru Nagar"/>
    <x v="0"/>
  </r>
  <r>
    <s v="INV102124"/>
    <x v="362"/>
    <s v="CUST0246"/>
    <s v="PRD089"/>
    <s v="STR126"/>
    <s v="EMP0080"/>
    <n v="5"/>
    <n v="326.66000000000003"/>
    <n v="10"/>
    <n v="163.33000000000001"/>
    <n v="1469.97"/>
    <n v="1257.0999999999999"/>
    <n v="212.87"/>
    <s v="Net Banking"/>
    <s v="Not Returned"/>
    <x v="1"/>
    <d v="1899-12-30T14:14:00"/>
    <s v="Weekday"/>
    <s v="Organic Fresh Fresh Fruits 500g"/>
    <x v="9"/>
    <n v="305.67"/>
    <s v="Udhay Varma"/>
    <x v="0"/>
    <s v="Charulatha Balan"/>
    <s v="Sales"/>
    <s v="FreshMart Surat Hub"/>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x v="0"/>
    <x v="0"/>
    <x v="0"/>
    <n v="0.7"/>
    <s v="Weekend"/>
    <x v="0"/>
    <x v="0"/>
    <n v="442.14"/>
    <s v="Elango Balan"/>
    <s v="Bronze"/>
    <x v="0"/>
    <s v="Sales"/>
    <s v="FreshMart Tiruppur Extension"/>
    <x v="0"/>
    <x v="0"/>
    <x v="0"/>
    <n v="2"/>
    <n v="0.30796916178263778"/>
    <x v="0"/>
  </r>
  <r>
    <s v="INV101004"/>
    <d v="2026-07-02T00:00:00"/>
    <s v="CUST0211"/>
    <s v="PRD070"/>
    <s v="STR008"/>
    <s v="EMP0175"/>
    <n v="1"/>
    <n v="233.47"/>
    <n v="0"/>
    <n v="0"/>
    <n v="268.49"/>
    <n v="188.98"/>
    <n v="79.510000000000005"/>
    <x v="1"/>
    <x v="0"/>
    <x v="0"/>
    <n v="0.55138888888888893"/>
    <s v="Weekend"/>
    <x v="1"/>
    <x v="1"/>
    <n v="233.47"/>
    <s v="Latha Chandran"/>
    <s v="Silver"/>
    <x v="1"/>
    <s v="Sales"/>
    <s v="FreshMart Kochi Plaza"/>
    <x v="0"/>
    <x v="0"/>
    <x v="1"/>
    <n v="7"/>
    <n v="0.29613765875824055"/>
    <x v="0"/>
  </r>
  <r>
    <s v="INV101088"/>
    <d v="2026-02-24T00:00:00"/>
    <s v="CUST0017"/>
    <s v="PRD050"/>
    <s v="STR070"/>
    <s v="EMP0175"/>
    <n v="4"/>
    <n v="51.33"/>
    <n v="0"/>
    <n v="0"/>
    <n v="205.32"/>
    <n v="149.91999999999999"/>
    <n v="55.4"/>
    <x v="2"/>
    <x v="0"/>
    <x v="0"/>
    <n v="0.46736111111111112"/>
    <s v="Weekday"/>
    <x v="2"/>
    <x v="2"/>
    <n v="51.33"/>
    <s v="Ashok Nair"/>
    <s v="Silver"/>
    <x v="1"/>
    <s v="Sales"/>
    <s v="FreshMart Bengaluru Nagar"/>
    <x v="0"/>
    <x v="0"/>
    <x v="0"/>
    <n v="2"/>
    <n v="0.26982271576076367"/>
    <x v="0"/>
  </r>
  <r>
    <s v="INV100629"/>
    <d v="2025-12-15T00:00:00"/>
    <s v="CUST0008"/>
    <s v="PRD054"/>
    <s v="STR022"/>
    <s v="EMP0133"/>
    <n v="1"/>
    <n v="530.16"/>
    <n v="0"/>
    <n v="0"/>
    <n v="530.16"/>
    <n v="379.19"/>
    <n v="150.97"/>
    <x v="0"/>
    <x v="0"/>
    <x v="0"/>
    <n v="0.82986111111111116"/>
    <s v="Weekday"/>
    <x v="3"/>
    <x v="2"/>
    <n v="530.16"/>
    <s v="Eswari Raj"/>
    <s v="Silver"/>
    <x v="2"/>
    <s v="Sales"/>
    <s v="FreshMart Tiruppur Complex"/>
    <x v="0"/>
    <x v="1"/>
    <x v="2"/>
    <n v="12"/>
    <n v="0.28476309038780745"/>
    <x v="0"/>
  </r>
  <r>
    <s v="INV100910"/>
    <d v="2026-03-15T00:00:00"/>
    <s v="CUST0353"/>
    <s v="PRD027"/>
    <s v="STR031"/>
    <s v="EMP0153"/>
    <n v="8"/>
    <n v="150.79"/>
    <n v="0"/>
    <n v="0"/>
    <n v="1387.27"/>
    <n v="855.92"/>
    <n v="531.35"/>
    <x v="3"/>
    <x v="0"/>
    <x v="0"/>
    <n v="0.66388888888888886"/>
    <s v="Weekend"/>
    <x v="4"/>
    <x v="3"/>
    <n v="139.21"/>
    <s v="Mala Nair"/>
    <s v="Gold"/>
    <x v="3"/>
    <s v="Sales"/>
    <s v="FreshMart Chennai Complex"/>
    <x v="0"/>
    <x v="0"/>
    <x v="3"/>
    <n v="3"/>
    <n v="0.38301844630100845"/>
    <x v="0"/>
  </r>
  <r>
    <s v="INV102177"/>
    <d v="2025-12-14T00:00:00"/>
    <s v="CUST0406"/>
    <s v="PRD115"/>
    <s v="STR050"/>
    <s v="EMP0067"/>
    <n v="3"/>
    <n v="387.87"/>
    <n v="0"/>
    <n v="0"/>
    <n v="1338.15"/>
    <n v="959.73"/>
    <n v="378.42"/>
    <x v="4"/>
    <x v="0"/>
    <x v="0"/>
    <n v="0.38263888888888886"/>
    <s v="Weekend"/>
    <x v="5"/>
    <x v="4"/>
    <n v="372.61"/>
    <s v="Gopal Naidu"/>
    <s v="Gold"/>
    <x v="4"/>
    <s v="Sales"/>
    <s v="FreshMart Chennai Main Road"/>
    <x v="0"/>
    <x v="1"/>
    <x v="2"/>
    <n v="12"/>
    <n v="0.28279340881067144"/>
    <x v="0"/>
  </r>
  <r>
    <s v="INV101900"/>
    <d v="2026-04-03T00:00:00"/>
    <s v="CUST0215"/>
    <s v="PRD146"/>
    <s v="STR055"/>
    <s v="EMP0068"/>
    <n v="3"/>
    <n v="66.400000000000006"/>
    <n v="0"/>
    <n v="0"/>
    <n v="199.2"/>
    <n v="149.97"/>
    <n v="49.23"/>
    <x v="3"/>
    <x v="0"/>
    <x v="0"/>
    <n v="0.91388888888888886"/>
    <s v="Weekday"/>
    <x v="6"/>
    <x v="5"/>
    <n v="66.400000000000006"/>
    <s v="Nithya Nathan"/>
    <s v="Bronze"/>
    <x v="5"/>
    <s v="Sales"/>
    <s v="FreshMart Madurai Circle"/>
    <x v="0"/>
    <x v="0"/>
    <x v="4"/>
    <n v="4"/>
    <n v="0.24713855421686748"/>
    <x v="0"/>
  </r>
  <r>
    <s v="INV100926"/>
    <d v="2026-11-03T00:00:00"/>
    <s v="CUST0121"/>
    <s v="PRD007"/>
    <s v="STR059"/>
    <s v="EMP0040"/>
    <n v="2"/>
    <n v="437.49"/>
    <n v="0"/>
    <n v="0"/>
    <n v="874.98"/>
    <n v="530.88"/>
    <n v="344.1"/>
    <x v="2"/>
    <x v="0"/>
    <x v="0"/>
    <n v="0.71250000000000002"/>
    <s v="Weekday"/>
    <x v="7"/>
    <x v="6"/>
    <n v="437.49"/>
    <s v="Venkat Achari"/>
    <s v="Silver"/>
    <x v="6"/>
    <s v="Sales"/>
    <s v="FreshMart Coimbatore Plaza"/>
    <x v="0"/>
    <x v="0"/>
    <x v="5"/>
    <n v="11"/>
    <n v="0.39326613179729825"/>
    <x v="0"/>
  </r>
  <r>
    <s v="INV101759"/>
    <d v="2025-11-12T00:00:00"/>
    <s v="CUST0121"/>
    <s v="PRD025"/>
    <s v="STR064"/>
    <s v="EMP0228"/>
    <n v="4"/>
    <n v="383.51"/>
    <n v="0"/>
    <n v="0"/>
    <n v="1534.04"/>
    <n v="1143.5999999999999"/>
    <n v="390.44"/>
    <x v="1"/>
    <x v="0"/>
    <x v="0"/>
    <n v="0.73263888888888884"/>
    <s v="Weekday"/>
    <x v="8"/>
    <x v="3"/>
    <n v="383.51"/>
    <s v="Venkat Achari"/>
    <s v="Silver"/>
    <x v="7"/>
    <s v="Sales"/>
    <s v="FreshMart Kochi Extension"/>
    <x v="0"/>
    <x v="1"/>
    <x v="5"/>
    <n v="11"/>
    <n v="0.25451748324685147"/>
    <x v="0"/>
  </r>
  <r>
    <s v="INV101154"/>
    <d v="2025-12-14T00:00:00"/>
    <s v="CUST0114"/>
    <s v="PRD029"/>
    <s v="STR089"/>
    <s v="EMP0133"/>
    <n v="2"/>
    <n v="332.73"/>
    <n v="0"/>
    <n v="0"/>
    <n v="765.28"/>
    <n v="522.44000000000005"/>
    <n v="242.84"/>
    <x v="3"/>
    <x v="0"/>
    <x v="0"/>
    <n v="0.47013888888888888"/>
    <s v="Weekend"/>
    <x v="9"/>
    <x v="3"/>
    <n v="332.73"/>
    <s v="Hariharan Menon"/>
    <s v="Bronze"/>
    <x v="2"/>
    <s v="Sales"/>
    <s v="FreshMart Salem Hub"/>
    <x v="0"/>
    <x v="1"/>
    <x v="2"/>
    <n v="12"/>
    <n v="0.31732176458289779"/>
    <x v="0"/>
  </r>
  <r>
    <s v="INV101686"/>
    <d v="2025-12-16T00:00:00"/>
    <s v="CUST0205"/>
    <s v="PRD052"/>
    <s v="STR091"/>
    <s v="EMP0264"/>
    <n v="3"/>
    <n v="346.68"/>
    <n v="0"/>
    <n v="0"/>
    <n v="1040.04"/>
    <n v="766.47"/>
    <n v="273.57"/>
    <x v="5"/>
    <x v="0"/>
    <x v="0"/>
    <n v="0.39583333333333331"/>
    <s v="Weekday"/>
    <x v="10"/>
    <x v="2"/>
    <n v="328.59"/>
    <s v="Lalitha Nathan"/>
    <s v="Gold"/>
    <x v="8"/>
    <s v="Sales"/>
    <s v="FreshMart Tiruppur Plaza"/>
    <x v="0"/>
    <x v="1"/>
    <x v="2"/>
    <n v="12"/>
    <n v="0.26303796007845853"/>
    <x v="0"/>
  </r>
  <r>
    <s v="INV102060"/>
    <d v="2026-02-16T00:00:00"/>
    <s v="CUST0232"/>
    <s v="PRD023"/>
    <s v="STR024"/>
    <s v="EMP0199"/>
    <n v="4"/>
    <n v="342.27"/>
    <n v="0"/>
    <n v="0"/>
    <n v="1369.08"/>
    <n v="1064.4000000000001"/>
    <n v="304.68"/>
    <x v="0"/>
    <x v="0"/>
    <x v="0"/>
    <n v="0.7944444444444444"/>
    <s v="Weekday"/>
    <x v="11"/>
    <x v="7"/>
    <n v="342.27"/>
    <s v="Kishore Sharma"/>
    <s v="Bronze"/>
    <x v="9"/>
    <s v="Sales"/>
    <s v="FreshMart Bengaluru Plaza"/>
    <x v="0"/>
    <x v="0"/>
    <x v="0"/>
    <n v="2"/>
    <n v="0.22254360592514683"/>
    <x v="0"/>
  </r>
  <r>
    <s v="INV100373"/>
    <d v="2026-12-02T00:00:00"/>
    <s v="CUST0198"/>
    <s v="PRD122"/>
    <s v="STR013"/>
    <s v="EMP0230"/>
    <n v="3"/>
    <n v="102.51"/>
    <n v="0"/>
    <n v="0"/>
    <n v="307.52999999999997"/>
    <n v="266.16000000000003"/>
    <n v="41.37"/>
    <x v="0"/>
    <x v="0"/>
    <x v="0"/>
    <n v="0.7"/>
    <s v="Weekday"/>
    <x v="12"/>
    <x v="8"/>
    <n v="102.51"/>
    <s v="Meena Pillai"/>
    <s v="Silver"/>
    <x v="10"/>
    <s v="Sales"/>
    <s v="FreshMart Tiruppur Extension"/>
    <x v="0"/>
    <x v="0"/>
    <x v="2"/>
    <n v="12"/>
    <n v="0.13452346112574384"/>
    <x v="0"/>
  </r>
  <r>
    <s v="INV100520"/>
    <d v="2026-03-28T00:00:00"/>
    <s v="CUST0637"/>
    <s v="PRD115"/>
    <s v="STR056"/>
    <s v="EMP0315"/>
    <n v="3"/>
    <n v="372.61"/>
    <n v="0"/>
    <n v="0"/>
    <n v="1285.5"/>
    <n v="959.73"/>
    <n v="325.77"/>
    <x v="2"/>
    <x v="0"/>
    <x v="0"/>
    <n v="0.8041666666666667"/>
    <s v="Weekend"/>
    <x v="5"/>
    <x v="4"/>
    <n v="372.61"/>
    <s v="Deepa Devi"/>
    <s v="Bronze"/>
    <x v="11"/>
    <s v="Sales"/>
    <s v="FreshMart Bengaluru Junction"/>
    <x v="0"/>
    <x v="0"/>
    <x v="3"/>
    <n v="3"/>
    <n v="0.25341890315052507"/>
    <x v="0"/>
  </r>
  <r>
    <s v="INV102494"/>
    <d v="2026-03-17T00:00:00"/>
    <s v="CUST0101"/>
    <s v="PRD034"/>
    <s v="STR061"/>
    <s v="EMP0279"/>
    <n v="3"/>
    <n v="124.84"/>
    <n v="0"/>
    <n v="0"/>
    <n v="374.52"/>
    <n v="292.05"/>
    <n v="82.47"/>
    <x v="0"/>
    <x v="0"/>
    <x v="0"/>
    <n v="0.61250000000000004"/>
    <s v="Weekday"/>
    <x v="13"/>
    <x v="3"/>
    <n v="124.84"/>
    <s v="Dinesh Nair"/>
    <s v="Silver"/>
    <x v="12"/>
    <s v="Sales"/>
    <s v="FreshMart Hyderabad Colony"/>
    <x v="0"/>
    <x v="0"/>
    <x v="3"/>
    <n v="3"/>
    <n v="0.22020185837872477"/>
    <x v="0"/>
  </r>
  <r>
    <s v="INV101808"/>
    <d v="2026-04-02T00:00:00"/>
    <s v="CUST0297"/>
    <s v="PRD144"/>
    <s v="STR042"/>
    <s v="EMP0261"/>
    <n v="8"/>
    <n v="265.54000000000002"/>
    <n v="0"/>
    <n v="0"/>
    <n v="2124.3200000000002"/>
    <n v="1488.32"/>
    <n v="636"/>
    <x v="3"/>
    <x v="0"/>
    <x v="0"/>
    <n v="0.65"/>
    <s v="Weekday"/>
    <x v="14"/>
    <x v="5"/>
    <n v="242.22"/>
    <s v="Nithya Sharma"/>
    <s v="Gold"/>
    <x v="13"/>
    <s v="Sales"/>
    <s v="FreshMart Erode Point"/>
    <x v="0"/>
    <x v="0"/>
    <x v="4"/>
    <n v="4"/>
    <n v="0.29938992242223389"/>
    <x v="0"/>
  </r>
  <r>
    <s v="INV102394"/>
    <d v="2025-12-28T00:00:00"/>
    <s v="CUST0297"/>
    <s v="PRD026"/>
    <s v="STR069"/>
    <s v="EMP0042"/>
    <n v="6"/>
    <n v="352.68"/>
    <n v="0"/>
    <n v="0"/>
    <n v="2433.4899999999998"/>
    <n v="1483.5"/>
    <n v="949.99"/>
    <x v="5"/>
    <x v="0"/>
    <x v="0"/>
    <n v="0.42291666666666666"/>
    <s v="Weekend"/>
    <x v="15"/>
    <x v="3"/>
    <n v="329.69"/>
    <s v="Nithya Sharma"/>
    <s v="Gold"/>
    <x v="14"/>
    <s v="Sales"/>
    <s v="FreshMart Madurai Gardens"/>
    <x v="0"/>
    <x v="1"/>
    <x v="2"/>
    <n v="12"/>
    <n v="0.39038171514984654"/>
    <x v="0"/>
  </r>
  <r>
    <s v="INV100412"/>
    <d v="2025-12-28T00:00:00"/>
    <s v="CUST0269"/>
    <s v="PRD088"/>
    <s v="STR005"/>
    <s v="EMP0127"/>
    <n v="4"/>
    <n v="404.97"/>
    <n v="0"/>
    <n v="0"/>
    <n v="1862.86"/>
    <n v="1364.96"/>
    <n v="497.9"/>
    <x v="2"/>
    <x v="0"/>
    <x v="0"/>
    <n v="0.84652777777777777"/>
    <s v="Weekend"/>
    <x v="16"/>
    <x v="9"/>
    <n v="404.97"/>
    <s v="Naveen Naidu"/>
    <s v="Silver"/>
    <x v="15"/>
    <s v="Sales"/>
    <s v="FreshMart Chennai Crossing"/>
    <x v="0"/>
    <x v="1"/>
    <x v="2"/>
    <n v="12"/>
    <n v="0.2672771974276113"/>
    <x v="0"/>
  </r>
  <r>
    <s v="INV102071"/>
    <d v="2026-03-03T00:00:00"/>
    <s v="CUST0291"/>
    <s v="PRD016"/>
    <s v="STR069"/>
    <s v="EMP0283"/>
    <n v="3"/>
    <n v="59.92"/>
    <n v="0"/>
    <n v="0"/>
    <n v="179.76"/>
    <n v="144.44999999999999"/>
    <n v="35.31"/>
    <x v="4"/>
    <x v="0"/>
    <x v="0"/>
    <n v="0.55486111111111114"/>
    <s v="Weekday"/>
    <x v="17"/>
    <x v="7"/>
    <n v="59.92"/>
    <s v="Revathi Sharma"/>
    <s v="Bronze"/>
    <x v="16"/>
    <s v="Sales"/>
    <s v="FreshMart Madurai Gardens"/>
    <x v="0"/>
    <x v="0"/>
    <x v="3"/>
    <n v="3"/>
    <n v="0.19642857142857145"/>
    <x v="0"/>
  </r>
  <r>
    <s v="INV102004"/>
    <d v="2026-03-14T00:00:00"/>
    <s v="CUST0580"/>
    <s v="PRD109"/>
    <s v="STR035"/>
    <s v="EMP0158"/>
    <n v="2"/>
    <n v="157.97999999999999"/>
    <n v="0"/>
    <n v="0"/>
    <n v="363.35"/>
    <n v="275.89999999999998"/>
    <n v="87.45"/>
    <x v="4"/>
    <x v="0"/>
    <x v="0"/>
    <n v="0.72986111111111107"/>
    <s v="Weekend"/>
    <x v="18"/>
    <x v="4"/>
    <n v="157.97999999999999"/>
    <s v="Eswari Nathan"/>
    <s v="Bronze"/>
    <x v="17"/>
    <s v="Sales"/>
    <s v="FreshMart Kochi Circle"/>
    <x v="0"/>
    <x v="0"/>
    <x v="3"/>
    <n v="3"/>
    <n v="0.24067703316361633"/>
    <x v="0"/>
  </r>
  <r>
    <s v="INV101854"/>
    <d v="2026-02-14T00:00:00"/>
    <s v="CUST0699"/>
    <s v="PRD034"/>
    <s v="STR088"/>
    <s v="EMP0229"/>
    <n v="4"/>
    <n v="130.76"/>
    <n v="0"/>
    <n v="0"/>
    <n v="601.5"/>
    <n v="389.4"/>
    <n v="212.1"/>
    <x v="3"/>
    <x v="0"/>
    <x v="0"/>
    <n v="0.68402777777777779"/>
    <s v="Weekend"/>
    <x v="13"/>
    <x v="3"/>
    <n v="124.84"/>
    <s v="Karthik Iyer"/>
    <s v="Gold"/>
    <x v="18"/>
    <s v="Sales"/>
    <s v="FreshMart Salem Extension"/>
    <x v="0"/>
    <x v="0"/>
    <x v="0"/>
    <n v="2"/>
    <n v="0.35261845386533663"/>
    <x v="0"/>
  </r>
  <r>
    <s v="INV100851"/>
    <d v="2026-05-01T00:00:00"/>
    <s v="CUST0574"/>
    <s v="PRD015"/>
    <s v="STR048"/>
    <s v="EMP0312"/>
    <n v="1"/>
    <n v="459.58"/>
    <n v="0"/>
    <n v="0"/>
    <n v="459.58"/>
    <n v="386.89"/>
    <n v="72.69"/>
    <x v="3"/>
    <x v="0"/>
    <x v="0"/>
    <n v="0.43958333333333333"/>
    <s v="Weekday"/>
    <x v="19"/>
    <x v="7"/>
    <n v="459.58"/>
    <s v="Dhanush Nathan"/>
    <s v="Bronze"/>
    <x v="19"/>
    <s v="Sales"/>
    <s v="FreshMart Bengaluru Square"/>
    <x v="0"/>
    <x v="0"/>
    <x v="6"/>
    <n v="5"/>
    <n v="0.1581661517037295"/>
    <x v="0"/>
  </r>
  <r>
    <s v="INV101998"/>
    <d v="2026-02-22T00:00:00"/>
    <s v="CUST0365"/>
    <s v="PRD054"/>
    <s v="STR075"/>
    <s v="EMP0033"/>
    <n v="5"/>
    <n v="530.16"/>
    <n v="0"/>
    <n v="0"/>
    <n v="3048.42"/>
    <n v="1895.95"/>
    <n v="1152.47"/>
    <x v="1"/>
    <x v="0"/>
    <x v="0"/>
    <n v="0.43541666666666667"/>
    <s v="Weekend"/>
    <x v="3"/>
    <x v="2"/>
    <n v="530.16"/>
    <s v="Jaya Iyer"/>
    <s v="Silver"/>
    <x v="20"/>
    <s v="Sales"/>
    <s v="FreshMart Salem Main Road"/>
    <x v="0"/>
    <x v="0"/>
    <x v="0"/>
    <n v="2"/>
    <n v="0.37805486120678911"/>
    <x v="0"/>
  </r>
  <r>
    <s v="INV101334"/>
    <d v="2026-02-15T00:00:00"/>
    <s v="CUST0573"/>
    <s v="PRD075"/>
    <s v="STR022"/>
    <s v="EMP0284"/>
    <n v="8"/>
    <n v="327.84"/>
    <n v="0"/>
    <n v="0"/>
    <n v="3016.13"/>
    <n v="1802.24"/>
    <n v="1213.8900000000001"/>
    <x v="3"/>
    <x v="0"/>
    <x v="0"/>
    <n v="0.65833333333333333"/>
    <s v="Weekend"/>
    <x v="20"/>
    <x v="1"/>
    <n v="297.32"/>
    <s v="Padma Varma"/>
    <s v="Bronze"/>
    <x v="21"/>
    <s v="Sales"/>
    <s v="FreshMart Tiruppur Complex"/>
    <x v="0"/>
    <x v="0"/>
    <x v="0"/>
    <n v="2"/>
    <n v="0.40246607407505647"/>
    <x v="0"/>
  </r>
  <r>
    <s v="INV100144"/>
    <d v="2026-07-03T00:00:00"/>
    <s v="CUST0546"/>
    <s v="PRD018"/>
    <s v="STR016"/>
    <s v="EMP0073"/>
    <n v="3"/>
    <n v="232.58"/>
    <n v="0"/>
    <n v="0"/>
    <n v="802.4"/>
    <n v="573.6"/>
    <n v="228.8"/>
    <x v="1"/>
    <x v="0"/>
    <x v="0"/>
    <n v="0.85486111111111107"/>
    <s v="Weekend"/>
    <x v="21"/>
    <x v="7"/>
    <n v="232.58"/>
    <s v="Balaji Sekar"/>
    <s v="Silver"/>
    <x v="22"/>
    <s v="Sales"/>
    <s v="FreshMart Kochi Bypass"/>
    <x v="0"/>
    <x v="0"/>
    <x v="1"/>
    <n v="7"/>
    <n v="0.28514456630109675"/>
    <x v="0"/>
  </r>
  <r>
    <s v="INV101898"/>
    <d v="2025-12-15T00:00:00"/>
    <s v="CUST0433"/>
    <s v="PRD092"/>
    <s v="STR022"/>
    <s v="EMP0283"/>
    <n v="6"/>
    <n v="239.49"/>
    <n v="0"/>
    <n v="0"/>
    <n v="1436.94"/>
    <n v="1154.3399999999999"/>
    <n v="282.60000000000002"/>
    <x v="2"/>
    <x v="0"/>
    <x v="0"/>
    <n v="0.88263888888888886"/>
    <s v="Weekday"/>
    <x v="22"/>
    <x v="9"/>
    <n v="224.28"/>
    <s v="Uma Nair"/>
    <s v="Gold"/>
    <x v="16"/>
    <s v="Sales"/>
    <s v="FreshMart Tiruppur Complex"/>
    <x v="0"/>
    <x v="1"/>
    <x v="2"/>
    <n v="12"/>
    <n v="0.19666791932857322"/>
    <x v="0"/>
  </r>
  <r>
    <s v="INV102283"/>
    <d v="2025-12-14T00:00:00"/>
    <s v="CUST0436"/>
    <s v="PRD053"/>
    <s v="STR057"/>
    <s v="EMP0225"/>
    <n v="4"/>
    <n v="265.07"/>
    <n v="0"/>
    <n v="0"/>
    <n v="1219.32"/>
    <n v="778.56"/>
    <n v="440.76"/>
    <x v="5"/>
    <x v="0"/>
    <x v="0"/>
    <n v="0.51666666666666672"/>
    <s v="Weekend"/>
    <x v="23"/>
    <x v="2"/>
    <n v="262.77"/>
    <s v="Hari Pillai"/>
    <s v="Gold"/>
    <x v="23"/>
    <s v="Sales"/>
    <s v="FreshMart Madurai Point"/>
    <x v="0"/>
    <x v="1"/>
    <x v="2"/>
    <n v="12"/>
    <n v="0.36148016927467769"/>
    <x v="0"/>
  </r>
  <r>
    <s v="INV101816"/>
    <d v="2025-12-24T00:00:00"/>
    <s v="CUST0453"/>
    <s v="PRD034"/>
    <s v="STR027"/>
    <s v="EMP0143"/>
    <n v="1"/>
    <n v="124.84"/>
    <n v="0"/>
    <n v="0"/>
    <n v="124.84"/>
    <n v="97.35"/>
    <n v="27.49"/>
    <x v="2"/>
    <x v="0"/>
    <x v="0"/>
    <n v="0.68333333333333335"/>
    <s v="Weekday"/>
    <x v="13"/>
    <x v="3"/>
    <n v="124.84"/>
    <s v="Prasath Nair"/>
    <s v="Bronze"/>
    <x v="24"/>
    <s v="Sales"/>
    <s v="FreshMart Coimbatore Heights"/>
    <x v="0"/>
    <x v="1"/>
    <x v="2"/>
    <n v="12"/>
    <n v="0.22020185837872475"/>
    <x v="0"/>
  </r>
  <r>
    <s v="INV101877"/>
    <d v="2026-01-03T00:00:00"/>
    <s v="CUST0543"/>
    <s v="PRD013"/>
    <s v="STR075"/>
    <s v="EMP0033"/>
    <n v="3"/>
    <n v="161.63999999999999"/>
    <n v="0"/>
    <n v="0"/>
    <n v="557.66"/>
    <n v="372.72"/>
    <n v="-396.41"/>
    <x v="3"/>
    <x v="0"/>
    <x v="0"/>
    <n v="0.51249999999999996"/>
    <s v="Weekend"/>
    <x v="24"/>
    <x v="7"/>
    <n v="161.03"/>
    <s v="Gopal Menon"/>
    <s v="Gold"/>
    <x v="20"/>
    <s v="Sales"/>
    <s v="FreshMart Salem Main Road"/>
    <x v="0"/>
    <x v="0"/>
    <x v="7"/>
    <n v="1"/>
    <n v="-0.71084531793565986"/>
    <x v="0"/>
  </r>
  <r>
    <s v="INV101811"/>
    <d v="2026-01-17T00:00:00"/>
    <s v="CUST0493"/>
    <s v="PRD013"/>
    <s v="STR084"/>
    <s v="EMP0288"/>
    <n v="7"/>
    <n v="169.79"/>
    <n v="0"/>
    <n v="0"/>
    <n v="1366.81"/>
    <n v="869.68"/>
    <n v="497.13"/>
    <x v="1"/>
    <x v="0"/>
    <x v="0"/>
    <n v="0.71736111111111112"/>
    <s v="Weekend"/>
    <x v="24"/>
    <x v="7"/>
    <n v="161.03"/>
    <s v="Elango Nair"/>
    <s v="Gold"/>
    <x v="25"/>
    <s v="Sales"/>
    <s v="FreshMart Tiruppur Market"/>
    <x v="0"/>
    <x v="0"/>
    <x v="7"/>
    <n v="1"/>
    <n v="0.36371551276329556"/>
    <x v="0"/>
  </r>
  <r>
    <s v="INV102421"/>
    <d v="2025-12-12T00:00:00"/>
    <s v="CUST0488"/>
    <s v="PRD022"/>
    <s v="STR035"/>
    <s v="EMP0158"/>
    <n v="1"/>
    <n v="397.22"/>
    <n v="0"/>
    <n v="0"/>
    <n v="397.22"/>
    <n v="319.37"/>
    <n v="77.849999999999994"/>
    <x v="0"/>
    <x v="0"/>
    <x v="0"/>
    <n v="0.62083333333333335"/>
    <s v="Weekday"/>
    <x v="25"/>
    <x v="7"/>
    <n v="397.22"/>
    <s v="Kannan Chettiar"/>
    <s v="Bronze"/>
    <x v="17"/>
    <s v="Sales"/>
    <s v="FreshMart Kochi Circle"/>
    <x v="0"/>
    <x v="1"/>
    <x v="2"/>
    <n v="12"/>
    <n v="0.19598711041740091"/>
    <x v="0"/>
  </r>
  <r>
    <s v="INV102204"/>
    <d v="2025-12-20T00:00:00"/>
    <s v="CUST0548"/>
    <s v="PRD120"/>
    <s v="STR042"/>
    <s v="EMP0261"/>
    <n v="3"/>
    <n v="112.64"/>
    <n v="0"/>
    <n v="0"/>
    <n v="388.61"/>
    <n v="278.88"/>
    <n v="109.73"/>
    <x v="1"/>
    <x v="0"/>
    <x v="0"/>
    <n v="0.57499999999999996"/>
    <s v="Weekend"/>
    <x v="26"/>
    <x v="8"/>
    <n v="109.69"/>
    <s v="Charulatha Gupta"/>
    <s v="Gold"/>
    <x v="13"/>
    <s v="Sales"/>
    <s v="FreshMart Erode Point"/>
    <x v="0"/>
    <x v="1"/>
    <x v="2"/>
    <n v="12"/>
    <n v="0.28236535343918068"/>
    <x v="0"/>
  </r>
  <r>
    <s v="INV102112"/>
    <d v="2026-01-16T00:00:00"/>
    <s v="CUST0535"/>
    <s v="PRD027"/>
    <s v="STR070"/>
    <s v="EMP0228"/>
    <n v="4"/>
    <n v="139.21"/>
    <n v="0"/>
    <n v="0"/>
    <n v="556.84"/>
    <n v="427.96"/>
    <n v="128.88"/>
    <x v="1"/>
    <x v="0"/>
    <x v="0"/>
    <n v="0.40069444444444446"/>
    <s v="Weekday"/>
    <x v="4"/>
    <x v="3"/>
    <n v="139.21"/>
    <s v="Sundar Venkataraman"/>
    <s v="Bronze"/>
    <x v="7"/>
    <s v="Sales"/>
    <s v="FreshMart Bengaluru Nagar"/>
    <x v="0"/>
    <x v="0"/>
    <x v="7"/>
    <n v="1"/>
    <n v="0.23144889016593634"/>
    <x v="0"/>
  </r>
  <r>
    <s v="INV100031"/>
    <d v="2025-12-13T00:00:00"/>
    <s v="CUST0545"/>
    <s v="PRD096"/>
    <s v="STR017"/>
    <s v="EMP0092"/>
    <n v="4"/>
    <n v="205.93"/>
    <n v="0"/>
    <n v="0"/>
    <n v="947.28"/>
    <n v="680.8"/>
    <n v="266.48"/>
    <x v="4"/>
    <x v="0"/>
    <x v="0"/>
    <n v="0.64861111111111114"/>
    <s v="Weekend"/>
    <x v="27"/>
    <x v="10"/>
    <n v="205.93"/>
    <s v="Prakash Mudaliar"/>
    <s v="Bronze"/>
    <x v="26"/>
    <s v="Sales"/>
    <s v="FreshMart Madurai Plaza"/>
    <x v="0"/>
    <x v="1"/>
    <x v="2"/>
    <n v="12"/>
    <n v="0.28131070010978804"/>
    <x v="0"/>
  </r>
  <r>
    <s v="INV102293"/>
    <d v="2025-12-21T00:00:00"/>
    <s v="CUST0551"/>
    <s v="PRD022"/>
    <s v="STR027"/>
    <s v="EMP0143"/>
    <n v="8"/>
    <n v="453.14"/>
    <n v="0"/>
    <n v="0"/>
    <n v="4168.8900000000003"/>
    <n v="2554.96"/>
    <n v="1613.93"/>
    <x v="5"/>
    <x v="0"/>
    <x v="0"/>
    <n v="0.50694444444444442"/>
    <s v="Weekend"/>
    <x v="25"/>
    <x v="7"/>
    <n v="397.22"/>
    <s v="Jagan Pandian"/>
    <s v="Gold"/>
    <x v="24"/>
    <s v="Sales"/>
    <s v="FreshMart Coimbatore Heights"/>
    <x v="0"/>
    <x v="1"/>
    <x v="2"/>
    <n v="12"/>
    <n v="0.38713662389748826"/>
    <x v="0"/>
  </r>
  <r>
    <s v="INV102424"/>
    <d v="2025-12-27T00:00:00"/>
    <s v="CUST0677"/>
    <s v="PRD032"/>
    <s v="STR049"/>
    <s v="EMP0017"/>
    <n v="5"/>
    <n v="151.47999999999999"/>
    <n v="0"/>
    <n v="0"/>
    <n v="871.01"/>
    <n v="579.54999999999995"/>
    <n v="291.45999999999998"/>
    <x v="2"/>
    <x v="0"/>
    <x v="0"/>
    <n v="0.40555555555555556"/>
    <s v="Weekend"/>
    <x v="28"/>
    <x v="3"/>
    <n v="141.11000000000001"/>
    <s v="Kamala Naidu"/>
    <s v="Gold"/>
    <x v="0"/>
    <s v="Sales"/>
    <s v="FreshMart Mysuru Circle"/>
    <x v="0"/>
    <x v="1"/>
    <x v="2"/>
    <n v="12"/>
    <n v="0.33462302384588005"/>
    <x v="0"/>
  </r>
  <r>
    <s v="INV101448"/>
    <d v="2025-12-13T00:00:00"/>
    <s v="CUST0587"/>
    <s v="PRD111"/>
    <s v="STR007"/>
    <s v="EMP0124"/>
    <n v="4"/>
    <n v="225.45"/>
    <n v="0"/>
    <n v="0"/>
    <n v="1037.07"/>
    <n v="763.6"/>
    <n v="273.47000000000003"/>
    <x v="1"/>
    <x v="0"/>
    <x v="0"/>
    <n v="0.39027777777777778"/>
    <s v="Weekend"/>
    <x v="29"/>
    <x v="4"/>
    <n v="225.45"/>
    <s v="Uma Iyer"/>
    <s v="Bronze"/>
    <x v="27"/>
    <s v="Sales"/>
    <s v="FreshMart Mysuru Towers"/>
    <x v="0"/>
    <x v="1"/>
    <x v="2"/>
    <n v="12"/>
    <n v="0.26369483255710807"/>
    <x v="0"/>
  </r>
  <r>
    <s v="INV100253"/>
    <d v="2025-12-25T00:00:00"/>
    <s v="CUST0633"/>
    <s v="PRD067"/>
    <s v="STR085"/>
    <s v="EMP0086"/>
    <n v="4"/>
    <n v="207.69"/>
    <n v="0"/>
    <n v="0"/>
    <n v="830.76"/>
    <n v="542.64"/>
    <n v="288.12"/>
    <x v="2"/>
    <x v="0"/>
    <x v="0"/>
    <n v="0.70763888888888893"/>
    <s v="Weekday"/>
    <x v="30"/>
    <x v="11"/>
    <n v="186.38"/>
    <s v="Devi Mudaliar"/>
    <s v="Gold"/>
    <x v="28"/>
    <s v="Sales"/>
    <s v="FreshMart Mysuru Arcade"/>
    <x v="0"/>
    <x v="1"/>
    <x v="2"/>
    <n v="12"/>
    <n v="0.34681496461071792"/>
    <x v="0"/>
  </r>
  <r>
    <s v="INV101830"/>
    <d v="2025-12-26T00:00:00"/>
    <s v="CUST0647"/>
    <s v="PRD082"/>
    <s v="STR091"/>
    <s v="EMP0345"/>
    <n v="8"/>
    <n v="238.7"/>
    <n v="0"/>
    <n v="0"/>
    <n v="1909.6"/>
    <n v="1539.28"/>
    <n v="370.32"/>
    <x v="1"/>
    <x v="0"/>
    <x v="0"/>
    <n v="0.56458333333333333"/>
    <s v="Weekday"/>
    <x v="31"/>
    <x v="9"/>
    <n v="232.92"/>
    <s v="Kalpana Nathan"/>
    <s v="Gold"/>
    <x v="29"/>
    <s v="Sales"/>
    <s v="FreshMart Tiruppur Plaza"/>
    <x v="0"/>
    <x v="1"/>
    <x v="2"/>
    <n v="12"/>
    <n v="0.19392542940930038"/>
    <x v="0"/>
  </r>
  <r>
    <s v="INV100630"/>
    <d v="2025-12-27T00:00:00"/>
    <s v="CUST0695"/>
    <s v="PRD098"/>
    <s v="STR034"/>
    <s v="EMP0252"/>
    <n v="3"/>
    <n v="83.13"/>
    <n v="0"/>
    <n v="0"/>
    <n v="286.8"/>
    <n v="207.27"/>
    <n v="79.53"/>
    <x v="1"/>
    <x v="0"/>
    <x v="0"/>
    <n v="0.4152777777777778"/>
    <s v="Weekend"/>
    <x v="32"/>
    <x v="10"/>
    <n v="83.13"/>
    <s v="Kishore Sekar"/>
    <s v="Silver"/>
    <x v="30"/>
    <s v="Sales"/>
    <s v="FreshMart Tiruppur Circle"/>
    <x v="0"/>
    <x v="1"/>
    <x v="2"/>
    <n v="12"/>
    <n v="0.2773012552301255"/>
    <x v="0"/>
  </r>
  <r>
    <s v="INV101809"/>
    <d v="2025-10-12T00:00:00"/>
    <s v="CUST0688"/>
    <s v="PRD076"/>
    <s v="STR061"/>
    <s v="EMP0279"/>
    <n v="3"/>
    <n v="395.66"/>
    <n v="0"/>
    <n v="0"/>
    <n v="1186.98"/>
    <n v="960.57"/>
    <n v="226.41"/>
    <x v="1"/>
    <x v="0"/>
    <x v="0"/>
    <n v="0.43263888888888891"/>
    <s v="Weekday"/>
    <x v="33"/>
    <x v="1"/>
    <n v="395.66"/>
    <s v="Udhay Venkataraman"/>
    <s v="Bronze"/>
    <x v="12"/>
    <s v="Sales"/>
    <s v="FreshMart Hyderabad Colony"/>
    <x v="0"/>
    <x v="1"/>
    <x v="8"/>
    <n v="10"/>
    <n v="0.19074457867866348"/>
    <x v="0"/>
  </r>
  <r>
    <s v="INV101467"/>
    <d v="2025-07-12T00:00:00"/>
    <s v="CUST0091"/>
    <s v="PRD017"/>
    <s v="STR024"/>
    <s v="EMP0133"/>
    <n v="4"/>
    <n v="464.41"/>
    <n v="0"/>
    <n v="0"/>
    <n v="2136.29"/>
    <n v="1590.76"/>
    <n v="545.53"/>
    <x v="0"/>
    <x v="0"/>
    <x v="0"/>
    <n v="0.79236111111111107"/>
    <s v="Weekend"/>
    <x v="34"/>
    <x v="7"/>
    <n v="464.41"/>
    <s v="Prasath Selvam"/>
    <s v="Bronze"/>
    <x v="2"/>
    <s v="Sales"/>
    <s v="FreshMart Bengaluru Plaza"/>
    <x v="0"/>
    <x v="1"/>
    <x v="1"/>
    <n v="7"/>
    <n v="0.25536326996802866"/>
    <x v="0"/>
  </r>
  <r>
    <s v="INV100363"/>
    <d v="2025-06-12T00:00:00"/>
    <s v="CUST0694"/>
    <s v="PRD020"/>
    <s v="STR084"/>
    <s v="EMP0288"/>
    <n v="4"/>
    <n v="111.73"/>
    <n v="0"/>
    <n v="0"/>
    <n v="513.96"/>
    <n v="344.2"/>
    <n v="169.76"/>
    <x v="4"/>
    <x v="0"/>
    <x v="0"/>
    <n v="0.3972222222222222"/>
    <s v="Weekend"/>
    <x v="35"/>
    <x v="7"/>
    <n v="99.93"/>
    <s v="Hemalatha Nathan"/>
    <s v="Gold"/>
    <x v="25"/>
    <s v="Sales"/>
    <s v="FreshMart Tiruppur Market"/>
    <x v="0"/>
    <x v="1"/>
    <x v="9"/>
    <n v="6"/>
    <n v="0.33029807767141406"/>
    <x v="0"/>
  </r>
  <r>
    <s v="INV102050"/>
    <d v="2025-11-29T00:00:00"/>
    <s v="CUST0666"/>
    <s v="PRD084"/>
    <s v="STR067"/>
    <s v="EMP0247"/>
    <n v="4"/>
    <n v="253.33"/>
    <n v="0"/>
    <n v="0"/>
    <n v="1165.32"/>
    <n v="728.68"/>
    <n v="436.64"/>
    <x v="0"/>
    <x v="0"/>
    <x v="0"/>
    <n v="0.60902777777777772"/>
    <s v="Weekend"/>
    <x v="36"/>
    <x v="9"/>
    <n v="221.61"/>
    <s v="Anand Reddy"/>
    <s v="Gold"/>
    <x v="31"/>
    <s v="Sales"/>
    <s v="FreshMart Salem Complex"/>
    <x v="0"/>
    <x v="1"/>
    <x v="5"/>
    <n v="11"/>
    <n v="0.37469536264716991"/>
    <x v="0"/>
  </r>
  <r>
    <s v="INV101512"/>
    <d v="2025-11-15T00:00:00"/>
    <s v="CUST0429"/>
    <s v="PRD071"/>
    <s v="STR042"/>
    <s v="EMP0261"/>
    <n v="4"/>
    <n v="53.39"/>
    <n v="0"/>
    <n v="0"/>
    <n v="245.59"/>
    <n v="172.04"/>
    <n v="73.55"/>
    <x v="4"/>
    <x v="0"/>
    <x v="0"/>
    <n v="0.72291666666666665"/>
    <s v="Weekend"/>
    <x v="37"/>
    <x v="1"/>
    <n v="53.39"/>
    <s v="Banu Naicker"/>
    <s v="Bronze"/>
    <x v="13"/>
    <s v="Sales"/>
    <s v="FreshMart Erode Point"/>
    <x v="0"/>
    <x v="1"/>
    <x v="5"/>
    <n v="11"/>
    <n v="0.29948287796734391"/>
    <x v="0"/>
  </r>
  <r>
    <s v="INV101179"/>
    <d v="2025-10-11T00:00:00"/>
    <s v="CUST0189"/>
    <s v="PRD017"/>
    <s v="STR032"/>
    <s v="EMP0133"/>
    <n v="4"/>
    <n v="533.82000000000005"/>
    <n v="0"/>
    <n v="0"/>
    <n v="2135.2800000000002"/>
    <n v="1590.76"/>
    <n v="544.52"/>
    <x v="1"/>
    <x v="0"/>
    <x v="0"/>
    <n v="0.85416666666666663"/>
    <s v="Weekday"/>
    <x v="34"/>
    <x v="7"/>
    <n v="464.41"/>
    <s v="Unknown"/>
    <s v="Gold"/>
    <x v="2"/>
    <s v="Sales"/>
    <s v="FreshMart Kochi Main Road"/>
    <x v="0"/>
    <x v="1"/>
    <x v="8"/>
    <n v="10"/>
    <n v="0.25501105241467159"/>
    <x v="0"/>
  </r>
  <r>
    <s v="INV102182"/>
    <d v="2025-10-11T00:00:00"/>
    <s v="CUST0063"/>
    <s v="PRD058"/>
    <s v="STR037"/>
    <s v="EMP0225"/>
    <n v="6"/>
    <n v="358.32"/>
    <n v="0"/>
    <n v="0"/>
    <n v="2149.92"/>
    <n v="1504.08"/>
    <n v="645.84"/>
    <x v="3"/>
    <x v="0"/>
    <x v="0"/>
    <n v="0.82777777777777772"/>
    <s v="Weekday"/>
    <x v="38"/>
    <x v="11"/>
    <n v="339.13"/>
    <s v="Priya Varma"/>
    <s v="Gold"/>
    <x v="23"/>
    <s v="Sales"/>
    <s v="FreshMart Hyderabad Extension"/>
    <x v="0"/>
    <x v="1"/>
    <x v="8"/>
    <n v="10"/>
    <n v="0.30040187541862023"/>
    <x v="0"/>
  </r>
  <r>
    <s v="INV101308"/>
    <d v="2025-09-11T00:00:00"/>
    <s v="CUST0198"/>
    <s v="PRD105"/>
    <s v="STR055"/>
    <s v="EMP0068"/>
    <n v="4"/>
    <n v="131.03"/>
    <n v="0"/>
    <n v="0"/>
    <n v="602.74"/>
    <n v="469.08"/>
    <n v="133.66"/>
    <x v="2"/>
    <x v="0"/>
    <x v="0"/>
    <n v="0.75972222222222219"/>
    <s v="Weekend"/>
    <x v="39"/>
    <x v="4"/>
    <n v="131.03"/>
    <s v="Meena Pillai"/>
    <s v="Silver"/>
    <x v="5"/>
    <s v="Sales"/>
    <s v="FreshMart Madurai Circle"/>
    <x v="0"/>
    <x v="1"/>
    <x v="10"/>
    <n v="9"/>
    <n v="0.22175399011182267"/>
    <x v="0"/>
  </r>
  <r>
    <s v="INV100623"/>
    <d v="2025-08-11T00:00:00"/>
    <s v="CUST0096"/>
    <s v="PRD020"/>
    <s v="STR006"/>
    <s v="EMP0133"/>
    <n v="8"/>
    <n v="108.86"/>
    <n v="0"/>
    <n v="0"/>
    <n v="1001.51"/>
    <n v="688.4"/>
    <n v="313.11"/>
    <x v="2"/>
    <x v="0"/>
    <x v="0"/>
    <n v="0.80277777777777781"/>
    <s v="Weekend"/>
    <x v="35"/>
    <x v="7"/>
    <n v="99.93"/>
    <s v="Hariharan Gounder"/>
    <s v="Gold"/>
    <x v="2"/>
    <s v="Sales"/>
    <s v="FreshMart Mysuru Junction"/>
    <x v="0"/>
    <x v="1"/>
    <x v="11"/>
    <n v="8"/>
    <n v="0.31263791674571401"/>
    <x v="0"/>
  </r>
  <r>
    <s v="INV101806"/>
    <d v="2025-05-11T00:00:00"/>
    <s v="CUST0230"/>
    <s v="PRD035"/>
    <s v="STR053"/>
    <s v="EMP0133"/>
    <n v="3"/>
    <n v="503.36"/>
    <n v="0"/>
    <n v="0"/>
    <n v="1510.08"/>
    <n v="1169.4000000000001"/>
    <n v="340.68"/>
    <x v="4"/>
    <x v="0"/>
    <x v="0"/>
    <n v="0.5083333333333333"/>
    <s v="Weekday"/>
    <x v="40"/>
    <x v="3"/>
    <n v="503.36"/>
    <s v="Thenmozhi Menon"/>
    <s v="Silver"/>
    <x v="2"/>
    <s v="Sales"/>
    <s v="FreshMart Tiruppur Heights"/>
    <x v="0"/>
    <x v="1"/>
    <x v="6"/>
    <n v="5"/>
    <n v="0.22560394151303242"/>
    <x v="0"/>
  </r>
  <r>
    <s v="INV102162"/>
    <d v="2025-02-11T00:00:00"/>
    <s v="CUST0359"/>
    <s v="PRD023"/>
    <s v="STR002"/>
    <s v="EMP0060"/>
    <n v="1"/>
    <n v="342.27"/>
    <n v="0"/>
    <n v="0"/>
    <n v="393.61"/>
    <n v="266.10000000000002"/>
    <n v="127.51"/>
    <x v="1"/>
    <x v="0"/>
    <x v="0"/>
    <n v="0.52500000000000002"/>
    <s v="Weekend"/>
    <x v="11"/>
    <x v="7"/>
    <n v="342.27"/>
    <s v="Manoj Naidu"/>
    <s v="Bronze"/>
    <x v="32"/>
    <s v="Sales"/>
    <s v="FreshMart Tiruppur Bypass"/>
    <x v="0"/>
    <x v="1"/>
    <x v="0"/>
    <n v="2"/>
    <n v="0.32395010289372728"/>
    <x v="0"/>
  </r>
  <r>
    <s v="INV102207"/>
    <d v="2025-01-11T00:00:00"/>
    <s v="CUST0082"/>
    <s v="PRD097"/>
    <s v="STR069"/>
    <s v="EMP0042"/>
    <n v="7"/>
    <n v="380.16"/>
    <n v="0"/>
    <n v="0"/>
    <n v="3060.29"/>
    <n v="2172.66"/>
    <n v="887.63"/>
    <x v="4"/>
    <x v="0"/>
    <x v="0"/>
    <n v="0.68611111111111112"/>
    <s v="Weekend"/>
    <x v="41"/>
    <x v="10"/>
    <n v="365.92"/>
    <s v="Kavya Raj"/>
    <s v="Gold"/>
    <x v="14"/>
    <s v="Sales"/>
    <s v="FreshMart Madurai Gardens"/>
    <x v="0"/>
    <x v="1"/>
    <x v="7"/>
    <n v="1"/>
    <n v="0.29004767522032227"/>
    <x v="0"/>
  </r>
  <r>
    <s v="INV100656"/>
    <d v="2025-10-30T00:00:00"/>
    <s v="CUST0264"/>
    <s v="PRD022"/>
    <s v="STR081"/>
    <s v="EMP0230"/>
    <n v="4"/>
    <n v="429.82"/>
    <n v="0"/>
    <n v="0"/>
    <n v="1719.28"/>
    <n v="1277.48"/>
    <n v="441.8"/>
    <x v="1"/>
    <x v="0"/>
    <x v="0"/>
    <n v="0.91527777777777775"/>
    <s v="Weekday"/>
    <x v="25"/>
    <x v="7"/>
    <n v="397.22"/>
    <s v="Kavya Sharma"/>
    <s v="Gold"/>
    <x v="10"/>
    <s v="Sales"/>
    <s v="FreshMart Erode Crossing"/>
    <x v="0"/>
    <x v="1"/>
    <x v="8"/>
    <n v="10"/>
    <n v="0.25696803313014749"/>
    <x v="0"/>
  </r>
  <r>
    <s v="INV101501"/>
    <d v="2025-10-28T00:00:00"/>
    <s v="CUST0211"/>
    <s v="PRD062"/>
    <s v="STR083"/>
    <s v="EMP0074"/>
    <n v="1"/>
    <n v="446.17"/>
    <n v="0"/>
    <n v="0"/>
    <n v="446.17"/>
    <n v="325.61"/>
    <n v="120.56"/>
    <x v="2"/>
    <x v="0"/>
    <x v="0"/>
    <n v="0.40069444444444446"/>
    <s v="Weekday"/>
    <x v="42"/>
    <x v="11"/>
    <n v="298.81"/>
    <s v="Latha Chandran"/>
    <s v="Silver"/>
    <x v="33"/>
    <s v="Sales"/>
    <s v="FreshMart Salem Colony"/>
    <x v="0"/>
    <x v="1"/>
    <x v="8"/>
    <n v="10"/>
    <n v="0.27021090615684606"/>
    <x v="0"/>
  </r>
  <r>
    <s v="INV101285"/>
    <d v="2025-10-26T00:00:00"/>
    <s v="CUST0482"/>
    <s v="PRD135"/>
    <s v="STR084"/>
    <s v="EMP0288"/>
    <n v="5"/>
    <n v="411.28"/>
    <n v="0"/>
    <n v="0"/>
    <n v="2364.86"/>
    <n v="1465.25"/>
    <n v="899.61"/>
    <x v="4"/>
    <x v="0"/>
    <x v="0"/>
    <n v="0.68680555555555556"/>
    <s v="Weekend"/>
    <x v="43"/>
    <x v="0"/>
    <n v="379.12"/>
    <s v="Prakash Naicker"/>
    <s v="Gold"/>
    <x v="25"/>
    <s v="Sales"/>
    <s v="FreshMart Tiruppur Market"/>
    <x v="0"/>
    <x v="1"/>
    <x v="8"/>
    <n v="10"/>
    <n v="0.38040729683786778"/>
    <x v="0"/>
  </r>
  <r>
    <s v="INV101195"/>
    <d v="2025-10-25T00:00:00"/>
    <s v="CUST0294"/>
    <s v="PRD118"/>
    <s v="STR049"/>
    <s v="EMP0017"/>
    <n v="5"/>
    <n v="155.55000000000001"/>
    <n v="0"/>
    <n v="0"/>
    <n v="894.41"/>
    <n v="688.2"/>
    <n v="206.21"/>
    <x v="5"/>
    <x v="0"/>
    <x v="0"/>
    <n v="0.62222222222222223"/>
    <s v="Weekend"/>
    <x v="44"/>
    <x v="8"/>
    <n v="155.55000000000001"/>
    <s v="Deepak Venkataraman"/>
    <s v="Silver"/>
    <x v="0"/>
    <s v="Sales"/>
    <s v="FreshMart Mysuru Circle"/>
    <x v="0"/>
    <x v="1"/>
    <x v="8"/>
    <n v="10"/>
    <n v="0.23055422010040139"/>
    <x v="0"/>
  </r>
  <r>
    <s v="INV102093"/>
    <d v="2025-10-25T00:00:00"/>
    <s v="CUST0600"/>
    <s v="PRD036"/>
    <s v="STR035"/>
    <s v="EMP0158"/>
    <n v="3"/>
    <n v="263.31"/>
    <n v="0"/>
    <n v="0"/>
    <n v="908.42"/>
    <n v="689.58"/>
    <n v="218.84"/>
    <x v="0"/>
    <x v="0"/>
    <x v="0"/>
    <n v="0.82222222222222219"/>
    <s v="Weekend"/>
    <x v="45"/>
    <x v="12"/>
    <n v="254.99"/>
    <s v="Anitha Reddy"/>
    <s v="Gold"/>
    <x v="17"/>
    <s v="Sales"/>
    <s v="FreshMart Kochi Circle"/>
    <x v="0"/>
    <x v="1"/>
    <x v="8"/>
    <n v="10"/>
    <n v="0.24090178551771207"/>
    <x v="0"/>
  </r>
  <r>
    <s v="INV102358"/>
    <d v="2025-10-25T00:00:00"/>
    <s v="CUST0058"/>
    <s v="PRD084"/>
    <s v="STR059"/>
    <s v="EMP0283"/>
    <n v="7"/>
    <n v="227.52"/>
    <n v="0"/>
    <n v="0"/>
    <n v="1831.54"/>
    <n v="1275.19"/>
    <n v="556.35"/>
    <x v="4"/>
    <x v="0"/>
    <x v="0"/>
    <n v="0.71111111111111114"/>
    <s v="Weekend"/>
    <x v="36"/>
    <x v="9"/>
    <n v="221.61"/>
    <s v="Tara Devi"/>
    <s v="Gold"/>
    <x v="16"/>
    <s v="Sales"/>
    <s v="FreshMart Coimbatore Plaza"/>
    <x v="0"/>
    <x v="1"/>
    <x v="8"/>
    <n v="10"/>
    <n v="0.30376076962556103"/>
    <x v="0"/>
  </r>
  <r>
    <s v="INV101730"/>
    <d v="2025-10-24T00:00:00"/>
    <s v="CUST0204"/>
    <s v="PRD135"/>
    <s v="STR050"/>
    <s v="EMP0344"/>
    <n v="6"/>
    <n v="421.55"/>
    <n v="0"/>
    <n v="0"/>
    <n v="2529.3000000000002"/>
    <n v="1758.3"/>
    <n v="771"/>
    <x v="4"/>
    <x v="0"/>
    <x v="0"/>
    <n v="0.44722222222222224"/>
    <s v="Weekday"/>
    <x v="43"/>
    <x v="0"/>
    <n v="379.12"/>
    <s v="Mala Achari"/>
    <s v="Gold"/>
    <x v="34"/>
    <s v="Sales"/>
    <s v="FreshMart Chennai Main Road"/>
    <x v="0"/>
    <x v="1"/>
    <x v="8"/>
    <n v="10"/>
    <n v="0.30482742260704543"/>
    <x v="0"/>
  </r>
  <r>
    <s v="INV100695"/>
    <d v="2025-10-21T00:00:00"/>
    <s v="CUST0394"/>
    <s v="PRD128"/>
    <s v="STR063"/>
    <s v="EMP0214"/>
    <n v="4"/>
    <n v="270.33"/>
    <n v="0"/>
    <n v="0"/>
    <n v="1081.32"/>
    <n v="762.96"/>
    <n v="318.36"/>
    <x v="4"/>
    <x v="0"/>
    <x v="0"/>
    <n v="0.4201388888888889"/>
    <s v="Weekday"/>
    <x v="46"/>
    <x v="0"/>
    <n v="253.11"/>
    <s v="Sudha Mudaliar"/>
    <s v="Gold"/>
    <x v="35"/>
    <s v="Sales"/>
    <s v="FreshMart Hyderabad Market"/>
    <x v="0"/>
    <x v="1"/>
    <x v="8"/>
    <n v="10"/>
    <n v="0.29441793363666635"/>
    <x v="0"/>
  </r>
  <r>
    <s v="INV101487"/>
    <d v="2025-10-20T00:00:00"/>
    <s v="CUST0292"/>
    <s v="PRD070"/>
    <s v="STR057"/>
    <s v="EMP0119"/>
    <n v="3"/>
    <n v="233.47"/>
    <n v="0"/>
    <n v="0"/>
    <n v="700.41"/>
    <n v="566.94000000000005"/>
    <n v="133.47"/>
    <x v="2"/>
    <x v="0"/>
    <x v="0"/>
    <n v="0.61458333333333337"/>
    <s v="Weekday"/>
    <x v="1"/>
    <x v="1"/>
    <n v="233.47"/>
    <s v="Nirmala Venkataraman"/>
    <s v="Silver"/>
    <x v="36"/>
    <s v="Sales"/>
    <s v="FreshMart Madurai Point"/>
    <x v="0"/>
    <x v="1"/>
    <x v="8"/>
    <n v="10"/>
    <n v="0.19055981496552021"/>
    <x v="0"/>
  </r>
  <r>
    <s v="INV100418"/>
    <d v="2025-10-19T00:00:00"/>
    <s v="CUST0092"/>
    <s v="PRD016"/>
    <s v="STR067"/>
    <s v="EMP0247"/>
    <n v="8"/>
    <n v="66.900000000000006"/>
    <n v="0"/>
    <n v="0"/>
    <n v="615.48"/>
    <n v="385.2"/>
    <n v="230.28"/>
    <x v="5"/>
    <x v="0"/>
    <x v="0"/>
    <n v="0.52708333333333335"/>
    <s v="Weekend"/>
    <x v="17"/>
    <x v="7"/>
    <n v="59.92"/>
    <s v="Naveen Kumar"/>
    <s v="Gold"/>
    <x v="31"/>
    <s v="Sales"/>
    <s v="FreshMart Salem Complex"/>
    <x v="0"/>
    <x v="1"/>
    <x v="8"/>
    <n v="10"/>
    <n v="0.37414700721388183"/>
    <x v="0"/>
  </r>
  <r>
    <s v="INV100516"/>
    <d v="2025-10-19T00:00:00"/>
    <s v="CUST0402"/>
    <s v="PRD109"/>
    <s v="STR067"/>
    <s v="EMP0247"/>
    <n v="6"/>
    <n v="162.63"/>
    <n v="0"/>
    <n v="0"/>
    <n v="1122.1500000000001"/>
    <n v="827.7"/>
    <n v="294.45"/>
    <x v="2"/>
    <x v="0"/>
    <x v="0"/>
    <n v="0.79722222222222228"/>
    <s v="Weekend"/>
    <x v="18"/>
    <x v="4"/>
    <n v="157.97999999999999"/>
    <s v="Usha Raj"/>
    <s v="Gold"/>
    <x v="31"/>
    <s v="Sales"/>
    <s v="FreshMart Salem Complex"/>
    <x v="0"/>
    <x v="1"/>
    <x v="8"/>
    <n v="10"/>
    <n v="0.26239807512364655"/>
    <x v="0"/>
  </r>
  <r>
    <s v="INV100565"/>
    <d v="2025-10-15T00:00:00"/>
    <s v="CUST0269"/>
    <s v="PRD018"/>
    <s v="STR055"/>
    <s v="EMP0068"/>
    <n v="1"/>
    <n v="232.58"/>
    <n v="0"/>
    <n v="0"/>
    <n v="232.58"/>
    <n v="191.2"/>
    <n v="41.38"/>
    <x v="2"/>
    <x v="0"/>
    <x v="0"/>
    <n v="0.89722222222222225"/>
    <s v="Weekday"/>
    <x v="21"/>
    <x v="7"/>
    <n v="232.58"/>
    <s v="Naveen Naidu"/>
    <s v="Silver"/>
    <x v="5"/>
    <s v="Sales"/>
    <s v="FreshMart Madurai Circle"/>
    <x v="0"/>
    <x v="1"/>
    <x v="8"/>
    <n v="10"/>
    <n v="0.17791727577607705"/>
    <x v="0"/>
  </r>
  <r>
    <s v="INV101301"/>
    <d v="2025-10-13T00:00:00"/>
    <s v="CUST0647"/>
    <s v="PRD042"/>
    <s v="STR059"/>
    <s v="EMP0017"/>
    <n v="8"/>
    <n v="499.34"/>
    <n v="0"/>
    <n v="0"/>
    <n v="3994.72"/>
    <n v="2995.84"/>
    <n v="998.88"/>
    <x v="5"/>
    <x v="0"/>
    <x v="0"/>
    <n v="0.90138888888888891"/>
    <s v="Weekday"/>
    <x v="47"/>
    <x v="12"/>
    <n v="444.49"/>
    <s v="Kalpana Nathan"/>
    <s v="Gold"/>
    <x v="0"/>
    <s v="Sales"/>
    <s v="FreshMart Coimbatore Plaza"/>
    <x v="0"/>
    <x v="1"/>
    <x v="8"/>
    <n v="10"/>
    <n v="0.25005006608723518"/>
    <x v="0"/>
  </r>
  <r>
    <s v="INV101482"/>
    <d v="2025-10-13T00:00:00"/>
    <s v="CUST0685"/>
    <s v="PRD049"/>
    <s v="STR055"/>
    <s v="EMP0068"/>
    <n v="4"/>
    <n v="420.54"/>
    <n v="0"/>
    <n v="0"/>
    <n v="1682.16"/>
    <n v="1235.76"/>
    <n v="446.4"/>
    <x v="1"/>
    <x v="0"/>
    <x v="0"/>
    <n v="0.51388888888888884"/>
    <s v="Weekday"/>
    <x v="48"/>
    <x v="2"/>
    <n v="418.79"/>
    <s v="Naveen Achari"/>
    <s v="Gold"/>
    <x v="5"/>
    <s v="Sales"/>
    <s v="FreshMart Madurai Circle"/>
    <x v="0"/>
    <x v="1"/>
    <x v="8"/>
    <n v="10"/>
    <n v="0.26537309173919243"/>
    <x v="0"/>
  </r>
  <r>
    <s v="INV100499"/>
    <d v="2025-10-10T00:00:00"/>
    <s v="CUST0452"/>
    <s v="PRD090"/>
    <s v="STR083"/>
    <s v="EMP0074"/>
    <n v="3"/>
    <n v="438.7"/>
    <n v="0"/>
    <n v="0"/>
    <n v="1316.1"/>
    <n v="1110.54"/>
    <n v="205.56"/>
    <x v="4"/>
    <x v="0"/>
    <x v="0"/>
    <n v="0.41111111111111109"/>
    <s v="Weekday"/>
    <x v="49"/>
    <x v="9"/>
    <n v="438.7"/>
    <s v="Dhanya Varma"/>
    <s v="Bronze"/>
    <x v="33"/>
    <s v="Sales"/>
    <s v="FreshMart Salem Colony"/>
    <x v="0"/>
    <x v="1"/>
    <x v="8"/>
    <n v="10"/>
    <n v="0.15618873945748804"/>
    <x v="0"/>
  </r>
  <r>
    <s v="INV101635"/>
    <d v="2025-10-10T00:00:00"/>
    <s v="CUST0653"/>
    <s v="PRD031"/>
    <s v="STR017"/>
    <s v="EMP0092"/>
    <n v="5"/>
    <n v="370.83"/>
    <n v="0"/>
    <n v="0"/>
    <n v="1854.15"/>
    <n v="1358.9"/>
    <n v="495.25"/>
    <x v="1"/>
    <x v="0"/>
    <x v="0"/>
    <n v="0.6381944444444444"/>
    <s v="Weekday"/>
    <x v="50"/>
    <x v="3"/>
    <n v="342.46"/>
    <s v="Hemalatha Kumar"/>
    <s v="Gold"/>
    <x v="26"/>
    <s v="Sales"/>
    <s v="FreshMart Madurai Plaza"/>
    <x v="0"/>
    <x v="1"/>
    <x v="8"/>
    <n v="10"/>
    <n v="0.26710352452606312"/>
    <x v="0"/>
  </r>
  <r>
    <s v="INV100365"/>
    <d v="2025-06-10T00:00:00"/>
    <s v="CUST0172"/>
    <s v="PRD062"/>
    <s v="STR084"/>
    <s v="EMP0288"/>
    <n v="1"/>
    <n v="446.17"/>
    <n v="0"/>
    <n v="0"/>
    <n v="446.17"/>
    <n v="325.61"/>
    <n v="120.56"/>
    <x v="6"/>
    <x v="0"/>
    <x v="0"/>
    <n v="0.74375000000000002"/>
    <s v="Weekday"/>
    <x v="42"/>
    <x v="11"/>
    <n v="298.81"/>
    <s v="Devi Gounder"/>
    <s v="Silver"/>
    <x v="25"/>
    <s v="Sales"/>
    <s v="FreshMart Tiruppur Market"/>
    <x v="0"/>
    <x v="1"/>
    <x v="9"/>
    <n v="6"/>
    <n v="0.27021090615684606"/>
    <x v="0"/>
  </r>
  <r>
    <s v="INV101894"/>
    <d v="2025-06-10T00:00:00"/>
    <s v="CUST0361"/>
    <s v="PRD026"/>
    <s v="STR024"/>
    <s v="EMP0199"/>
    <n v="6"/>
    <n v="371.97"/>
    <n v="0"/>
    <n v="0"/>
    <n v="2231.8200000000002"/>
    <n v="1483.5"/>
    <n v="748.32"/>
    <x v="4"/>
    <x v="0"/>
    <x v="0"/>
    <n v="0.89652777777777781"/>
    <s v="Weekday"/>
    <x v="15"/>
    <x v="3"/>
    <n v="329.69"/>
    <s v="Ramesh Achari"/>
    <s v="Gold"/>
    <x v="9"/>
    <s v="Sales"/>
    <s v="FreshMart Bengaluru Plaza"/>
    <x v="0"/>
    <x v="1"/>
    <x v="9"/>
    <n v="6"/>
    <n v="0.33529585719278437"/>
    <x v="0"/>
  </r>
  <r>
    <s v="INV101684"/>
    <d v="2025-05-10T00:00:00"/>
    <s v="CUST0572"/>
    <s v="PRD023"/>
    <s v="STR072"/>
    <s v="EMP0124"/>
    <n v="7"/>
    <n v="377.42"/>
    <n v="0"/>
    <n v="0"/>
    <n v="3038.23"/>
    <n v="1862.7"/>
    <n v="1175.53"/>
    <x v="1"/>
    <x v="0"/>
    <x v="0"/>
    <n v="0.65972222222222221"/>
    <s v="Weekend"/>
    <x v="11"/>
    <x v="7"/>
    <n v="342.27"/>
    <s v="Chandrasekar Balan"/>
    <s v="Gold"/>
    <x v="27"/>
    <s v="Sales"/>
    <s v="FreshMart Salem Point"/>
    <x v="0"/>
    <x v="1"/>
    <x v="6"/>
    <n v="5"/>
    <n v="0.38691277487221176"/>
    <x v="0"/>
  </r>
  <r>
    <s v="INV102459"/>
    <d v="2025-04-10T00:00:00"/>
    <s v="CUST0387"/>
    <s v="PRD012"/>
    <s v="STR017"/>
    <s v="EMP0092"/>
    <n v="4"/>
    <n v="541.35"/>
    <n v="0"/>
    <n v="0"/>
    <n v="2490.21"/>
    <n v="1345.6"/>
    <n v="1144.6099999999999"/>
    <x v="5"/>
    <x v="0"/>
    <x v="0"/>
    <n v="0.55138888888888893"/>
    <s v="Weekend"/>
    <x v="51"/>
    <x v="6"/>
    <n v="541.35"/>
    <s v="Radha Sekar"/>
    <s v="Bronze"/>
    <x v="26"/>
    <s v="Sales"/>
    <s v="FreshMart Madurai Plaza"/>
    <x v="0"/>
    <x v="1"/>
    <x v="4"/>
    <n v="4"/>
    <n v="0.45964396576995509"/>
    <x v="0"/>
  </r>
  <r>
    <s v="INV100962"/>
    <d v="2025-09-28T00:00:00"/>
    <s v="CUST0663"/>
    <s v="PRD011"/>
    <s v="STR010"/>
    <s v="EMP0004"/>
    <n v="3"/>
    <n v="168.36"/>
    <n v="0"/>
    <n v="0"/>
    <n v="580.84"/>
    <n v="306.69"/>
    <n v="274.14999999999998"/>
    <x v="0"/>
    <x v="0"/>
    <x v="0"/>
    <n v="0.86736111111111114"/>
    <s v="Weekend"/>
    <x v="52"/>
    <x v="6"/>
    <n v="168.36"/>
    <s v="Elango Raj"/>
    <s v="Silver"/>
    <x v="37"/>
    <s v="Sales"/>
    <s v="FreshMart Kochi Colony"/>
    <x v="0"/>
    <x v="1"/>
    <x v="10"/>
    <n v="9"/>
    <n v="0.47198884374354377"/>
    <x v="0"/>
  </r>
  <r>
    <s v="INV102450"/>
    <d v="2025-09-28T00:00:00"/>
    <s v="CUST0663"/>
    <s v="PRD095"/>
    <s v="STR064"/>
    <s v="EMP0334"/>
    <n v="1"/>
    <n v="75.680000000000007"/>
    <n v="0"/>
    <n v="0"/>
    <n v="87.03"/>
    <n v="62.14"/>
    <n v="24.89"/>
    <x v="0"/>
    <x v="0"/>
    <x v="0"/>
    <n v="0.4909722222222222"/>
    <s v="Weekend"/>
    <x v="53"/>
    <x v="10"/>
    <n v="75.680000000000007"/>
    <s v="Elango Raj"/>
    <s v="Silver"/>
    <x v="38"/>
    <s v="Sales"/>
    <s v="FreshMart Kochi Extension"/>
    <x v="0"/>
    <x v="1"/>
    <x v="10"/>
    <n v="9"/>
    <n v="0.28599333563139145"/>
    <x v="0"/>
  </r>
  <r>
    <s v="INV101175"/>
    <d v="2025-09-27T00:00:00"/>
    <s v="CUST0122"/>
    <s v="PRD014"/>
    <s v="STR037"/>
    <s v="EMP0247"/>
    <n v="3"/>
    <n v="434.65"/>
    <n v="0"/>
    <n v="0"/>
    <n v="1499.54"/>
    <n v="1054.8900000000001"/>
    <n v="444.65"/>
    <x v="3"/>
    <x v="0"/>
    <x v="0"/>
    <n v="0.64652777777777781"/>
    <s v="Weekend"/>
    <x v="54"/>
    <x v="7"/>
    <n v="434.65"/>
    <s v="Sudha Prabhu"/>
    <s v="Bronze"/>
    <x v="31"/>
    <s v="Sales"/>
    <s v="FreshMart Hyderabad Extension"/>
    <x v="0"/>
    <x v="1"/>
    <x v="10"/>
    <n v="9"/>
    <n v="0.29652426744201554"/>
    <x v="0"/>
  </r>
  <r>
    <s v="INV100078"/>
    <d v="2025-09-25T00:00:00"/>
    <s v="CUST0361"/>
    <s v="PRD076"/>
    <s v="STR069"/>
    <s v="EMP0042"/>
    <n v="6"/>
    <n v="428.04"/>
    <n v="0"/>
    <n v="0"/>
    <n v="2568.2399999999998"/>
    <n v="1921.14"/>
    <n v="647.1"/>
    <x v="3"/>
    <x v="0"/>
    <x v="0"/>
    <n v="0.68888888888888888"/>
    <s v="Weekday"/>
    <x v="33"/>
    <x v="1"/>
    <n v="395.66"/>
    <s v="Ramesh Achari"/>
    <s v="Gold"/>
    <x v="14"/>
    <s v="Sales"/>
    <s v="FreshMart Madurai Gardens"/>
    <x v="0"/>
    <x v="1"/>
    <x v="10"/>
    <n v="9"/>
    <n v="0.25196243341743763"/>
    <x v="0"/>
  </r>
  <r>
    <s v="INV100721"/>
    <d v="2025-09-23T00:00:00"/>
    <s v="CUST0258"/>
    <s v="PRD084"/>
    <s v="STR090"/>
    <s v="EMP0068"/>
    <n v="2"/>
    <n v="221.61"/>
    <n v="0"/>
    <n v="0"/>
    <n v="443.22"/>
    <n v="364.34"/>
    <n v="78.88"/>
    <x v="3"/>
    <x v="0"/>
    <x v="0"/>
    <n v="0.90138888888888891"/>
    <s v="Weekday"/>
    <x v="36"/>
    <x v="9"/>
    <n v="221.61"/>
    <s v="Vasanthi Sekar"/>
    <s v="Silver"/>
    <x v="5"/>
    <s v="Sales"/>
    <s v="FreshMart Mysuru Heights"/>
    <x v="0"/>
    <x v="1"/>
    <x v="10"/>
    <n v="9"/>
    <n v="0.17797030819908846"/>
    <x v="0"/>
  </r>
  <r>
    <s v="INV101167"/>
    <d v="2025-09-23T00:00:00"/>
    <s v="CUST0210"/>
    <s v="PRD099"/>
    <s v="STR027"/>
    <s v="EMP0046"/>
    <n v="1"/>
    <n v="401.06"/>
    <n v="0"/>
    <n v="0"/>
    <n v="401.06"/>
    <n v="347.47"/>
    <n v="53.59"/>
    <x v="0"/>
    <x v="0"/>
    <x v="0"/>
    <n v="0.47499999999999998"/>
    <s v="Weekday"/>
    <x v="20"/>
    <x v="10"/>
    <n v="401.06"/>
    <s v="Anand Pandian"/>
    <s v="Silver"/>
    <x v="39"/>
    <s v="Sales"/>
    <s v="FreshMart Coimbatore Heights"/>
    <x v="0"/>
    <x v="1"/>
    <x v="10"/>
    <n v="9"/>
    <n v="0.13362090460280257"/>
    <x v="0"/>
  </r>
  <r>
    <s v="INV100552"/>
    <d v="2025-09-14T00:00:00"/>
    <s v="CUST0659"/>
    <s v="PRD013"/>
    <s v="STR049"/>
    <s v="EMP0017"/>
    <n v="4"/>
    <n v="161.03"/>
    <n v="0"/>
    <n v="0"/>
    <n v="740.74"/>
    <n v="496.96"/>
    <n v="243.78"/>
    <x v="4"/>
    <x v="0"/>
    <x v="0"/>
    <n v="0.75486111111111109"/>
    <s v="Weekend"/>
    <x v="24"/>
    <x v="7"/>
    <n v="161.03"/>
    <s v="Unknown"/>
    <s v="Bronze"/>
    <x v="0"/>
    <s v="Sales"/>
    <s v="FreshMart Mysuru Circle"/>
    <x v="0"/>
    <x v="1"/>
    <x v="10"/>
    <n v="9"/>
    <n v="0.32910332910332912"/>
    <x v="0"/>
  </r>
  <r>
    <s v="INV101807"/>
    <d v="2025-09-13T00:00:00"/>
    <s v="CUST0144"/>
    <s v="PRD032"/>
    <s v="STR068"/>
    <s v="EMP0233"/>
    <n v="8"/>
    <n v="157.32"/>
    <n v="0"/>
    <n v="0"/>
    <n v="1447.34"/>
    <n v="927.28"/>
    <n v="520.05999999999995"/>
    <x v="2"/>
    <x v="0"/>
    <x v="0"/>
    <n v="0.73611111111111116"/>
    <s v="Weekend"/>
    <x v="28"/>
    <x v="3"/>
    <n v="141.11000000000001"/>
    <s v="Lalitha Chandran"/>
    <s v="Gold"/>
    <x v="40"/>
    <s v="Sales"/>
    <s v="FreshMart Coimbatore Main Road"/>
    <x v="0"/>
    <x v="1"/>
    <x v="10"/>
    <n v="9"/>
    <n v="0.3593212375806652"/>
    <x v="0"/>
  </r>
  <r>
    <s v="INV102341"/>
    <d v="2025-12-09T00:00:00"/>
    <s v="CUST0675"/>
    <s v="PRD111"/>
    <s v="STR076"/>
    <s v="EMP0056"/>
    <n v="3"/>
    <n v="232.32"/>
    <n v="0"/>
    <n v="0"/>
    <n v="696.96"/>
    <n v="572.70000000000005"/>
    <n v="124.26"/>
    <x v="2"/>
    <x v="0"/>
    <x v="0"/>
    <n v="0.61250000000000004"/>
    <s v="Weekday"/>
    <x v="29"/>
    <x v="4"/>
    <n v="225.45"/>
    <s v="Anand Chettiar"/>
    <s v="Gold"/>
    <x v="41"/>
    <s v="Sales"/>
    <s v="FreshMart Hyderabad Towers"/>
    <x v="0"/>
    <x v="1"/>
    <x v="2"/>
    <n v="12"/>
    <n v="0.17828856749311295"/>
    <x v="0"/>
  </r>
  <r>
    <s v="INV101944"/>
    <d v="2025-03-09T00:00:00"/>
    <s v="CUST0422"/>
    <s v="PRD133"/>
    <s v="STR012"/>
    <s v="EMP0279"/>
    <n v="2"/>
    <n v="80.5"/>
    <n v="0"/>
    <n v="0"/>
    <n v="161"/>
    <n v="124.5"/>
    <n v="36.5"/>
    <x v="5"/>
    <x v="0"/>
    <x v="0"/>
    <n v="0.89652777777777781"/>
    <s v="Weekday"/>
    <x v="55"/>
    <x v="0"/>
    <n v="80.5"/>
    <s v="Balamurugan Naidu"/>
    <s v="Silver"/>
    <x v="12"/>
    <s v="Sales"/>
    <s v="FreshMart Chennai Junction"/>
    <x v="0"/>
    <x v="1"/>
    <x v="3"/>
    <n v="3"/>
    <n v="0.2267080745341615"/>
    <x v="0"/>
  </r>
  <r>
    <s v="INV100915"/>
    <d v="2025-02-09T00:00:00"/>
    <s v="CUST0455"/>
    <s v="PRD018"/>
    <s v="STR027"/>
    <s v="EMP0046"/>
    <n v="6"/>
    <n v="252.1"/>
    <n v="0"/>
    <n v="0"/>
    <n v="1512.6"/>
    <n v="1147.2"/>
    <n v="365.4"/>
    <x v="0"/>
    <x v="0"/>
    <x v="0"/>
    <n v="0.40486111111111112"/>
    <s v="Weekday"/>
    <x v="21"/>
    <x v="7"/>
    <n v="232.58"/>
    <s v="Nithya Venkataraman"/>
    <s v="Gold"/>
    <x v="39"/>
    <s v="Sales"/>
    <s v="FreshMart Coimbatore Heights"/>
    <x v="0"/>
    <x v="1"/>
    <x v="0"/>
    <n v="2"/>
    <n v="0.24157080523601746"/>
    <x v="0"/>
  </r>
  <r>
    <s v="INV101928"/>
    <d v="2025-01-09T00:00:00"/>
    <s v="CUST0078"/>
    <s v="PRD080"/>
    <s v="STR055"/>
    <s v="EMP0068"/>
    <n v="2"/>
    <n v="275.70999999999998"/>
    <n v="0"/>
    <n v="0"/>
    <n v="551.41999999999996"/>
    <n v="412.6"/>
    <n v="138.82"/>
    <x v="1"/>
    <x v="0"/>
    <x v="0"/>
    <n v="0.54166666666666663"/>
    <s v="Weekday"/>
    <x v="56"/>
    <x v="1"/>
    <n v="275.70999999999998"/>
    <s v="Eswari Balan"/>
    <s v="Silver"/>
    <x v="5"/>
    <s v="Sales"/>
    <s v="FreshMart Madurai Circle"/>
    <x v="0"/>
    <x v="1"/>
    <x v="7"/>
    <n v="1"/>
    <n v="0.2517500272024954"/>
    <x v="0"/>
  </r>
  <r>
    <s v="INV100540"/>
    <d v="2025-08-31T00:00:00"/>
    <s v="CUST0523"/>
    <s v="PRD072"/>
    <s v="STR091"/>
    <s v="EMP0112"/>
    <n v="1"/>
    <n v="340.25"/>
    <n v="0"/>
    <n v="0"/>
    <n v="391.29"/>
    <n v="263.85000000000002"/>
    <n v="127.44"/>
    <x v="4"/>
    <x v="0"/>
    <x v="0"/>
    <n v="0.79027777777777775"/>
    <s v="Weekend"/>
    <x v="57"/>
    <x v="1"/>
    <n v="340.25"/>
    <s v="Mala Velan"/>
    <s v="Silver"/>
    <x v="42"/>
    <s v="Sales"/>
    <s v="FreshMart Tiruppur Plaza"/>
    <x v="0"/>
    <x v="1"/>
    <x v="11"/>
    <n v="8"/>
    <n v="0.32569194203787472"/>
    <x v="0"/>
  </r>
  <r>
    <s v="INV101475"/>
    <d v="2025-08-28T00:00:00"/>
    <s v="CUST0230"/>
    <s v="PRD098"/>
    <s v="STR083"/>
    <s v="EMP0074"/>
    <n v="4"/>
    <n v="83.13"/>
    <n v="0"/>
    <n v="0"/>
    <n v="332.52"/>
    <n v="276.36"/>
    <n v="56.16"/>
    <x v="3"/>
    <x v="0"/>
    <x v="0"/>
    <n v="0.57291666666666663"/>
    <s v="Weekday"/>
    <x v="32"/>
    <x v="10"/>
    <n v="83.13"/>
    <s v="Thenmozhi Menon"/>
    <s v="Silver"/>
    <x v="33"/>
    <s v="Sales"/>
    <s v="FreshMart Salem Colony"/>
    <x v="0"/>
    <x v="1"/>
    <x v="11"/>
    <n v="8"/>
    <n v="0.16889209671598701"/>
    <x v="0"/>
  </r>
  <r>
    <s v="INV102487"/>
    <d v="2025-08-27T00:00:00"/>
    <s v="CUST0350"/>
    <s v="PRD028"/>
    <s v="STR031"/>
    <s v="EMP0153"/>
    <n v="1"/>
    <n v="380.12"/>
    <n v="0"/>
    <n v="0"/>
    <n v="380.12"/>
    <n v="309.98"/>
    <n v="70.14"/>
    <x v="1"/>
    <x v="0"/>
    <x v="0"/>
    <n v="0.61597222222222225"/>
    <s v="Weekday"/>
    <x v="58"/>
    <x v="3"/>
    <n v="380.12"/>
    <s v="Raghav Chettiar"/>
    <s v="Bronze"/>
    <x v="3"/>
    <s v="Sales"/>
    <s v="FreshMart Chennai Complex"/>
    <x v="0"/>
    <x v="1"/>
    <x v="11"/>
    <n v="8"/>
    <n v="0.18452067768073241"/>
    <x v="0"/>
  </r>
  <r>
    <s v="INV101049"/>
    <d v="2025-08-26T00:00:00"/>
    <s v="CUST0634"/>
    <s v="PRD037"/>
    <s v="STR037"/>
    <s v="EMP0288"/>
    <n v="4"/>
    <n v="269.54000000000002"/>
    <n v="0"/>
    <n v="0"/>
    <n v="1078.1600000000001"/>
    <n v="837.52"/>
    <n v="240.64"/>
    <x v="2"/>
    <x v="0"/>
    <x v="0"/>
    <n v="0.70208333333333328"/>
    <s v="Weekday"/>
    <x v="59"/>
    <x v="12"/>
    <n v="245.32"/>
    <s v="Chandrasekar Pandian"/>
    <s v="Gold"/>
    <x v="25"/>
    <s v="Sales"/>
    <s v="FreshMart Hyderabad Extension"/>
    <x v="0"/>
    <x v="1"/>
    <x v="11"/>
    <n v="8"/>
    <n v="0.22319507308748235"/>
    <x v="0"/>
  </r>
  <r>
    <s v="INV100458"/>
    <d v="2025-08-23T00:00:00"/>
    <s v="CUST0360"/>
    <s v="PRD117"/>
    <s v="STR025"/>
    <s v="EMP0281"/>
    <n v="2"/>
    <n v="268.32"/>
    <n v="0"/>
    <n v="0"/>
    <n v="617.14"/>
    <n v="482.88"/>
    <n v="134.26"/>
    <x v="3"/>
    <x v="0"/>
    <x v="0"/>
    <n v="0.50416666666666665"/>
    <s v="Weekend"/>
    <x v="60"/>
    <x v="8"/>
    <n v="268.32"/>
    <s v="Deepak Nathan"/>
    <s v="Bronze"/>
    <x v="43"/>
    <s v="Sales"/>
    <s v="FreshMart Tiruppur Enclave"/>
    <x v="0"/>
    <x v="1"/>
    <x v="11"/>
    <n v="8"/>
    <n v="0.21755193311080143"/>
    <x v="0"/>
  </r>
  <r>
    <s v="INV100336"/>
    <d v="2025-08-22T00:00:00"/>
    <s v="CUST0604"/>
    <s v="PRD093"/>
    <s v="STR091"/>
    <s v="EMP0246"/>
    <n v="4"/>
    <n v="96.72"/>
    <n v="0"/>
    <n v="0"/>
    <n v="386.88"/>
    <n v="319.27999999999997"/>
    <n v="67.599999999999994"/>
    <x v="0"/>
    <x v="0"/>
    <x v="0"/>
    <n v="0.81527777777777777"/>
    <s v="Weekday"/>
    <x v="61"/>
    <x v="10"/>
    <n v="96.72"/>
    <s v="Chandrasekar Venkataraman"/>
    <s v="Bronze"/>
    <x v="44"/>
    <s v="Sales"/>
    <s v="FreshMart Tiruppur Plaza"/>
    <x v="0"/>
    <x v="1"/>
    <x v="11"/>
    <n v="8"/>
    <n v="0.17473118279569891"/>
    <x v="0"/>
  </r>
  <r>
    <s v="INV100334"/>
    <d v="2025-08-19T00:00:00"/>
    <s v="CUST0397"/>
    <s v="PRD022"/>
    <s v="STR061"/>
    <s v="EMP0279"/>
    <n v="1"/>
    <n v="397.22"/>
    <n v="0"/>
    <n v="0"/>
    <n v="397.22"/>
    <n v="319.37"/>
    <n v="77.849999999999994"/>
    <x v="4"/>
    <x v="0"/>
    <x v="0"/>
    <n v="0.85069444444444442"/>
    <s v="Weekday"/>
    <x v="25"/>
    <x v="7"/>
    <n v="397.22"/>
    <s v="Sudha Venkataraman"/>
    <s v="Bronze"/>
    <x v="12"/>
    <s v="Sales"/>
    <s v="FreshMart Hyderabad Colony"/>
    <x v="0"/>
    <x v="1"/>
    <x v="11"/>
    <n v="8"/>
    <n v="0.19598711041740091"/>
    <x v="0"/>
  </r>
  <r>
    <s v="INV101636"/>
    <d v="2025-08-17T00:00:00"/>
    <s v="CUST0156"/>
    <s v="PRD142"/>
    <s v="STR022"/>
    <s v="EMP0284"/>
    <n v="3"/>
    <n v="568.76"/>
    <n v="0"/>
    <n v="0"/>
    <n v="1962.22"/>
    <n v="1187.6099999999999"/>
    <n v="774.61"/>
    <x v="0"/>
    <x v="0"/>
    <x v="0"/>
    <n v="0.40347222222222223"/>
    <s v="Weekend"/>
    <x v="62"/>
    <x v="5"/>
    <n v="522.78"/>
    <s v="Tara Chettiar"/>
    <s v="Gold"/>
    <x v="21"/>
    <s v="Sales"/>
    <s v="FreshMart Tiruppur Complex"/>
    <x v="0"/>
    <x v="1"/>
    <x v="11"/>
    <n v="8"/>
    <n v="0.3947620552231656"/>
    <x v="0"/>
  </r>
  <r>
    <s v="INV100104"/>
    <d v="2025-08-16T00:00:00"/>
    <s v="CUST0060"/>
    <s v="PRD052"/>
    <s v="STR037"/>
    <s v="EMP0060"/>
    <n v="4"/>
    <n v="351.62"/>
    <n v="0"/>
    <n v="0"/>
    <n v="1617.45"/>
    <n v="1021.96"/>
    <n v="595.49"/>
    <x v="1"/>
    <x v="0"/>
    <x v="0"/>
    <n v="0.3888888888888889"/>
    <s v="Weekend"/>
    <x v="10"/>
    <x v="2"/>
    <n v="328.59"/>
    <s v="Anand Subramaniam"/>
    <s v="Gold"/>
    <x v="32"/>
    <s v="Sales"/>
    <s v="FreshMart Hyderabad Extension"/>
    <x v="0"/>
    <x v="1"/>
    <x v="11"/>
    <n v="8"/>
    <n v="0.36816594021453525"/>
    <x v="0"/>
  </r>
  <r>
    <s v="INV101768"/>
    <d v="2025-08-13T00:00:00"/>
    <s v="CUST0633"/>
    <s v="PRD102"/>
    <s v="STR002"/>
    <s v="EMP0060"/>
    <n v="3"/>
    <n v="447.33"/>
    <n v="0"/>
    <n v="0"/>
    <n v="1341.99"/>
    <n v="1022.7"/>
    <n v="319.29000000000002"/>
    <x v="1"/>
    <x v="0"/>
    <x v="0"/>
    <n v="0.62361111111111112"/>
    <s v="Weekday"/>
    <x v="63"/>
    <x v="10"/>
    <n v="400.33"/>
    <s v="Devi Mudaliar"/>
    <s v="Gold"/>
    <x v="32"/>
    <s v="Sales"/>
    <s v="FreshMart Tiruppur Bypass"/>
    <x v="0"/>
    <x v="1"/>
    <x v="11"/>
    <n v="8"/>
    <n v="0.23792278630988309"/>
    <x v="0"/>
  </r>
  <r>
    <s v="INV100626"/>
    <d v="2025-09-08T00:00:00"/>
    <s v="CUST0373"/>
    <s v="PRD079"/>
    <s v="STR075"/>
    <s v="EMP0132"/>
    <n v="2"/>
    <n v="260.93"/>
    <n v="0"/>
    <n v="0"/>
    <n v="600.14"/>
    <n v="388.12"/>
    <n v="212.02"/>
    <x v="2"/>
    <x v="0"/>
    <x v="0"/>
    <n v="0.48125000000000001"/>
    <s v="Weekend"/>
    <x v="64"/>
    <x v="1"/>
    <n v="260.93"/>
    <s v="Bhavani Prabhu"/>
    <s v="Bronze"/>
    <x v="45"/>
    <s v="Sales"/>
    <s v="FreshMart Salem Main Road"/>
    <x v="0"/>
    <x v="1"/>
    <x v="10"/>
    <n v="9"/>
    <n v="0.35328423367880829"/>
    <x v="0"/>
  </r>
  <r>
    <s v="INV100110"/>
    <d v="2025-08-08T00:00:00"/>
    <s v="CUST0183"/>
    <s v="PRD050"/>
    <s v="STR084"/>
    <s v="EMP0288"/>
    <n v="4"/>
    <n v="51.33"/>
    <n v="0"/>
    <n v="0"/>
    <n v="205.32"/>
    <n v="149.91999999999999"/>
    <n v="55.4"/>
    <x v="3"/>
    <x v="0"/>
    <x v="0"/>
    <n v="0.89097222222222228"/>
    <s v="Weekday"/>
    <x v="2"/>
    <x v="2"/>
    <n v="51.33"/>
    <s v="Tara Balan"/>
    <s v="Silver"/>
    <x v="25"/>
    <s v="Sales"/>
    <s v="FreshMart Tiruppur Market"/>
    <x v="0"/>
    <x v="1"/>
    <x v="11"/>
    <n v="8"/>
    <n v="0.26982271576076367"/>
    <x v="0"/>
  </r>
  <r>
    <s v="INV100679"/>
    <d v="2025-04-08T00:00:00"/>
    <s v="CUST0083"/>
    <s v="PRD034"/>
    <s v="STR084"/>
    <s v="EMP0288"/>
    <n v="2"/>
    <n v="124.84"/>
    <n v="0"/>
    <n v="0"/>
    <n v="249.68"/>
    <n v="194.7"/>
    <n v="54.98"/>
    <x v="1"/>
    <x v="0"/>
    <x v="0"/>
    <n v="0.43958333333333333"/>
    <s v="Weekday"/>
    <x v="13"/>
    <x v="3"/>
    <n v="124.84"/>
    <s v="Yamuna Gupta"/>
    <s v="Bronze"/>
    <x v="25"/>
    <s v="Sales"/>
    <s v="FreshMart Tiruppur Market"/>
    <x v="0"/>
    <x v="1"/>
    <x v="4"/>
    <n v="4"/>
    <n v="0.22020185837872475"/>
    <x v="0"/>
  </r>
  <r>
    <s v="INV101140"/>
    <d v="2025-03-08T00:00:00"/>
    <s v="CUST0014"/>
    <s v="PRD026"/>
    <s v="STR090"/>
    <s v="EMP0141"/>
    <n v="4"/>
    <n v="329.69"/>
    <n v="0"/>
    <n v="0"/>
    <n v="1516.57"/>
    <n v="989"/>
    <n v="527.57000000000005"/>
    <x v="5"/>
    <x v="0"/>
    <x v="0"/>
    <n v="0.54722222222222228"/>
    <s v="Weekend"/>
    <x v="15"/>
    <x v="3"/>
    <n v="329.69"/>
    <s v="Ilango Varma"/>
    <s v="Silver"/>
    <x v="46"/>
    <s v="Sales"/>
    <s v="FreshMart Mysuru Heights"/>
    <x v="0"/>
    <x v="1"/>
    <x v="3"/>
    <n v="3"/>
    <n v="0.34787052361579096"/>
    <x v="0"/>
  </r>
  <r>
    <s v="INV100389"/>
    <d v="2025-02-08T00:00:00"/>
    <s v="CUST0592"/>
    <s v="PRD111"/>
    <s v="STR022"/>
    <s v="EMP0284"/>
    <n v="3"/>
    <n v="227.44"/>
    <n v="0"/>
    <n v="0"/>
    <n v="784.67"/>
    <n v="572.70000000000005"/>
    <n v="211.97"/>
    <x v="4"/>
    <x v="0"/>
    <x v="0"/>
    <n v="0.49027777777777776"/>
    <s v="Weekend"/>
    <x v="29"/>
    <x v="4"/>
    <n v="225.45"/>
    <s v="Anjali Menon"/>
    <s v="Gold"/>
    <x v="21"/>
    <s v="Sales"/>
    <s v="FreshMart Tiruppur Complex"/>
    <x v="0"/>
    <x v="1"/>
    <x v="0"/>
    <n v="2"/>
    <n v="0.27013903934137917"/>
    <x v="0"/>
  </r>
  <r>
    <s v="INV102237"/>
    <d v="2025-02-08T00:00:00"/>
    <s v="CUST0072"/>
    <s v="PRD127"/>
    <s v="STR091"/>
    <s v="EMP0328"/>
    <n v="7"/>
    <n v="350.79"/>
    <n v="0"/>
    <n v="0"/>
    <n v="2823.86"/>
    <n v="2032.31"/>
    <n v="791.55"/>
    <x v="1"/>
    <x v="0"/>
    <x v="0"/>
    <n v="0.54791666666666672"/>
    <s v="Weekend"/>
    <x v="65"/>
    <x v="8"/>
    <n v="331.35"/>
    <s v="Vijay Chandran"/>
    <s v="Gold"/>
    <x v="47"/>
    <s v="Sales"/>
    <s v="FreshMart Tiruppur Plaza"/>
    <x v="0"/>
    <x v="1"/>
    <x v="0"/>
    <n v="2"/>
    <n v="0.2803078056277577"/>
    <x v="0"/>
  </r>
  <r>
    <s v="INV102056"/>
    <d v="2025-07-31T00:00:00"/>
    <s v="CUST0692"/>
    <s v="PRD049"/>
    <s v="STR068"/>
    <s v="EMP0233"/>
    <n v="3"/>
    <n v="418.79"/>
    <n v="0"/>
    <n v="0"/>
    <n v="1256.3699999999999"/>
    <n v="926.82"/>
    <n v="329.55"/>
    <x v="3"/>
    <x v="0"/>
    <x v="0"/>
    <n v="0.41805555555555557"/>
    <s v="Weekday"/>
    <x v="48"/>
    <x v="2"/>
    <n v="418.79"/>
    <s v="Ovi Mudaliar"/>
    <s v="Silver"/>
    <x v="40"/>
    <s v="Sales"/>
    <s v="FreshMart Coimbatore Main Road"/>
    <x v="0"/>
    <x v="1"/>
    <x v="1"/>
    <n v="7"/>
    <n v="0.26230330237111682"/>
    <x v="0"/>
  </r>
  <r>
    <s v="INV100195"/>
    <d v="2025-07-27T00:00:00"/>
    <s v="CUST0462"/>
    <s v="PRD033"/>
    <s v="STR068"/>
    <s v="EMP0233"/>
    <n v="1"/>
    <n v="217.42"/>
    <n v="0"/>
    <n v="0"/>
    <n v="250.03"/>
    <n v="177.03"/>
    <n v="73"/>
    <x v="2"/>
    <x v="0"/>
    <x v="0"/>
    <n v="0.59652777777777777"/>
    <s v="Weekend"/>
    <x v="66"/>
    <x v="3"/>
    <n v="217.42"/>
    <s v="Anitha Sharma"/>
    <s v="Silver"/>
    <x v="40"/>
    <s v="Sales"/>
    <s v="FreshMart Coimbatore Main Road"/>
    <x v="0"/>
    <x v="1"/>
    <x v="1"/>
    <n v="7"/>
    <n v="0.29196496420429546"/>
    <x v="0"/>
  </r>
  <r>
    <s v="INV102461"/>
    <d v="2025-07-26T00:00:00"/>
    <s v="CUST0692"/>
    <s v="PRD021"/>
    <s v="STR059"/>
    <s v="EMP0103"/>
    <n v="1"/>
    <n v="38.659999999999997"/>
    <n v="0"/>
    <n v="0"/>
    <n v="44.46"/>
    <n v="32.4"/>
    <n v="12.06"/>
    <x v="3"/>
    <x v="0"/>
    <x v="0"/>
    <n v="0.68888888888888888"/>
    <s v="Weekend"/>
    <x v="67"/>
    <x v="7"/>
    <n v="38.659999999999997"/>
    <s v="Ovi Mudaliar"/>
    <s v="Silver"/>
    <x v="48"/>
    <s v="Sales"/>
    <s v="FreshMart Coimbatore Plaza"/>
    <x v="0"/>
    <x v="1"/>
    <x v="1"/>
    <n v="7"/>
    <n v="0.27125506072874495"/>
    <x v="0"/>
  </r>
  <r>
    <s v="INV101270"/>
    <d v="2025-07-25T00:00:00"/>
    <s v="CUST0046"/>
    <s v="PRD008"/>
    <s v="STR048"/>
    <s v="EMP0312"/>
    <n v="5"/>
    <n v="482.65"/>
    <n v="0"/>
    <n v="0"/>
    <n v="2413.25"/>
    <n v="1414.4"/>
    <n v="998.85"/>
    <x v="1"/>
    <x v="0"/>
    <x v="0"/>
    <n v="0.49027777777777776"/>
    <s v="Weekday"/>
    <x v="68"/>
    <x v="6"/>
    <n v="455.79"/>
    <s v="Kishore Murugan"/>
    <s v="Gold"/>
    <x v="19"/>
    <s v="Sales"/>
    <s v="FreshMart Bengaluru Square"/>
    <x v="0"/>
    <x v="1"/>
    <x v="1"/>
    <n v="7"/>
    <n v="0.41390241375738113"/>
    <x v="0"/>
  </r>
  <r>
    <s v="INV100889"/>
    <d v="2025-07-20T00:00:00"/>
    <s v="CUST0100"/>
    <s v="PRD030"/>
    <s v="STR084"/>
    <s v="EMP0288"/>
    <n v="3"/>
    <n v="172.63"/>
    <n v="0"/>
    <n v="0"/>
    <n v="595.57000000000005"/>
    <n v="426"/>
    <n v="169.57"/>
    <x v="4"/>
    <x v="0"/>
    <x v="0"/>
    <n v="0.39791666666666664"/>
    <s v="Weekend"/>
    <x v="69"/>
    <x v="3"/>
    <n v="172.63"/>
    <s v="Revathi Murugan"/>
    <s v="Silver"/>
    <x v="25"/>
    <s v="Sales"/>
    <s v="FreshMart Tiruppur Market"/>
    <x v="0"/>
    <x v="1"/>
    <x v="1"/>
    <n v="7"/>
    <n v="0.28471884077438414"/>
    <x v="0"/>
  </r>
  <r>
    <s v="INV102139"/>
    <d v="2025-07-19T00:00:00"/>
    <s v="CUST0279"/>
    <s v="PRD050"/>
    <s v="STR027"/>
    <s v="EMP0143"/>
    <n v="6"/>
    <n v="53.72"/>
    <n v="0"/>
    <n v="0"/>
    <n v="370.67"/>
    <n v="224.88"/>
    <n v="145.79"/>
    <x v="4"/>
    <x v="0"/>
    <x v="0"/>
    <n v="0.56666666666666665"/>
    <s v="Weekend"/>
    <x v="2"/>
    <x v="2"/>
    <n v="51.33"/>
    <s v="Ramesh Devi"/>
    <s v="Gold"/>
    <x v="24"/>
    <s v="Sales"/>
    <s v="FreshMart Coimbatore Heights"/>
    <x v="0"/>
    <x v="1"/>
    <x v="1"/>
    <n v="7"/>
    <n v="0.39331480832006904"/>
    <x v="0"/>
  </r>
  <r>
    <s v="INV100376"/>
    <d v="2025-07-14T00:00:00"/>
    <s v="CUST0296"/>
    <s v="PRD013"/>
    <s v="STR076"/>
    <s v="EMP0218"/>
    <n v="3"/>
    <n v="161.03"/>
    <n v="0"/>
    <n v="0"/>
    <n v="483.09"/>
    <n v="372.72"/>
    <n v="110.37"/>
    <x v="0"/>
    <x v="0"/>
    <x v="0"/>
    <n v="0.38611111111111113"/>
    <s v="Weekday"/>
    <x v="24"/>
    <x v="7"/>
    <n v="161.03"/>
    <s v="Uma Pandian"/>
    <s v="Bronze"/>
    <x v="49"/>
    <s v="Sales"/>
    <s v="FreshMart Hyderabad Towers"/>
    <x v="0"/>
    <x v="1"/>
    <x v="1"/>
    <n v="7"/>
    <n v="0.22846674532695774"/>
    <x v="0"/>
  </r>
  <r>
    <s v="INV101155"/>
    <d v="2025-06-07T00:00:00"/>
    <s v="CUST0135"/>
    <s v="PRD081"/>
    <s v="STR088"/>
    <s v="EMP0229"/>
    <n v="2"/>
    <n v="55.81"/>
    <n v="0"/>
    <n v="0"/>
    <n v="128.36000000000001"/>
    <n v="89.92"/>
    <n v="38.44"/>
    <x v="1"/>
    <x v="0"/>
    <x v="0"/>
    <n v="0.44583333333333336"/>
    <s v="Weekend"/>
    <x v="70"/>
    <x v="1"/>
    <n v="55.81"/>
    <s v="Pandi Velan"/>
    <s v="Bronze"/>
    <x v="18"/>
    <s v="Sales"/>
    <s v="FreshMart Salem Extension"/>
    <x v="0"/>
    <x v="1"/>
    <x v="9"/>
    <n v="6"/>
    <n v="0.29947023995014016"/>
    <x v="0"/>
  </r>
  <r>
    <s v="INV101012"/>
    <d v="2025-01-07T00:00:00"/>
    <s v="CUST0204"/>
    <s v="PRD029"/>
    <s v="STR014"/>
    <s v="EMP0241"/>
    <n v="7"/>
    <n v="339.39"/>
    <n v="0"/>
    <n v="0"/>
    <n v="2375.73"/>
    <n v="1828.54"/>
    <n v="547.19000000000005"/>
    <x v="4"/>
    <x v="0"/>
    <x v="0"/>
    <n v="0.82499999999999996"/>
    <s v="Weekday"/>
    <x v="9"/>
    <x v="3"/>
    <n v="332.73"/>
    <s v="Mala Achari"/>
    <s v="Gold"/>
    <x v="50"/>
    <s v="Sales"/>
    <s v="FreshMart Coimbatore Circle"/>
    <x v="0"/>
    <x v="1"/>
    <x v="7"/>
    <n v="1"/>
    <n v="0.23032499484369018"/>
    <x v="0"/>
  </r>
  <r>
    <s v="INV102446"/>
    <d v="2025-01-07T00:00:00"/>
    <s v="CUST0200"/>
    <s v="PRD008"/>
    <s v="STR032"/>
    <s v="EMP0070"/>
    <n v="3"/>
    <n v="506.54"/>
    <n v="0"/>
    <n v="0"/>
    <n v="1519.62"/>
    <n v="848.64"/>
    <n v="670.98"/>
    <x v="2"/>
    <x v="0"/>
    <x v="0"/>
    <n v="0.75208333333333333"/>
    <s v="Weekday"/>
    <x v="68"/>
    <x v="6"/>
    <n v="455.79"/>
    <s v="Karthik Achari"/>
    <s v="Gold"/>
    <x v="51"/>
    <s v="Sales"/>
    <s v="FreshMart Kochi Main Road"/>
    <x v="0"/>
    <x v="1"/>
    <x v="7"/>
    <n v="1"/>
    <n v="0.44154459667548468"/>
    <x v="0"/>
  </r>
  <r>
    <s v="INV100877"/>
    <d v="2025-06-28T00:00:00"/>
    <s v="CUST0462"/>
    <s v="PRD046"/>
    <s v="STR068"/>
    <s v="EMP0233"/>
    <n v="5"/>
    <n v="57.06"/>
    <n v="0"/>
    <n v="0"/>
    <n v="328.09"/>
    <n v="242.15"/>
    <n v="85.94"/>
    <x v="0"/>
    <x v="0"/>
    <x v="0"/>
    <n v="0.65"/>
    <s v="Weekend"/>
    <x v="71"/>
    <x v="12"/>
    <n v="57.06"/>
    <s v="Anitha Sharma"/>
    <s v="Silver"/>
    <x v="40"/>
    <s v="Sales"/>
    <s v="FreshMart Coimbatore Main Road"/>
    <x v="0"/>
    <x v="1"/>
    <x v="9"/>
    <n v="6"/>
    <n v="0.26194032125331468"/>
    <x v="0"/>
  </r>
  <r>
    <s v="INV100782"/>
    <d v="2025-06-25T00:00:00"/>
    <s v="CUST0486"/>
    <s v="PRD136"/>
    <s v="STR049"/>
    <s v="EMP0153"/>
    <n v="3"/>
    <n v="123.11"/>
    <n v="0"/>
    <n v="0"/>
    <n v="369.33"/>
    <n v="273.54000000000002"/>
    <n v="95.79"/>
    <x v="2"/>
    <x v="0"/>
    <x v="0"/>
    <n v="0.57499999999999996"/>
    <s v="Weekday"/>
    <x v="72"/>
    <x v="0"/>
    <n v="123.11"/>
    <s v="Devi Pillai"/>
    <s v="Bronze"/>
    <x v="3"/>
    <s v="Sales"/>
    <s v="FreshMart Mysuru Circle"/>
    <x v="0"/>
    <x v="1"/>
    <x v="9"/>
    <n v="6"/>
    <n v="0.25936154658435551"/>
    <x v="0"/>
  </r>
  <r>
    <s v="INV101280"/>
    <d v="2025-06-18T00:00:00"/>
    <s v="CUST0495"/>
    <s v="PRD134"/>
    <s v="STR017"/>
    <s v="EMP0092"/>
    <n v="3"/>
    <n v="392.61"/>
    <n v="0"/>
    <n v="0"/>
    <n v="1177.83"/>
    <n v="788.4"/>
    <n v="389.43"/>
    <x v="3"/>
    <x v="0"/>
    <x v="0"/>
    <n v="0.65694444444444444"/>
    <s v="Weekday"/>
    <x v="73"/>
    <x v="0"/>
    <n v="353.05"/>
    <s v="Bhuvana Pillai"/>
    <s v="Gold"/>
    <x v="26"/>
    <s v="Sales"/>
    <s v="FreshMart Madurai Plaza"/>
    <x v="0"/>
    <x v="1"/>
    <x v="9"/>
    <n v="6"/>
    <n v="0.33063345304500652"/>
    <x v="0"/>
  </r>
  <r>
    <s v="INV101180"/>
    <d v="2025-07-06T00:00:00"/>
    <s v="CUST0051"/>
    <s v="PRD091"/>
    <s v="STR049"/>
    <s v="EMP0017"/>
    <n v="7"/>
    <n v="397.67"/>
    <n v="0"/>
    <n v="0"/>
    <n v="3201.24"/>
    <n v="2110.9899999999998"/>
    <n v="1090.25"/>
    <x v="1"/>
    <x v="0"/>
    <x v="0"/>
    <n v="0.87222222222222223"/>
    <s v="Weekend"/>
    <x v="74"/>
    <x v="9"/>
    <n v="376.11"/>
    <s v="Ovi Devi"/>
    <s v="Gold"/>
    <x v="0"/>
    <s v="Sales"/>
    <s v="FreshMart Mysuru Circle"/>
    <x v="0"/>
    <x v="1"/>
    <x v="1"/>
    <n v="7"/>
    <n v="0.34057115367794982"/>
    <x v="0"/>
  </r>
  <r>
    <s v="INV101710"/>
    <d v="2025-05-06T00:00:00"/>
    <s v="CUST0605"/>
    <s v="PRD034"/>
    <s v="STR034"/>
    <s v="EMP0252"/>
    <n v="7"/>
    <n v="130.19999999999999"/>
    <n v="0"/>
    <n v="0"/>
    <n v="911.4"/>
    <n v="681.45"/>
    <n v="229.95"/>
    <x v="5"/>
    <x v="0"/>
    <x v="0"/>
    <n v="0.90416666666666667"/>
    <s v="Weekday"/>
    <x v="13"/>
    <x v="3"/>
    <n v="124.84"/>
    <s v="Arun Iyer"/>
    <s v="Gold"/>
    <x v="30"/>
    <s v="Sales"/>
    <s v="FreshMart Tiruppur Circle"/>
    <x v="0"/>
    <x v="1"/>
    <x v="6"/>
    <n v="5"/>
    <n v="0.25230414746543778"/>
    <x v="0"/>
  </r>
  <r>
    <s v="INV101972"/>
    <d v="2025-04-06T00:00:00"/>
    <s v="CUST0062"/>
    <s v="PRD063"/>
    <s v="STR057"/>
    <s v="EMP0225"/>
    <n v="2"/>
    <n v="73.83"/>
    <n v="0"/>
    <n v="0"/>
    <n v="147.66"/>
    <n v="108.64"/>
    <n v="39.020000000000003"/>
    <x v="2"/>
    <x v="0"/>
    <x v="0"/>
    <n v="0.40277777777777779"/>
    <s v="Weekday"/>
    <x v="75"/>
    <x v="11"/>
    <n v="42.16"/>
    <s v="Yazhini Varma"/>
    <s v="Bronze"/>
    <x v="23"/>
    <s v="Sales"/>
    <s v="FreshMart Madurai Point"/>
    <x v="0"/>
    <x v="1"/>
    <x v="4"/>
    <n v="4"/>
    <n v="0.26425572260598673"/>
    <x v="0"/>
  </r>
  <r>
    <s v="INV102120"/>
    <d v="2025-05-31T00:00:00"/>
    <s v="CUST0490"/>
    <s v="PRD136"/>
    <s v="STR063"/>
    <s v="EMP0233"/>
    <n v="4"/>
    <n v="128.26"/>
    <n v="0"/>
    <n v="0"/>
    <n v="590"/>
    <n v="364.72"/>
    <n v="225.28"/>
    <x v="0"/>
    <x v="0"/>
    <x v="0"/>
    <n v="0.8208333333333333"/>
    <s v="Weekend"/>
    <x v="72"/>
    <x v="0"/>
    <n v="123.11"/>
    <s v="Hema Gounder"/>
    <s v="Gold"/>
    <x v="40"/>
    <s v="Sales"/>
    <s v="FreshMart Hyderabad Market"/>
    <x v="0"/>
    <x v="1"/>
    <x v="6"/>
    <n v="5"/>
    <n v="0.38183050847457628"/>
    <x v="0"/>
  </r>
  <r>
    <s v="INV100495"/>
    <d v="2025-05-25T00:00:00"/>
    <s v="CUST0236"/>
    <s v="PRD001"/>
    <s v="STR075"/>
    <s v="EMP0033"/>
    <n v="3"/>
    <n v="299.73"/>
    <n v="0"/>
    <n v="0"/>
    <n v="1034.07"/>
    <n v="554.22"/>
    <n v="479.85"/>
    <x v="5"/>
    <x v="0"/>
    <x v="0"/>
    <n v="0.5444444444444444"/>
    <s v="Weekend"/>
    <x v="76"/>
    <x v="6"/>
    <n v="299.73"/>
    <s v="Umesh Chandran"/>
    <s v="Bronze"/>
    <x v="20"/>
    <s v="Sales"/>
    <s v="FreshMart Salem Main Road"/>
    <x v="0"/>
    <x v="1"/>
    <x v="6"/>
    <n v="5"/>
    <n v="0.46404015202065629"/>
    <x v="0"/>
  </r>
  <r>
    <s v="INV100350"/>
    <d v="2025-05-24T00:00:00"/>
    <s v="CUST0020"/>
    <s v="PRD120"/>
    <s v="STR004"/>
    <s v="EMP0040"/>
    <n v="3"/>
    <n v="109.69"/>
    <n v="0"/>
    <n v="0"/>
    <n v="378.43"/>
    <n v="278.88"/>
    <n v="99.55"/>
    <x v="5"/>
    <x v="0"/>
    <x v="0"/>
    <n v="0.77500000000000002"/>
    <s v="Weekend"/>
    <x v="26"/>
    <x v="8"/>
    <n v="109.69"/>
    <s v="Ilango Murugan"/>
    <s v="Bronze"/>
    <x v="6"/>
    <s v="Sales"/>
    <s v="FreshMart Erode Plaza"/>
    <x v="0"/>
    <x v="1"/>
    <x v="6"/>
    <n v="5"/>
    <n v="0.263060539597812"/>
    <x v="0"/>
  </r>
  <r>
    <s v="INV101056"/>
    <d v="2025-05-24T00:00:00"/>
    <s v="CUST0076"/>
    <s v="PRD132"/>
    <s v="STR068"/>
    <s v="EMP0233"/>
    <n v="4"/>
    <n v="385.5"/>
    <n v="0"/>
    <n v="0"/>
    <n v="1773.3"/>
    <n v="1015.32"/>
    <n v="757.98"/>
    <x v="1"/>
    <x v="0"/>
    <x v="0"/>
    <n v="0.59027777777777779"/>
    <s v="Weekend"/>
    <x v="77"/>
    <x v="0"/>
    <n v="351.78"/>
    <s v="Senthil Chandran"/>
    <s v="Gold"/>
    <x v="40"/>
    <s v="Sales"/>
    <s v="FreshMart Coimbatore Main Road"/>
    <x v="0"/>
    <x v="1"/>
    <x v="6"/>
    <n v="5"/>
    <n v="0.42744036542040265"/>
    <x v="0"/>
  </r>
  <r>
    <s v="INV101989"/>
    <d v="2025-05-16T00:00:00"/>
    <s v="CUST0641"/>
    <s v="PRD126"/>
    <s v="STR067"/>
    <s v="EMP0247"/>
    <n v="4"/>
    <n v="360.52"/>
    <n v="0"/>
    <n v="0"/>
    <n v="1442.08"/>
    <n v="1297.92"/>
    <n v="144.16"/>
    <x v="3"/>
    <x v="0"/>
    <x v="0"/>
    <n v="0.86944444444444446"/>
    <s v="Weekday"/>
    <x v="78"/>
    <x v="8"/>
    <n v="360.52"/>
    <s v="Charulatha Raj"/>
    <s v="Silver"/>
    <x v="31"/>
    <s v="Sales"/>
    <s v="FreshMart Salem Complex"/>
    <x v="0"/>
    <x v="1"/>
    <x v="6"/>
    <n v="5"/>
    <n v="9.9966714745367807E-2"/>
    <x v="0"/>
  </r>
  <r>
    <s v="INV100013"/>
    <d v="2025-05-15T00:00:00"/>
    <s v="CUST0496"/>
    <s v="PRD014"/>
    <s v="STR042"/>
    <s v="EMP0261"/>
    <n v="7"/>
    <n v="475.81"/>
    <n v="0"/>
    <n v="0"/>
    <n v="3330.67"/>
    <n v="2461.41"/>
    <n v="869.26"/>
    <x v="4"/>
    <x v="0"/>
    <x v="0"/>
    <n v="0.63055555555555554"/>
    <s v="Weekday"/>
    <x v="54"/>
    <x v="7"/>
    <n v="434.65"/>
    <s v="Senthil Venkataraman"/>
    <s v="Gold"/>
    <x v="13"/>
    <s v="Sales"/>
    <s v="FreshMart Erode Point"/>
    <x v="0"/>
    <x v="1"/>
    <x v="6"/>
    <n v="5"/>
    <n v="0.26098652823606061"/>
    <x v="0"/>
  </r>
  <r>
    <s v="INV101078"/>
    <d v="2025-05-14T00:00:00"/>
    <s v="CUST0049"/>
    <s v="PRD027"/>
    <s v="STR084"/>
    <s v="EMP0288"/>
    <n v="7"/>
    <n v="153.82"/>
    <n v="0"/>
    <n v="0"/>
    <n v="1076.74"/>
    <n v="748.93"/>
    <n v="327.81"/>
    <x v="5"/>
    <x v="0"/>
    <x v="0"/>
    <n v="0.66736111111111107"/>
    <s v="Weekday"/>
    <x v="4"/>
    <x v="3"/>
    <n v="139.21"/>
    <s v="Lokesh Gupta"/>
    <s v="Gold"/>
    <x v="25"/>
    <s v="Sales"/>
    <s v="FreshMart Tiruppur Market"/>
    <x v="0"/>
    <x v="1"/>
    <x v="6"/>
    <n v="5"/>
    <n v="0.30444675594851123"/>
    <x v="0"/>
  </r>
  <r>
    <s v="INV100250"/>
    <d v="2025-05-13T00:00:00"/>
    <s v="CUST0455"/>
    <s v="PRD127"/>
    <s v="STR075"/>
    <s v="EMP0132"/>
    <n v="5"/>
    <n v="356.48"/>
    <n v="0"/>
    <n v="0"/>
    <n v="1782.4"/>
    <n v="1451.65"/>
    <n v="330.75"/>
    <x v="4"/>
    <x v="0"/>
    <x v="0"/>
    <n v="0.85277777777777775"/>
    <s v="Weekday"/>
    <x v="65"/>
    <x v="8"/>
    <n v="331.35"/>
    <s v="Nithya Venkataraman"/>
    <s v="Gold"/>
    <x v="45"/>
    <s v="Sales"/>
    <s v="FreshMart Salem Main Road"/>
    <x v="0"/>
    <x v="1"/>
    <x v="6"/>
    <n v="5"/>
    <n v="0.18556440754039497"/>
    <x v="0"/>
  </r>
  <r>
    <s v="INV102278"/>
    <d v="2025-12-05T00:00:00"/>
    <s v="CUST0648"/>
    <s v="PRD062"/>
    <s v="STR013"/>
    <s v="EMP0201"/>
    <n v="6"/>
    <n v="453.52"/>
    <n v="0"/>
    <n v="0"/>
    <n v="2721.12"/>
    <n v="1953.66"/>
    <n v="767.46"/>
    <x v="1"/>
    <x v="0"/>
    <x v="0"/>
    <n v="0.4548611111111111"/>
    <s v="Weekday"/>
    <x v="42"/>
    <x v="11"/>
    <n v="298.81"/>
    <s v="Dinesh Sekar"/>
    <s v="Gold"/>
    <x v="52"/>
    <s v="Sales"/>
    <s v="FreshMart Tiruppur Extension"/>
    <x v="0"/>
    <x v="1"/>
    <x v="2"/>
    <n v="12"/>
    <n v="0.28203827835597112"/>
    <x v="0"/>
  </r>
  <r>
    <s v="INV100808"/>
    <d v="2025-11-05T00:00:00"/>
    <s v="CUST0333"/>
    <s v="PRD101"/>
    <s v="STR004"/>
    <s v="EMP0040"/>
    <n v="4"/>
    <n v="451.89"/>
    <n v="0"/>
    <n v="0"/>
    <n v="2078.69"/>
    <n v="1548.64"/>
    <n v="530.04999999999995"/>
    <x v="3"/>
    <x v="0"/>
    <x v="0"/>
    <n v="0.77638888888888891"/>
    <s v="Weekend"/>
    <x v="79"/>
    <x v="10"/>
    <n v="451.89"/>
    <s v="Sangeetha Pandian"/>
    <s v="Silver"/>
    <x v="6"/>
    <s v="Sales"/>
    <s v="FreshMart Erode Plaza"/>
    <x v="0"/>
    <x v="1"/>
    <x v="5"/>
    <n v="11"/>
    <n v="0.25499232689819068"/>
    <x v="0"/>
  </r>
  <r>
    <s v="INV102264"/>
    <d v="2025-10-05T00:00:00"/>
    <s v="CUST0223"/>
    <s v="PRD112"/>
    <s v="STR076"/>
    <s v="EMP0056"/>
    <n v="8"/>
    <n v="271.37"/>
    <n v="0"/>
    <n v="0"/>
    <n v="2496.6"/>
    <n v="1684.16"/>
    <n v="812.44"/>
    <x v="3"/>
    <x v="0"/>
    <x v="0"/>
    <n v="0.47499999999999998"/>
    <s v="Weekend"/>
    <x v="80"/>
    <x v="4"/>
    <n v="251.73"/>
    <s v="Gopal Velan"/>
    <s v="Gold"/>
    <x v="41"/>
    <s v="Sales"/>
    <s v="FreshMart Hyderabad Towers"/>
    <x v="0"/>
    <x v="1"/>
    <x v="8"/>
    <n v="10"/>
    <n v="0.32541856925418572"/>
    <x v="0"/>
  </r>
  <r>
    <s v="INV100154"/>
    <d v="2025-07-05T00:00:00"/>
    <s v="CUST0473"/>
    <s v="PRD016"/>
    <s v="STR017"/>
    <s v="EMP0092"/>
    <n v="4"/>
    <n v="59.92"/>
    <n v="0"/>
    <n v="0"/>
    <n v="239.68"/>
    <n v="192.6"/>
    <n v="47.08"/>
    <x v="5"/>
    <x v="0"/>
    <x v="0"/>
    <n v="0.52638888888888891"/>
    <s v="Weekday"/>
    <x v="17"/>
    <x v="7"/>
    <n v="59.92"/>
    <s v="Gayathri Iyer"/>
    <s v="Bronze"/>
    <x v="26"/>
    <s v="Sales"/>
    <s v="FreshMart Madurai Plaza"/>
    <x v="0"/>
    <x v="1"/>
    <x v="1"/>
    <n v="7"/>
    <n v="0.19642857142857142"/>
    <x v="0"/>
  </r>
  <r>
    <s v="INV100922"/>
    <d v="2025-04-05T00:00:00"/>
    <s v="CUST0674"/>
    <s v="PRD017"/>
    <s v="STR061"/>
    <s v="EMP0279"/>
    <n v="3"/>
    <n v="464.41"/>
    <n v="0"/>
    <n v="0"/>
    <n v="1602.21"/>
    <n v="1193.07"/>
    <n v="409.14"/>
    <x v="5"/>
    <x v="0"/>
    <x v="0"/>
    <n v="0.90625"/>
    <s v="Weekend"/>
    <x v="34"/>
    <x v="7"/>
    <n v="464.41"/>
    <s v="Venkat Raj"/>
    <s v="Silver"/>
    <x v="12"/>
    <s v="Sales"/>
    <s v="FreshMart Hyderabad Colony"/>
    <x v="0"/>
    <x v="1"/>
    <x v="4"/>
    <n v="4"/>
    <n v="0.25535978429793849"/>
    <x v="0"/>
  </r>
  <r>
    <s v="INV101594"/>
    <d v="2025-04-05T00:00:00"/>
    <s v="CUST0141"/>
    <s v="PRD011"/>
    <s v="STR032"/>
    <s v="EMP0140"/>
    <n v="1"/>
    <n v="168.36"/>
    <n v="0"/>
    <n v="0"/>
    <n v="193.61"/>
    <n v="102.23"/>
    <n v="91.38"/>
    <x v="5"/>
    <x v="0"/>
    <x v="0"/>
    <n v="0.43611111111111112"/>
    <s v="Weekend"/>
    <x v="52"/>
    <x v="6"/>
    <n v="168.36"/>
    <s v="Jagan Rao"/>
    <s v="Bronze"/>
    <x v="53"/>
    <s v="Sales"/>
    <s v="FreshMart Kochi Main Road"/>
    <x v="0"/>
    <x v="1"/>
    <x v="4"/>
    <n v="4"/>
    <n v="0.47197975311192597"/>
    <x v="0"/>
  </r>
  <r>
    <s v="INV101734"/>
    <d v="2025-02-05T00:00:00"/>
    <s v="CUST0688"/>
    <s v="PRD031"/>
    <s v="STR039"/>
    <s v="EMP0028"/>
    <n v="1"/>
    <n v="342.46"/>
    <n v="0"/>
    <n v="0"/>
    <n v="342.46"/>
    <n v="271.77999999999997"/>
    <n v="70.680000000000007"/>
    <x v="1"/>
    <x v="0"/>
    <x v="0"/>
    <n v="0.57847222222222228"/>
    <s v="Weekday"/>
    <x v="50"/>
    <x v="3"/>
    <n v="342.46"/>
    <s v="Udhay Venkataraman"/>
    <s v="Bronze"/>
    <x v="54"/>
    <s v="Sales"/>
    <s v="FreshMart Mysuru Market"/>
    <x v="0"/>
    <x v="1"/>
    <x v="0"/>
    <n v="2"/>
    <n v="0.20638906733633128"/>
    <x v="0"/>
  </r>
  <r>
    <s v="INV101323"/>
    <d v="2025-01-05T00:00:00"/>
    <s v="CUST0429"/>
    <s v="PRD006"/>
    <s v="STR042"/>
    <s v="EMP0261"/>
    <n v="2"/>
    <n v="343.56"/>
    <n v="0"/>
    <n v="0"/>
    <n v="687.12"/>
    <n v="432.64"/>
    <n v="254.48"/>
    <x v="4"/>
    <x v="0"/>
    <x v="0"/>
    <n v="0.8979166666666667"/>
    <s v="Weekday"/>
    <x v="81"/>
    <x v="6"/>
    <n v="343.56"/>
    <s v="Banu Naicker"/>
    <s v="Bronze"/>
    <x v="13"/>
    <s v="Sales"/>
    <s v="FreshMart Erode Point"/>
    <x v="0"/>
    <x v="1"/>
    <x v="7"/>
    <n v="1"/>
    <n v="0.37035743392711606"/>
    <x v="0"/>
  </r>
  <r>
    <s v="INV100308"/>
    <d v="2025-04-28T00:00:00"/>
    <s v="CUST0570"/>
    <s v="PRD125"/>
    <s v="STR067"/>
    <s v="EMP0247"/>
    <n v="1"/>
    <n v="219.39"/>
    <n v="0"/>
    <n v="0"/>
    <n v="219.39"/>
    <n v="195.44"/>
    <n v="23.95"/>
    <x v="5"/>
    <x v="0"/>
    <x v="0"/>
    <n v="0.46250000000000002"/>
    <s v="Weekday"/>
    <x v="82"/>
    <x v="8"/>
    <n v="219.39"/>
    <s v="Banu Iyer"/>
    <s v="Silver"/>
    <x v="31"/>
    <s v="Sales"/>
    <s v="FreshMart Salem Complex"/>
    <x v="0"/>
    <x v="1"/>
    <x v="4"/>
    <n v="4"/>
    <n v="0.10916632480969962"/>
    <x v="0"/>
  </r>
  <r>
    <s v="INV100069"/>
    <d v="2025-04-26T00:00:00"/>
    <s v="CUST0074"/>
    <s v="PRD002"/>
    <s v="STR084"/>
    <s v="EMP0288"/>
    <n v="4"/>
    <n v="440.5"/>
    <n v="0"/>
    <n v="0"/>
    <n v="2026.3"/>
    <n v="1016.2"/>
    <n v="1010.1"/>
    <x v="3"/>
    <x v="0"/>
    <x v="0"/>
    <n v="0.89930555555555558"/>
    <s v="Weekend"/>
    <x v="83"/>
    <x v="6"/>
    <n v="440.5"/>
    <s v="Vijay Krishnan"/>
    <s v="Bronze"/>
    <x v="25"/>
    <s v="Sales"/>
    <s v="FreshMart Tiruppur Market"/>
    <x v="0"/>
    <x v="1"/>
    <x v="4"/>
    <n v="4"/>
    <n v="0.49849479346592313"/>
    <x v="0"/>
  </r>
  <r>
    <s v="INV100228"/>
    <d v="2025-04-21T00:00:00"/>
    <s v="CUST0486"/>
    <s v="PRD021"/>
    <s v="STR035"/>
    <s v="EMP0158"/>
    <n v="1"/>
    <n v="38.659999999999997"/>
    <n v="0"/>
    <n v="0"/>
    <n v="38.659999999999997"/>
    <n v="32.4"/>
    <n v="6.26"/>
    <x v="0"/>
    <x v="0"/>
    <x v="0"/>
    <n v="0.86319444444444449"/>
    <s v="Weekday"/>
    <x v="67"/>
    <x v="7"/>
    <n v="38.659999999999997"/>
    <s v="Devi Pillai"/>
    <s v="Bronze"/>
    <x v="17"/>
    <s v="Sales"/>
    <s v="FreshMart Kochi Circle"/>
    <x v="0"/>
    <x v="1"/>
    <x v="4"/>
    <n v="4"/>
    <n v="0.16192446973616142"/>
    <x v="0"/>
  </r>
  <r>
    <s v="INV100779"/>
    <d v="2025-04-21T00:00:00"/>
    <s v="CUST0331"/>
    <s v="PRD045"/>
    <s v="STR016"/>
    <s v="EMP0133"/>
    <n v="3"/>
    <n v="68.95"/>
    <n v="0"/>
    <n v="0"/>
    <n v="206.85"/>
    <n v="173.67"/>
    <n v="33.18"/>
    <x v="4"/>
    <x v="0"/>
    <x v="0"/>
    <n v="0.81527777777777777"/>
    <s v="Weekday"/>
    <x v="84"/>
    <x v="12"/>
    <n v="68.95"/>
    <s v="Gopal Chandran"/>
    <s v="Bronze"/>
    <x v="2"/>
    <s v="Sales"/>
    <s v="FreshMart Kochi Bypass"/>
    <x v="0"/>
    <x v="1"/>
    <x v="4"/>
    <n v="4"/>
    <n v="0.16040609137055839"/>
    <x v="0"/>
  </r>
  <r>
    <s v="INV101993"/>
    <d v="2025-04-20T00:00:00"/>
    <s v="CUST0394"/>
    <s v="PRD019"/>
    <s v="STR007"/>
    <s v="EMP0288"/>
    <n v="4"/>
    <n v="478.3"/>
    <n v="0"/>
    <n v="0"/>
    <n v="2200.1799999999998"/>
    <n v="1520.32"/>
    <n v="679.86"/>
    <x v="2"/>
    <x v="0"/>
    <x v="0"/>
    <n v="0.75"/>
    <s v="Weekend"/>
    <x v="85"/>
    <x v="7"/>
    <n v="448.94"/>
    <s v="Sudha Mudaliar"/>
    <s v="Gold"/>
    <x v="25"/>
    <s v="Sales"/>
    <s v="FreshMart Mysuru Towers"/>
    <x v="0"/>
    <x v="1"/>
    <x v="4"/>
    <n v="4"/>
    <n v="0.30900199074621171"/>
    <x v="0"/>
  </r>
  <r>
    <s v="INV100433"/>
    <d v="2025-04-19T00:00:00"/>
    <s v="CUST0464"/>
    <s v="PRD015"/>
    <s v="STR023"/>
    <s v="EMP0221"/>
    <n v="2"/>
    <n v="459.58"/>
    <n v="0"/>
    <n v="0"/>
    <n v="1057.03"/>
    <n v="773.78"/>
    <n v="283.25"/>
    <x v="5"/>
    <x v="0"/>
    <x v="0"/>
    <n v="0.64861111111111114"/>
    <s v="Weekend"/>
    <x v="19"/>
    <x v="7"/>
    <n v="459.58"/>
    <s v="Gopal Sharma"/>
    <s v="Silver"/>
    <x v="55"/>
    <s v="Sales"/>
    <s v="FreshMart Mysuru Square"/>
    <x v="0"/>
    <x v="1"/>
    <x v="4"/>
    <n v="4"/>
    <n v="0.26796779656206543"/>
    <x v="0"/>
  </r>
  <r>
    <s v="INV101272"/>
    <d v="2025-04-18T00:00:00"/>
    <s v="CUST0420"/>
    <s v="PRD027"/>
    <s v="STR085"/>
    <s v="EMP0086"/>
    <n v="3"/>
    <n v="139.21"/>
    <n v="0"/>
    <n v="0"/>
    <n v="417.63"/>
    <n v="320.97000000000003"/>
    <n v="96.66"/>
    <x v="4"/>
    <x v="0"/>
    <x v="0"/>
    <n v="0.8"/>
    <s v="Weekday"/>
    <x v="4"/>
    <x v="3"/>
    <n v="139.21"/>
    <s v="Bharath Mudaliar"/>
    <s v="Silver"/>
    <x v="28"/>
    <s v="Sales"/>
    <s v="FreshMart Mysuru Arcade"/>
    <x v="0"/>
    <x v="1"/>
    <x v="4"/>
    <n v="4"/>
    <n v="0.23144889016593634"/>
    <x v="0"/>
  </r>
  <r>
    <s v="INV101612"/>
    <d v="2025-04-13T00:00:00"/>
    <s v="CUST0064"/>
    <s v="PRD070"/>
    <s v="STR022"/>
    <s v="EMP0283"/>
    <n v="3"/>
    <n v="233.47"/>
    <n v="0"/>
    <n v="0"/>
    <n v="805.47"/>
    <n v="566.94000000000005"/>
    <n v="238.53"/>
    <x v="5"/>
    <x v="0"/>
    <x v="0"/>
    <n v="0.82291666666666663"/>
    <s v="Weekend"/>
    <x v="1"/>
    <x v="1"/>
    <n v="233.47"/>
    <s v="Tara Nair"/>
    <s v="Bronze"/>
    <x v="16"/>
    <s v="Sales"/>
    <s v="FreshMart Tiruppur Complex"/>
    <x v="0"/>
    <x v="1"/>
    <x v="4"/>
    <n v="4"/>
    <n v="0.2961376587582405"/>
    <x v="0"/>
  </r>
  <r>
    <s v="INV102144"/>
    <d v="2025-04-13T00:00:00"/>
    <s v="CUST0663"/>
    <s v="PRD097"/>
    <s v="STR081"/>
    <s v="EMP0274"/>
    <n v="3"/>
    <n v="365.92"/>
    <n v="0"/>
    <n v="0"/>
    <n v="1262.42"/>
    <n v="931.14"/>
    <n v="331.28"/>
    <x v="2"/>
    <x v="0"/>
    <x v="0"/>
    <n v="0.68055555555555558"/>
    <s v="Weekend"/>
    <x v="41"/>
    <x v="10"/>
    <n v="365.92"/>
    <s v="Elango Raj"/>
    <s v="Silver"/>
    <x v="56"/>
    <s v="Sales"/>
    <s v="FreshMart Erode Crossing"/>
    <x v="0"/>
    <x v="1"/>
    <x v="4"/>
    <n v="4"/>
    <n v="0.26241662838041219"/>
    <x v="0"/>
  </r>
  <r>
    <s v="INV102379"/>
    <d v="2025-10-04T00:00:00"/>
    <s v="CUST0613"/>
    <s v="PRD099"/>
    <s v="STR067"/>
    <s v="EMP0247"/>
    <n v="8"/>
    <n v="441.63"/>
    <n v="0"/>
    <n v="0"/>
    <n v="3533.04"/>
    <n v="2779.76"/>
    <n v="753.28"/>
    <x v="5"/>
    <x v="0"/>
    <x v="0"/>
    <n v="0.50138888888888888"/>
    <s v="Weekday"/>
    <x v="20"/>
    <x v="10"/>
    <n v="401.06"/>
    <s v="Meena Menon"/>
    <s v="Gold"/>
    <x v="31"/>
    <s v="Sales"/>
    <s v="FreshMart Salem Complex"/>
    <x v="0"/>
    <x v="1"/>
    <x v="8"/>
    <n v="10"/>
    <n v="0.2132101532957453"/>
    <x v="0"/>
  </r>
  <r>
    <s v="INV101217"/>
    <d v="2025-06-04T00:00:00"/>
    <s v="CUST0551"/>
    <s v="PRD150"/>
    <s v="STR082"/>
    <s v="EMP0133"/>
    <n v="8"/>
    <n v="232.72"/>
    <n v="0"/>
    <n v="0"/>
    <n v="2141.02"/>
    <n v="1264.48"/>
    <n v="876.54"/>
    <x v="5"/>
    <x v="0"/>
    <x v="0"/>
    <n v="0.6"/>
    <s v="Weekend"/>
    <x v="86"/>
    <x v="5"/>
    <n v="214.04"/>
    <s v="Jagan Pandian"/>
    <s v="Gold"/>
    <x v="2"/>
    <s v="Sales"/>
    <s v="FreshMart Salem Bypass"/>
    <x v="0"/>
    <x v="1"/>
    <x v="9"/>
    <n v="6"/>
    <n v="0.40940299483423787"/>
    <x v="0"/>
  </r>
  <r>
    <s v="INV102412"/>
    <d v="2025-06-04T00:00:00"/>
    <s v="CUST0345"/>
    <s v="PRD034"/>
    <s v="STR075"/>
    <s v="EMP0300"/>
    <n v="4"/>
    <n v="124.84"/>
    <n v="0"/>
    <n v="0"/>
    <n v="574.26"/>
    <n v="389.4"/>
    <n v="184.86"/>
    <x v="2"/>
    <x v="0"/>
    <x v="0"/>
    <n v="0.91180555555555554"/>
    <s v="Weekend"/>
    <x v="13"/>
    <x v="3"/>
    <n v="124.84"/>
    <s v="Tamil Raj"/>
    <s v="Bronze"/>
    <x v="57"/>
    <s v="Sales"/>
    <s v="FreshMart Salem Main Road"/>
    <x v="0"/>
    <x v="1"/>
    <x v="9"/>
    <n v="6"/>
    <n v="0.321909936265803"/>
    <x v="0"/>
  </r>
  <r>
    <s v="INV102429"/>
    <d v="2025-06-04T00:00:00"/>
    <s v="CUST0398"/>
    <s v="PRD060"/>
    <s v="STR029"/>
    <s v="EMP0241"/>
    <n v="4"/>
    <n v="82.71"/>
    <n v="0"/>
    <n v="0"/>
    <n v="380.47"/>
    <n v="217"/>
    <n v="163.47"/>
    <x v="0"/>
    <x v="0"/>
    <x v="0"/>
    <n v="0.79236111111111107"/>
    <s v="Weekend"/>
    <x v="87"/>
    <x v="11"/>
    <n v="72.930000000000007"/>
    <s v="Balamurugan Menon"/>
    <s v="Gold"/>
    <x v="50"/>
    <s v="Sales"/>
    <s v="FreshMart Bengaluru Colony"/>
    <x v="0"/>
    <x v="1"/>
    <x v="9"/>
    <n v="6"/>
    <n v="0.42965279785528421"/>
    <x v="0"/>
  </r>
  <r>
    <s v="INV100316"/>
    <d v="2026-03-22T00:00:00"/>
    <s v="CUST0637"/>
    <s v="PRD017"/>
    <s v="STR002"/>
    <s v="EMP0150"/>
    <n v="4"/>
    <n v="464.41"/>
    <n v="0"/>
    <n v="0"/>
    <n v="2136.29"/>
    <n v="1590.76"/>
    <n v="545.53"/>
    <x v="5"/>
    <x v="0"/>
    <x v="0"/>
    <n v="0.47291666666666665"/>
    <s v="Weekend"/>
    <x v="34"/>
    <x v="7"/>
    <n v="464.41"/>
    <s v="Deepa Devi"/>
    <s v="Bronze"/>
    <x v="58"/>
    <s v="Operations"/>
    <s v="FreshMart Tiruppur Bypass"/>
    <x v="0"/>
    <x v="0"/>
    <x v="3"/>
    <n v="3"/>
    <n v="0.25536326996802866"/>
    <x v="0"/>
  </r>
  <r>
    <s v="INV100332"/>
    <d v="2026-03-01T00:00:00"/>
    <s v="CUST0068"/>
    <s v="PRD035"/>
    <s v="STR081"/>
    <s v="EMP0002"/>
    <n v="1"/>
    <n v="503.36"/>
    <n v="0"/>
    <n v="0"/>
    <n v="578.86"/>
    <n v="389.8"/>
    <n v="189.06"/>
    <x v="1"/>
    <x v="0"/>
    <x v="0"/>
    <n v="0.68402777777777779"/>
    <s v="Weekend"/>
    <x v="40"/>
    <x v="3"/>
    <n v="503.36"/>
    <s v="Balamurugan Krishnan"/>
    <s v="Bronze"/>
    <x v="59"/>
    <s v="Billing"/>
    <s v="FreshMart Erode Crossing"/>
    <x v="0"/>
    <x v="0"/>
    <x v="3"/>
    <n v="3"/>
    <n v="0.3266074698545417"/>
    <x v="0"/>
  </r>
  <r>
    <s v="INV101948"/>
    <d v="2026-03-18T00:00:00"/>
    <s v="CUST0016"/>
    <s v="PRD014"/>
    <s v="STR020"/>
    <s v="EMP0190"/>
    <n v="2"/>
    <n v="434.65"/>
    <n v="0"/>
    <n v="0"/>
    <n v="869.3"/>
    <n v="703.26"/>
    <n v="166.04"/>
    <x v="3"/>
    <x v="0"/>
    <x v="0"/>
    <n v="0.50972222222222219"/>
    <s v="Weekday"/>
    <x v="54"/>
    <x v="7"/>
    <n v="434.65"/>
    <s v="Vani Pandian"/>
    <s v="Bronze"/>
    <x v="60"/>
    <s v="HR"/>
    <s v="FreshMart Erode Circle"/>
    <x v="0"/>
    <x v="0"/>
    <x v="3"/>
    <n v="3"/>
    <n v="0.19100425629817094"/>
    <x v="0"/>
  </r>
  <r>
    <s v="INV102357"/>
    <d v="2026-03-15T00:00:00"/>
    <s v="CUST0266"/>
    <s v="PRD022"/>
    <s v="STR021"/>
    <s v="EMP0280"/>
    <n v="3"/>
    <n v="397.22"/>
    <n v="0"/>
    <n v="0"/>
    <n v="1370.41"/>
    <n v="958.11"/>
    <n v="412.3"/>
    <x v="1"/>
    <x v="0"/>
    <x v="0"/>
    <n v="0.79027777777777775"/>
    <s v="Weekend"/>
    <x v="25"/>
    <x v="7"/>
    <n v="397.22"/>
    <s v="Revathi Chettiar"/>
    <s v="Bronze"/>
    <x v="61"/>
    <s v="Store Manager"/>
    <s v="FreshMart Madurai Market"/>
    <x v="0"/>
    <x v="0"/>
    <x v="3"/>
    <n v="3"/>
    <n v="0.30085886705438519"/>
    <x v="0"/>
  </r>
  <r>
    <s v="INV101409"/>
    <d v="2026-03-16T00:00:00"/>
    <s v="CUST0266"/>
    <s v="PRD098"/>
    <s v="STR080"/>
    <s v="EMP0285"/>
    <n v="2"/>
    <n v="83.13"/>
    <n v="0"/>
    <n v="0"/>
    <n v="166.26"/>
    <n v="138.18"/>
    <n v="28.08"/>
    <x v="4"/>
    <x v="0"/>
    <x v="0"/>
    <n v="0.8"/>
    <s v="Weekday"/>
    <x v="32"/>
    <x v="10"/>
    <n v="83.13"/>
    <s v="Revathi Chettiar"/>
    <s v="Bronze"/>
    <x v="62"/>
    <s v="Store Manager"/>
    <s v="FreshMart Madurai Colony"/>
    <x v="0"/>
    <x v="0"/>
    <x v="3"/>
    <n v="3"/>
    <n v="0.16889209671598701"/>
    <x v="0"/>
  </r>
  <r>
    <s v="INV100789"/>
    <d v="2025-07-12T00:00:00"/>
    <s v="CUST0091"/>
    <s v="PRD007"/>
    <s v="STR080"/>
    <s v="EMP0285"/>
    <n v="1"/>
    <n v="437.49"/>
    <n v="0"/>
    <n v="0"/>
    <n v="503.11"/>
    <n v="265.44"/>
    <n v="237.67"/>
    <x v="1"/>
    <x v="0"/>
    <x v="0"/>
    <n v="0.47013888888888888"/>
    <s v="Weekend"/>
    <x v="7"/>
    <x v="6"/>
    <n v="437.49"/>
    <s v="Prasath Selvam"/>
    <s v="Bronze"/>
    <x v="62"/>
    <s v="Store Manager"/>
    <s v="FreshMart Madurai Colony"/>
    <x v="0"/>
    <x v="1"/>
    <x v="1"/>
    <n v="7"/>
    <n v="0.47240166166444708"/>
    <x v="0"/>
  </r>
  <r>
    <s v="INV101859"/>
    <d v="2026-03-31T00:00:00"/>
    <s v="CUST0474"/>
    <s v="PRD017"/>
    <s v="STR089"/>
    <s v="EMP0105"/>
    <n v="2"/>
    <n v="464.41"/>
    <n v="0"/>
    <n v="0"/>
    <n v="928.82"/>
    <n v="795.38"/>
    <n v="133.44"/>
    <x v="4"/>
    <x v="0"/>
    <x v="0"/>
    <n v="0.61944444444444446"/>
    <s v="Weekday"/>
    <x v="34"/>
    <x v="7"/>
    <n v="464.41"/>
    <s v="Geetha Venkataraman"/>
    <s v="Bronze"/>
    <x v="63"/>
    <s v="Cashier"/>
    <s v="FreshMart Salem Hub"/>
    <x v="0"/>
    <x v="0"/>
    <x v="3"/>
    <n v="3"/>
    <n v="0.14366615705949484"/>
    <x v="0"/>
  </r>
  <r>
    <s v="INV100299"/>
    <d v="2025-12-12T00:00:00"/>
    <s v="CUST0216"/>
    <s v="PRD024"/>
    <s v="STR092"/>
    <s v="EMP0122"/>
    <n v="4"/>
    <n v="313.47000000000003"/>
    <n v="0"/>
    <n v="0"/>
    <n v="1253.8800000000001"/>
    <n v="984.48"/>
    <n v="269.39999999999998"/>
    <x v="0"/>
    <x v="0"/>
    <x v="0"/>
    <n v="0.72638888888888886"/>
    <s v="Weekday"/>
    <x v="88"/>
    <x v="7"/>
    <n v="313.47000000000003"/>
    <s v="Nandhini Murugan"/>
    <s v="Bronze"/>
    <x v="64"/>
    <s v="Cashier"/>
    <s v="FreshMart Chennai Gardens"/>
    <x v="0"/>
    <x v="1"/>
    <x v="2"/>
    <n v="12"/>
    <n v="0.21485309599004684"/>
    <x v="0"/>
  </r>
  <r>
    <s v="INV101224"/>
    <d v="2026-03-21T00:00:00"/>
    <s v="CUST0044"/>
    <s v="PRD026"/>
    <s v="STR061"/>
    <s v="EMP0329"/>
    <n v="4"/>
    <n v="329.69"/>
    <n v="0"/>
    <n v="0"/>
    <n v="1516.57"/>
    <n v="989"/>
    <n v="527.57000000000005"/>
    <x v="1"/>
    <x v="0"/>
    <x v="0"/>
    <n v="0.81319444444444444"/>
    <s v="Weekend"/>
    <x v="15"/>
    <x v="3"/>
    <n v="329.69"/>
    <s v="Lakshmi Gounder"/>
    <s v="Bronze"/>
    <x v="65"/>
    <s v="Cashier"/>
    <s v="FreshMart Hyderabad Colony"/>
    <x v="0"/>
    <x v="0"/>
    <x v="3"/>
    <n v="3"/>
    <n v="0.34787052361579096"/>
    <x v="0"/>
  </r>
  <r>
    <s v="INV101486"/>
    <d v="2025-12-13T00:00:00"/>
    <s v="CUST0103"/>
    <s v="PRD093"/>
    <s v="STR009"/>
    <s v="EMP0322"/>
    <n v="2"/>
    <n v="96.72"/>
    <n v="0"/>
    <n v="0"/>
    <n v="222.46"/>
    <n v="159.63999999999999"/>
    <n v="62.82"/>
    <x v="4"/>
    <x v="0"/>
    <x v="0"/>
    <n v="0.66249999999999998"/>
    <s v="Weekend"/>
    <x v="61"/>
    <x v="10"/>
    <n v="96.72"/>
    <s v="Chandran Varma"/>
    <s v="Bronze"/>
    <x v="66"/>
    <s v="Billing"/>
    <s v="FreshMart Kochi Square"/>
    <x v="0"/>
    <x v="1"/>
    <x v="2"/>
    <n v="12"/>
    <n v="0.28238784500584374"/>
    <x v="0"/>
  </r>
  <r>
    <s v="INV102377"/>
    <d v="2026-01-15T00:00:00"/>
    <s v="CUST0208"/>
    <s v="PRD136"/>
    <s v="STR044"/>
    <s v="EMP0287"/>
    <n v="3"/>
    <n v="123.11"/>
    <n v="0"/>
    <n v="0"/>
    <n v="369.33"/>
    <n v="273.54000000000002"/>
    <n v="95.79"/>
    <x v="5"/>
    <x v="0"/>
    <x v="0"/>
    <n v="0.68611111111111112"/>
    <s v="Weekday"/>
    <x v="72"/>
    <x v="0"/>
    <n v="123.11"/>
    <s v="Ezhil Menon"/>
    <s v="Bronze"/>
    <x v="67"/>
    <s v="Store Manager"/>
    <s v="FreshMart Erode Colony"/>
    <x v="0"/>
    <x v="0"/>
    <x v="7"/>
    <n v="1"/>
    <n v="0.25936154658435551"/>
    <x v="0"/>
  </r>
  <r>
    <s v="INV101935"/>
    <d v="2026-01-25T00:00:00"/>
    <s v="CUST0276"/>
    <s v="PRD111"/>
    <s v="STR037"/>
    <s v="EMP0332"/>
    <n v="1"/>
    <n v="225.45"/>
    <n v="0"/>
    <n v="0"/>
    <n v="259.27"/>
    <n v="190.9"/>
    <n v="68.37"/>
    <x v="1"/>
    <x v="0"/>
    <x v="0"/>
    <n v="0.71319444444444446"/>
    <s v="Weekend"/>
    <x v="29"/>
    <x v="4"/>
    <n v="225.45"/>
    <s v="Padma Balan"/>
    <s v="Bronze"/>
    <x v="68"/>
    <s v="Cashier"/>
    <s v="FreshMart Hyderabad Extension"/>
    <x v="0"/>
    <x v="0"/>
    <x v="7"/>
    <n v="1"/>
    <n v="0.26370193234851702"/>
    <x v="0"/>
  </r>
  <r>
    <s v="INV101573"/>
    <d v="2026-03-23T00:00:00"/>
    <s v="CUST0316"/>
    <s v="PRD149"/>
    <s v="STR082"/>
    <s v="EMP0115"/>
    <n v="3"/>
    <n v="171.25"/>
    <n v="0"/>
    <n v="0"/>
    <n v="513.75"/>
    <n v="372.99"/>
    <n v="140.76"/>
    <x v="5"/>
    <x v="0"/>
    <x v="0"/>
    <n v="0.80972222222222223"/>
    <s v="Weekday"/>
    <x v="89"/>
    <x v="5"/>
    <n v="171.25"/>
    <s v="Aishwarya Iyer"/>
    <s v="Bronze"/>
    <x v="69"/>
    <s v="Store Manager"/>
    <s v="FreshMart Salem Bypass"/>
    <x v="0"/>
    <x v="0"/>
    <x v="3"/>
    <n v="3"/>
    <n v="0.27398540145985401"/>
    <x v="0"/>
  </r>
  <r>
    <s v="INV102252"/>
    <d v="2026-11-01T00:00:00"/>
    <s v="CUST0327"/>
    <s v="PRD001"/>
    <s v="STR012"/>
    <s v="EMP0142"/>
    <n v="2"/>
    <n v="299.73"/>
    <n v="0"/>
    <n v="0"/>
    <n v="689.38"/>
    <n v="369.48"/>
    <n v="319.89999999999998"/>
    <x v="2"/>
    <x v="0"/>
    <x v="0"/>
    <n v="0.79097222222222219"/>
    <s v="Weekend"/>
    <x v="76"/>
    <x v="6"/>
    <n v="299.73"/>
    <s v="Lakshmi Rao"/>
    <s v="Bronze"/>
    <x v="70"/>
    <s v="Billing"/>
    <s v="FreshMart Chennai Junction"/>
    <x v="0"/>
    <x v="0"/>
    <x v="5"/>
    <n v="11"/>
    <n v="0.46404015202065624"/>
    <x v="0"/>
  </r>
  <r>
    <s v="INV100203"/>
    <d v="2026-08-03T00:00:00"/>
    <s v="CUST0369"/>
    <s v="PRD035"/>
    <s v="STR028"/>
    <s v="EMP0235"/>
    <n v="4"/>
    <n v="503.36"/>
    <n v="0"/>
    <n v="0"/>
    <n v="2315.46"/>
    <n v="1559.2"/>
    <n v="756.26"/>
    <x v="0"/>
    <x v="0"/>
    <x v="0"/>
    <n v="0.46111111111111114"/>
    <s v="Weekend"/>
    <x v="40"/>
    <x v="3"/>
    <n v="503.36"/>
    <s v="Bharath Gupta"/>
    <s v="Bronze"/>
    <x v="71"/>
    <s v="Cashier"/>
    <s v="FreshMart Ahmedabad Hub"/>
    <x v="0"/>
    <x v="0"/>
    <x v="11"/>
    <n v="8"/>
    <n v="0.32661328634482995"/>
    <x v="0"/>
  </r>
  <r>
    <s v="INV102299"/>
    <d v="2026-09-01T00:00:00"/>
    <s v="CUST0573"/>
    <s v="PRD125"/>
    <s v="STR068"/>
    <s v="EMP0304"/>
    <n v="4"/>
    <n v="232.55"/>
    <n v="0"/>
    <n v="0"/>
    <n v="930.2"/>
    <n v="781.76"/>
    <n v="148.44"/>
    <x v="5"/>
    <x v="0"/>
    <x v="0"/>
    <n v="0.58888888888888891"/>
    <s v="Weekday"/>
    <x v="82"/>
    <x v="8"/>
    <n v="219.39"/>
    <s v="Padma Varma"/>
    <s v="Bronze"/>
    <x v="72"/>
    <s v="Billing"/>
    <s v="FreshMart Coimbatore Main Road"/>
    <x v="0"/>
    <x v="0"/>
    <x v="10"/>
    <n v="9"/>
    <n v="0.15957858525048377"/>
    <x v="0"/>
  </r>
  <r>
    <s v="INV100073"/>
    <d v="2026-01-18T00:00:00"/>
    <s v="CUST0473"/>
    <s v="PRD100"/>
    <s v="STR045"/>
    <s v="EMP0057"/>
    <n v="2"/>
    <n v="290.45"/>
    <n v="0"/>
    <n v="0"/>
    <n v="668.03"/>
    <n v="475.78"/>
    <n v="192.25"/>
    <x v="3"/>
    <x v="0"/>
    <x v="0"/>
    <n v="0.78749999999999998"/>
    <s v="Weekend"/>
    <x v="90"/>
    <x v="10"/>
    <n v="290.45"/>
    <s v="Gayathri Iyer"/>
    <s v="Bronze"/>
    <x v="73"/>
    <s v="Billing"/>
    <s v="FreshMart Madurai Junction"/>
    <x v="0"/>
    <x v="0"/>
    <x v="7"/>
    <n v="1"/>
    <n v="0.28778647665524004"/>
    <x v="0"/>
  </r>
  <r>
    <s v="INV100364"/>
    <d v="2025-12-28T00:00:00"/>
    <s v="CUST0473"/>
    <s v="PRD136"/>
    <s v="STR032"/>
    <s v="EMP0259"/>
    <n v="2"/>
    <n v="123.11"/>
    <n v="0"/>
    <n v="0"/>
    <n v="283.14999999999998"/>
    <n v="182.36"/>
    <n v="100.79"/>
    <x v="2"/>
    <x v="0"/>
    <x v="0"/>
    <n v="0.56180555555555556"/>
    <s v="Weekend"/>
    <x v="72"/>
    <x v="0"/>
    <n v="123.11"/>
    <s v="Gayathri Iyer"/>
    <s v="Bronze"/>
    <x v="74"/>
    <s v="Inventory"/>
    <s v="FreshMart Kochi Main Road"/>
    <x v="0"/>
    <x v="1"/>
    <x v="2"/>
    <n v="12"/>
    <n v="0.35595973865442349"/>
    <x v="0"/>
  </r>
  <r>
    <s v="INV101120"/>
    <d v="2026-01-28T00:00:00"/>
    <s v="CUST0481"/>
    <s v="PRD112"/>
    <s v="STR052"/>
    <s v="EMP0232"/>
    <n v="2"/>
    <n v="251.73"/>
    <n v="0"/>
    <n v="0"/>
    <n v="503.46"/>
    <n v="421.04"/>
    <n v="82.42"/>
    <x v="1"/>
    <x v="0"/>
    <x v="0"/>
    <n v="0.89652777777777781"/>
    <s v="Weekday"/>
    <x v="80"/>
    <x v="4"/>
    <n v="251.73"/>
    <s v="Gayathri Naidu"/>
    <s v="Bronze"/>
    <x v="75"/>
    <s v="Operations"/>
    <s v="FreshMart Erode Extension"/>
    <x v="0"/>
    <x v="0"/>
    <x v="7"/>
    <n v="1"/>
    <n v="0.16370714654590238"/>
    <x v="0"/>
  </r>
  <r>
    <s v="INV100891"/>
    <d v="2026-01-02T00:00:00"/>
    <s v="CUST0511"/>
    <s v="PRD047"/>
    <s v="STR089"/>
    <s v="EMP0105"/>
    <n v="1"/>
    <n v="474.19"/>
    <n v="0"/>
    <n v="0"/>
    <n v="545.32000000000005"/>
    <n v="343.89"/>
    <n v="201.43"/>
    <x v="0"/>
    <x v="0"/>
    <x v="0"/>
    <n v="0.89930555555555558"/>
    <s v="Weekend"/>
    <x v="91"/>
    <x v="2"/>
    <n v="474.19"/>
    <s v="Venkat Chandran"/>
    <s v="Bronze"/>
    <x v="63"/>
    <s v="Cashier"/>
    <s v="FreshMart Salem Hub"/>
    <x v="0"/>
    <x v="0"/>
    <x v="7"/>
    <n v="1"/>
    <n v="0.36937944693024277"/>
    <x v="0"/>
  </r>
  <r>
    <s v="INV100320"/>
    <d v="2025-12-18T00:00:00"/>
    <s v="CUST0529"/>
    <s v="PRD020"/>
    <s v="STR007"/>
    <s v="EMP0167"/>
    <n v="4"/>
    <n v="99.93"/>
    <n v="0"/>
    <n v="0"/>
    <n v="399.72"/>
    <n v="344.2"/>
    <n v="55.52"/>
    <x v="2"/>
    <x v="0"/>
    <x v="0"/>
    <n v="0.87916666666666665"/>
    <s v="Weekday"/>
    <x v="35"/>
    <x v="7"/>
    <n v="99.93"/>
    <s v="Indira Balan"/>
    <s v="Bronze"/>
    <x v="76"/>
    <s v="Store Manager"/>
    <s v="FreshMart Mysuru Towers"/>
    <x v="0"/>
    <x v="1"/>
    <x v="2"/>
    <n v="12"/>
    <n v="0.13889722805964175"/>
    <x v="0"/>
  </r>
  <r>
    <s v="INV102372"/>
    <d v="2026-01-14T00:00:00"/>
    <s v="CUST0642"/>
    <s v="PRD063"/>
    <s v="STR026"/>
    <s v="EMP0253"/>
    <n v="1"/>
    <n v="73.83"/>
    <n v="0"/>
    <n v="0"/>
    <n v="73.83"/>
    <n v="54.32"/>
    <n v="19.510000000000002"/>
    <x v="3"/>
    <x v="0"/>
    <x v="0"/>
    <n v="0.64583333333333337"/>
    <s v="Weekday"/>
    <x v="75"/>
    <x v="11"/>
    <n v="42.16"/>
    <s v="Harini Devi"/>
    <s v="Bronze"/>
    <x v="77"/>
    <s v="HR"/>
    <s v="FreshMart Mysuru Crossing"/>
    <x v="0"/>
    <x v="0"/>
    <x v="7"/>
    <n v="1"/>
    <n v="0.26425572260598673"/>
    <x v="0"/>
  </r>
  <r>
    <s v="INV101034"/>
    <d v="2025-07-12T00:00:00"/>
    <s v="CUST0538"/>
    <s v="PRD013"/>
    <s v="STR059"/>
    <s v="EMP0317"/>
    <n v="2"/>
    <n v="161.03"/>
    <n v="0"/>
    <n v="0"/>
    <n v="370.37"/>
    <n v="248.48"/>
    <n v="121.89"/>
    <x v="5"/>
    <x v="0"/>
    <x v="0"/>
    <n v="0.5180555555555556"/>
    <s v="Weekend"/>
    <x v="24"/>
    <x v="7"/>
    <n v="161.03"/>
    <s v="Hemalatha Velan"/>
    <s v="Bronze"/>
    <x v="78"/>
    <s v="HR"/>
    <s v="FreshMart Coimbatore Plaza"/>
    <x v="0"/>
    <x v="1"/>
    <x v="1"/>
    <n v="7"/>
    <n v="0.32910332910332912"/>
    <x v="0"/>
  </r>
  <r>
    <s v="INV101610"/>
    <d v="2025-07-12T00:00:00"/>
    <s v="CUST0369"/>
    <s v="PRD032"/>
    <s v="STR023"/>
    <s v="EMP0294"/>
    <n v="1"/>
    <n v="141.11000000000001"/>
    <n v="0"/>
    <n v="0"/>
    <n v="162.28"/>
    <n v="115.91"/>
    <n v="46.37"/>
    <x v="1"/>
    <x v="0"/>
    <x v="0"/>
    <n v="0.69652777777777775"/>
    <s v="Weekend"/>
    <x v="28"/>
    <x v="3"/>
    <n v="141.11000000000001"/>
    <s v="Bharath Gupta"/>
    <s v="Bronze"/>
    <x v="79"/>
    <s v="Store Manager"/>
    <s v="FreshMart Mysuru Square"/>
    <x v="0"/>
    <x v="1"/>
    <x v="1"/>
    <n v="7"/>
    <n v="0.28574069509489769"/>
    <x v="0"/>
  </r>
  <r>
    <s v="INV102224"/>
    <d v="2025-06-12T00:00:00"/>
    <s v="CUST0573"/>
    <s v="PRD034"/>
    <s v="STR018"/>
    <s v="EMP0308"/>
    <n v="6"/>
    <n v="128.81"/>
    <n v="0"/>
    <n v="0"/>
    <n v="888.79"/>
    <n v="584.1"/>
    <n v="304.69"/>
    <x v="2"/>
    <x v="0"/>
    <x v="0"/>
    <n v="0.5083333333333333"/>
    <s v="Weekend"/>
    <x v="13"/>
    <x v="3"/>
    <n v="124.84"/>
    <s v="Padma Varma"/>
    <s v="Bronze"/>
    <x v="80"/>
    <s v="Cashier"/>
    <s v="FreshMart Hyderabad Main Road"/>
    <x v="0"/>
    <x v="1"/>
    <x v="9"/>
    <n v="6"/>
    <n v="0.34281438810067622"/>
    <x v="0"/>
  </r>
  <r>
    <s v="INV100202"/>
    <d v="2025-04-12T00:00:00"/>
    <s v="CUST0335"/>
    <s v="PRD016"/>
    <s v="STR013"/>
    <s v="EMP0142"/>
    <n v="2"/>
    <n v="59.92"/>
    <n v="0"/>
    <n v="0"/>
    <n v="119.84"/>
    <n v="96.3"/>
    <n v="23.54"/>
    <x v="5"/>
    <x v="0"/>
    <x v="0"/>
    <n v="0.58333333333333337"/>
    <s v="Weekday"/>
    <x v="17"/>
    <x v="7"/>
    <n v="59.92"/>
    <s v="Sathish Iyer"/>
    <s v="Bronze"/>
    <x v="70"/>
    <s v="Billing"/>
    <s v="FreshMart Tiruppur Extension"/>
    <x v="0"/>
    <x v="1"/>
    <x v="4"/>
    <n v="4"/>
    <n v="0.19642857142857142"/>
    <x v="0"/>
  </r>
  <r>
    <s v="INV101616"/>
    <d v="2025-11-28T00:00:00"/>
    <s v="CUST0104"/>
    <s v="PRD137"/>
    <s v="STR054"/>
    <s v="EMP0104"/>
    <n v="2"/>
    <n v="442.14"/>
    <n v="0"/>
    <n v="0"/>
    <n v="884.28"/>
    <n v="703.74"/>
    <n v="180.54"/>
    <x v="4"/>
    <x v="0"/>
    <x v="0"/>
    <n v="0.55277777777777781"/>
    <s v="Weekday"/>
    <x v="0"/>
    <x v="0"/>
    <n v="442.14"/>
    <s v="Divya Krishnan"/>
    <s v="Bronze"/>
    <x v="81"/>
    <s v="Inventory"/>
    <s v="FreshMart Mysuru Plaza"/>
    <x v="0"/>
    <x v="1"/>
    <x v="5"/>
    <n v="11"/>
    <n v="0.20416610123490297"/>
    <x v="0"/>
  </r>
  <r>
    <s v="INV100488"/>
    <d v="2025-11-19T00:00:00"/>
    <s v="CUST0479"/>
    <s v="PRD015"/>
    <s v="STR090"/>
    <s v="EMP0075"/>
    <n v="1"/>
    <n v="459.58"/>
    <n v="0"/>
    <n v="0"/>
    <n v="459.58"/>
    <n v="386.89"/>
    <n v="72.69"/>
    <x v="4"/>
    <x v="0"/>
    <x v="0"/>
    <n v="0.46875"/>
    <s v="Weekday"/>
    <x v="19"/>
    <x v="7"/>
    <n v="459.58"/>
    <s v="Hariharan Raj"/>
    <s v="Bronze"/>
    <x v="82"/>
    <s v="Billing"/>
    <s v="FreshMart Mysuru Heights"/>
    <x v="0"/>
    <x v="1"/>
    <x v="5"/>
    <n v="11"/>
    <n v="0.1581661517037295"/>
    <x v="0"/>
  </r>
  <r>
    <s v="INV102010"/>
    <d v="2025-09-11T00:00:00"/>
    <s v="CUST0073"/>
    <s v="PRD097"/>
    <s v="STR018"/>
    <s v="EMP0308"/>
    <n v="2"/>
    <n v="365.92"/>
    <n v="0"/>
    <n v="0"/>
    <n v="841.62"/>
    <n v="620.76"/>
    <n v="220.86"/>
    <x v="2"/>
    <x v="0"/>
    <x v="0"/>
    <n v="0.89513888888888893"/>
    <s v="Weekend"/>
    <x v="41"/>
    <x v="10"/>
    <n v="365.92"/>
    <s v="Meena Balan"/>
    <s v="Bronze"/>
    <x v="80"/>
    <s v="Cashier"/>
    <s v="FreshMart Hyderabad Main Road"/>
    <x v="0"/>
    <x v="1"/>
    <x v="10"/>
    <n v="9"/>
    <n v="0.26242247094888432"/>
    <x v="0"/>
  </r>
  <r>
    <s v="INV102079"/>
    <d v="2025-07-11T00:00:00"/>
    <s v="CUST0470"/>
    <s v="PRD115"/>
    <s v="STR052"/>
    <s v="EMP0232"/>
    <n v="3"/>
    <n v="372.61"/>
    <n v="0"/>
    <n v="0"/>
    <n v="1117.83"/>
    <n v="959.73"/>
    <n v="158.1"/>
    <x v="3"/>
    <x v="0"/>
    <x v="0"/>
    <n v="0.45277777777777778"/>
    <s v="Weekday"/>
    <x v="5"/>
    <x v="4"/>
    <n v="372.61"/>
    <s v="Vijay Mudaliar"/>
    <s v="Bronze"/>
    <x v="75"/>
    <s v="Operations"/>
    <s v="FreshMart Erode Extension"/>
    <x v="0"/>
    <x v="1"/>
    <x v="1"/>
    <n v="7"/>
    <n v="0.14143474410241272"/>
    <x v="0"/>
  </r>
  <r>
    <s v="INV100016"/>
    <d v="2025-06-11T00:00:00"/>
    <s v="CUST0381"/>
    <s v="PRD032"/>
    <s v="STR091"/>
    <s v="EMP0280"/>
    <n v="4"/>
    <n v="141.11000000000001"/>
    <n v="0"/>
    <n v="0"/>
    <n v="564.44000000000005"/>
    <n v="463.64"/>
    <n v="100.8"/>
    <x v="4"/>
    <x v="0"/>
    <x v="0"/>
    <n v="0.59861111111111109"/>
    <s v="Weekday"/>
    <x v="28"/>
    <x v="3"/>
    <n v="141.11000000000001"/>
    <s v="Ovi Chandran"/>
    <s v="Bronze"/>
    <x v="61"/>
    <s v="Store Manager"/>
    <s v="FreshMart Tiruppur Plaza"/>
    <x v="0"/>
    <x v="1"/>
    <x v="9"/>
    <n v="6"/>
    <n v="0.17858408333923886"/>
    <x v="0"/>
  </r>
  <r>
    <s v="INV101209"/>
    <d v="2025-04-11T00:00:00"/>
    <s v="CUST0001"/>
    <s v="PRD028"/>
    <s v="STR034"/>
    <s v="EMP0059"/>
    <n v="3"/>
    <n v="380.12"/>
    <n v="0"/>
    <n v="0"/>
    <n v="1140.3599999999999"/>
    <n v="929.94"/>
    <n v="210.42"/>
    <x v="5"/>
    <x v="0"/>
    <x v="0"/>
    <n v="0.59722222222222221"/>
    <s v="Weekday"/>
    <x v="58"/>
    <x v="3"/>
    <n v="380.12"/>
    <s v="Revathi Balan"/>
    <s v="Bronze"/>
    <x v="83"/>
    <s v="Billing"/>
    <s v="FreshMart Tiruppur Circle"/>
    <x v="0"/>
    <x v="1"/>
    <x v="4"/>
    <n v="4"/>
    <n v="0.18452067768073241"/>
    <x v="0"/>
  </r>
  <r>
    <s v="INV102479"/>
    <d v="2025-02-11T00:00:00"/>
    <s v="CUST0158"/>
    <s v="PRD125"/>
    <s v="STR004"/>
    <s v="EMP0212"/>
    <n v="3"/>
    <n v="219.39"/>
    <n v="0"/>
    <n v="0"/>
    <n v="756.9"/>
    <n v="586.32000000000005"/>
    <n v="170.58"/>
    <x v="0"/>
    <x v="0"/>
    <x v="0"/>
    <n v="0.79166666666666663"/>
    <s v="Weekend"/>
    <x v="82"/>
    <x v="8"/>
    <n v="219.39"/>
    <s v="Hemalatha Murugan"/>
    <s v="Bronze"/>
    <x v="84"/>
    <s v="Billing"/>
    <s v="FreshMart Erode Plaza"/>
    <x v="0"/>
    <x v="1"/>
    <x v="0"/>
    <n v="2"/>
    <n v="0.22536662703131197"/>
    <x v="0"/>
  </r>
  <r>
    <s v="INV100887"/>
    <d v="2025-01-11T00:00:00"/>
    <s v="CUST0344"/>
    <s v="PRD089"/>
    <s v="STR029"/>
    <s v="EMP0036"/>
    <n v="4"/>
    <n v="305.67"/>
    <n v="0"/>
    <n v="0"/>
    <n v="1406.08"/>
    <n v="1005.68"/>
    <n v="400.4"/>
    <x v="5"/>
    <x v="0"/>
    <x v="0"/>
    <n v="0.5541666666666667"/>
    <s v="Weekend"/>
    <x v="92"/>
    <x v="9"/>
    <n v="305.67"/>
    <s v="Karthik Nathan"/>
    <s v="Bronze"/>
    <x v="85"/>
    <s v="Cashier"/>
    <s v="FreshMart Bengaluru Colony"/>
    <x v="0"/>
    <x v="1"/>
    <x v="7"/>
    <n v="1"/>
    <n v="0.28476331360946744"/>
    <x v="0"/>
  </r>
  <r>
    <s v="INV101744"/>
    <d v="2025-10-30T00:00:00"/>
    <s v="CUST0305"/>
    <s v="PRD090"/>
    <s v="STR082"/>
    <s v="EMP0115"/>
    <n v="3"/>
    <n v="438.7"/>
    <n v="0"/>
    <n v="0"/>
    <n v="1316.1"/>
    <n v="1110.54"/>
    <n v="205.56"/>
    <x v="4"/>
    <x v="0"/>
    <x v="0"/>
    <n v="0.47222222222222221"/>
    <s v="Weekday"/>
    <x v="49"/>
    <x v="9"/>
    <n v="438.7"/>
    <s v="Hemalatha Mudaliar"/>
    <s v="Bronze"/>
    <x v="69"/>
    <s v="Store Manager"/>
    <s v="FreshMart Salem Bypass"/>
    <x v="0"/>
    <x v="1"/>
    <x v="8"/>
    <n v="10"/>
    <n v="0.15618873945748804"/>
    <x v="0"/>
  </r>
  <r>
    <s v="INV101757"/>
    <d v="2025-10-28T00:00:00"/>
    <s v="CUST0145"/>
    <s v="PRD031"/>
    <m/>
    <s v="EMP0151"/>
    <n v="2"/>
    <n v="342.46"/>
    <n v="0"/>
    <n v="0"/>
    <n v="684.92"/>
    <n v="543.55999999999995"/>
    <n v="141.36000000000001"/>
    <x v="3"/>
    <x v="0"/>
    <x v="0"/>
    <n v="0.44930555555555557"/>
    <s v="Weekday"/>
    <x v="50"/>
    <x v="3"/>
    <n v="342.46"/>
    <s v="Sangeetha Pillai"/>
    <s v="Bronze"/>
    <x v="86"/>
    <s v="Billing"/>
    <m/>
    <x v="0"/>
    <x v="1"/>
    <x v="8"/>
    <n v="10"/>
    <n v="0.20638906733633128"/>
    <x v="0"/>
  </r>
  <r>
    <s v="INV102361"/>
    <d v="2025-10-25T00:00:00"/>
    <s v="CUST0313"/>
    <s v="PRD103"/>
    <s v="STR046"/>
    <s v="EMP0023"/>
    <n v="2"/>
    <n v="355.64"/>
    <n v="0"/>
    <n v="0"/>
    <n v="817.97"/>
    <n v="606.82000000000005"/>
    <n v="211.15"/>
    <x v="0"/>
    <x v="0"/>
    <x v="0"/>
    <n v="0.56805555555555554"/>
    <s v="Weekend"/>
    <x v="93"/>
    <x v="10"/>
    <n v="355.64"/>
    <s v="Thiru Nair"/>
    <s v="Bronze"/>
    <x v="87"/>
    <s v="Operations"/>
    <s v="FreshMart Mysuru Colony"/>
    <x v="0"/>
    <x v="1"/>
    <x v="8"/>
    <n v="10"/>
    <n v="0.25813905155445799"/>
    <x v="0"/>
  </r>
  <r>
    <s v="INV101294"/>
    <d v="2025-10-16T00:00:00"/>
    <s v="CUST0524"/>
    <s v="PRD060"/>
    <s v="STR032"/>
    <s v="EMP0294"/>
    <n v="3"/>
    <n v="72.930000000000007"/>
    <n v="0"/>
    <n v="0"/>
    <n v="218.79"/>
    <n v="162.75"/>
    <n v="56.04"/>
    <x v="3"/>
    <x v="0"/>
    <x v="0"/>
    <n v="0.90555555555555556"/>
    <s v="Weekday"/>
    <x v="87"/>
    <x v="11"/>
    <n v="72.930000000000007"/>
    <s v="Ramesh Murugan"/>
    <s v="Bronze"/>
    <x v="79"/>
    <s v="Store Manager"/>
    <s v="FreshMart Kochi Main Road"/>
    <x v="0"/>
    <x v="1"/>
    <x v="8"/>
    <n v="10"/>
    <n v="0.25613602084190318"/>
    <x v="0"/>
  </r>
  <r>
    <s v="INV102485"/>
    <d v="2025-10-16T00:00:00"/>
    <s v="CUST0616"/>
    <s v="PRD082"/>
    <s v="STR037"/>
    <s v="EMP0093"/>
    <n v="3"/>
    <n v="232.92"/>
    <n v="0"/>
    <n v="0"/>
    <n v="698.76"/>
    <n v="577.23"/>
    <n v="121.53"/>
    <x v="5"/>
    <x v="0"/>
    <x v="0"/>
    <n v="0.52222222222222225"/>
    <s v="Weekday"/>
    <x v="31"/>
    <x v="9"/>
    <n v="232.92"/>
    <s v="Chitra Balan"/>
    <s v="Bronze"/>
    <x v="88"/>
    <s v="Cashier"/>
    <s v="FreshMart Hyderabad Extension"/>
    <x v="0"/>
    <x v="1"/>
    <x v="8"/>
    <n v="10"/>
    <n v="0.17392237678172764"/>
    <x v="0"/>
  </r>
  <r>
    <s v="INV101908"/>
    <d v="2025-11-10T00:00:00"/>
    <s v="CUST0104"/>
    <s v="PRD107"/>
    <s v="STR058"/>
    <s v="EMP0117"/>
    <n v="1"/>
    <n v="405.1"/>
    <n v="0"/>
    <n v="0"/>
    <n v="465.87"/>
    <n v="348.41"/>
    <n v="117.46"/>
    <x v="5"/>
    <x v="0"/>
    <x v="0"/>
    <n v="0.74652777777777779"/>
    <s v="Weekend"/>
    <x v="94"/>
    <x v="4"/>
    <n v="405.1"/>
    <s v="Divya Krishnan"/>
    <s v="Bronze"/>
    <x v="89"/>
    <s v="Billing"/>
    <s v="FreshMart Erode Central"/>
    <x v="0"/>
    <x v="1"/>
    <x v="5"/>
    <n v="11"/>
    <n v="0.2521304226500955"/>
    <x v="0"/>
  </r>
  <r>
    <s v="INV100212"/>
    <d v="2025-09-10T00:00:00"/>
    <s v="CUST0325"/>
    <s v="PRD015"/>
    <s v="STR073"/>
    <s v="EMP0268"/>
    <n v="1"/>
    <n v="459.58"/>
    <n v="0"/>
    <n v="0"/>
    <n v="459.58"/>
    <n v="386.89"/>
    <n v="72.69"/>
    <x v="5"/>
    <x v="0"/>
    <x v="0"/>
    <n v="0.90972222222222221"/>
    <s v="Weekday"/>
    <x v="19"/>
    <x v="7"/>
    <n v="459.58"/>
    <s v="Meena Kumar"/>
    <s v="Bronze"/>
    <x v="90"/>
    <s v="Store Manager"/>
    <s v="FreshMart Bengaluru Market"/>
    <x v="0"/>
    <x v="1"/>
    <x v="10"/>
    <n v="9"/>
    <n v="0.1581661517037295"/>
    <x v="0"/>
  </r>
  <r>
    <s v="INV101101"/>
    <d v="2025-09-27T00:00:00"/>
    <s v="CUST0408"/>
    <s v="PRD150"/>
    <s v="STR059"/>
    <s v="EMP0294"/>
    <n v="1"/>
    <n v="214.04"/>
    <n v="0"/>
    <n v="0"/>
    <n v="246.15"/>
    <n v="158.06"/>
    <n v="88.09"/>
    <x v="3"/>
    <x v="0"/>
    <x v="0"/>
    <n v="0.86041666666666672"/>
    <s v="Weekend"/>
    <x v="86"/>
    <x v="5"/>
    <n v="214.04"/>
    <s v="Chandran Selvam"/>
    <s v="Bronze"/>
    <x v="79"/>
    <s v="Store Manager"/>
    <s v="FreshMart Coimbatore Plaza"/>
    <x v="0"/>
    <x v="1"/>
    <x v="10"/>
    <n v="9"/>
    <n v="0.35787121673776151"/>
    <x v="0"/>
  </r>
  <r>
    <s v="INV101618"/>
    <d v="2025-09-20T00:00:00"/>
    <s v="CUST0250"/>
    <s v="PRD104"/>
    <s v="STR052"/>
    <s v="EMP0205"/>
    <n v="1"/>
    <n v="191.13"/>
    <n v="0"/>
    <n v="0"/>
    <n v="219.8"/>
    <n v="153.41999999999999"/>
    <n v="66.38"/>
    <x v="2"/>
    <x v="0"/>
    <x v="0"/>
    <n v="0.59722222222222221"/>
    <s v="Weekend"/>
    <x v="95"/>
    <x v="10"/>
    <n v="191.13"/>
    <s v="Nirmala Mudaliar"/>
    <s v="Bronze"/>
    <x v="91"/>
    <s v="Store Manager"/>
    <s v="FreshMart Erode Extension"/>
    <x v="0"/>
    <x v="1"/>
    <x v="10"/>
    <n v="9"/>
    <n v="0.30200181983621471"/>
    <x v="0"/>
  </r>
  <r>
    <s v="INV101668"/>
    <d v="2025-09-19T00:00:00"/>
    <s v="CUST0248"/>
    <s v="PRD117"/>
    <s v="STR065"/>
    <s v="EMP0192"/>
    <n v="1"/>
    <n v="268.32"/>
    <n v="0"/>
    <n v="0"/>
    <n v="268.32"/>
    <n v="241.44"/>
    <n v="26.88"/>
    <x v="3"/>
    <x v="0"/>
    <x v="0"/>
    <n v="0.71597222222222223"/>
    <s v="Weekday"/>
    <x v="60"/>
    <x v="8"/>
    <n v="268.32"/>
    <s v="Devi Prabhu"/>
    <s v="Bronze"/>
    <x v="92"/>
    <s v="Billing"/>
    <s v="FreshMart Mysuru Enclave"/>
    <x v="0"/>
    <x v="1"/>
    <x v="10"/>
    <n v="9"/>
    <n v="0.1001788908765653"/>
    <x v="0"/>
  </r>
  <r>
    <s v="INV100177"/>
    <d v="2025-07-09T00:00:00"/>
    <s v="CUST0577"/>
    <s v="PRD119"/>
    <s v="STR008"/>
    <s v="EMP0162"/>
    <n v="3"/>
    <n v="234.86"/>
    <n v="0"/>
    <n v="0"/>
    <n v="810.27"/>
    <n v="639.69000000000005"/>
    <n v="170.58"/>
    <x v="5"/>
    <x v="0"/>
    <x v="0"/>
    <n v="0.53402777777777777"/>
    <s v="Weekend"/>
    <x v="96"/>
    <x v="8"/>
    <n v="234.86"/>
    <s v="Anitha Achari"/>
    <s v="Bronze"/>
    <x v="93"/>
    <s v="Store Manager"/>
    <s v="FreshMart Kochi Plaza"/>
    <x v="0"/>
    <x v="1"/>
    <x v="1"/>
    <n v="7"/>
    <n v="0.21052241845310823"/>
    <x v="0"/>
  </r>
  <r>
    <s v="INV100439"/>
    <d v="2025-07-09T00:00:00"/>
    <s v="CUST0386"/>
    <s v="PRD087"/>
    <s v="STR062"/>
    <s v="EMP0350"/>
    <n v="2"/>
    <n v="71.290000000000006"/>
    <n v="0"/>
    <n v="0"/>
    <n v="163.97"/>
    <n v="118.74"/>
    <n v="45.23"/>
    <x v="5"/>
    <x v="0"/>
    <x v="0"/>
    <n v="0.75555555555555554"/>
    <s v="Weekend"/>
    <x v="97"/>
    <x v="9"/>
    <n v="71.290000000000006"/>
    <s v="Nithya Selvam"/>
    <s v="Bronze"/>
    <x v="94"/>
    <s v="Cashier"/>
    <s v="FreshMart Hyderabad Crossing"/>
    <x v="0"/>
    <x v="1"/>
    <x v="1"/>
    <n v="7"/>
    <n v="0.27584314203817772"/>
    <x v="0"/>
  </r>
  <r>
    <s v="INV102325"/>
    <d v="2025-02-09T00:00:00"/>
    <s v="CUST0400"/>
    <s v="PRD049"/>
    <s v="STR009"/>
    <s v="EMP0317"/>
    <n v="4"/>
    <n v="418.79"/>
    <n v="0"/>
    <n v="0"/>
    <n v="1675.16"/>
    <n v="1235.76"/>
    <n v="439.4"/>
    <x v="5"/>
    <x v="0"/>
    <x v="0"/>
    <n v="0.78333333333333333"/>
    <s v="Weekday"/>
    <x v="48"/>
    <x v="2"/>
    <n v="418.79"/>
    <s v="Meena Prabhu"/>
    <s v="Bronze"/>
    <x v="78"/>
    <s v="HR"/>
    <s v="FreshMart Kochi Square"/>
    <x v="0"/>
    <x v="1"/>
    <x v="0"/>
    <n v="2"/>
    <n v="0.26230330237111676"/>
    <x v="0"/>
  </r>
  <r>
    <s v="INV101627"/>
    <d v="2025-08-21T00:00:00"/>
    <s v="CUST0155"/>
    <s v="PRD112"/>
    <s v="STR050"/>
    <s v="EMP0269"/>
    <n v="4"/>
    <n v="251.73"/>
    <n v="0"/>
    <n v="0"/>
    <n v="1006.92"/>
    <n v="842.08"/>
    <n v="164.84"/>
    <x v="1"/>
    <x v="0"/>
    <x v="0"/>
    <n v="0.39583333333333331"/>
    <s v="Weekday"/>
    <x v="80"/>
    <x v="4"/>
    <n v="251.73"/>
    <s v="Karthik Prabhu"/>
    <s v="Bronze"/>
    <x v="95"/>
    <s v="Billing"/>
    <s v="FreshMart Chennai Main Road"/>
    <x v="0"/>
    <x v="1"/>
    <x v="11"/>
    <n v="8"/>
    <n v="0.16370714654590238"/>
    <x v="0"/>
  </r>
  <r>
    <s v="INV100286"/>
    <d v="2025-08-16T00:00:00"/>
    <s v="CUST0344"/>
    <s v="PRD006"/>
    <s v="STR026"/>
    <s v="EMP0253"/>
    <n v="1"/>
    <n v="343.56"/>
    <n v="0"/>
    <n v="0"/>
    <n v="395.09"/>
    <n v="216.32"/>
    <n v="178.77"/>
    <x v="0"/>
    <x v="0"/>
    <x v="0"/>
    <n v="0.69305555555555554"/>
    <s v="Weekend"/>
    <x v="81"/>
    <x v="6"/>
    <n v="343.56"/>
    <s v="Karthik Nathan"/>
    <s v="Bronze"/>
    <x v="77"/>
    <s v="HR"/>
    <s v="FreshMart Mysuru Crossing"/>
    <x v="0"/>
    <x v="1"/>
    <x v="11"/>
    <n v="8"/>
    <n v="0.45247918195854114"/>
    <x v="0"/>
  </r>
  <r>
    <s v="INV101363"/>
    <d v="2025-10-08T00:00:00"/>
    <s v="CUST0604"/>
    <s v="PRD082"/>
    <s v="STR018"/>
    <s v="EMP0308"/>
    <n v="3"/>
    <n v="232.92"/>
    <n v="0"/>
    <n v="0"/>
    <n v="803.57"/>
    <n v="577.23"/>
    <n v="226.34"/>
    <x v="3"/>
    <x v="0"/>
    <x v="0"/>
    <n v="0.84513888888888888"/>
    <s v="Weekend"/>
    <x v="31"/>
    <x v="9"/>
    <n v="232.92"/>
    <s v="Chandrasekar Venkataraman"/>
    <s v="Bronze"/>
    <x v="80"/>
    <s v="Cashier"/>
    <s v="FreshMart Hyderabad Main Road"/>
    <x v="0"/>
    <x v="1"/>
    <x v="8"/>
    <n v="10"/>
    <n v="0.28166805629876673"/>
    <x v="0"/>
  </r>
  <r>
    <s v="INV102076"/>
    <d v="2025-10-08T00:00:00"/>
    <s v="CUST0691"/>
    <s v="PRD016"/>
    <s v="STR087"/>
    <s v="EMP0222"/>
    <n v="4"/>
    <n v="59.92"/>
    <n v="0"/>
    <n v="0"/>
    <n v="275.63"/>
    <n v="192.6"/>
    <n v="83.03"/>
    <x v="1"/>
    <x v="0"/>
    <x v="0"/>
    <n v="0.8"/>
    <s v="Weekend"/>
    <x v="17"/>
    <x v="7"/>
    <n v="59.92"/>
    <s v="Chitra Chandran"/>
    <s v="Bronze"/>
    <x v="96"/>
    <s v="Inventory"/>
    <s v="FreshMart Mysuru Complex"/>
    <x v="0"/>
    <x v="1"/>
    <x v="8"/>
    <n v="10"/>
    <n v="0.30123716576570042"/>
    <x v="0"/>
  </r>
  <r>
    <s v="INV100746"/>
    <d v="2025-04-08T00:00:00"/>
    <s v="CUST0139"/>
    <s v="PRD125"/>
    <s v="STR082"/>
    <s v="EMP0115"/>
    <n v="4"/>
    <n v="219.39"/>
    <n v="0"/>
    <n v="0"/>
    <n v="877.56"/>
    <n v="781.76"/>
    <n v="95.8"/>
    <x v="0"/>
    <x v="0"/>
    <x v="0"/>
    <n v="0.7"/>
    <s v="Weekday"/>
    <x v="82"/>
    <x v="8"/>
    <n v="219.39"/>
    <s v="Prasath Prabhu"/>
    <s v="Bronze"/>
    <x v="69"/>
    <s v="Store Manager"/>
    <s v="FreshMart Salem Bypass"/>
    <x v="0"/>
    <x v="1"/>
    <x v="4"/>
    <n v="4"/>
    <n v="0.10916632480969962"/>
    <x v="0"/>
  </r>
  <r>
    <s v="INV100007"/>
    <d v="2025-07-19T00:00:00"/>
    <s v="CUST0447"/>
    <s v="PRD030"/>
    <s v="STR059"/>
    <s v="EMP0015"/>
    <n v="4"/>
    <n v="172.63"/>
    <n v="0"/>
    <n v="0"/>
    <n v="794.1"/>
    <n v="568"/>
    <n v="226.1"/>
    <x v="2"/>
    <x v="0"/>
    <x v="0"/>
    <n v="0.81874999999999998"/>
    <s v="Weekend"/>
    <x v="69"/>
    <x v="3"/>
    <n v="172.63"/>
    <s v="Harini Krishnan"/>
    <s v="Bronze"/>
    <x v="97"/>
    <s v="Inventory"/>
    <s v="FreshMart Coimbatore Plaza"/>
    <x v="0"/>
    <x v="1"/>
    <x v="1"/>
    <n v="7"/>
    <n v="0.28472484573731266"/>
    <x v="0"/>
  </r>
  <r>
    <s v="INV102366"/>
    <d v="2025-06-07T00:00:00"/>
    <s v="CUST0038"/>
    <s v="PRD114"/>
    <s v="STR082"/>
    <s v="EMP0115"/>
    <n v="1"/>
    <n v="188.64"/>
    <n v="0"/>
    <n v="0"/>
    <n v="216.94"/>
    <n v="158.28"/>
    <n v="58.66"/>
    <x v="2"/>
    <x v="0"/>
    <x v="0"/>
    <n v="0.5625"/>
    <s v="Weekend"/>
    <x v="98"/>
    <x v="4"/>
    <n v="188.64"/>
    <s v="Jaya Gupta"/>
    <s v="Bronze"/>
    <x v="69"/>
    <s v="Store Manager"/>
    <s v="FreshMart Salem Bypass"/>
    <x v="0"/>
    <x v="1"/>
    <x v="9"/>
    <n v="6"/>
    <n v="0.27039734488798745"/>
    <x v="0"/>
  </r>
  <r>
    <s v="INV101118"/>
    <d v="2025-02-07T00:00:00"/>
    <s v="CUST0371"/>
    <s v="PRD128"/>
    <s v="STR058"/>
    <s v="EMP0306"/>
    <n v="2"/>
    <n v="253.11"/>
    <n v="0"/>
    <n v="0"/>
    <n v="506.22"/>
    <n v="381.48"/>
    <n v="124.74"/>
    <x v="5"/>
    <x v="0"/>
    <x v="0"/>
    <n v="0.47499999999999998"/>
    <s v="Weekday"/>
    <x v="46"/>
    <x v="0"/>
    <n v="253.11"/>
    <s v="Dhanya Pillai"/>
    <s v="Bronze"/>
    <x v="98"/>
    <s v="Cashier"/>
    <s v="FreshMart Erode Central"/>
    <x v="0"/>
    <x v="1"/>
    <x v="0"/>
    <n v="2"/>
    <n v="0.24641460234680571"/>
    <x v="0"/>
  </r>
  <r>
    <s v="INV101022"/>
    <d v="2025-01-07T00:00:00"/>
    <s v="CUST0199"/>
    <s v="PRD087"/>
    <s v="STR086"/>
    <s v="EMP0263"/>
    <n v="4"/>
    <n v="71.290000000000006"/>
    <n v="0"/>
    <n v="0"/>
    <n v="285.16000000000003"/>
    <n v="237.48"/>
    <n v="47.68"/>
    <x v="5"/>
    <x v="0"/>
    <x v="0"/>
    <n v="0.63263888888888886"/>
    <s v="Weekday"/>
    <x v="97"/>
    <x v="9"/>
    <n v="71.290000000000006"/>
    <s v="Sanjay Gupta"/>
    <s v="Bronze"/>
    <x v="99"/>
    <s v="Cashier"/>
    <s v="FreshMart Bengaluru Circle"/>
    <x v="0"/>
    <x v="1"/>
    <x v="7"/>
    <n v="1"/>
    <n v="0.16720437649039135"/>
    <x v="0"/>
  </r>
  <r>
    <s v="INV101567"/>
    <d v="2025-01-07T00:00:00"/>
    <s v="CUST0185"/>
    <s v="PRD146"/>
    <s v="STR019"/>
    <s v="EMP0273"/>
    <n v="2"/>
    <n v="66.400000000000006"/>
    <n v="0"/>
    <n v="0"/>
    <n v="132.80000000000001"/>
    <n v="99.98"/>
    <n v="32.82"/>
    <x v="2"/>
    <x v="0"/>
    <x v="0"/>
    <n v="0.6166666666666667"/>
    <s v="Weekday"/>
    <x v="6"/>
    <x v="5"/>
    <n v="66.400000000000006"/>
    <s v="Janani Sekar"/>
    <s v="Bronze"/>
    <x v="100"/>
    <s v="Store Manager"/>
    <s v="FreshMart Hyderabad Heights"/>
    <x v="0"/>
    <x v="1"/>
    <x v="7"/>
    <n v="1"/>
    <n v="0.24713855421686745"/>
    <x v="0"/>
  </r>
  <r>
    <s v="INV100001"/>
    <d v="2025-06-28T00:00:00"/>
    <s v="CUST0525"/>
    <s v="PRD138"/>
    <s v="STR051"/>
    <s v="EMP0333"/>
    <n v="1"/>
    <n v="416.08"/>
    <n v="0"/>
    <n v="0"/>
    <n v="478.49"/>
    <n v="319.64"/>
    <n v="158.85"/>
    <x v="3"/>
    <x v="0"/>
    <x v="0"/>
    <n v="0.8354166666666667"/>
    <s v="Weekend"/>
    <x v="99"/>
    <x v="0"/>
    <n v="416.08"/>
    <s v="Sudha Gupta"/>
    <s v="Bronze"/>
    <x v="101"/>
    <s v="Cashier"/>
    <s v="FreshMart Madurai Arcade"/>
    <x v="0"/>
    <x v="1"/>
    <x v="9"/>
    <n v="6"/>
    <n v="0.3319818595999916"/>
    <x v="0"/>
  </r>
  <r>
    <s v="INV100693"/>
    <d v="2025-06-19T00:00:00"/>
    <s v="CUST0690"/>
    <s v="PRD053"/>
    <s v="STR033"/>
    <s v="EMP0113"/>
    <n v="4"/>
    <n v="262.77"/>
    <n v="0"/>
    <n v="0"/>
    <n v="1051.08"/>
    <n v="778.56"/>
    <n v="272.52"/>
    <x v="1"/>
    <x v="0"/>
    <x v="0"/>
    <n v="0.90833333333333333"/>
    <s v="Weekday"/>
    <x v="23"/>
    <x v="2"/>
    <n v="262.77"/>
    <s v="Banu Menon"/>
    <s v="Bronze"/>
    <x v="102"/>
    <s v="Inventory"/>
    <s v="FreshMart Ahmedabad Complex"/>
    <x v="0"/>
    <x v="1"/>
    <x v="9"/>
    <n v="6"/>
    <n v="0.2592761730791186"/>
    <x v="0"/>
  </r>
  <r>
    <s v="INV100832"/>
    <d v="2025-06-18T00:00:00"/>
    <s v="CUST0360"/>
    <s v="PRD062"/>
    <s v="STR053"/>
    <s v="EMP0190"/>
    <n v="3"/>
    <n v="446.17"/>
    <n v="0"/>
    <n v="0"/>
    <n v="1338.51"/>
    <n v="976.83"/>
    <n v="361.68"/>
    <x v="4"/>
    <x v="0"/>
    <x v="0"/>
    <n v="0.85555555555555551"/>
    <s v="Weekday"/>
    <x v="42"/>
    <x v="11"/>
    <n v="298.81"/>
    <s v="Deepak Nathan"/>
    <s v="Bronze"/>
    <x v="60"/>
    <s v="HR"/>
    <s v="FreshMart Tiruppur Heights"/>
    <x v="0"/>
    <x v="1"/>
    <x v="9"/>
    <n v="6"/>
    <n v="0.27021090615684606"/>
    <x v="0"/>
  </r>
  <r>
    <s v="INV100395"/>
    <d v="2025-06-16T00:00:00"/>
    <s v="CUST0075"/>
    <s v="PRD133"/>
    <s v="STR087"/>
    <s v="EMP0222"/>
    <n v="2"/>
    <n v="80.5"/>
    <n v="0"/>
    <n v="0"/>
    <n v="161"/>
    <n v="124.5"/>
    <n v="36.5"/>
    <x v="4"/>
    <x v="0"/>
    <x v="0"/>
    <n v="0.86597222222222225"/>
    <s v="Weekday"/>
    <x v="55"/>
    <x v="0"/>
    <n v="80.5"/>
    <s v="Banu Mudaliar"/>
    <s v="Bronze"/>
    <x v="96"/>
    <s v="Inventory"/>
    <s v="FreshMart Mysuru Complex"/>
    <x v="0"/>
    <x v="1"/>
    <x v="9"/>
    <n v="6"/>
    <n v="0.2267080745341615"/>
    <x v="0"/>
  </r>
  <r>
    <s v="INV100459"/>
    <d v="2025-06-15T00:00:00"/>
    <s v="CUST0040"/>
    <s v="PRD086"/>
    <s v="STR085"/>
    <s v="EMP0154"/>
    <n v="1"/>
    <n v="327.08"/>
    <n v="0"/>
    <n v="0"/>
    <n v="376.14"/>
    <n v="274.61"/>
    <n v="101.53"/>
    <x v="3"/>
    <x v="0"/>
    <x v="0"/>
    <n v="0.66041666666666665"/>
    <s v="Weekend"/>
    <x v="100"/>
    <x v="9"/>
    <n v="327.08"/>
    <s v="Karthik Menon"/>
    <s v="Bronze"/>
    <x v="103"/>
    <s v="Store Manager"/>
    <s v="FreshMart Mysuru Arcade"/>
    <x v="0"/>
    <x v="1"/>
    <x v="9"/>
    <n v="6"/>
    <n v="0.26992609134896584"/>
    <x v="0"/>
  </r>
  <r>
    <s v="INV100291"/>
    <d v="2025-06-13T00:00:00"/>
    <s v="CUST0470"/>
    <s v="PRD029"/>
    <s v="STR051"/>
    <s v="EMP0010"/>
    <n v="3"/>
    <n v="332.73"/>
    <n v="0"/>
    <n v="0"/>
    <n v="998.19"/>
    <n v="783.66"/>
    <n v="214.53"/>
    <x v="2"/>
    <x v="0"/>
    <x v="0"/>
    <n v="0.84513888888888888"/>
    <s v="Weekday"/>
    <x v="9"/>
    <x v="3"/>
    <n v="332.73"/>
    <s v="Vijay Mudaliar"/>
    <s v="Bronze"/>
    <x v="104"/>
    <s v="Billing"/>
    <s v="FreshMart Madurai Arcade"/>
    <x v="0"/>
    <x v="1"/>
    <x v="9"/>
    <n v="6"/>
    <n v="0.21491900339614703"/>
    <x v="0"/>
  </r>
  <r>
    <s v="INV100248"/>
    <d v="2025-04-06T00:00:00"/>
    <s v="CUST0369"/>
    <s v="PRD100"/>
    <s v="STR041"/>
    <s v="EMP0097"/>
    <n v="1"/>
    <n v="290.45"/>
    <n v="0"/>
    <n v="0"/>
    <n v="290.45"/>
    <n v="237.89"/>
    <n v="52.56"/>
    <x v="5"/>
    <x v="0"/>
    <x v="0"/>
    <n v="0.4777777777777778"/>
    <s v="Weekday"/>
    <x v="90"/>
    <x v="10"/>
    <n v="290.45"/>
    <s v="Bharath Gupta"/>
    <s v="Bronze"/>
    <x v="105"/>
    <s v="Billing"/>
    <s v="FreshMart Tiruppur Colony"/>
    <x v="0"/>
    <x v="1"/>
    <x v="4"/>
    <n v="4"/>
    <n v="0.18096057841280772"/>
    <x v="0"/>
  </r>
  <r>
    <s v="INV100153"/>
    <d v="2025-05-29T00:00:00"/>
    <s v="CUST0047"/>
    <s v="PRD055"/>
    <s v="STR002"/>
    <s v="EMP0185"/>
    <n v="3"/>
    <n v="125.15"/>
    <n v="0"/>
    <n v="0"/>
    <n v="375.45"/>
    <n v="287.10000000000002"/>
    <n v="88.35"/>
    <x v="4"/>
    <x v="0"/>
    <x v="0"/>
    <n v="0.77083333333333337"/>
    <s v="Weekday"/>
    <x v="101"/>
    <x v="2"/>
    <n v="125.15"/>
    <s v="Janani Iyer"/>
    <s v="Bronze"/>
    <x v="106"/>
    <s v="Inventory"/>
    <s v="FreshMart Tiruppur Bypass"/>
    <x v="0"/>
    <x v="1"/>
    <x v="6"/>
    <n v="5"/>
    <n v="0.23531761885737115"/>
    <x v="0"/>
  </r>
  <r>
    <s v="INV100896"/>
    <d v="2025-05-29T00:00:00"/>
    <s v="CUST0299"/>
    <s v="PRD016"/>
    <s v="STR003"/>
    <s v="EMP0298"/>
    <n v="2"/>
    <n v="59.92"/>
    <n v="0"/>
    <n v="0"/>
    <n v="119.84"/>
    <n v="96.3"/>
    <n v="23.54"/>
    <x v="5"/>
    <x v="0"/>
    <x v="0"/>
    <n v="0.80486111111111114"/>
    <s v="Weekday"/>
    <x v="17"/>
    <x v="7"/>
    <n v="59.92"/>
    <s v="Chandran Krishnan"/>
    <s v="Bronze"/>
    <x v="107"/>
    <s v="Billing"/>
    <s v="FreshMart Tiruppur Square"/>
    <x v="0"/>
    <x v="1"/>
    <x v="6"/>
    <n v="5"/>
    <n v="0.19642857142857142"/>
    <x v="0"/>
  </r>
  <r>
    <s v="INV100927"/>
    <d v="2025-05-25T00:00:00"/>
    <s v="CUST0044"/>
    <s v="PRD024"/>
    <s v="STR061"/>
    <s v="EMP0329"/>
    <n v="4"/>
    <n v="313.47000000000003"/>
    <n v="0"/>
    <n v="0"/>
    <n v="1441.96"/>
    <n v="984.48"/>
    <n v="457.48"/>
    <x v="4"/>
    <x v="0"/>
    <x v="0"/>
    <n v="0.57638888888888884"/>
    <s v="Weekend"/>
    <x v="88"/>
    <x v="7"/>
    <n v="313.47000000000003"/>
    <s v="Lakshmi Gounder"/>
    <s v="Bronze"/>
    <x v="65"/>
    <s v="Cashier"/>
    <s v="FreshMart Hyderabad Colony"/>
    <x v="0"/>
    <x v="1"/>
    <x v="6"/>
    <n v="5"/>
    <n v="0.31726261477433493"/>
    <x v="0"/>
  </r>
  <r>
    <s v="INV102012"/>
    <d v="2025-05-25T00:00:00"/>
    <s v="CUST0176"/>
    <s v="PRD086"/>
    <s v="STR032"/>
    <s v="EMP0055"/>
    <n v="4"/>
    <n v="327.08"/>
    <n v="0"/>
    <n v="0"/>
    <n v="1504.57"/>
    <n v="1098.44"/>
    <n v="406.13"/>
    <x v="2"/>
    <x v="0"/>
    <x v="0"/>
    <n v="0.75624999999999998"/>
    <s v="Weekend"/>
    <x v="100"/>
    <x v="9"/>
    <n v="327.08"/>
    <s v="Usha Velan"/>
    <s v="Bronze"/>
    <x v="108"/>
    <s v="Billing"/>
    <s v="FreshMart Kochi Main Road"/>
    <x v="0"/>
    <x v="1"/>
    <x v="6"/>
    <n v="5"/>
    <n v="0.26993094372478516"/>
    <x v="0"/>
  </r>
  <r>
    <s v="INV101471"/>
    <d v="2025-05-18T00:00:00"/>
    <s v="CUST0488"/>
    <s v="PRD001"/>
    <s v="STR011"/>
    <s v="EMP0341"/>
    <n v="2"/>
    <n v="299.73"/>
    <n v="0"/>
    <n v="0"/>
    <n v="689.38"/>
    <n v="369.48"/>
    <n v="319.89999999999998"/>
    <x v="0"/>
    <x v="0"/>
    <x v="0"/>
    <n v="0.61944444444444446"/>
    <s v="Weekend"/>
    <x v="76"/>
    <x v="6"/>
    <n v="299.73"/>
    <s v="Kannan Chettiar"/>
    <s v="Bronze"/>
    <x v="109"/>
    <s v="Billing"/>
    <s v="FreshMart Bengaluru Enclave"/>
    <x v="0"/>
    <x v="1"/>
    <x v="6"/>
    <n v="5"/>
    <n v="0.46404015202065624"/>
    <x v="0"/>
  </r>
  <r>
    <s v="INV101352"/>
    <d v="2025-10-05T00:00:00"/>
    <s v="CUST0015"/>
    <s v="PRD105"/>
    <s v="STR077"/>
    <s v="EMP0030"/>
    <n v="1"/>
    <n v="131.03"/>
    <n v="0"/>
    <n v="0"/>
    <n v="150.68"/>
    <n v="117.27"/>
    <n v="33.409999999999997"/>
    <x v="5"/>
    <x v="0"/>
    <x v="0"/>
    <n v="0.84583333333333333"/>
    <s v="Weekend"/>
    <x v="39"/>
    <x v="4"/>
    <n v="131.03"/>
    <s v="Vijay Venkataraman"/>
    <s v="Bronze"/>
    <x v="110"/>
    <s v="Cashier"/>
    <s v="FreshMart Kochi Gardens"/>
    <x v="0"/>
    <x v="1"/>
    <x v="8"/>
    <n v="10"/>
    <n v="0.22172816564905756"/>
    <x v="0"/>
  </r>
  <r>
    <s v="INV101187"/>
    <d v="2025-09-05T00:00:00"/>
    <s v="CUST0487"/>
    <s v="PRD128"/>
    <s v="STR013"/>
    <s v="EMP0294"/>
    <n v="3"/>
    <n v="253.11"/>
    <n v="0"/>
    <n v="0"/>
    <n v="759.33"/>
    <n v="572.22"/>
    <n v="187.11"/>
    <x v="1"/>
    <x v="0"/>
    <x v="0"/>
    <n v="0.50347222222222221"/>
    <s v="Weekday"/>
    <x v="46"/>
    <x v="0"/>
    <n v="253.11"/>
    <s v="Dhanya Murugan"/>
    <s v="Bronze"/>
    <x v="79"/>
    <s v="Store Manager"/>
    <s v="FreshMart Tiruppur Extension"/>
    <x v="0"/>
    <x v="1"/>
    <x v="10"/>
    <n v="9"/>
    <n v="0.24641460234680573"/>
    <x v="0"/>
  </r>
  <r>
    <s v="INV100861"/>
    <d v="2025-02-05T00:00:00"/>
    <s v="CUST0369"/>
    <s v="PRD124"/>
    <s v="STR017"/>
    <s v="EMP0123"/>
    <n v="3"/>
    <n v="121.9"/>
    <n v="0"/>
    <n v="0"/>
    <n v="365.7"/>
    <n v="326.76"/>
    <n v="38.94"/>
    <x v="3"/>
    <x v="0"/>
    <x v="0"/>
    <n v="0.56527777777777777"/>
    <s v="Weekday"/>
    <x v="102"/>
    <x v="8"/>
    <n v="121.9"/>
    <s v="Bharath Gupta"/>
    <s v="Bronze"/>
    <x v="111"/>
    <s v="Cashier"/>
    <s v="FreshMart Madurai Plaza"/>
    <x v="0"/>
    <x v="1"/>
    <x v="0"/>
    <n v="2"/>
    <n v="0.10648072190319934"/>
    <x v="0"/>
  </r>
  <r>
    <s v="INV100583"/>
    <d v="2025-04-26T00:00:00"/>
    <s v="CUST0545"/>
    <s v="PRD028"/>
    <s v="STR003"/>
    <s v="EMP0260"/>
    <n v="1"/>
    <n v="380.12"/>
    <n v="0"/>
    <n v="0"/>
    <n v="437.14"/>
    <n v="309.98"/>
    <n v="127.16"/>
    <x v="2"/>
    <x v="0"/>
    <x v="0"/>
    <n v="0.6958333333333333"/>
    <s v="Weekend"/>
    <x v="58"/>
    <x v="3"/>
    <n v="380.12"/>
    <s v="Prakash Mudaliar"/>
    <s v="Bronze"/>
    <x v="112"/>
    <s v="Billing"/>
    <s v="FreshMart Tiruppur Square"/>
    <x v="0"/>
    <x v="1"/>
    <x v="4"/>
    <n v="4"/>
    <n v="0.29089079013588326"/>
    <x v="0"/>
  </r>
  <r>
    <s v="INV100114"/>
    <d v="2025-04-20T00:00:00"/>
    <s v="CUST0345"/>
    <s v="PRD058"/>
    <s v="STR014"/>
    <s v="EMP0198"/>
    <n v="4"/>
    <n v="339.13"/>
    <n v="0"/>
    <n v="0"/>
    <n v="1560"/>
    <n v="1002.72"/>
    <n v="557.28"/>
    <x v="3"/>
    <x v="0"/>
    <x v="0"/>
    <n v="0.3840277777777778"/>
    <s v="Weekend"/>
    <x v="38"/>
    <x v="11"/>
    <n v="339.13"/>
    <s v="Tamil Raj"/>
    <s v="Bronze"/>
    <x v="113"/>
    <s v="Store Manager"/>
    <s v="FreshMart Coimbatore Circle"/>
    <x v="0"/>
    <x v="1"/>
    <x v="4"/>
    <n v="4"/>
    <n v="0.35723076923076924"/>
    <x v="0"/>
  </r>
  <r>
    <s v="INV101237"/>
    <d v="2025-04-20T00:00:00"/>
    <s v="CUST0009"/>
    <s v="PRD141"/>
    <s v="STR039"/>
    <s v="EMP0336"/>
    <n v="2"/>
    <n v="46.76"/>
    <n v="0"/>
    <n v="0"/>
    <n v="107.55"/>
    <n v="73.3"/>
    <n v="34.25"/>
    <x v="1"/>
    <x v="0"/>
    <x v="0"/>
    <n v="0.49236111111111114"/>
    <s v="Weekend"/>
    <x v="103"/>
    <x v="5"/>
    <n v="46.76"/>
    <s v="Mani Nair"/>
    <s v="Bronze"/>
    <x v="114"/>
    <s v="Billing"/>
    <s v="FreshMart Mysuru Market"/>
    <x v="0"/>
    <x v="1"/>
    <x v="4"/>
    <n v="4"/>
    <n v="0.3184565318456532"/>
    <x v="0"/>
  </r>
  <r>
    <s v="INV101257"/>
    <d v="2025-04-18T00:00:00"/>
    <s v="CUST0400"/>
    <s v="PRD016"/>
    <s v="STR023"/>
    <s v="EMP0098"/>
    <n v="4"/>
    <n v="59.92"/>
    <n v="0"/>
    <n v="0"/>
    <n v="239.68"/>
    <n v="192.6"/>
    <n v="47.08"/>
    <x v="3"/>
    <x v="0"/>
    <x v="0"/>
    <n v="0.91180555555555554"/>
    <s v="Weekday"/>
    <x v="17"/>
    <x v="7"/>
    <n v="59.92"/>
    <s v="Meena Prabhu"/>
    <s v="Bronze"/>
    <x v="115"/>
    <s v="Inventory"/>
    <s v="FreshMart Mysuru Square"/>
    <x v="0"/>
    <x v="1"/>
    <x v="4"/>
    <n v="4"/>
    <n v="0.19642857142857142"/>
    <x v="0"/>
  </r>
  <r>
    <s v="INV102205"/>
    <d v="2025-06-04T00:00:00"/>
    <s v="CUST0074"/>
    <s v="PRD006"/>
    <s v="STR034"/>
    <s v="EMP0059"/>
    <n v="2"/>
    <n v="343.56"/>
    <n v="0"/>
    <n v="0"/>
    <n v="790.19"/>
    <n v="432.64"/>
    <n v="357.55"/>
    <x v="2"/>
    <x v="0"/>
    <x v="0"/>
    <n v="0.82708333333333328"/>
    <s v="Weekend"/>
    <x v="81"/>
    <x v="6"/>
    <n v="343.56"/>
    <s v="Vijay Krishnan"/>
    <s v="Bronze"/>
    <x v="83"/>
    <s v="Billing"/>
    <s v="FreshMart Tiruppur Circle"/>
    <x v="0"/>
    <x v="1"/>
    <x v="9"/>
    <n v="6"/>
    <n v="0.45248611093534463"/>
    <x v="0"/>
  </r>
  <r>
    <s v="INV100429"/>
    <d v="2025-03-04T00:00:00"/>
    <s v="CUST0065"/>
    <s v="PRD063"/>
    <s v="STR045"/>
    <s v="EMP0204"/>
    <n v="1"/>
    <n v="73.83"/>
    <n v="0"/>
    <n v="0"/>
    <n v="73.83"/>
    <n v="54.32"/>
    <n v="19.510000000000002"/>
    <x v="1"/>
    <x v="0"/>
    <x v="0"/>
    <n v="0.83263888888888893"/>
    <s v="Weekday"/>
    <x v="75"/>
    <x v="11"/>
    <n v="42.16"/>
    <s v="Karthik Sharma"/>
    <s v="Bronze"/>
    <x v="116"/>
    <s v="Inventory"/>
    <s v="FreshMart Madurai Junction"/>
    <x v="0"/>
    <x v="1"/>
    <x v="3"/>
    <n v="3"/>
    <n v="0.26425572260598673"/>
    <x v="0"/>
  </r>
  <r>
    <s v="INV101075"/>
    <d v="2026-11-03T00:00:00"/>
    <s v="CUST0121"/>
    <s v="PRD003"/>
    <s v="STR012"/>
    <s v="EMP0142"/>
    <n v="1"/>
    <n v="589.75"/>
    <n v="0"/>
    <n v="0"/>
    <n v="589.75"/>
    <n v="343.65"/>
    <n v="246.1"/>
    <x v="1"/>
    <x v="0"/>
    <x v="0"/>
    <n v="0.62708333333333333"/>
    <s v="Weekday"/>
    <x v="104"/>
    <x v="6"/>
    <n v="589.75"/>
    <s v="Venkat Achari"/>
    <s v="Silver"/>
    <x v="70"/>
    <s v="Billing"/>
    <s v="FreshMart Chennai Junction"/>
    <x v="0"/>
    <x v="0"/>
    <x v="5"/>
    <n v="11"/>
    <n v="0.41729546417973717"/>
    <x v="0"/>
  </r>
  <r>
    <s v="INV101975"/>
    <d v="2026-01-14T00:00:00"/>
    <s v="CUST0181"/>
    <s v="PRD087"/>
    <s v="STR024"/>
    <s v="EMP0005"/>
    <n v="1"/>
    <n v="71.290000000000006"/>
    <n v="0"/>
    <n v="0"/>
    <n v="71.290000000000006"/>
    <n v="59.37"/>
    <n v="11.92"/>
    <x v="4"/>
    <x v="0"/>
    <x v="0"/>
    <n v="0.64027777777777772"/>
    <s v="Weekday"/>
    <x v="97"/>
    <x v="9"/>
    <n v="71.290000000000006"/>
    <s v="Ashok Krishnan"/>
    <s v="Silver"/>
    <x v="117"/>
    <s v="Inventory"/>
    <s v="FreshMart Bengaluru Plaza"/>
    <x v="0"/>
    <x v="0"/>
    <x v="7"/>
    <n v="1"/>
    <n v="0.16720437649039135"/>
    <x v="0"/>
  </r>
  <r>
    <s v="INV100358"/>
    <d v="2026-03-01T00:00:00"/>
    <s v="CUST0017"/>
    <s v="PRD007"/>
    <s v="STR032"/>
    <s v="EMP0224"/>
    <n v="4"/>
    <n v="437.49"/>
    <n v="0"/>
    <n v="0"/>
    <n v="2012.45"/>
    <n v="1061.76"/>
    <n v="950.69"/>
    <x v="1"/>
    <x v="0"/>
    <x v="0"/>
    <n v="0.5625"/>
    <s v="Weekend"/>
    <x v="7"/>
    <x v="6"/>
    <n v="437.49"/>
    <s v="Ashok Nair"/>
    <s v="Silver"/>
    <x v="118"/>
    <s v="Operations"/>
    <s v="FreshMart Kochi Main Road"/>
    <x v="0"/>
    <x v="0"/>
    <x v="3"/>
    <n v="3"/>
    <n v="0.47240428333623197"/>
    <x v="0"/>
  </r>
  <r>
    <s v="INV102464"/>
    <d v="2025-12-15T00:00:00"/>
    <s v="CUST0023"/>
    <s v="PRD088"/>
    <s v="STR058"/>
    <s v="EMP0298"/>
    <n v="1"/>
    <n v="404.97"/>
    <n v="0"/>
    <n v="0"/>
    <n v="404.97"/>
    <n v="341.24"/>
    <n v="63.73"/>
    <x v="1"/>
    <x v="0"/>
    <x v="0"/>
    <n v="0.86736111111111114"/>
    <s v="Weekday"/>
    <x v="16"/>
    <x v="9"/>
    <n v="404.97"/>
    <s v="Indira Nathan"/>
    <s v="Silver"/>
    <x v="107"/>
    <s v="Billing"/>
    <s v="FreshMart Erode Central"/>
    <x v="0"/>
    <x v="1"/>
    <x v="2"/>
    <n v="12"/>
    <n v="0.15736968170481763"/>
    <x v="0"/>
  </r>
  <r>
    <s v="INV100498"/>
    <d v="2026-08-01T00:00:00"/>
    <s v="CUST0057"/>
    <s v="PRD025"/>
    <s v="STR051"/>
    <s v="EMP0058"/>
    <n v="3"/>
    <n v="383.51"/>
    <n v="0"/>
    <n v="0"/>
    <n v="1150.53"/>
    <n v="857.7"/>
    <n v="292.83"/>
    <x v="5"/>
    <x v="0"/>
    <x v="0"/>
    <n v="0.6"/>
    <s v="Weekday"/>
    <x v="8"/>
    <x v="3"/>
    <n v="383.51"/>
    <s v="Harini Chettiar"/>
    <s v="Silver"/>
    <x v="119"/>
    <s v="Cashier"/>
    <s v="FreshMart Madurai Arcade"/>
    <x v="0"/>
    <x v="0"/>
    <x v="11"/>
    <n v="8"/>
    <n v="0.25451748324685142"/>
    <x v="0"/>
  </r>
  <r>
    <s v="INV101476"/>
    <d v="2025-12-14T00:00:00"/>
    <s v="CUST0071"/>
    <s v="PRD026"/>
    <s v="STR054"/>
    <s v="EMP0104"/>
    <n v="5"/>
    <n v="329.69"/>
    <n v="0"/>
    <n v="0"/>
    <n v="1895.72"/>
    <n v="1236.25"/>
    <n v="659.47"/>
    <x v="0"/>
    <x v="0"/>
    <x v="0"/>
    <n v="0.53472222222222221"/>
    <s v="Weekend"/>
    <x v="15"/>
    <x v="3"/>
    <n v="329.69"/>
    <s v="Venkat Iyer"/>
    <s v="Silver"/>
    <x v="81"/>
    <s v="Inventory"/>
    <s v="FreshMart Mysuru Plaza"/>
    <x v="0"/>
    <x v="1"/>
    <x v="2"/>
    <n v="12"/>
    <n v="0.34787310362289792"/>
    <x v="0"/>
  </r>
  <r>
    <s v="INV100839"/>
    <d v="2026-02-15T00:00:00"/>
    <s v="CUST0018"/>
    <s v="PRD132"/>
    <s v="STR086"/>
    <s v="EMP0263"/>
    <n v="5"/>
    <n v="351.78"/>
    <n v="0"/>
    <n v="0"/>
    <n v="2022.73"/>
    <n v="1269.1500000000001"/>
    <n v="753.58"/>
    <x v="1"/>
    <x v="0"/>
    <x v="0"/>
    <n v="0.66597222222222219"/>
    <s v="Weekend"/>
    <x v="77"/>
    <x v="0"/>
    <n v="351.78"/>
    <s v="Kalpana Murugan"/>
    <s v="Silver"/>
    <x v="99"/>
    <s v="Cashier"/>
    <s v="FreshMart Bengaluru Circle"/>
    <x v="0"/>
    <x v="0"/>
    <x v="0"/>
    <n v="2"/>
    <n v="0.37255590217181733"/>
    <x v="0"/>
  </r>
  <r>
    <s v="INV101756"/>
    <d v="2025-12-28T00:00:00"/>
    <s v="CUST0341"/>
    <s v="PRD030"/>
    <s v="STR071"/>
    <s v="EMP0144"/>
    <n v="4"/>
    <n v="172.63"/>
    <n v="0"/>
    <n v="0"/>
    <n v="794.1"/>
    <n v="568"/>
    <n v="226.1"/>
    <x v="0"/>
    <x v="0"/>
    <x v="0"/>
    <n v="0.66527777777777775"/>
    <s v="Weekend"/>
    <x v="69"/>
    <x v="3"/>
    <n v="172.63"/>
    <s v="Elango Sekar"/>
    <s v="Silver"/>
    <x v="120"/>
    <s v="Cashier"/>
    <s v="FreshMart Salem Crossing"/>
    <x v="0"/>
    <x v="1"/>
    <x v="2"/>
    <n v="12"/>
    <n v="0.28472484573731266"/>
    <x v="0"/>
  </r>
  <r>
    <s v="INV100156"/>
    <d v="2026-03-21T00:00:00"/>
    <s v="CUST0614"/>
    <s v="PRD030"/>
    <s v="STR051"/>
    <s v="EMP0209"/>
    <n v="2"/>
    <n v="172.63"/>
    <n v="0"/>
    <n v="0"/>
    <n v="397.05"/>
    <n v="284"/>
    <n v="113.05"/>
    <x v="2"/>
    <x v="0"/>
    <x v="0"/>
    <n v="0.80486111111111114"/>
    <s v="Weekend"/>
    <x v="69"/>
    <x v="3"/>
    <n v="172.63"/>
    <s v="Hari Gounder"/>
    <s v="Silver"/>
    <x v="121"/>
    <s v="Store Manager"/>
    <s v="FreshMart Madurai Arcade"/>
    <x v="0"/>
    <x v="0"/>
    <x v="3"/>
    <n v="3"/>
    <n v="0.28472484573731266"/>
    <x v="0"/>
  </r>
  <r>
    <s v="INV101758"/>
    <d v="2026-03-28T00:00:00"/>
    <s v="CUST0558"/>
    <s v="PRD031"/>
    <s v="STR018"/>
    <s v="EMP0308"/>
    <n v="1"/>
    <n v="342.46"/>
    <n v="0"/>
    <n v="0"/>
    <n v="393.83"/>
    <n v="271.77999999999997"/>
    <n v="122.05"/>
    <x v="3"/>
    <x v="0"/>
    <x v="0"/>
    <n v="0.50763888888888886"/>
    <s v="Weekend"/>
    <x v="50"/>
    <x v="3"/>
    <n v="342.46"/>
    <s v="Banu Sekar"/>
    <s v="Silver"/>
    <x v="80"/>
    <s v="Cashier"/>
    <s v="FreshMart Hyderabad Main Road"/>
    <x v="0"/>
    <x v="0"/>
    <x v="3"/>
    <n v="3"/>
    <n v="0.30990528908412257"/>
    <x v="0"/>
  </r>
  <r>
    <s v="INV100760"/>
    <d v="2026-03-20T00:00:00"/>
    <s v="CUST0055"/>
    <s v="PRD086"/>
    <s v="STR070"/>
    <s v="EMP0219"/>
    <n v="3"/>
    <n v="327.08"/>
    <n v="0"/>
    <n v="0"/>
    <n v="981.24"/>
    <n v="823.83"/>
    <n v="157.41"/>
    <x v="3"/>
    <x v="0"/>
    <x v="0"/>
    <n v="0.59236111111111112"/>
    <s v="Weekday"/>
    <x v="100"/>
    <x v="9"/>
    <n v="327.08"/>
    <s v="Vasanth Mudaliar"/>
    <s v="Silver"/>
    <x v="122"/>
    <s v="Billing"/>
    <s v="FreshMart Bengaluru Nagar"/>
    <x v="0"/>
    <x v="0"/>
    <x v="3"/>
    <n v="3"/>
    <n v="0.16041946924299866"/>
    <x v="0"/>
  </r>
  <r>
    <s v="INV100215"/>
    <d v="2026-12-02T00:00:00"/>
    <s v="CUST0088"/>
    <s v="PRD033"/>
    <s v="STR029"/>
    <s v="EMP0249"/>
    <n v="2"/>
    <n v="217.42"/>
    <n v="0"/>
    <n v="0"/>
    <n v="434.84"/>
    <n v="354.06"/>
    <n v="80.78"/>
    <x v="0"/>
    <x v="0"/>
    <x v="0"/>
    <n v="0.73888888888888893"/>
    <s v="Weekday"/>
    <x v="66"/>
    <x v="3"/>
    <n v="217.42"/>
    <s v="Eswari Achari"/>
    <s v="Silver"/>
    <x v="123"/>
    <s v="Inventory"/>
    <s v="FreshMart Bengaluru Colony"/>
    <x v="0"/>
    <x v="0"/>
    <x v="2"/>
    <n v="12"/>
    <n v="0.18576947842884742"/>
    <x v="0"/>
  </r>
  <r>
    <s v="INV101869"/>
    <d v="2026-03-27T00:00:00"/>
    <s v="CUST0614"/>
    <s v="PRD080"/>
    <s v="STR006"/>
    <s v="EMP0265"/>
    <n v="3"/>
    <n v="275.70999999999998"/>
    <n v="0"/>
    <n v="0"/>
    <n v="827.13"/>
    <n v="618.9"/>
    <n v="208.23"/>
    <x v="1"/>
    <x v="0"/>
    <x v="0"/>
    <n v="0.59166666666666667"/>
    <s v="Weekday"/>
    <x v="56"/>
    <x v="1"/>
    <n v="275.70999999999998"/>
    <s v="Hari Gounder"/>
    <s v="Silver"/>
    <x v="124"/>
    <s v="Operations"/>
    <s v="FreshMart Mysuru Junction"/>
    <x v="0"/>
    <x v="0"/>
    <x v="3"/>
    <n v="3"/>
    <n v="0.25175002720249534"/>
    <x v="0"/>
  </r>
  <r>
    <s v="INV100008"/>
    <d v="2026-03-29T00:00:00"/>
    <s v="CUST0267"/>
    <s v="PRD030"/>
    <s v="STR019"/>
    <s v="EMP0273"/>
    <n v="4"/>
    <n v="172.63"/>
    <n v="0"/>
    <n v="0"/>
    <n v="794.1"/>
    <n v="568"/>
    <n v="226.1"/>
    <x v="0"/>
    <x v="0"/>
    <x v="0"/>
    <n v="0.71736111111111112"/>
    <s v="Weekend"/>
    <x v="69"/>
    <x v="3"/>
    <n v="172.63"/>
    <s v="Manoj Gounder"/>
    <s v="Silver"/>
    <x v="100"/>
    <s v="Store Manager"/>
    <s v="FreshMart Hyderabad Heights"/>
    <x v="0"/>
    <x v="0"/>
    <x v="3"/>
    <n v="3"/>
    <n v="0.28472484573731266"/>
    <x v="0"/>
  </r>
  <r>
    <s v="INV100243"/>
    <d v="2025-12-27T00:00:00"/>
    <s v="CUST0153"/>
    <s v="PRD107"/>
    <s v="STR019"/>
    <s v="EMP0273"/>
    <n v="2"/>
    <n v="405.1"/>
    <n v="0"/>
    <n v="0"/>
    <n v="931.73"/>
    <n v="696.82"/>
    <n v="234.91"/>
    <x v="5"/>
    <x v="0"/>
    <x v="0"/>
    <n v="0.52708333333333335"/>
    <s v="Weekend"/>
    <x v="94"/>
    <x v="4"/>
    <n v="405.1"/>
    <s v="Thenmozhi Sharma"/>
    <s v="Silver"/>
    <x v="100"/>
    <s v="Store Manager"/>
    <s v="FreshMart Hyderabad Heights"/>
    <x v="0"/>
    <x v="1"/>
    <x v="2"/>
    <n v="12"/>
    <n v="0.25212239597308234"/>
    <x v="0"/>
  </r>
  <r>
    <s v="INV100435"/>
    <d v="2026-07-02T00:00:00"/>
    <s v="CUST0508"/>
    <s v="PRD068"/>
    <s v="STR008"/>
    <s v="EMP0330"/>
    <n v="1"/>
    <n v="232.2"/>
    <n v="0"/>
    <n v="0"/>
    <n v="267.02999999999997"/>
    <n v="160.97999999999999"/>
    <n v="106.05"/>
    <x v="4"/>
    <x v="0"/>
    <x v="0"/>
    <n v="0.57638888888888884"/>
    <s v="Weekend"/>
    <x v="105"/>
    <x v="11"/>
    <n v="232.2"/>
    <s v="Priya Subramaniam"/>
    <s v="Silver"/>
    <x v="125"/>
    <s v="Store Manager"/>
    <s v="FreshMart Kochi Plaza"/>
    <x v="0"/>
    <x v="0"/>
    <x v="1"/>
    <n v="7"/>
    <n v="0.39714638804628699"/>
    <x v="0"/>
  </r>
  <r>
    <s v="INV102458"/>
    <d v="2026-01-24T00:00:00"/>
    <s v="CUST0441"/>
    <s v="PRD014"/>
    <s v="STR087"/>
    <s v="EMP0222"/>
    <n v="1"/>
    <n v="434.65"/>
    <n v="0"/>
    <n v="0"/>
    <n v="499.85"/>
    <n v="351.63"/>
    <n v="148.22"/>
    <x v="3"/>
    <x v="0"/>
    <x v="0"/>
    <n v="0.86111111111111116"/>
    <s v="Weekend"/>
    <x v="54"/>
    <x v="7"/>
    <n v="434.65"/>
    <s v="Hari Kumar"/>
    <s v="Silver"/>
    <x v="96"/>
    <s v="Inventory"/>
    <s v="FreshMart Mysuru Complex"/>
    <x v="0"/>
    <x v="0"/>
    <x v="7"/>
    <n v="1"/>
    <n v="0.29652895868760626"/>
    <x v="0"/>
  </r>
  <r>
    <s v="INV101966"/>
    <d v="2026-04-01T00:00:00"/>
    <s v="CUST0244"/>
    <s v="PRD129"/>
    <s v="STR034"/>
    <s v="EMP0059"/>
    <n v="3"/>
    <n v="490.22"/>
    <n v="0"/>
    <n v="0"/>
    <n v="1691.26"/>
    <n v="1120.74"/>
    <n v="570.52"/>
    <x v="0"/>
    <x v="0"/>
    <x v="0"/>
    <n v="0.75347222222222221"/>
    <s v="Weekend"/>
    <x v="106"/>
    <x v="0"/>
    <n v="490.22"/>
    <s v="Padma Naicker"/>
    <s v="Silver"/>
    <x v="83"/>
    <s v="Billing"/>
    <s v="FreshMart Tiruppur Circle"/>
    <x v="0"/>
    <x v="0"/>
    <x v="4"/>
    <n v="4"/>
    <n v="0.33733429514090085"/>
    <x v="0"/>
  </r>
  <r>
    <s v="INV102488"/>
    <d v="2025-11-12T00:00:00"/>
    <s v="CUST0269"/>
    <s v="PRD129"/>
    <s v="STR050"/>
    <s v="EMP0059"/>
    <n v="3"/>
    <n v="490.22"/>
    <n v="0"/>
    <n v="0"/>
    <n v="1470.66"/>
    <n v="1120.74"/>
    <n v="349.92"/>
    <x v="1"/>
    <x v="0"/>
    <x v="0"/>
    <n v="0.51180555555555551"/>
    <s v="Weekday"/>
    <x v="106"/>
    <x v="0"/>
    <n v="490.22"/>
    <s v="Naveen Naidu"/>
    <s v="Silver"/>
    <x v="83"/>
    <s v="Billing"/>
    <s v="FreshMart Chennai Main Road"/>
    <x v="0"/>
    <x v="1"/>
    <x v="5"/>
    <n v="11"/>
    <n v="0.2379339888213455"/>
    <x v="0"/>
  </r>
  <r>
    <s v="INV101583"/>
    <d v="2025-12-31T00:00:00"/>
    <s v="CUST0283"/>
    <s v="PRD006"/>
    <s v="STR026"/>
    <s v="EMP0253"/>
    <n v="5"/>
    <n v="343.56"/>
    <n v="0"/>
    <n v="0"/>
    <n v="1717.8"/>
    <n v="1081.5999999999999"/>
    <n v="636.20000000000005"/>
    <x v="1"/>
    <x v="0"/>
    <x v="0"/>
    <n v="0.73750000000000004"/>
    <s v="Weekday"/>
    <x v="81"/>
    <x v="6"/>
    <n v="343.56"/>
    <s v="Malathi Sharma"/>
    <s v="Silver"/>
    <x v="77"/>
    <s v="HR"/>
    <s v="FreshMart Mysuru Crossing"/>
    <x v="0"/>
    <x v="1"/>
    <x v="2"/>
    <n v="12"/>
    <n v="0.37035743392711612"/>
    <x v="0"/>
  </r>
  <r>
    <s v="INV101031"/>
    <d v="2025-12-13T00:00:00"/>
    <s v="CUST0289"/>
    <s v="PRD139"/>
    <s v="STR062"/>
    <s v="EMP0350"/>
    <n v="5"/>
    <n v="91.61"/>
    <n v="0"/>
    <n v="0"/>
    <n v="526.76"/>
    <n v="353.5"/>
    <n v="173.26"/>
    <x v="0"/>
    <x v="0"/>
    <x v="0"/>
    <n v="0.52777777777777779"/>
    <s v="Weekend"/>
    <x v="107"/>
    <x v="5"/>
    <n v="91.61"/>
    <s v="Mala Naidu"/>
    <s v="Silver"/>
    <x v="94"/>
    <s v="Cashier"/>
    <s v="FreshMart Hyderabad Crossing"/>
    <x v="0"/>
    <x v="1"/>
    <x v="2"/>
    <n v="12"/>
    <n v="0.32891639456298882"/>
    <x v="0"/>
  </r>
  <r>
    <s v="INV101148"/>
    <d v="2026-07-03T00:00:00"/>
    <s v="CUST0698"/>
    <s v="PRD024"/>
    <s v="STR073"/>
    <s v="EMP0114"/>
    <n v="5"/>
    <n v="313.47000000000003"/>
    <n v="0"/>
    <n v="0"/>
    <n v="1802.45"/>
    <n v="1230.5999999999999"/>
    <n v="571.85"/>
    <x v="1"/>
    <x v="0"/>
    <x v="0"/>
    <n v="0.51875000000000004"/>
    <s v="Weekend"/>
    <x v="88"/>
    <x v="7"/>
    <n v="313.47000000000003"/>
    <s v="Nirmala Nair"/>
    <s v="Silver"/>
    <x v="126"/>
    <s v="Store Manager"/>
    <s v="FreshMart Bengaluru Market"/>
    <x v="0"/>
    <x v="0"/>
    <x v="1"/>
    <n v="7"/>
    <n v="0.31726261477433493"/>
    <x v="0"/>
  </r>
  <r>
    <s v="INV100572"/>
    <d v="2026-01-03T00:00:00"/>
    <s v="CUST0698"/>
    <s v="PRD009"/>
    <s v="STR063"/>
    <s v="EMP0071"/>
    <n v="1"/>
    <n v="661.91"/>
    <n v="0"/>
    <n v="0"/>
    <n v="761.2"/>
    <n v="398.72"/>
    <n v="362.48"/>
    <x v="1"/>
    <x v="0"/>
    <x v="0"/>
    <n v="0.55625000000000002"/>
    <s v="Weekend"/>
    <x v="108"/>
    <x v="6"/>
    <n v="661.91"/>
    <s v="Nirmala Nair"/>
    <s v="Silver"/>
    <x v="127"/>
    <s v="Inventory"/>
    <s v="FreshMart Hyderabad Market"/>
    <x v="0"/>
    <x v="0"/>
    <x v="7"/>
    <n v="1"/>
    <n v="0.47619548081975827"/>
    <x v="0"/>
  </r>
  <r>
    <s v="INV100748"/>
    <d v="2026-01-28T00:00:00"/>
    <s v="CUST0698"/>
    <s v="PRD077"/>
    <s v="STR005"/>
    <s v="EMP0311"/>
    <n v="1"/>
    <n v="86.11"/>
    <n v="0"/>
    <n v="0"/>
    <n v="86.11"/>
    <n v="68.17"/>
    <n v="17.940000000000001"/>
    <x v="3"/>
    <x v="0"/>
    <x v="0"/>
    <n v="0.38124999999999998"/>
    <s v="Weekday"/>
    <x v="109"/>
    <x v="1"/>
    <n v="86.11"/>
    <s v="Nirmala Nair"/>
    <s v="Silver"/>
    <x v="128"/>
    <s v="Store Manager"/>
    <s v="FreshMart Chennai Crossing"/>
    <x v="0"/>
    <x v="0"/>
    <x v="7"/>
    <n v="1"/>
    <n v="0.20833817210544653"/>
    <x v="0"/>
  </r>
  <r>
    <s v="INV101833"/>
    <d v="2026-02-14T00:00:00"/>
    <s v="CUST0414"/>
    <s v="PRD124"/>
    <s v="STR080"/>
    <s v="EMP0285"/>
    <n v="5"/>
    <n v="121.9"/>
    <n v="0"/>
    <n v="0"/>
    <n v="700.92"/>
    <n v="544.6"/>
    <n v="156.32"/>
    <x v="3"/>
    <x v="0"/>
    <x v="0"/>
    <n v="0.42430555555555555"/>
    <s v="Weekend"/>
    <x v="102"/>
    <x v="8"/>
    <n v="121.9"/>
    <s v="Jaya Pandian"/>
    <s v="Silver"/>
    <x v="62"/>
    <s v="Store Manager"/>
    <s v="FreshMart Madurai Colony"/>
    <x v="0"/>
    <x v="0"/>
    <x v="0"/>
    <n v="2"/>
    <n v="0.22302117217371456"/>
    <x v="0"/>
  </r>
  <r>
    <s v="INV101198"/>
    <d v="2026-01-02T00:00:00"/>
    <s v="CUST0422"/>
    <s v="PRD074"/>
    <s v="STR024"/>
    <s v="EMP0005"/>
    <n v="1"/>
    <n v="414.29"/>
    <n v="0"/>
    <n v="0"/>
    <n v="476.43"/>
    <n v="314.26"/>
    <n v="162.16999999999999"/>
    <x v="1"/>
    <x v="0"/>
    <x v="0"/>
    <n v="0.84791666666666665"/>
    <s v="Weekend"/>
    <x v="110"/>
    <x v="1"/>
    <n v="414.29"/>
    <s v="Balamurugan Naidu"/>
    <s v="Silver"/>
    <x v="117"/>
    <s v="Inventory"/>
    <s v="FreshMart Bengaluru Plaza"/>
    <x v="0"/>
    <x v="0"/>
    <x v="7"/>
    <n v="1"/>
    <n v="0.34038578594966729"/>
    <x v="0"/>
  </r>
  <r>
    <s v="INV100311"/>
    <d v="2026-03-03T00:00:00"/>
    <s v="CUST0689"/>
    <s v="PRD114"/>
    <s v="STR019"/>
    <s v="EMP0273"/>
    <n v="2"/>
    <n v="188.64"/>
    <n v="0"/>
    <n v="0"/>
    <n v="377.28"/>
    <n v="316.56"/>
    <n v="60.72"/>
    <x v="0"/>
    <x v="0"/>
    <x v="0"/>
    <n v="0.39652777777777776"/>
    <s v="Weekday"/>
    <x v="98"/>
    <x v="4"/>
    <n v="188.64"/>
    <s v="Karthik Pillai"/>
    <s v="Silver"/>
    <x v="100"/>
    <s v="Store Manager"/>
    <s v="FreshMart Hyderabad Heights"/>
    <x v="0"/>
    <x v="0"/>
    <x v="3"/>
    <n v="3"/>
    <n v="0.16094147582697202"/>
    <x v="0"/>
  </r>
  <r>
    <s v="INV101037"/>
    <d v="2026-11-01T00:00:00"/>
    <s v="CUST0465"/>
    <s v="PRD083"/>
    <s v="STR081"/>
    <s v="EMP0002"/>
    <n v="1"/>
    <n v="425.88"/>
    <n v="0"/>
    <n v="0"/>
    <n v="489.76"/>
    <n v="357.47"/>
    <n v="132.29"/>
    <x v="3"/>
    <x v="0"/>
    <x v="0"/>
    <n v="0.45069444444444445"/>
    <s v="Weekend"/>
    <x v="111"/>
    <x v="9"/>
    <n v="425.88"/>
    <s v="Madhavan Iyer"/>
    <s v="Silver"/>
    <x v="59"/>
    <s v="Billing"/>
    <s v="FreshMart Erode Crossing"/>
    <x v="0"/>
    <x v="0"/>
    <x v="5"/>
    <n v="11"/>
    <n v="0.27011189153871284"/>
    <x v="0"/>
  </r>
  <r>
    <s v="INV100399"/>
    <d v="2026-08-02T00:00:00"/>
    <s v="CUST0683"/>
    <s v="PRD121"/>
    <s v="STR007"/>
    <s v="EMP0021"/>
    <n v="4"/>
    <n v="317.72000000000003"/>
    <n v="0"/>
    <n v="0"/>
    <n v="1461.51"/>
    <n v="1086.1199999999999"/>
    <n v="375.39"/>
    <x v="5"/>
    <x v="0"/>
    <x v="0"/>
    <n v="0.88680555555555551"/>
    <s v="Weekend"/>
    <x v="112"/>
    <x v="8"/>
    <n v="223.15"/>
    <s v="Prasath Raj"/>
    <s v="Silver"/>
    <x v="129"/>
    <s v="Inventory"/>
    <s v="FreshMart Mysuru Towers"/>
    <x v="0"/>
    <x v="0"/>
    <x v="11"/>
    <n v="8"/>
    <n v="0.25685079130488331"/>
    <x v="0"/>
  </r>
  <r>
    <s v="INV100934"/>
    <d v="2025-12-19T00:00:00"/>
    <s v="CUST0641"/>
    <s v="PRD107"/>
    <s v="STR026"/>
    <s v="EMP0253"/>
    <n v="2"/>
    <n v="405.1"/>
    <n v="0"/>
    <n v="0"/>
    <n v="810.2"/>
    <n v="696.82"/>
    <n v="113.38"/>
    <x v="3"/>
    <x v="0"/>
    <x v="0"/>
    <n v="0.51111111111111107"/>
    <s v="Weekday"/>
    <x v="94"/>
    <x v="4"/>
    <n v="405.1"/>
    <s v="Charulatha Raj"/>
    <s v="Silver"/>
    <x v="77"/>
    <s v="HR"/>
    <s v="FreshMart Mysuru Crossing"/>
    <x v="0"/>
    <x v="1"/>
    <x v="2"/>
    <n v="12"/>
    <n v="0.13994075536904466"/>
    <x v="0"/>
  </r>
  <r>
    <s v="INV102280"/>
    <d v="2026-04-01T00:00:00"/>
    <s v="CUST0679"/>
    <s v="PRD020"/>
    <s v="STR085"/>
    <s v="EMP0121"/>
    <n v="1"/>
    <n v="99.93"/>
    <n v="0"/>
    <n v="0"/>
    <n v="114.92"/>
    <n v="86.05"/>
    <n v="28.87"/>
    <x v="4"/>
    <x v="0"/>
    <x v="0"/>
    <n v="0.50763888888888886"/>
    <s v="Weekend"/>
    <x v="35"/>
    <x v="7"/>
    <n v="99.93"/>
    <s v="Thiru Prabhu"/>
    <s v="Silver"/>
    <x v="130"/>
    <s v="Cashier"/>
    <s v="FreshMart Mysuru Arcade"/>
    <x v="0"/>
    <x v="0"/>
    <x v="4"/>
    <n v="4"/>
    <n v="0.25121823877479987"/>
    <x v="0"/>
  </r>
  <r>
    <s v="INV101230"/>
    <d v="2025-03-12T00:00:00"/>
    <s v="CUST0018"/>
    <s v="PRD010"/>
    <s v="STR053"/>
    <s v="EMP0007"/>
    <n v="4"/>
    <n v="182.3"/>
    <n v="0"/>
    <n v="0"/>
    <n v="729.2"/>
    <n v="430.4"/>
    <n v="298.8"/>
    <x v="1"/>
    <x v="0"/>
    <x v="0"/>
    <n v="0.91527777777777775"/>
    <s v="Weekday"/>
    <x v="113"/>
    <x v="6"/>
    <n v="182.3"/>
    <s v="Kalpana Murugan"/>
    <s v="Silver"/>
    <x v="131"/>
    <s v="Billing"/>
    <s v="FreshMart Tiruppur Heights"/>
    <x v="0"/>
    <x v="1"/>
    <x v="3"/>
    <n v="3"/>
    <n v="0.4097641250685683"/>
    <x v="0"/>
  </r>
  <r>
    <s v="INV101116"/>
    <d v="2025-11-29T00:00:00"/>
    <s v="CUST0153"/>
    <s v="PRD029"/>
    <s v="STR102"/>
    <s v="EMP0193"/>
    <n v="5"/>
    <n v="332.73"/>
    <n v="0"/>
    <n v="0"/>
    <n v="1913.2"/>
    <n v="1306.0999999999999"/>
    <n v="607.1"/>
    <x v="4"/>
    <x v="0"/>
    <x v="0"/>
    <n v="0.73124999999999996"/>
    <s v="Weekend"/>
    <x v="9"/>
    <x v="3"/>
    <n v="332.73"/>
    <s v="Thenmozhi Sharma"/>
    <s v="Silver"/>
    <x v="132"/>
    <s v="HR"/>
    <s v="FreshMart Nagpur Towers"/>
    <x v="0"/>
    <x v="1"/>
    <x v="5"/>
    <n v="11"/>
    <n v="0.31732176458289779"/>
    <x v="0"/>
  </r>
  <r>
    <s v="INV101776"/>
    <d v="2025-11-29T00:00:00"/>
    <s v="CUST0112"/>
    <s v="PRD013"/>
    <s v="STR080"/>
    <s v="EMP0285"/>
    <n v="1"/>
    <n v="161.03"/>
    <n v="0"/>
    <n v="0"/>
    <n v="185.18"/>
    <n v="124.24"/>
    <n v="60.94"/>
    <x v="4"/>
    <x v="0"/>
    <x v="0"/>
    <n v="0.56874999999999998"/>
    <s v="Weekend"/>
    <x v="24"/>
    <x v="7"/>
    <n v="161.03"/>
    <s v="Gokul Venkataraman"/>
    <s v="Silver"/>
    <x v="62"/>
    <s v="Store Manager"/>
    <s v="FreshMart Madurai Colony"/>
    <x v="0"/>
    <x v="1"/>
    <x v="5"/>
    <n v="11"/>
    <n v="0.3290852143860028"/>
    <x v="0"/>
  </r>
  <r>
    <s v="INV100288"/>
    <d v="2025-11-24T00:00:00"/>
    <s v="CUST0320"/>
    <s v="PRD065"/>
    <s v="STR062"/>
    <s v="EMP0350"/>
    <n v="2"/>
    <n v="277.42"/>
    <n v="0"/>
    <n v="0"/>
    <n v="554.84"/>
    <n v="398.32"/>
    <n v="156.52000000000001"/>
    <x v="2"/>
    <x v="0"/>
    <x v="0"/>
    <n v="0.68263888888888891"/>
    <s v="Weekday"/>
    <x v="114"/>
    <x v="11"/>
    <n v="159.5"/>
    <s v="Sudha Menon"/>
    <s v="Silver"/>
    <x v="94"/>
    <s v="Cashier"/>
    <s v="FreshMart Hyderabad Crossing"/>
    <x v="0"/>
    <x v="1"/>
    <x v="5"/>
    <n v="11"/>
    <n v="0.28209934395501407"/>
    <x v="0"/>
  </r>
  <r>
    <s v="INV101789"/>
    <d v="2025-11-23T00:00:00"/>
    <s v="CUST0446"/>
    <s v="PRD148"/>
    <s v="STR071"/>
    <s v="EMP0239"/>
    <n v="2"/>
    <n v="108.97"/>
    <n v="0"/>
    <n v="0"/>
    <n v="250.63"/>
    <n v="166.66"/>
    <n v="83.97"/>
    <x v="5"/>
    <x v="0"/>
    <x v="0"/>
    <n v="0.56597222222222221"/>
    <s v="Weekend"/>
    <x v="115"/>
    <x v="5"/>
    <n v="108.97"/>
    <s v="Ramesh Sharma"/>
    <s v="Silver"/>
    <x v="133"/>
    <s v="Billing"/>
    <s v="FreshMart Salem Crossing"/>
    <x v="0"/>
    <x v="1"/>
    <x v="5"/>
    <n v="11"/>
    <n v="0.33503571001077287"/>
    <x v="0"/>
  </r>
  <r>
    <s v="INV100590"/>
    <d v="2025-11-19T00:00:00"/>
    <s v="CUST0285"/>
    <s v="PRD041"/>
    <s v="STR065"/>
    <s v="EMP0147"/>
    <n v="4"/>
    <n v="217.85"/>
    <n v="0"/>
    <n v="0"/>
    <n v="871.4"/>
    <n v="758.76"/>
    <n v="112.64"/>
    <x v="2"/>
    <x v="0"/>
    <x v="0"/>
    <n v="0.78472222222222221"/>
    <s v="Weekday"/>
    <x v="116"/>
    <x v="12"/>
    <n v="217.85"/>
    <s v="Aishwarya Gounder"/>
    <s v="Silver"/>
    <x v="134"/>
    <s v="Billing"/>
    <s v="FreshMart Mysuru Enclave"/>
    <x v="0"/>
    <x v="1"/>
    <x v="5"/>
    <n v="11"/>
    <n v="0.12926325453293552"/>
    <x v="0"/>
  </r>
  <r>
    <s v="INV100487"/>
    <d v="2025-11-14T00:00:00"/>
    <s v="CUST0285"/>
    <s v="PRD089"/>
    <s v="STR030"/>
    <s v="EMP0224"/>
    <n v="2"/>
    <n v="305.67"/>
    <n v="0"/>
    <n v="0"/>
    <n v="611.34"/>
    <n v="502.84"/>
    <n v="108.5"/>
    <x v="2"/>
    <x v="0"/>
    <x v="0"/>
    <n v="0.82847222222222228"/>
    <s v="Weekday"/>
    <x v="92"/>
    <x v="9"/>
    <n v="305.67"/>
    <s v="Aishwarya Gounder"/>
    <s v="Silver"/>
    <x v="118"/>
    <s v="Operations"/>
    <s v="FreshMart Mysuru Bypass"/>
    <x v="0"/>
    <x v="1"/>
    <x v="5"/>
    <n v="11"/>
    <n v="0.17747898059999345"/>
    <x v="0"/>
  </r>
  <r>
    <s v="INV101160"/>
    <d v="2025-11-13T00:00:00"/>
    <s v="CUST0292"/>
    <s v="PRD057"/>
    <s v="STR074"/>
    <s v="EMP0270"/>
    <n v="1"/>
    <n v="317.99"/>
    <n v="0"/>
    <n v="0"/>
    <n v="317.99"/>
    <n v="235.05"/>
    <n v="82.94"/>
    <x v="3"/>
    <x v="0"/>
    <x v="0"/>
    <n v="0.64097222222222228"/>
    <s v="Weekday"/>
    <x v="117"/>
    <x v="2"/>
    <n v="317.99"/>
    <s v="Nirmala Venkataraman"/>
    <s v="Silver"/>
    <x v="135"/>
    <s v="Operations"/>
    <s v="FreshMart Mysuru Main Road"/>
    <x v="0"/>
    <x v="1"/>
    <x v="5"/>
    <n v="11"/>
    <n v="0.26082581213245698"/>
    <x v="0"/>
  </r>
  <r>
    <s v="INV102160"/>
    <d v="2025-11-11T00:00:00"/>
    <s v="CUST0093"/>
    <s v="PRD065"/>
    <s v="STR016"/>
    <s v="EMP0244"/>
    <n v="1"/>
    <n v="277.42"/>
    <n v="0"/>
    <n v="0"/>
    <n v="277.42"/>
    <n v="199.16"/>
    <n v="78.260000000000005"/>
    <x v="5"/>
    <x v="0"/>
    <x v="0"/>
    <n v="0.6430555555555556"/>
    <s v="Weekday"/>
    <x v="114"/>
    <x v="11"/>
    <n v="159.5"/>
    <s v="Prakash Menon"/>
    <s v="Silver"/>
    <x v="136"/>
    <s v="Cashier"/>
    <s v="FreshMart Kochi Bypass"/>
    <x v="0"/>
    <x v="1"/>
    <x v="5"/>
    <n v="11"/>
    <n v="0.28209934395501407"/>
    <x v="0"/>
  </r>
  <r>
    <s v="INV102401"/>
    <d v="2025-08-11T00:00:00"/>
    <s v="CUST0380"/>
    <s v="PRD017"/>
    <s v="STR051"/>
    <s v="EMP0147"/>
    <n v="2"/>
    <n v="464.41"/>
    <n v="0"/>
    <n v="0"/>
    <n v="1068.1400000000001"/>
    <n v="795.38"/>
    <n v="272.76"/>
    <x v="4"/>
    <x v="0"/>
    <x v="0"/>
    <n v="0.87152777777777779"/>
    <s v="Weekend"/>
    <x v="34"/>
    <x v="7"/>
    <n v="464.41"/>
    <s v="Dinesh Venkataraman"/>
    <s v="Silver"/>
    <x v="134"/>
    <s v="Billing"/>
    <s v="FreshMart Madurai Arcade"/>
    <x v="0"/>
    <x v="1"/>
    <x v="11"/>
    <n v="8"/>
    <n v="0.25535978429793843"/>
    <x v="0"/>
  </r>
  <r>
    <s v="INV102435"/>
    <d v="2025-07-11T00:00:00"/>
    <s v="CUST0036"/>
    <s v="PRD124"/>
    <s v="STR038"/>
    <s v="EMP0255"/>
    <n v="5"/>
    <n v="121.9"/>
    <n v="0"/>
    <n v="0"/>
    <n v="609.5"/>
    <n v="544.6"/>
    <n v="64.900000000000006"/>
    <x v="4"/>
    <x v="0"/>
    <x v="0"/>
    <n v="0.89652777777777781"/>
    <s v="Weekday"/>
    <x v="102"/>
    <x v="8"/>
    <n v="121.9"/>
    <s v="Janani Balan"/>
    <s v="Silver"/>
    <x v="137"/>
    <s v="Billing"/>
    <s v="FreshMart Hyderabad Hub"/>
    <x v="0"/>
    <x v="1"/>
    <x v="1"/>
    <n v="7"/>
    <n v="0.10648072190319935"/>
    <x v="0"/>
  </r>
  <r>
    <s v="INV100843"/>
    <d v="2025-02-11T00:00:00"/>
    <s v="CUST0008"/>
    <s v="PRD139"/>
    <s v="STR029"/>
    <s v="EMP0063"/>
    <n v="2"/>
    <n v="91.61"/>
    <n v="0"/>
    <n v="0"/>
    <n v="210.7"/>
    <n v="141.4"/>
    <n v="69.3"/>
    <x v="4"/>
    <x v="0"/>
    <x v="0"/>
    <n v="0.45624999999999999"/>
    <s v="Weekend"/>
    <x v="107"/>
    <x v="5"/>
    <n v="91.61"/>
    <s v="Eswari Raj"/>
    <s v="Silver"/>
    <x v="138"/>
    <s v="Store Manager"/>
    <s v="FreshMart Bengaluru Colony"/>
    <x v="0"/>
    <x v="1"/>
    <x v="0"/>
    <n v="2"/>
    <n v="0.32890365448504982"/>
    <x v="0"/>
  </r>
  <r>
    <s v="INV101920"/>
    <d v="2025-10-31T00:00:00"/>
    <s v="CUST0227"/>
    <s v="PRD052"/>
    <s v="STR059"/>
    <s v="EMP0130"/>
    <n v="2"/>
    <n v="328.59"/>
    <n v="0"/>
    <n v="0"/>
    <n v="657.18"/>
    <n v="510.98"/>
    <n v="146.19999999999999"/>
    <x v="5"/>
    <x v="0"/>
    <x v="0"/>
    <n v="0.38958333333333334"/>
    <s v="Weekday"/>
    <x v="10"/>
    <x v="2"/>
    <n v="328.59"/>
    <s v="Unknown"/>
    <s v="Silver"/>
    <x v="139"/>
    <s v="Inventory"/>
    <s v="FreshMart Coimbatore Plaza"/>
    <x v="0"/>
    <x v="1"/>
    <x v="8"/>
    <n v="10"/>
    <n v="0.22246568672205483"/>
    <x v="0"/>
  </r>
  <r>
    <s v="INV100990"/>
    <d v="2025-10-29T00:00:00"/>
    <s v="CUST0362"/>
    <s v="PRD137"/>
    <s v="STR078"/>
    <s v="EMP0296"/>
    <n v="5"/>
    <n v="442.14"/>
    <n v="0"/>
    <n v="0"/>
    <n v="2210.6999999999998"/>
    <n v="1759.35"/>
    <n v="451.35"/>
    <x v="2"/>
    <x v="0"/>
    <x v="0"/>
    <n v="0.38124999999999998"/>
    <s v="Weekday"/>
    <x v="0"/>
    <x v="0"/>
    <n v="442.14"/>
    <s v="Yazhini Prabhu"/>
    <s v="Silver"/>
    <x v="140"/>
    <s v="Billing"/>
    <s v="FreshMart Tiruppur Towers"/>
    <x v="0"/>
    <x v="1"/>
    <x v="8"/>
    <n v="10"/>
    <n v="0.204166101234903"/>
    <x v="0"/>
  </r>
  <r>
    <s v="INV101580"/>
    <d v="2025-10-28T00:00:00"/>
    <s v="CUST0454"/>
    <s v="PRD040"/>
    <s v="STR048"/>
    <s v="EMP0152"/>
    <n v="4"/>
    <n v="144.03"/>
    <n v="0"/>
    <n v="0"/>
    <n v="576.12"/>
    <n v="509.92"/>
    <n v="66.2"/>
    <x v="1"/>
    <x v="0"/>
    <x v="0"/>
    <n v="0.45347222222222222"/>
    <s v="Weekday"/>
    <x v="118"/>
    <x v="12"/>
    <n v="144.03"/>
    <s v="Raghav Nair"/>
    <s v="Silver"/>
    <x v="141"/>
    <s v="Store Manager"/>
    <s v="FreshMart Bengaluru Square"/>
    <x v="0"/>
    <x v="1"/>
    <x v="8"/>
    <n v="10"/>
    <n v="0.11490661667708117"/>
    <x v="0"/>
  </r>
  <r>
    <s v="INV100427"/>
    <d v="2025-10-27T00:00:00"/>
    <s v="CUST0451"/>
    <s v="PRD059"/>
    <s v="STR020"/>
    <s v="EMP0115"/>
    <n v="4"/>
    <n v="507.5"/>
    <n v="0"/>
    <n v="0"/>
    <n v="2030"/>
    <n v="1453.16"/>
    <n v="576.84"/>
    <x v="4"/>
    <x v="0"/>
    <x v="0"/>
    <n v="0.45902777777777776"/>
    <s v="Weekday"/>
    <x v="119"/>
    <x v="11"/>
    <n v="507.5"/>
    <s v="Divya Nair"/>
    <s v="Silver"/>
    <x v="69"/>
    <s v="Store Manager"/>
    <s v="FreshMart Erode Circle"/>
    <x v="0"/>
    <x v="1"/>
    <x v="8"/>
    <n v="10"/>
    <n v="0.28415763546798029"/>
    <x v="0"/>
  </r>
  <r>
    <s v="INV101692"/>
    <d v="2025-10-27T00:00:00"/>
    <s v="CUST0379"/>
    <s v="PRD143"/>
    <s v="STR012"/>
    <s v="EMP0157"/>
    <n v="3"/>
    <n v="210.36"/>
    <n v="0"/>
    <n v="0"/>
    <n v="631.08000000000004"/>
    <n v="466.95"/>
    <n v="164.13"/>
    <x v="5"/>
    <x v="0"/>
    <x v="0"/>
    <n v="0.90763888888888888"/>
    <s v="Weekday"/>
    <x v="120"/>
    <x v="5"/>
    <n v="210.36"/>
    <s v="Aishwarya Pandian"/>
    <s v="Silver"/>
    <x v="142"/>
    <s v="Cashier"/>
    <s v="FreshMart Chennai Junction"/>
    <x v="0"/>
    <x v="1"/>
    <x v="8"/>
    <n v="10"/>
    <n v="0.26007796158965579"/>
    <x v="0"/>
  </r>
  <r>
    <s v="INV102156"/>
    <d v="2025-10-25T00:00:00"/>
    <s v="CUST0055"/>
    <s v="PRD068"/>
    <s v="STR008"/>
    <s v="EMP0082"/>
    <n v="3"/>
    <n v="232.2"/>
    <n v="0"/>
    <n v="0"/>
    <n v="801.09"/>
    <n v="482.94"/>
    <n v="318.14999999999998"/>
    <x v="5"/>
    <x v="0"/>
    <x v="0"/>
    <n v="0.85972222222222228"/>
    <s v="Weekend"/>
    <x v="105"/>
    <x v="11"/>
    <n v="232.2"/>
    <s v="Vasanth Mudaliar"/>
    <s v="Silver"/>
    <x v="143"/>
    <s v="Store Manager"/>
    <s v="FreshMart Kochi Plaza"/>
    <x v="0"/>
    <x v="1"/>
    <x v="8"/>
    <n v="10"/>
    <n v="0.39714638804628688"/>
    <x v="0"/>
  </r>
  <r>
    <s v="INV100589"/>
    <d v="2025-10-24T00:00:00"/>
    <s v="CUST0528"/>
    <s v="PRD033"/>
    <s v="STR021"/>
    <s v="EMP0280"/>
    <n v="5"/>
    <n v="217.42"/>
    <n v="0"/>
    <n v="0"/>
    <n v="1087.0999999999999"/>
    <n v="885.15"/>
    <n v="201.95"/>
    <x v="4"/>
    <x v="0"/>
    <x v="0"/>
    <n v="0.72291666666666665"/>
    <s v="Weekday"/>
    <x v="66"/>
    <x v="3"/>
    <n v="217.42"/>
    <s v="Divya Balan"/>
    <s v="Silver"/>
    <x v="61"/>
    <s v="Store Manager"/>
    <s v="FreshMart Madurai Market"/>
    <x v="0"/>
    <x v="1"/>
    <x v="8"/>
    <n v="10"/>
    <n v="0.18576947842884739"/>
    <x v="0"/>
  </r>
  <r>
    <s v="INV101027"/>
    <d v="2025-10-24T00:00:00"/>
    <s v="CUST0528"/>
    <s v="PRD136"/>
    <s v="STR021"/>
    <s v="EMP0280"/>
    <n v="1"/>
    <n v="123.11"/>
    <n v="0"/>
    <n v="0"/>
    <n v="123.11"/>
    <n v="91.18"/>
    <n v="31.93"/>
    <x v="1"/>
    <x v="0"/>
    <x v="0"/>
    <n v="0.9"/>
    <s v="Weekday"/>
    <x v="72"/>
    <x v="0"/>
    <n v="123.11"/>
    <s v="Divya Balan"/>
    <s v="Silver"/>
    <x v="61"/>
    <s v="Store Manager"/>
    <s v="FreshMart Madurai Market"/>
    <x v="0"/>
    <x v="1"/>
    <x v="8"/>
    <n v="10"/>
    <n v="0.25936154658435545"/>
    <x v="0"/>
  </r>
  <r>
    <s v="INV101639"/>
    <d v="2025-10-24T00:00:00"/>
    <s v="CUST0239"/>
    <s v="PRD130"/>
    <s v="STR023"/>
    <s v="EMP0156"/>
    <n v="4"/>
    <n v="519.78"/>
    <n v="0"/>
    <n v="0"/>
    <n v="2079.12"/>
    <n v="1591.68"/>
    <n v="487.44"/>
    <x v="1"/>
    <x v="0"/>
    <x v="0"/>
    <n v="0.76597222222222228"/>
    <s v="Weekday"/>
    <x v="121"/>
    <x v="0"/>
    <n v="519.78"/>
    <s v="Jayakumar Velan"/>
    <s v="Silver"/>
    <x v="144"/>
    <s v="Inventory"/>
    <s v="FreshMart Mysuru Square"/>
    <x v="0"/>
    <x v="1"/>
    <x v="8"/>
    <n v="10"/>
    <n v="0.23444534226018701"/>
    <x v="0"/>
  </r>
  <r>
    <s v="INV102221"/>
    <d v="2025-10-19T00:00:00"/>
    <s v="CUST0254"/>
    <s v="PRD052"/>
    <s v="STR079"/>
    <s v="EMP0295"/>
    <n v="5"/>
    <n v="328.59"/>
    <n v="0"/>
    <n v="0"/>
    <n v="1889.39"/>
    <n v="1277.45"/>
    <n v="611.94000000000005"/>
    <x v="1"/>
    <x v="0"/>
    <x v="0"/>
    <n v="0.80694444444444446"/>
    <s v="Weekend"/>
    <x v="10"/>
    <x v="2"/>
    <n v="328.59"/>
    <s v="Devi Raj"/>
    <s v="Silver"/>
    <x v="145"/>
    <s v="Inventory"/>
    <s v="FreshMart Erode Hub"/>
    <x v="0"/>
    <x v="1"/>
    <x v="8"/>
    <n v="10"/>
    <n v="0.32388231122214051"/>
    <x v="0"/>
  </r>
  <r>
    <s v="INV102235"/>
    <d v="2025-10-19T00:00:00"/>
    <s v="CUST0334"/>
    <s v="PRD031"/>
    <s v="STR052"/>
    <s v="EMP0232"/>
    <n v="1"/>
    <n v="342.46"/>
    <n v="0"/>
    <n v="0"/>
    <n v="393.83"/>
    <n v="271.77999999999997"/>
    <n v="122.05"/>
    <x v="0"/>
    <x v="0"/>
    <x v="0"/>
    <n v="0.49027777777777776"/>
    <s v="Weekend"/>
    <x v="50"/>
    <x v="3"/>
    <n v="342.46"/>
    <s v="Anitha Kumar"/>
    <s v="Silver"/>
    <x v="75"/>
    <s v="Operations"/>
    <s v="FreshMart Erode Extension"/>
    <x v="0"/>
    <x v="1"/>
    <x v="8"/>
    <n v="10"/>
    <n v="0.30990528908412257"/>
    <x v="0"/>
  </r>
  <r>
    <s v="INV102190"/>
    <d v="2025-10-18T00:00:00"/>
    <s v="CUST0306"/>
    <s v="PRD046"/>
    <s v="STR077"/>
    <s v="EMP0030"/>
    <n v="1"/>
    <n v="57.06"/>
    <n v="0"/>
    <n v="0"/>
    <n v="65.62"/>
    <n v="48.43"/>
    <n v="17.190000000000001"/>
    <x v="5"/>
    <x v="0"/>
    <x v="0"/>
    <n v="0.68472222222222223"/>
    <s v="Weekend"/>
    <x v="71"/>
    <x v="12"/>
    <n v="57.06"/>
    <s v="Thiru Achari"/>
    <s v="Silver"/>
    <x v="110"/>
    <s v="Cashier"/>
    <s v="FreshMart Kochi Gardens"/>
    <x v="0"/>
    <x v="1"/>
    <x v="8"/>
    <n v="10"/>
    <n v="0.26196281621456874"/>
    <x v="0"/>
  </r>
  <r>
    <s v="INV102153"/>
    <d v="2025-10-14T00:00:00"/>
    <s v="CUST0036"/>
    <s v="PRD048"/>
    <s v="STR085"/>
    <s v="EMP0121"/>
    <n v="2"/>
    <n v="147.72"/>
    <n v="0"/>
    <n v="0"/>
    <n v="295.44"/>
    <n v="218.42"/>
    <n v="77.02"/>
    <x v="0"/>
    <x v="0"/>
    <x v="0"/>
    <n v="0.52777777777777779"/>
    <s v="Weekday"/>
    <x v="122"/>
    <x v="2"/>
    <n v="147.72"/>
    <s v="Janani Balan"/>
    <s v="Silver"/>
    <x v="130"/>
    <s v="Cashier"/>
    <s v="FreshMart Mysuru Arcade"/>
    <x v="0"/>
    <x v="1"/>
    <x v="8"/>
    <n v="10"/>
    <n v="0.26069591118331981"/>
    <x v="0"/>
  </r>
  <r>
    <s v="INV100221"/>
    <d v="2025-11-10T00:00:00"/>
    <s v="CUST0442"/>
    <s v="PRD147"/>
    <s v="STR049"/>
    <s v="EMP0183"/>
    <n v="5"/>
    <n v="67.37"/>
    <n v="0"/>
    <n v="0"/>
    <n v="387.38"/>
    <n v="252.15"/>
    <n v="135.22999999999999"/>
    <x v="0"/>
    <x v="0"/>
    <x v="0"/>
    <n v="0.84375"/>
    <s v="Weekend"/>
    <x v="123"/>
    <x v="5"/>
    <n v="67.37"/>
    <s v="Kamala Rao"/>
    <s v="Silver"/>
    <x v="146"/>
    <s v="Cashier"/>
    <s v="FreshMart Mysuru Circle"/>
    <x v="0"/>
    <x v="1"/>
    <x v="5"/>
    <n v="11"/>
    <n v="0.3490887500645361"/>
    <x v="0"/>
  </r>
  <r>
    <s v="INV101459"/>
    <d v="2025-10-10T00:00:00"/>
    <s v="CUST0278"/>
    <s v="PRD057"/>
    <s v="STR071"/>
    <s v="EMP0120"/>
    <n v="3"/>
    <n v="317.99"/>
    <n v="0"/>
    <n v="0"/>
    <n v="953.97"/>
    <n v="705.15"/>
    <n v="248.82"/>
    <x v="1"/>
    <x v="0"/>
    <x v="0"/>
    <n v="0.40416666666666667"/>
    <s v="Weekday"/>
    <x v="117"/>
    <x v="2"/>
    <n v="317.99"/>
    <s v="Umesh Nair"/>
    <s v="Silver"/>
    <x v="147"/>
    <s v="Cashier"/>
    <s v="FreshMart Salem Crossing"/>
    <x v="0"/>
    <x v="1"/>
    <x v="8"/>
    <n v="10"/>
    <n v="0.26082581213245698"/>
    <x v="0"/>
  </r>
  <r>
    <s v="INV101851"/>
    <d v="2025-09-10T00:00:00"/>
    <s v="CUST0665"/>
    <s v="PRD045"/>
    <s v="STR036"/>
    <s v="EMP0150"/>
    <n v="3"/>
    <n v="68.95"/>
    <n v="0"/>
    <n v="0"/>
    <n v="206.85"/>
    <n v="173.67"/>
    <n v="33.18"/>
    <x v="1"/>
    <x v="0"/>
    <x v="0"/>
    <n v="0.625"/>
    <s v="Weekday"/>
    <x v="84"/>
    <x v="12"/>
    <n v="68.95"/>
    <s v="Kishore Subramaniam"/>
    <s v="Silver"/>
    <x v="58"/>
    <s v="Operations"/>
    <s v="FreshMart Chennai Central"/>
    <x v="0"/>
    <x v="1"/>
    <x v="10"/>
    <n v="9"/>
    <n v="0.16040609137055839"/>
    <x v="0"/>
  </r>
  <r>
    <s v="INV100699"/>
    <d v="2025-08-10T00:00:00"/>
    <s v="CUST0420"/>
    <s v="PRD107"/>
    <s v="STR039"/>
    <s v="EMP0030"/>
    <n v="2"/>
    <n v="405.1"/>
    <n v="0"/>
    <n v="0"/>
    <n v="810.2"/>
    <n v="696.82"/>
    <n v="113.38"/>
    <x v="0"/>
    <x v="0"/>
    <x v="0"/>
    <n v="0.81458333333333333"/>
    <s v="Weekday"/>
    <x v="94"/>
    <x v="4"/>
    <n v="405.1"/>
    <s v="Bharath Mudaliar"/>
    <s v="Silver"/>
    <x v="110"/>
    <s v="Cashier"/>
    <s v="FreshMart Mysuru Market"/>
    <x v="0"/>
    <x v="1"/>
    <x v="11"/>
    <n v="8"/>
    <n v="0.13994075536904466"/>
    <x v="0"/>
  </r>
  <r>
    <s v="INV102451"/>
    <d v="2025-07-10T00:00:00"/>
    <s v="CUST0362"/>
    <s v="PRD007"/>
    <s v="STR045"/>
    <s v="EMP0057"/>
    <n v="2"/>
    <n v="437.49"/>
    <n v="0"/>
    <n v="0"/>
    <n v="874.98"/>
    <n v="530.88"/>
    <n v="344.1"/>
    <x v="4"/>
    <x v="0"/>
    <x v="0"/>
    <n v="0.81111111111111112"/>
    <s v="Weekday"/>
    <x v="7"/>
    <x v="6"/>
    <n v="437.49"/>
    <s v="Yazhini Prabhu"/>
    <s v="Silver"/>
    <x v="73"/>
    <s v="Billing"/>
    <s v="FreshMart Madurai Junction"/>
    <x v="0"/>
    <x v="1"/>
    <x v="1"/>
    <n v="7"/>
    <n v="0.39326613179729825"/>
    <x v="0"/>
  </r>
  <r>
    <s v="INV100035"/>
    <d v="2025-05-10T00:00:00"/>
    <s v="CUST0641"/>
    <s v="PRD061"/>
    <s v="STR043"/>
    <s v="EMP0278"/>
    <n v="1"/>
    <n v="318.62"/>
    <n v="0"/>
    <n v="0"/>
    <n v="366.41"/>
    <n v="221.72"/>
    <n v="144.69"/>
    <x v="3"/>
    <x v="0"/>
    <x v="0"/>
    <n v="0.53402777777777777"/>
    <s v="Weekend"/>
    <x v="124"/>
    <x v="11"/>
    <n v="318.62"/>
    <s v="Charulatha Raj"/>
    <s v="Silver"/>
    <x v="148"/>
    <s v="Inventory"/>
    <s v="FreshMart Erode Heights"/>
    <x v="0"/>
    <x v="1"/>
    <x v="6"/>
    <n v="5"/>
    <n v="0.39488551076662753"/>
    <x v="0"/>
  </r>
  <r>
    <s v="INV102340"/>
    <d v="2025-03-10T00:00:00"/>
    <s v="CUST0537"/>
    <s v="PRD035"/>
    <s v="STR011"/>
    <s v="EMP0102"/>
    <n v="5"/>
    <n v="503.36"/>
    <n v="0"/>
    <n v="0"/>
    <n v="2516.8000000000002"/>
    <n v="1949"/>
    <n v="567.79999999999995"/>
    <x v="1"/>
    <x v="0"/>
    <x v="0"/>
    <n v="0.50347222222222221"/>
    <s v="Weekday"/>
    <x v="40"/>
    <x v="3"/>
    <n v="503.36"/>
    <s v="Ashok Balan"/>
    <s v="Silver"/>
    <x v="149"/>
    <s v="Cashier"/>
    <s v="FreshMart Bengaluru Enclave"/>
    <x v="0"/>
    <x v="1"/>
    <x v="3"/>
    <n v="3"/>
    <n v="0.2256039415130324"/>
    <x v="0"/>
  </r>
  <r>
    <s v="INV101589"/>
    <d v="2025-09-28T00:00:00"/>
    <s v="CUST0609"/>
    <s v="PRD148"/>
    <s v="STR074"/>
    <s v="EMP0270"/>
    <n v="4"/>
    <n v="108.97"/>
    <n v="0"/>
    <n v="0"/>
    <n v="501.26"/>
    <n v="333.32"/>
    <n v="167.94"/>
    <x v="1"/>
    <x v="0"/>
    <x v="0"/>
    <n v="0.72777777777777775"/>
    <s v="Weekend"/>
    <x v="115"/>
    <x v="5"/>
    <n v="108.97"/>
    <s v="Suresh Prabhu"/>
    <s v="Silver"/>
    <x v="135"/>
    <s v="Operations"/>
    <s v="FreshMart Mysuru Main Road"/>
    <x v="0"/>
    <x v="1"/>
    <x v="10"/>
    <n v="9"/>
    <n v="0.33503571001077287"/>
    <x v="0"/>
  </r>
  <r>
    <s v="INV101958"/>
    <d v="2025-09-26T00:00:00"/>
    <s v="CUST0590"/>
    <s v="PRD085"/>
    <s v="STR033"/>
    <s v="EMP0113"/>
    <n v="3"/>
    <n v="389.61"/>
    <n v="0"/>
    <n v="0"/>
    <n v="1168.83"/>
    <n v="1008.21"/>
    <n v="160.62"/>
    <x v="0"/>
    <x v="0"/>
    <x v="0"/>
    <n v="0.64236111111111116"/>
    <s v="Weekday"/>
    <x v="44"/>
    <x v="9"/>
    <n v="389.61"/>
    <s v="Kavya Reddy"/>
    <s v="Silver"/>
    <x v="102"/>
    <s v="Inventory"/>
    <s v="FreshMart Ahmedabad Complex"/>
    <x v="0"/>
    <x v="1"/>
    <x v="10"/>
    <n v="9"/>
    <n v="0.13741947075280408"/>
    <x v="0"/>
  </r>
  <r>
    <s v="INV100765"/>
    <d v="2025-09-18T00:00:00"/>
    <s v="CUST0005"/>
    <s v="PRD063"/>
    <s v="STR029"/>
    <s v="EMP0198"/>
    <n v="4"/>
    <n v="73.83"/>
    <n v="0"/>
    <n v="0"/>
    <n v="295.32"/>
    <n v="217.28"/>
    <n v="78.040000000000006"/>
    <x v="3"/>
    <x v="0"/>
    <x v="0"/>
    <n v="0.74652777777777779"/>
    <s v="Weekday"/>
    <x v="75"/>
    <x v="11"/>
    <n v="42.16"/>
    <s v="Pandi Raj"/>
    <s v="Silver"/>
    <x v="113"/>
    <s v="Store Manager"/>
    <s v="FreshMart Bengaluru Colony"/>
    <x v="0"/>
    <x v="1"/>
    <x v="10"/>
    <n v="9"/>
    <n v="0.26425572260598673"/>
    <x v="0"/>
  </r>
  <r>
    <s v="INV100422"/>
    <d v="2025-09-09T00:00:00"/>
    <s v="CUST0056"/>
    <s v="PRD002"/>
    <s v="STR062"/>
    <s v="EMP0350"/>
    <n v="5"/>
    <n v="440.5"/>
    <n v="0"/>
    <n v="0"/>
    <n v="2202.5"/>
    <n v="1270.25"/>
    <n v="932.25"/>
    <x v="3"/>
    <x v="0"/>
    <x v="0"/>
    <n v="0.83333333333333337"/>
    <s v="Weekday"/>
    <x v="83"/>
    <x v="6"/>
    <n v="440.5"/>
    <s v="Nithya Prabhu"/>
    <s v="Silver"/>
    <x v="94"/>
    <s v="Cashier"/>
    <s v="FreshMart Hyderabad Crossing"/>
    <x v="0"/>
    <x v="1"/>
    <x v="10"/>
    <n v="9"/>
    <n v="0.42326901248581156"/>
    <x v="0"/>
  </r>
  <r>
    <s v="INV101597"/>
    <d v="2025-08-09T00:00:00"/>
    <s v="CUST0078"/>
    <s v="PRD033"/>
    <s v="STR068"/>
    <s v="EMP0304"/>
    <n v="5"/>
    <n v="217.42"/>
    <n v="0"/>
    <n v="0"/>
    <n v="1087.0999999999999"/>
    <n v="885.15"/>
    <n v="201.95"/>
    <x v="3"/>
    <x v="0"/>
    <x v="0"/>
    <n v="0.87430555555555556"/>
    <s v="Weekday"/>
    <x v="66"/>
    <x v="3"/>
    <n v="217.42"/>
    <s v="Eswari Balan"/>
    <s v="Silver"/>
    <x v="72"/>
    <s v="Billing"/>
    <s v="FreshMart Coimbatore Main Road"/>
    <x v="0"/>
    <x v="1"/>
    <x v="11"/>
    <n v="8"/>
    <n v="0.18576947842884739"/>
    <x v="0"/>
  </r>
  <r>
    <s v="INV100719"/>
    <d v="2025-08-31T00:00:00"/>
    <s v="CUST0105"/>
    <s v="PRD026"/>
    <s v="STR014"/>
    <s v="EMP0051"/>
    <n v="5"/>
    <n v="329.69"/>
    <n v="0"/>
    <n v="0"/>
    <n v="1895.72"/>
    <n v="1236.25"/>
    <n v="659.47"/>
    <x v="2"/>
    <x v="0"/>
    <x v="0"/>
    <n v="0.48958333333333331"/>
    <s v="Weekend"/>
    <x v="15"/>
    <x v="3"/>
    <n v="329.69"/>
    <s v="Revathi Sekar"/>
    <s v="Silver"/>
    <x v="150"/>
    <s v="Billing"/>
    <s v="FreshMart Coimbatore Circle"/>
    <x v="0"/>
    <x v="1"/>
    <x v="11"/>
    <n v="8"/>
    <n v="0.34787310362289792"/>
    <x v="0"/>
  </r>
  <r>
    <s v="INV101350"/>
    <d v="2025-08-23T00:00:00"/>
    <s v="CUST0153"/>
    <s v="PRD116"/>
    <s v="STR078"/>
    <s v="EMP0296"/>
    <n v="1"/>
    <n v="150.04"/>
    <n v="0"/>
    <n v="0"/>
    <n v="172.55"/>
    <n v="127.98"/>
    <n v="44.57"/>
    <x v="4"/>
    <x v="0"/>
    <x v="0"/>
    <n v="0.43541666666666667"/>
    <s v="Weekend"/>
    <x v="125"/>
    <x v="4"/>
    <n v="150.04"/>
    <s v="Thenmozhi Sharma"/>
    <s v="Silver"/>
    <x v="140"/>
    <s v="Billing"/>
    <s v="FreshMart Tiruppur Towers"/>
    <x v="0"/>
    <x v="1"/>
    <x v="11"/>
    <n v="8"/>
    <n v="0.25830194146624164"/>
    <x v="0"/>
  </r>
  <r>
    <s v="INV102025"/>
    <d v="2025-08-19T00:00:00"/>
    <s v="CUST0225"/>
    <s v="PRD054"/>
    <s v="STR023"/>
    <s v="EMP0204"/>
    <n v="1"/>
    <n v="530.16"/>
    <n v="0"/>
    <n v="0"/>
    <n v="530.16"/>
    <n v="379.19"/>
    <n v="150.97"/>
    <x v="4"/>
    <x v="0"/>
    <x v="0"/>
    <n v="0.67986111111111114"/>
    <s v="Weekday"/>
    <x v="3"/>
    <x v="2"/>
    <n v="530.16"/>
    <s v="Raghav Naicker"/>
    <s v="Silver"/>
    <x v="116"/>
    <s v="Inventory"/>
    <s v="FreshMart Mysuru Square"/>
    <x v="0"/>
    <x v="1"/>
    <x v="11"/>
    <n v="8"/>
    <n v="0.28476309038780745"/>
    <x v="0"/>
  </r>
  <r>
    <s v="INV100101"/>
    <d v="2025-09-08T00:00:00"/>
    <s v="CUST0396"/>
    <s v="PRD066"/>
    <s v="STR008"/>
    <s v="EMP0162"/>
    <n v="2"/>
    <n v="491.81"/>
    <n v="0"/>
    <n v="0"/>
    <n v="1131.1600000000001"/>
    <n v="731.14"/>
    <n v="400.02"/>
    <x v="1"/>
    <x v="0"/>
    <x v="0"/>
    <n v="0.43819444444444444"/>
    <s v="Weekend"/>
    <x v="126"/>
    <x v="11"/>
    <n v="491.81"/>
    <s v="Yogesh Raj"/>
    <s v="Silver"/>
    <x v="93"/>
    <s v="Store Manager"/>
    <s v="FreshMart Kochi Plaza"/>
    <x v="0"/>
    <x v="1"/>
    <x v="10"/>
    <n v="9"/>
    <n v="0.35363697443332504"/>
    <x v="0"/>
  </r>
  <r>
    <s v="INV101368"/>
    <d v="2025-02-08T00:00:00"/>
    <s v="CUST0131"/>
    <s v="PRD070"/>
    <s v="STR058"/>
    <s v="EMP0296"/>
    <n v="2"/>
    <n v="233.47"/>
    <n v="0"/>
    <n v="0"/>
    <n v="536.98"/>
    <n v="377.96"/>
    <n v="159.02000000000001"/>
    <x v="5"/>
    <x v="0"/>
    <x v="0"/>
    <n v="0.77916666666666667"/>
    <s v="Weekend"/>
    <x v="1"/>
    <x v="1"/>
    <n v="233.47"/>
    <s v="Ezhil Iyer"/>
    <s v="Silver"/>
    <x v="140"/>
    <s v="Billing"/>
    <s v="FreshMart Erode Central"/>
    <x v="0"/>
    <x v="1"/>
    <x v="0"/>
    <n v="2"/>
    <n v="0.29613765875824055"/>
    <x v="0"/>
  </r>
  <r>
    <s v="INV100657"/>
    <d v="2025-07-27T00:00:00"/>
    <s v="CUST0023"/>
    <s v="PRD004"/>
    <s v="STR046"/>
    <s v="EMP0172"/>
    <n v="4"/>
    <n v="398.25"/>
    <n v="0"/>
    <n v="0"/>
    <n v="1831.95"/>
    <n v="946.16"/>
    <n v="885.79"/>
    <x v="3"/>
    <x v="0"/>
    <x v="0"/>
    <n v="0.76458333333333328"/>
    <s v="Weekend"/>
    <x v="127"/>
    <x v="6"/>
    <n v="398.25"/>
    <s v="Indira Nathan"/>
    <s v="Silver"/>
    <x v="151"/>
    <s v="Cashier"/>
    <s v="FreshMart Mysuru Colony"/>
    <x v="0"/>
    <x v="1"/>
    <x v="1"/>
    <n v="7"/>
    <n v="0.48352302191653701"/>
    <x v="0"/>
  </r>
  <r>
    <s v="INV101235"/>
    <d v="2025-07-26T00:00:00"/>
    <s v="CUST0667"/>
    <s v="PRD116"/>
    <s v="STR044"/>
    <s v="EMP0287"/>
    <n v="3"/>
    <n v="150.04"/>
    <n v="0"/>
    <n v="0"/>
    <n v="517.64"/>
    <n v="383.94"/>
    <n v="133.69999999999999"/>
    <x v="4"/>
    <x v="0"/>
    <x v="0"/>
    <n v="0.68680555555555556"/>
    <s v="Weekend"/>
    <x v="125"/>
    <x v="4"/>
    <n v="150.04"/>
    <s v="Charulatha Achari"/>
    <s v="Silver"/>
    <x v="67"/>
    <s v="Store Manager"/>
    <s v="FreshMart Erode Colony"/>
    <x v="0"/>
    <x v="1"/>
    <x v="1"/>
    <n v="7"/>
    <n v="0.2582876130129047"/>
    <x v="0"/>
  </r>
  <r>
    <s v="INV100372"/>
    <d v="2025-07-24T00:00:00"/>
    <s v="CUST0422"/>
    <s v="PRD079"/>
    <s v="STR074"/>
    <s v="EMP0270"/>
    <n v="3"/>
    <n v="260.93"/>
    <n v="0"/>
    <n v="0"/>
    <n v="782.79"/>
    <n v="582.17999999999995"/>
    <n v="200.61"/>
    <x v="0"/>
    <x v="0"/>
    <x v="0"/>
    <n v="0.58402777777777781"/>
    <s v="Weekday"/>
    <x v="64"/>
    <x v="1"/>
    <n v="260.93"/>
    <s v="Balamurugan Naidu"/>
    <s v="Silver"/>
    <x v="135"/>
    <s v="Operations"/>
    <s v="FreshMart Mysuru Main Road"/>
    <x v="0"/>
    <x v="1"/>
    <x v="1"/>
    <n v="7"/>
    <n v="0.25627562947917071"/>
    <x v="0"/>
  </r>
  <r>
    <s v="INV101414"/>
    <d v="2025-07-23T00:00:00"/>
    <s v="CUST0286"/>
    <s v="PRD091"/>
    <s v="STR045"/>
    <s v="EMP0204"/>
    <n v="2"/>
    <n v="376.11"/>
    <n v="0"/>
    <n v="0"/>
    <n v="752.22"/>
    <n v="603.14"/>
    <n v="149.08000000000001"/>
    <x v="4"/>
    <x v="0"/>
    <x v="0"/>
    <n v="0.60833333333333328"/>
    <s v="Weekday"/>
    <x v="74"/>
    <x v="9"/>
    <n v="376.11"/>
    <s v="Senthil Devi"/>
    <s v="Silver"/>
    <x v="116"/>
    <s v="Inventory"/>
    <s v="FreshMart Madurai Junction"/>
    <x v="0"/>
    <x v="1"/>
    <x v="1"/>
    <n v="7"/>
    <n v="0.19818670069926353"/>
    <x v="0"/>
  </r>
  <r>
    <s v="INV101212"/>
    <d v="2025-07-17T00:00:00"/>
    <s v="CUST0354"/>
    <s v="PRD014"/>
    <s v="STR048"/>
    <s v="EMP0152"/>
    <n v="1"/>
    <n v="434.65"/>
    <n v="0"/>
    <n v="0"/>
    <n v="434.65"/>
    <n v="351.63"/>
    <n v="83.02"/>
    <x v="0"/>
    <x v="0"/>
    <x v="0"/>
    <n v="0.64236111111111116"/>
    <s v="Weekday"/>
    <x v="54"/>
    <x v="7"/>
    <n v="434.65"/>
    <s v="Hemalatha Gounder"/>
    <s v="Silver"/>
    <x v="141"/>
    <s v="Store Manager"/>
    <s v="FreshMart Bengaluru Square"/>
    <x v="0"/>
    <x v="1"/>
    <x v="1"/>
    <n v="7"/>
    <n v="0.19100425629817094"/>
    <x v="0"/>
  </r>
  <r>
    <s v="INV102114"/>
    <d v="2025-07-15T00:00:00"/>
    <s v="CUST0471"/>
    <s v="PRD027"/>
    <s v="STR039"/>
    <s v="EMP0150"/>
    <n v="1"/>
    <n v="139.21"/>
    <n v="0"/>
    <n v="0"/>
    <n v="139.21"/>
    <n v="106.99"/>
    <n v="32.22"/>
    <x v="3"/>
    <x v="0"/>
    <x v="0"/>
    <n v="0.52847222222222223"/>
    <s v="Weekday"/>
    <x v="4"/>
    <x v="3"/>
    <n v="139.21"/>
    <s v="Latha Subramaniam"/>
    <s v="Silver"/>
    <x v="58"/>
    <s v="Operations"/>
    <s v="FreshMart Mysuru Market"/>
    <x v="0"/>
    <x v="1"/>
    <x v="1"/>
    <n v="7"/>
    <n v="0.23144889016593634"/>
    <x v="0"/>
  </r>
  <r>
    <s v="INV100414"/>
    <d v="2025-06-07T00:00:00"/>
    <s v="CUST0555"/>
    <s v="PRD120"/>
    <s v="STR026"/>
    <s v="EMP0171"/>
    <n v="5"/>
    <n v="109.69"/>
    <n v="0"/>
    <n v="0"/>
    <n v="630.72"/>
    <n v="464.8"/>
    <n v="165.92"/>
    <x v="2"/>
    <x v="0"/>
    <x v="0"/>
    <n v="0.55486111111111114"/>
    <s v="Weekend"/>
    <x v="26"/>
    <x v="8"/>
    <n v="109.69"/>
    <s v="Anjali Venkataraman"/>
    <s v="Silver"/>
    <x v="152"/>
    <s v="Cashier"/>
    <s v="FreshMart Mysuru Crossing"/>
    <x v="0"/>
    <x v="1"/>
    <x v="9"/>
    <n v="6"/>
    <n v="0.26306443429731097"/>
    <x v="0"/>
  </r>
  <r>
    <s v="INV100678"/>
    <d v="2025-01-07T00:00:00"/>
    <s v="CUST0682"/>
    <s v="PRD055"/>
    <s v="STR078"/>
    <s v="EMP0013"/>
    <n v="1"/>
    <n v="125.15"/>
    <n v="0"/>
    <n v="0"/>
    <n v="125.15"/>
    <n v="95.7"/>
    <n v="29.45"/>
    <x v="1"/>
    <x v="0"/>
    <x v="0"/>
    <n v="0.89930555555555558"/>
    <s v="Weekday"/>
    <x v="101"/>
    <x v="2"/>
    <n v="125.15"/>
    <s v="Gopal Krishnan"/>
    <s v="Silver"/>
    <x v="153"/>
    <s v="Billing"/>
    <s v="FreshMart Tiruppur Towers"/>
    <x v="0"/>
    <x v="1"/>
    <x v="7"/>
    <n v="1"/>
    <n v="0.23531761885737112"/>
    <x v="0"/>
  </r>
  <r>
    <s v="INV102447"/>
    <d v="2025-11-06T00:00:00"/>
    <s v="CUST0665"/>
    <s v="PRD067"/>
    <s v="STR090"/>
    <s v="EMP0203"/>
    <n v="5"/>
    <n v="186.38"/>
    <n v="0"/>
    <n v="0"/>
    <n v="931.9"/>
    <n v="678.3"/>
    <n v="253.6"/>
    <x v="0"/>
    <x v="0"/>
    <x v="0"/>
    <n v="0.90833333333333333"/>
    <s v="Weekday"/>
    <x v="30"/>
    <x v="11"/>
    <n v="186.38"/>
    <s v="Kishore Subramaniam"/>
    <s v="Silver"/>
    <x v="154"/>
    <s v="Operations"/>
    <s v="FreshMart Mysuru Heights"/>
    <x v="0"/>
    <x v="1"/>
    <x v="5"/>
    <n v="11"/>
    <n v="0.27213220302607577"/>
    <x v="0"/>
  </r>
  <r>
    <s v="INV101174"/>
    <d v="2025-07-06T00:00:00"/>
    <s v="CUST0341"/>
    <s v="PRD026"/>
    <s v="STR029"/>
    <s v="EMP0018"/>
    <n v="2"/>
    <n v="329.69"/>
    <n v="0"/>
    <n v="0"/>
    <n v="758.29"/>
    <n v="494.5"/>
    <n v="263.79000000000002"/>
    <x v="1"/>
    <x v="0"/>
    <x v="0"/>
    <n v="0.80972222222222223"/>
    <s v="Weekend"/>
    <x v="15"/>
    <x v="3"/>
    <n v="329.69"/>
    <s v="Elango Sekar"/>
    <s v="Silver"/>
    <x v="155"/>
    <s v="Cashier"/>
    <s v="FreshMart Bengaluru Colony"/>
    <x v="0"/>
    <x v="1"/>
    <x v="1"/>
    <n v="7"/>
    <n v="0.34787482361629463"/>
    <x v="0"/>
  </r>
  <r>
    <s v="INV100831"/>
    <d v="2025-02-06T00:00:00"/>
    <s v="CUST0546"/>
    <s v="PRD023"/>
    <s v="STR039"/>
    <s v="EMP0015"/>
    <n v="5"/>
    <n v="342.27"/>
    <n v="0"/>
    <n v="0"/>
    <n v="1711.35"/>
    <n v="1330.5"/>
    <n v="380.85"/>
    <x v="5"/>
    <x v="0"/>
    <x v="0"/>
    <n v="0.53680555555555554"/>
    <s v="Weekday"/>
    <x v="11"/>
    <x v="7"/>
    <n v="342.27"/>
    <s v="Balaji Sekar"/>
    <s v="Silver"/>
    <x v="97"/>
    <s v="Inventory"/>
    <s v="FreshMart Mysuru Market"/>
    <x v="0"/>
    <x v="1"/>
    <x v="0"/>
    <n v="2"/>
    <n v="0.22254360592514683"/>
    <x v="0"/>
  </r>
  <r>
    <s v="INV101773"/>
    <d v="2025-05-31T00:00:00"/>
    <s v="CUST0105"/>
    <s v="PRD140"/>
    <s v="STR038"/>
    <s v="EMP0255"/>
    <n v="5"/>
    <n v="352.51"/>
    <n v="0"/>
    <n v="0"/>
    <n v="2026.93"/>
    <n v="1300.3"/>
    <n v="726.63"/>
    <x v="3"/>
    <x v="0"/>
    <x v="0"/>
    <n v="0.90069444444444446"/>
    <s v="Weekend"/>
    <x v="128"/>
    <x v="5"/>
    <n v="352.51"/>
    <s v="Revathi Sekar"/>
    <s v="Silver"/>
    <x v="137"/>
    <s v="Billing"/>
    <s v="FreshMart Hyderabad Hub"/>
    <x v="0"/>
    <x v="1"/>
    <x v="6"/>
    <n v="5"/>
    <n v="0.35848795962366731"/>
    <x v="0"/>
  </r>
  <r>
    <s v="INV100479"/>
    <d v="2025-05-26T00:00:00"/>
    <s v="CUST0225"/>
    <s v="PRD005"/>
    <s v="STR019"/>
    <s v="EMP0273"/>
    <n v="4"/>
    <n v="332.74"/>
    <n v="0"/>
    <n v="0"/>
    <n v="1330.96"/>
    <n v="821.08"/>
    <n v="509.88"/>
    <x v="2"/>
    <x v="0"/>
    <x v="0"/>
    <n v="0.78125"/>
    <s v="Weekday"/>
    <x v="24"/>
    <x v="6"/>
    <n v="332.74"/>
    <s v="Raghav Naicker"/>
    <s v="Silver"/>
    <x v="100"/>
    <s v="Store Manager"/>
    <s v="FreshMart Hyderabad Heights"/>
    <x v="0"/>
    <x v="1"/>
    <x v="6"/>
    <n v="5"/>
    <n v="0.38309190358838729"/>
    <x v="0"/>
  </r>
  <r>
    <s v="INV102201"/>
    <d v="2025-05-18T00:00:00"/>
    <s v="CUST0267"/>
    <s v="PRD080"/>
    <s v="STR074"/>
    <s v="EMP0270"/>
    <n v="2"/>
    <n v="275.70999999999998"/>
    <n v="0"/>
    <n v="0"/>
    <n v="634.13"/>
    <n v="412.6"/>
    <n v="221.53"/>
    <x v="3"/>
    <x v="0"/>
    <x v="0"/>
    <n v="0.85277777777777775"/>
    <s v="Weekend"/>
    <x v="56"/>
    <x v="1"/>
    <n v="275.70999999999998"/>
    <s v="Manoj Gounder"/>
    <s v="Silver"/>
    <x v="135"/>
    <s v="Operations"/>
    <s v="FreshMart Mysuru Main Road"/>
    <x v="0"/>
    <x v="1"/>
    <x v="6"/>
    <n v="5"/>
    <n v="0.34934477157680605"/>
    <x v="0"/>
  </r>
  <r>
    <s v="INV102029"/>
    <d v="2025-05-17T00:00:00"/>
    <s v="CUST0544"/>
    <s v="PRD054"/>
    <s v="STR033"/>
    <s v="EMP0024"/>
    <n v="3"/>
    <n v="530.16"/>
    <n v="0"/>
    <n v="0"/>
    <n v="1829.05"/>
    <n v="1137.57"/>
    <n v="691.48"/>
    <x v="4"/>
    <x v="0"/>
    <x v="0"/>
    <n v="0.74236111111111114"/>
    <s v="Weekend"/>
    <x v="3"/>
    <x v="2"/>
    <n v="530.16"/>
    <s v="Divya Raj"/>
    <s v="Silver"/>
    <x v="156"/>
    <s v="Cashier"/>
    <s v="FreshMart Ahmedabad Complex"/>
    <x v="0"/>
    <x v="1"/>
    <x v="6"/>
    <n v="5"/>
    <n v="0.37805418113228179"/>
    <x v="0"/>
  </r>
  <r>
    <s v="INV101063"/>
    <d v="2025-12-05T00:00:00"/>
    <s v="CUST0589"/>
    <s v="PRD035"/>
    <s v="STR049"/>
    <s v="EMP0183"/>
    <n v="1"/>
    <n v="503.36"/>
    <n v="0"/>
    <n v="0"/>
    <n v="503.36"/>
    <n v="389.8"/>
    <n v="113.56"/>
    <x v="1"/>
    <x v="0"/>
    <x v="0"/>
    <n v="0.43611111111111112"/>
    <s v="Weekday"/>
    <x v="40"/>
    <x v="3"/>
    <n v="503.36"/>
    <s v="Ovi Venkataraman"/>
    <s v="Silver"/>
    <x v="146"/>
    <s v="Cashier"/>
    <s v="FreshMart Mysuru Circle"/>
    <x v="0"/>
    <x v="1"/>
    <x v="2"/>
    <n v="12"/>
    <n v="0.22560394151303242"/>
    <x v="0"/>
  </r>
  <r>
    <s v="INV100712"/>
    <d v="2025-02-05T00:00:00"/>
    <s v="CUST0630"/>
    <s v="PRD097"/>
    <s v="STR073"/>
    <s v="EMP0268"/>
    <n v="2"/>
    <n v="365.92"/>
    <n v="0"/>
    <n v="0"/>
    <n v="731.84"/>
    <n v="620.76"/>
    <n v="111.08"/>
    <x v="1"/>
    <x v="0"/>
    <x v="0"/>
    <n v="0.50486111111111109"/>
    <s v="Weekday"/>
    <x v="41"/>
    <x v="10"/>
    <n v="365.92"/>
    <s v="Lakshmi Chandran"/>
    <s v="Silver"/>
    <x v="90"/>
    <s v="Store Manager"/>
    <s v="FreshMart Bengaluru Market"/>
    <x v="0"/>
    <x v="1"/>
    <x v="0"/>
    <n v="2"/>
    <n v="0.15178181023174464"/>
    <x v="0"/>
  </r>
  <r>
    <s v="INV101835"/>
    <d v="2025-02-05T00:00:00"/>
    <s v="CUST0227"/>
    <s v="PRD058"/>
    <s v="STR032"/>
    <s v="EMP0036"/>
    <n v="3"/>
    <n v="339.13"/>
    <n v="0"/>
    <n v="0"/>
    <n v="1017.39"/>
    <n v="752.04"/>
    <n v="265.35000000000002"/>
    <x v="1"/>
    <x v="0"/>
    <x v="0"/>
    <n v="0.51597222222222228"/>
    <s v="Weekday"/>
    <x v="38"/>
    <x v="11"/>
    <n v="339.13"/>
    <s v="Unknown"/>
    <s v="Silver"/>
    <x v="85"/>
    <s v="Cashier"/>
    <s v="FreshMart Kochi Main Road"/>
    <x v="0"/>
    <x v="1"/>
    <x v="0"/>
    <n v="2"/>
    <n v="0.26081443694158585"/>
    <x v="0"/>
  </r>
  <r>
    <s v="INV102166"/>
    <d v="2025-01-05T00:00:00"/>
    <s v="CUST0024"/>
    <s v="PRD039"/>
    <s v="STR018"/>
    <s v="EMP0308"/>
    <n v="3"/>
    <n v="392.79"/>
    <n v="0"/>
    <n v="0"/>
    <n v="1178.3699999999999"/>
    <n v="1044.99"/>
    <n v="133.38"/>
    <x v="5"/>
    <x v="0"/>
    <x v="0"/>
    <n v="0.5541666666666667"/>
    <s v="Weekday"/>
    <x v="129"/>
    <x v="12"/>
    <n v="392.79"/>
    <s v="Devi Balan"/>
    <s v="Silver"/>
    <x v="80"/>
    <s v="Cashier"/>
    <s v="FreshMart Hyderabad Main Road"/>
    <x v="0"/>
    <x v="1"/>
    <x v="7"/>
    <n v="1"/>
    <n v="0.11319025433437715"/>
    <x v="0"/>
  </r>
  <r>
    <s v="INV101084"/>
    <d v="2025-04-26T00:00:00"/>
    <s v="CUST0084"/>
    <s v="PRD066"/>
    <s v="STR087"/>
    <s v="EMP0222"/>
    <n v="2"/>
    <n v="491.81"/>
    <n v="0"/>
    <n v="0"/>
    <n v="1131.1600000000001"/>
    <n v="731.14"/>
    <n v="400.02"/>
    <x v="5"/>
    <x v="0"/>
    <x v="0"/>
    <n v="0.50555555555555554"/>
    <s v="Weekend"/>
    <x v="126"/>
    <x v="11"/>
    <n v="491.81"/>
    <s v="Pandi Gupta"/>
    <s v="Silver"/>
    <x v="96"/>
    <s v="Inventory"/>
    <s v="FreshMart Mysuru Complex"/>
    <x v="0"/>
    <x v="1"/>
    <x v="4"/>
    <n v="4"/>
    <n v="0.35363697443332504"/>
    <x v="0"/>
  </r>
  <r>
    <s v="INV102310"/>
    <d v="2025-04-19T00:00:00"/>
    <s v="CUST0465"/>
    <s v="PRD094"/>
    <s v="STR089"/>
    <s v="EMP0105"/>
    <n v="3"/>
    <n v="298.68"/>
    <n v="0"/>
    <n v="0"/>
    <n v="1030.45"/>
    <n v="752.07"/>
    <n v="278.38"/>
    <x v="5"/>
    <x v="0"/>
    <x v="0"/>
    <n v="0.69930555555555551"/>
    <s v="Weekend"/>
    <x v="130"/>
    <x v="10"/>
    <n v="298.68"/>
    <s v="Madhavan Iyer"/>
    <s v="Silver"/>
    <x v="63"/>
    <s v="Cashier"/>
    <s v="FreshMart Salem Hub"/>
    <x v="0"/>
    <x v="1"/>
    <x v="4"/>
    <n v="4"/>
    <n v="0.27015381629385221"/>
    <x v="0"/>
  </r>
  <r>
    <s v="INV101514"/>
    <d v="2025-12-04T00:00:00"/>
    <s v="CUST0379"/>
    <s v="PRD021"/>
    <s v="STR012"/>
    <s v="EMP0142"/>
    <n v="3"/>
    <n v="38.659999999999997"/>
    <n v="0"/>
    <n v="0"/>
    <n v="133.38"/>
    <n v="97.2"/>
    <n v="36.18"/>
    <x v="2"/>
    <x v="0"/>
    <x v="0"/>
    <n v="0.68472222222222223"/>
    <s v="Weekend"/>
    <x v="67"/>
    <x v="7"/>
    <n v="38.659999999999997"/>
    <s v="Aishwarya Pandian"/>
    <s v="Silver"/>
    <x v="70"/>
    <s v="Billing"/>
    <s v="FreshMart Chennai Junction"/>
    <x v="0"/>
    <x v="1"/>
    <x v="2"/>
    <n v="12"/>
    <n v="0.27125506072874495"/>
    <x v="0"/>
  </r>
  <r>
    <s v="INV100188"/>
    <d v="2025-10-04T00:00:00"/>
    <s v="CUST0014"/>
    <s v="PRD017"/>
    <s v="STR029"/>
    <s v="EMP0069"/>
    <n v="3"/>
    <n v="464.41"/>
    <n v="0"/>
    <n v="0"/>
    <n v="1393.23"/>
    <n v="1193.07"/>
    <n v="200.16"/>
    <x v="1"/>
    <x v="0"/>
    <x v="0"/>
    <n v="0.77916666666666667"/>
    <s v="Weekday"/>
    <x v="34"/>
    <x v="7"/>
    <n v="464.41"/>
    <s v="Ilango Varma"/>
    <s v="Silver"/>
    <x v="157"/>
    <s v="Store Manager"/>
    <s v="FreshMart Bengaluru Colony"/>
    <x v="0"/>
    <x v="1"/>
    <x v="8"/>
    <n v="10"/>
    <n v="0.14366615705949484"/>
    <x v="0"/>
  </r>
  <r>
    <s v="INV101303"/>
    <d v="2025-08-04T00:00:00"/>
    <s v="CUST0416"/>
    <s v="PRD031"/>
    <s v="STR071"/>
    <s v="EMP0189"/>
    <n v="1"/>
    <n v="342.46"/>
    <n v="0"/>
    <n v="0"/>
    <n v="342.46"/>
    <n v="271.77999999999997"/>
    <n v="70.680000000000007"/>
    <x v="5"/>
    <x v="0"/>
    <x v="0"/>
    <n v="0.58819444444444446"/>
    <s v="Weekday"/>
    <x v="50"/>
    <x v="3"/>
    <n v="342.46"/>
    <s v="Hari Prabhu"/>
    <s v="Silver"/>
    <x v="158"/>
    <s v="Billing"/>
    <s v="FreshMart Salem Crossing"/>
    <x v="0"/>
    <x v="1"/>
    <x v="11"/>
    <n v="8"/>
    <n v="0.20638906733633128"/>
    <x v="0"/>
  </r>
  <r>
    <s v="INV102422"/>
    <d v="2026-03-19T00:00:00"/>
    <s v="CUST0060"/>
    <s v="PRD109"/>
    <s v="STR001"/>
    <s v="EMP0030"/>
    <n v="6"/>
    <n v="164.87"/>
    <n v="0"/>
    <n v="0"/>
    <n v="989.22"/>
    <n v="827.7"/>
    <n v="161.52000000000001"/>
    <x v="5"/>
    <x v="0"/>
    <x v="0"/>
    <n v="0.63124999999999998"/>
    <s v="Weekday"/>
    <x v="18"/>
    <x v="4"/>
    <n v="157.97999999999999"/>
    <s v="Anand Subramaniam"/>
    <s v="Gold"/>
    <x v="110"/>
    <s v="Cashier"/>
    <s v="FreshMart Madurai Crossing"/>
    <x v="0"/>
    <x v="0"/>
    <x v="3"/>
    <n v="3"/>
    <n v="0.16328016012616001"/>
    <x v="0"/>
  </r>
  <r>
    <s v="INV101030"/>
    <d v="2026-01-20T00:00:00"/>
    <s v="CUST0188"/>
    <s v="PRD077"/>
    <s v="STR003"/>
    <s v="EMP0298"/>
    <n v="3"/>
    <n v="94.15"/>
    <n v="0"/>
    <n v="0"/>
    <n v="282.45"/>
    <n v="204.51"/>
    <n v="77.94"/>
    <x v="2"/>
    <x v="0"/>
    <x v="0"/>
    <n v="0.78611111111111109"/>
    <s v="Weekday"/>
    <x v="109"/>
    <x v="1"/>
    <n v="86.11"/>
    <s v="Gopal Raj"/>
    <s v="Gold"/>
    <x v="107"/>
    <s v="Billing"/>
    <s v="FreshMart Tiruppur Square"/>
    <x v="0"/>
    <x v="0"/>
    <x v="7"/>
    <n v="1"/>
    <n v="0.27594264471587893"/>
    <x v="0"/>
  </r>
  <r>
    <s v="INV101208"/>
    <d v="2025-04-06T00:00:00"/>
    <s v="CUST0618"/>
    <s v="PRD025"/>
    <s v="STR030"/>
    <s v="EMP0036"/>
    <n v="4"/>
    <n v="426.31"/>
    <n v="0"/>
    <n v="0"/>
    <n v="1961.03"/>
    <n v="1143.5999999999999"/>
    <n v="817.43"/>
    <x v="4"/>
    <x v="0"/>
    <x v="0"/>
    <n v="0.87638888888888888"/>
    <s v="Weekend"/>
    <x v="8"/>
    <x v="3"/>
    <n v="383.51"/>
    <s v="Malathi Naidu"/>
    <s v="Gold"/>
    <x v="85"/>
    <s v="Cashier"/>
    <s v="FreshMart Mysuru Bypass"/>
    <x v="0"/>
    <x v="1"/>
    <x v="4"/>
    <n v="4"/>
    <n v="0.41683707031508949"/>
    <x v="0"/>
  </r>
  <r>
    <s v="INV102255"/>
    <d v="2026-03-13T00:00:00"/>
    <s v="CUST0567"/>
    <s v="PRD030"/>
    <s v="STR023"/>
    <s v="EMP0104"/>
    <n v="5"/>
    <n v="176.8"/>
    <n v="0"/>
    <n v="0"/>
    <n v="884"/>
    <n v="710"/>
    <n v="174"/>
    <x v="5"/>
    <x v="0"/>
    <x v="0"/>
    <n v="0.65763888888888888"/>
    <s v="Weekday"/>
    <x v="69"/>
    <x v="3"/>
    <n v="172.63"/>
    <s v="Bharath Balan"/>
    <s v="Gold"/>
    <x v="81"/>
    <s v="Inventory"/>
    <s v="FreshMart Mysuru Square"/>
    <x v="0"/>
    <x v="0"/>
    <x v="3"/>
    <n v="3"/>
    <n v="0.19683257918552036"/>
    <x v="0"/>
  </r>
  <r>
    <s v="INV100296"/>
    <d v="2026-02-15T00:00:00"/>
    <s v="CUST0178"/>
    <s v="PRD088"/>
    <s v="STR025"/>
    <s v="EMP0011"/>
    <n v="5"/>
    <n v="414.87"/>
    <n v="0"/>
    <n v="0"/>
    <n v="2385.5"/>
    <n v="1706.2"/>
    <n v="679.3"/>
    <x v="1"/>
    <x v="0"/>
    <x v="0"/>
    <n v="0.60763888888888884"/>
    <s v="Weekend"/>
    <x v="16"/>
    <x v="9"/>
    <n v="404.97"/>
    <s v="Vasanth Varma"/>
    <s v="Gold"/>
    <x v="159"/>
    <s v="Billing"/>
    <s v="FreshMart Tiruppur Enclave"/>
    <x v="0"/>
    <x v="0"/>
    <x v="0"/>
    <n v="2"/>
    <n v="0.28476210438063299"/>
    <x v="0"/>
  </r>
  <r>
    <s v="INV100949"/>
    <d v="2026-09-03T00:00:00"/>
    <s v="CUST0564"/>
    <s v="PRD035"/>
    <s v="STR080"/>
    <s v="EMP0285"/>
    <n v="8"/>
    <n v="547.63"/>
    <n v="0"/>
    <n v="0"/>
    <n v="4381.04"/>
    <n v="3118.4"/>
    <n v="1262.6400000000001"/>
    <x v="5"/>
    <x v="0"/>
    <x v="0"/>
    <n v="0.7270833333333333"/>
    <s v="Weekday"/>
    <x v="40"/>
    <x v="3"/>
    <n v="503.36"/>
    <s v="Kannan Raj"/>
    <s v="Gold"/>
    <x v="62"/>
    <s v="Store Manager"/>
    <s v="FreshMart Madurai Colony"/>
    <x v="0"/>
    <x v="0"/>
    <x v="10"/>
    <n v="9"/>
    <n v="0.28820554023702138"/>
    <x v="0"/>
  </r>
  <r>
    <s v="INV101430"/>
    <d v="2025-12-12T00:00:00"/>
    <s v="CUST0572"/>
    <s v="PRD034"/>
    <s v="STR080"/>
    <s v="EMP0285"/>
    <n v="7"/>
    <n v="136.51"/>
    <n v="0"/>
    <n v="0"/>
    <n v="955.57"/>
    <n v="681.45"/>
    <n v="274.12"/>
    <x v="0"/>
    <x v="0"/>
    <x v="0"/>
    <n v="0.39305555555555555"/>
    <s v="Weekday"/>
    <x v="13"/>
    <x v="3"/>
    <n v="124.84"/>
    <s v="Chandrasekar Balan"/>
    <s v="Gold"/>
    <x v="62"/>
    <s v="Store Manager"/>
    <s v="FreshMart Madurai Colony"/>
    <x v="0"/>
    <x v="1"/>
    <x v="2"/>
    <n v="12"/>
    <n v="0.28686543110394841"/>
    <x v="0"/>
  </r>
  <r>
    <s v="INV101660"/>
    <d v="2025-11-12T00:00:00"/>
    <s v="CUST0035"/>
    <s v="PRD001"/>
    <s v="STR028"/>
    <s v="EMP0123"/>
    <n v="8"/>
    <n v="314.61"/>
    <n v="0"/>
    <n v="0"/>
    <n v="2516.88"/>
    <n v="1477.92"/>
    <n v="1038.96"/>
    <x v="1"/>
    <x v="0"/>
    <x v="0"/>
    <n v="0.78055555555555556"/>
    <s v="Weekday"/>
    <x v="76"/>
    <x v="6"/>
    <n v="299.73"/>
    <s v="Balamurugan Sharma"/>
    <s v="Gold"/>
    <x v="111"/>
    <s v="Cashier"/>
    <s v="FreshMart Ahmedabad Hub"/>
    <x v="0"/>
    <x v="1"/>
    <x v="5"/>
    <n v="11"/>
    <n v="0.41279679603318392"/>
    <x v="0"/>
  </r>
  <r>
    <s v="INV101882"/>
    <d v="2026-10-02T00:00:00"/>
    <s v="CUST0204"/>
    <s v="PRD080"/>
    <s v="STR048"/>
    <s v="EMP0152"/>
    <n v="8"/>
    <n v="311.20999999999998"/>
    <n v="0"/>
    <n v="0"/>
    <n v="2489.6799999999998"/>
    <n v="1650.4"/>
    <n v="839.28"/>
    <x v="0"/>
    <x v="0"/>
    <x v="0"/>
    <n v="0.6430555555555556"/>
    <s v="Weekday"/>
    <x v="56"/>
    <x v="1"/>
    <n v="275.70999999999998"/>
    <s v="Mala Achari"/>
    <s v="Gold"/>
    <x v="141"/>
    <s v="Store Manager"/>
    <s v="FreshMart Bengaluru Square"/>
    <x v="0"/>
    <x v="0"/>
    <x v="8"/>
    <n v="10"/>
    <n v="0.33710356351017001"/>
    <x v="0"/>
  </r>
  <r>
    <s v="INV102131"/>
    <d v="2026-03-26T00:00:00"/>
    <s v="CUST0540"/>
    <s v="PRD049"/>
    <m/>
    <s v="EMP0157"/>
    <n v="3"/>
    <n v="465.22"/>
    <n v="0"/>
    <n v="0"/>
    <n v="1395.66"/>
    <n v="926.82"/>
    <n v="468.84"/>
    <x v="1"/>
    <x v="0"/>
    <x v="0"/>
    <n v="0.43958333333333333"/>
    <s v="Weekday"/>
    <x v="48"/>
    <x v="2"/>
    <n v="418.79"/>
    <s v="Thenmozhi Naicker"/>
    <s v="Gold"/>
    <x v="142"/>
    <s v="Cashier"/>
    <m/>
    <x v="0"/>
    <x v="0"/>
    <x v="3"/>
    <n v="3"/>
    <n v="0.33592708825931811"/>
    <x v="0"/>
  </r>
  <r>
    <s v="INV100087"/>
    <d v="2026-03-28T00:00:00"/>
    <s v="CUST0450"/>
    <s v="PRD014"/>
    <s v="STR079"/>
    <s v="EMP0295"/>
    <n v="3"/>
    <n v="455.73"/>
    <n v="0"/>
    <n v="0"/>
    <n v="1572.27"/>
    <n v="1054.8900000000001"/>
    <n v="517.38"/>
    <x v="4"/>
    <x v="0"/>
    <x v="0"/>
    <n v="0.8125"/>
    <s v="Weekend"/>
    <x v="54"/>
    <x v="7"/>
    <n v="434.65"/>
    <s v="Bhavani Chettiar"/>
    <s v="Gold"/>
    <x v="145"/>
    <s v="Inventory"/>
    <s v="FreshMart Erode Hub"/>
    <x v="0"/>
    <x v="0"/>
    <x v="3"/>
    <n v="3"/>
    <n v="0.3290656185006392"/>
    <x v="0"/>
  </r>
  <r>
    <s v="INV101679"/>
    <d v="2026-01-02T00:00:00"/>
    <s v="CUST0450"/>
    <s v="PRD043"/>
    <s v="STR023"/>
    <s v="EMP0275"/>
    <n v="8"/>
    <n v="47.48"/>
    <n v="0"/>
    <n v="0"/>
    <n v="436.82"/>
    <n v="292.72000000000003"/>
    <n v="144.1"/>
    <x v="5"/>
    <x v="0"/>
    <x v="0"/>
    <n v="0.91319444444444442"/>
    <s v="Weekend"/>
    <x v="131"/>
    <x v="12"/>
    <n v="42.97"/>
    <s v="Bhavani Chettiar"/>
    <s v="Gold"/>
    <x v="160"/>
    <s v="Billing"/>
    <s v="FreshMart Mysuru Square"/>
    <x v="0"/>
    <x v="0"/>
    <x v="7"/>
    <n v="1"/>
    <n v="0.32988416281305799"/>
    <x v="0"/>
  </r>
  <r>
    <s v="INV101470"/>
    <d v="2026-01-15T00:00:00"/>
    <s v="CUST0406"/>
    <s v="PRD044"/>
    <s v="STR020"/>
    <s v="EMP0341"/>
    <n v="4"/>
    <n v="241.98"/>
    <n v="0"/>
    <n v="0"/>
    <n v="967.92"/>
    <n v="832.88"/>
    <n v="135.04"/>
    <x v="5"/>
    <x v="0"/>
    <x v="0"/>
    <n v="0.82638888888888884"/>
    <s v="Weekday"/>
    <x v="132"/>
    <x v="12"/>
    <n v="229.81"/>
    <s v="Gopal Naidu"/>
    <s v="Gold"/>
    <x v="109"/>
    <s v="Billing"/>
    <s v="FreshMart Erode Circle"/>
    <x v="0"/>
    <x v="0"/>
    <x v="7"/>
    <n v="1"/>
    <n v="0.13951566245144226"/>
    <x v="0"/>
  </r>
  <r>
    <s v="INV102405"/>
    <d v="2026-01-03T00:00:00"/>
    <s v="CUST0108"/>
    <s v="PRD061"/>
    <s v="STR037"/>
    <s v="EMP0341"/>
    <n v="5"/>
    <n v="364.69"/>
    <n v="0"/>
    <n v="0"/>
    <n v="2096.9699999999998"/>
    <n v="1108.5999999999999"/>
    <n v="988.37"/>
    <x v="2"/>
    <x v="0"/>
    <x v="0"/>
    <n v="0.64861111111111114"/>
    <s v="Weekend"/>
    <x v="124"/>
    <x v="11"/>
    <n v="318.62"/>
    <s v="Tara Rao"/>
    <s v="Gold"/>
    <x v="109"/>
    <s v="Billing"/>
    <s v="FreshMart Hyderabad Extension"/>
    <x v="0"/>
    <x v="0"/>
    <x v="7"/>
    <n v="1"/>
    <n v="0.47133244633924193"/>
    <x v="0"/>
  </r>
  <r>
    <s v="INV101907"/>
    <d v="2026-06-03T00:00:00"/>
    <s v="CUST0076"/>
    <s v="PRD018"/>
    <s v="STR013"/>
    <s v="EMP0187"/>
    <n v="3"/>
    <n v="252.09"/>
    <n v="0"/>
    <n v="0"/>
    <n v="756.27"/>
    <n v="573.6"/>
    <n v="182.67"/>
    <x v="3"/>
    <x v="0"/>
    <x v="0"/>
    <n v="0.63888888888888884"/>
    <s v="Weekday"/>
    <x v="21"/>
    <x v="7"/>
    <n v="232.58"/>
    <s v="Senthil Chandran"/>
    <s v="Gold"/>
    <x v="161"/>
    <s v="Billing"/>
    <s v="FreshMart Tiruppur Extension"/>
    <x v="0"/>
    <x v="0"/>
    <x v="9"/>
    <n v="6"/>
    <n v="0.24154071958427545"/>
    <x v="0"/>
  </r>
  <r>
    <s v="INV101544"/>
    <d v="2026-02-17T00:00:00"/>
    <s v="CUST0228"/>
    <s v="PRD016"/>
    <s v="STR071"/>
    <s v="EMP0189"/>
    <n v="8"/>
    <n v="66.260000000000005"/>
    <n v="0"/>
    <n v="0"/>
    <n v="530.08000000000004"/>
    <n v="385.2"/>
    <n v="144.88"/>
    <x v="1"/>
    <x v="0"/>
    <x v="0"/>
    <n v="0.5493055555555556"/>
    <s v="Weekday"/>
    <x v="17"/>
    <x v="7"/>
    <n v="59.92"/>
    <s v="Sundar Balan"/>
    <s v="Gold"/>
    <x v="158"/>
    <s v="Billing"/>
    <s v="FreshMart Salem Crossing"/>
    <x v="0"/>
    <x v="0"/>
    <x v="0"/>
    <n v="2"/>
    <n v="0.27331723513431933"/>
    <x v="0"/>
  </r>
  <r>
    <s v="INV100829"/>
    <d v="2026-03-15T00:00:00"/>
    <s v="CUST0353"/>
    <s v="PRD146"/>
    <s v="STR063"/>
    <s v="EMP0196"/>
    <n v="8"/>
    <n v="70.17"/>
    <n v="0"/>
    <n v="0"/>
    <n v="645.55999999999995"/>
    <n v="399.92"/>
    <n v="245.64"/>
    <x v="2"/>
    <x v="0"/>
    <x v="0"/>
    <n v="0.42986111111111114"/>
    <s v="Weekend"/>
    <x v="6"/>
    <x v="5"/>
    <n v="66.400000000000006"/>
    <s v="Mala Nair"/>
    <s v="Gold"/>
    <x v="162"/>
    <s v="Operations"/>
    <s v="FreshMart Hyderabad Market"/>
    <x v="0"/>
    <x v="0"/>
    <x v="3"/>
    <n v="3"/>
    <n v="0.38050684676869695"/>
    <x v="0"/>
  </r>
  <r>
    <s v="INV102223"/>
    <d v="2025-12-21T00:00:00"/>
    <s v="CUST0110"/>
    <s v="PRD100"/>
    <s v="STR045"/>
    <s v="EMP0204"/>
    <n v="4"/>
    <n v="292.91000000000003"/>
    <n v="0"/>
    <n v="0"/>
    <n v="1347.39"/>
    <n v="951.56"/>
    <n v="395.83"/>
    <x v="5"/>
    <x v="0"/>
    <x v="0"/>
    <n v="0.87708333333333333"/>
    <s v="Weekend"/>
    <x v="90"/>
    <x v="10"/>
    <n v="290.45"/>
    <s v="Pandi Chandran"/>
    <s v="Gold"/>
    <x v="116"/>
    <s v="Inventory"/>
    <s v="FreshMart Madurai Junction"/>
    <x v="0"/>
    <x v="1"/>
    <x v="2"/>
    <n v="12"/>
    <n v="0.29377537312878971"/>
    <x v="0"/>
  </r>
  <r>
    <s v="INV101427"/>
    <d v="2026-01-26T00:00:00"/>
    <s v="CUST0119"/>
    <s v="PRD047"/>
    <s v="STR018"/>
    <s v="EMP0308"/>
    <n v="5"/>
    <n v="537.24"/>
    <n v="0"/>
    <n v="0"/>
    <n v="2686.2"/>
    <n v="1719.45"/>
    <n v="966.75"/>
    <x v="5"/>
    <x v="0"/>
    <x v="0"/>
    <n v="0.76458333333333328"/>
    <s v="Weekday"/>
    <x v="91"/>
    <x v="2"/>
    <n v="474.19"/>
    <s v="Nandhini Naidu"/>
    <s v="Gold"/>
    <x v="80"/>
    <s v="Cashier"/>
    <s v="FreshMart Hyderabad Main Road"/>
    <x v="0"/>
    <x v="0"/>
    <x v="7"/>
    <n v="1"/>
    <n v="0.35989501898592813"/>
    <x v="0"/>
  </r>
  <r>
    <s v="INV102147"/>
    <d v="2026-01-18T00:00:00"/>
    <s v="CUST0200"/>
    <s v="PRD066"/>
    <s v="STR018"/>
    <s v="EMP0308"/>
    <n v="8"/>
    <n v="551.24"/>
    <n v="0"/>
    <n v="0"/>
    <n v="5071.41"/>
    <n v="2924.56"/>
    <n v="2146.85"/>
    <x v="3"/>
    <x v="0"/>
    <x v="0"/>
    <n v="0.80277777777777781"/>
    <s v="Weekend"/>
    <x v="126"/>
    <x v="11"/>
    <n v="491.81"/>
    <s v="Karthik Achari"/>
    <s v="Gold"/>
    <x v="80"/>
    <s v="Cashier"/>
    <s v="FreshMart Hyderabad Main Road"/>
    <x v="0"/>
    <x v="0"/>
    <x v="7"/>
    <n v="1"/>
    <n v="0.42332408541214378"/>
    <x v="0"/>
  </r>
  <r>
    <s v="INV100225"/>
    <d v="2026-03-14T00:00:00"/>
    <s v="CUST0297"/>
    <s v="PRD065"/>
    <s v="STR011"/>
    <s v="EMP0341"/>
    <n v="8"/>
    <n v="309.23"/>
    <n v="0"/>
    <n v="0"/>
    <n v="2844.92"/>
    <n v="1593.28"/>
    <n v="1251.6400000000001"/>
    <x v="5"/>
    <x v="0"/>
    <x v="0"/>
    <n v="0.73888888888888893"/>
    <s v="Weekend"/>
    <x v="114"/>
    <x v="11"/>
    <n v="159.5"/>
    <s v="Nithya Sharma"/>
    <s v="Gold"/>
    <x v="109"/>
    <s v="Billing"/>
    <s v="FreshMart Bengaluru Enclave"/>
    <x v="0"/>
    <x v="0"/>
    <x v="3"/>
    <n v="3"/>
    <n v="0.43995613233412539"/>
    <x v="0"/>
  </r>
  <r>
    <s v="INV101865"/>
    <d v="2026-03-19T00:00:00"/>
    <s v="CUST0263"/>
    <s v="PRD143"/>
    <s v="STR009"/>
    <s v="EMP0322"/>
    <n v="4"/>
    <n v="232.11"/>
    <n v="0"/>
    <n v="0"/>
    <n v="928.44"/>
    <n v="622.6"/>
    <n v="305.83999999999997"/>
    <x v="0"/>
    <x v="0"/>
    <x v="0"/>
    <n v="0.43541666666666667"/>
    <s v="Weekday"/>
    <x v="120"/>
    <x v="5"/>
    <n v="210.36"/>
    <s v="Deepa Kumar"/>
    <s v="Gold"/>
    <x v="66"/>
    <s v="Billing"/>
    <s v="FreshMart Kochi Square"/>
    <x v="0"/>
    <x v="0"/>
    <x v="3"/>
    <n v="3"/>
    <n v="0.32941277842402306"/>
    <x v="0"/>
  </r>
  <r>
    <s v="INV100557"/>
    <d v="2025-12-21T00:00:00"/>
    <s v="CUST0277"/>
    <s v="PRD111"/>
    <s v="STR016"/>
    <s v="EMP0146"/>
    <n v="7"/>
    <n v="230.21"/>
    <n v="0"/>
    <n v="0"/>
    <n v="1853.19"/>
    <n v="1336.3"/>
    <n v="516.89"/>
    <x v="0"/>
    <x v="0"/>
    <x v="0"/>
    <n v="0.46458333333333335"/>
    <s v="Weekend"/>
    <x v="29"/>
    <x v="4"/>
    <n v="225.45"/>
    <s v="Senthil Kumar"/>
    <s v="Gold"/>
    <x v="163"/>
    <s v="Inventory"/>
    <s v="FreshMart Kochi Bypass"/>
    <x v="0"/>
    <x v="1"/>
    <x v="2"/>
    <n v="12"/>
    <n v="0.27891905309223552"/>
    <x v="0"/>
  </r>
  <r>
    <s v="INV100174"/>
    <d v="2025-12-20T00:00:00"/>
    <s v="CUST0277"/>
    <s v="PRD080"/>
    <s v="STR021"/>
    <s v="EMP0280"/>
    <n v="6"/>
    <n v="276.49"/>
    <n v="0"/>
    <n v="0"/>
    <n v="1907.78"/>
    <n v="1237.8"/>
    <n v="669.98"/>
    <x v="1"/>
    <x v="0"/>
    <x v="0"/>
    <n v="0.52569444444444446"/>
    <s v="Weekend"/>
    <x v="56"/>
    <x v="1"/>
    <n v="275.70999999999998"/>
    <s v="Senthil Kumar"/>
    <s v="Gold"/>
    <x v="61"/>
    <s v="Store Manager"/>
    <s v="FreshMart Madurai Market"/>
    <x v="0"/>
    <x v="1"/>
    <x v="2"/>
    <n v="12"/>
    <n v="0.35118305045655163"/>
    <x v="0"/>
  </r>
  <r>
    <s v="INV101969"/>
    <d v="2026-03-22T00:00:00"/>
    <s v="CUST0324"/>
    <s v="PRD084"/>
    <s v="STR014"/>
    <s v="EMP0109"/>
    <n v="7"/>
    <n v="244.61"/>
    <n v="0"/>
    <n v="0"/>
    <n v="1969.11"/>
    <n v="1275.19"/>
    <n v="693.92"/>
    <x v="1"/>
    <x v="0"/>
    <x v="0"/>
    <n v="0.41666666666666669"/>
    <s v="Weekend"/>
    <x v="36"/>
    <x v="9"/>
    <n v="221.61"/>
    <s v="Tamil Velan"/>
    <s v="Gold"/>
    <x v="164"/>
    <s v="Store Manager"/>
    <s v="FreshMart Coimbatore Circle"/>
    <x v="0"/>
    <x v="0"/>
    <x v="3"/>
    <n v="3"/>
    <n v="0.3524028622067838"/>
    <x v="0"/>
  </r>
  <r>
    <s v="INV101739"/>
    <d v="2026-06-03T00:00:00"/>
    <s v="CUST0324"/>
    <s v="PRD082"/>
    <s v="STR054"/>
    <s v="EMP0104"/>
    <n v="3"/>
    <n v="246.7"/>
    <n v="0"/>
    <n v="0"/>
    <n v="740.1"/>
    <n v="577.23"/>
    <n v="162.87"/>
    <x v="0"/>
    <x v="0"/>
    <x v="0"/>
    <n v="0.84097222222222223"/>
    <s v="Weekday"/>
    <x v="31"/>
    <x v="9"/>
    <n v="232.92"/>
    <s v="Tamil Velan"/>
    <s v="Gold"/>
    <x v="81"/>
    <s v="Inventory"/>
    <s v="FreshMart Mysuru Plaza"/>
    <x v="0"/>
    <x v="0"/>
    <x v="9"/>
    <n v="6"/>
    <n v="0.22006485610052695"/>
    <x v="0"/>
  </r>
  <r>
    <s v="INV102388"/>
    <d v="2026-03-22T00:00:00"/>
    <s v="CUST0504"/>
    <s v="PRD085"/>
    <s v="STR056"/>
    <s v="EMP0163"/>
    <n v="5"/>
    <n v="433.39"/>
    <n v="0"/>
    <n v="0"/>
    <n v="2491.9899999999998"/>
    <n v="1680.35"/>
    <n v="811.64"/>
    <x v="4"/>
    <x v="0"/>
    <x v="0"/>
    <n v="0.55277777777777781"/>
    <s v="Weekend"/>
    <x v="44"/>
    <x v="9"/>
    <n v="389.61"/>
    <s v="Kalpana Kumar"/>
    <s v="Gold"/>
    <x v="165"/>
    <s v="Cashier"/>
    <s v="FreshMart Bengaluru Junction"/>
    <x v="0"/>
    <x v="0"/>
    <x v="3"/>
    <n v="3"/>
    <n v="0.32569954133042267"/>
    <x v="0"/>
  </r>
  <r>
    <s v="INV100042"/>
    <d v="2026-11-01T00:00:00"/>
    <s v="CUST0309"/>
    <s v="PRD025"/>
    <s v="STR015"/>
    <s v="EMP0349"/>
    <n v="7"/>
    <n v="428.85"/>
    <n v="0"/>
    <n v="0"/>
    <n v="3452.24"/>
    <n v="2001.3"/>
    <n v="1450.94"/>
    <x v="5"/>
    <x v="0"/>
    <x v="0"/>
    <n v="0.56874999999999998"/>
    <s v="Weekend"/>
    <x v="8"/>
    <x v="3"/>
    <n v="383.51"/>
    <s v="Bharath Pillai"/>
    <s v="Gold"/>
    <x v="166"/>
    <s v="Cashier"/>
    <s v="FreshMart Salem Circle"/>
    <x v="0"/>
    <x v="0"/>
    <x v="5"/>
    <n v="11"/>
    <n v="0.42028943526521917"/>
    <x v="0"/>
  </r>
  <r>
    <s v="INV100771"/>
    <d v="2026-02-28T00:00:00"/>
    <s v="CUST0361"/>
    <s v="PRD121"/>
    <s v="STR070"/>
    <s v="EMP0131"/>
    <n v="5"/>
    <n v="324.85000000000002"/>
    <n v="0"/>
    <n v="0"/>
    <n v="1867.89"/>
    <n v="1357.65"/>
    <n v="510.24"/>
    <x v="5"/>
    <x v="0"/>
    <x v="0"/>
    <n v="0.82708333333333328"/>
    <s v="Weekend"/>
    <x v="112"/>
    <x v="8"/>
    <n v="223.15"/>
    <s v="Ramesh Achari"/>
    <s v="Gold"/>
    <x v="167"/>
    <s v="Inventory"/>
    <s v="FreshMart Bengaluru Nagar"/>
    <x v="0"/>
    <x v="0"/>
    <x v="0"/>
    <n v="2"/>
    <n v="0.27316383727093135"/>
    <x v="0"/>
  </r>
  <r>
    <s v="INV101441"/>
    <d v="2026-09-03T00:00:00"/>
    <s v="CUST0490"/>
    <s v="PRD134"/>
    <s v="STR080"/>
    <s v="EMP0285"/>
    <n v="6"/>
    <n v="404.17"/>
    <n v="0"/>
    <n v="0"/>
    <n v="2425.02"/>
    <n v="1576.8"/>
    <n v="848.22"/>
    <x v="3"/>
    <x v="0"/>
    <x v="0"/>
    <n v="0.72499999999999998"/>
    <s v="Weekday"/>
    <x v="73"/>
    <x v="0"/>
    <n v="353.05"/>
    <s v="Hema Gounder"/>
    <s v="Gold"/>
    <x v="62"/>
    <s v="Store Manager"/>
    <s v="FreshMart Madurai Colony"/>
    <x v="0"/>
    <x v="0"/>
    <x v="10"/>
    <n v="9"/>
    <n v="0.34977855852735235"/>
    <x v="0"/>
  </r>
  <r>
    <s v="INV100323"/>
    <d v="2026-04-02T00:00:00"/>
    <s v="CUST0412"/>
    <s v="PRD031"/>
    <s v="STR102"/>
    <s v="EMP0193"/>
    <n v="5"/>
    <n v="376.44"/>
    <n v="0"/>
    <n v="0"/>
    <n v="1882.2"/>
    <n v="1358.9"/>
    <n v="523.29999999999995"/>
    <x v="3"/>
    <x v="0"/>
    <x v="0"/>
    <n v="0.59236111111111112"/>
    <s v="Weekday"/>
    <x v="50"/>
    <x v="3"/>
    <n v="342.46"/>
    <s v="Kalpana Gounder"/>
    <s v="Gold"/>
    <x v="132"/>
    <s v="HR"/>
    <s v="FreshMart Nagpur Towers"/>
    <x v="0"/>
    <x v="0"/>
    <x v="4"/>
    <n v="4"/>
    <n v="0.27802571458931036"/>
    <x v="0"/>
  </r>
  <r>
    <s v="INV101453"/>
    <d v="2025-12-13T00:00:00"/>
    <s v="CUST0415"/>
    <s v="PRD084"/>
    <s v="STR030"/>
    <s v="EMP0224"/>
    <n v="6"/>
    <n v="242.93"/>
    <n v="0"/>
    <n v="0"/>
    <n v="1676.22"/>
    <n v="1093.02"/>
    <n v="583.20000000000005"/>
    <x v="1"/>
    <x v="0"/>
    <x v="0"/>
    <n v="0.73541666666666672"/>
    <s v="Weekend"/>
    <x v="36"/>
    <x v="9"/>
    <n v="221.61"/>
    <s v="Bharath Devi"/>
    <s v="Gold"/>
    <x v="118"/>
    <s v="Operations"/>
    <s v="FreshMart Mysuru Bypass"/>
    <x v="0"/>
    <x v="1"/>
    <x v="2"/>
    <n v="12"/>
    <n v="0.34792568994523393"/>
    <x v="0"/>
  </r>
  <r>
    <s v="INV100496"/>
    <d v="2026-08-02T00:00:00"/>
    <s v="CUST0500"/>
    <s v="PRD047"/>
    <s v="STR050"/>
    <s v="EMP0100"/>
    <n v="3"/>
    <n v="540.85"/>
    <n v="0"/>
    <n v="0"/>
    <n v="1865.93"/>
    <n v="1031.67"/>
    <n v="834.26"/>
    <x v="1"/>
    <x v="0"/>
    <x v="0"/>
    <n v="0.62361111111111112"/>
    <s v="Weekend"/>
    <x v="91"/>
    <x v="2"/>
    <n v="474.19"/>
    <s v="Nandhini Prabhu"/>
    <s v="Gold"/>
    <x v="168"/>
    <s v="HR"/>
    <s v="FreshMart Chennai Main Road"/>
    <x v="0"/>
    <x v="0"/>
    <x v="11"/>
    <n v="8"/>
    <n v="0.4471014453918421"/>
    <x v="0"/>
  </r>
  <r>
    <s v="INV101146"/>
    <d v="2026-02-17T00:00:00"/>
    <s v="CUST0436"/>
    <s v="PRD026"/>
    <s v="STR053"/>
    <s v="EMP0007"/>
    <n v="7"/>
    <n v="370.43"/>
    <n v="0"/>
    <n v="0"/>
    <n v="2593.0100000000002"/>
    <n v="1730.75"/>
    <n v="862.26"/>
    <x v="0"/>
    <x v="0"/>
    <x v="0"/>
    <n v="0.54166666666666663"/>
    <s v="Weekday"/>
    <x v="15"/>
    <x v="3"/>
    <n v="329.69"/>
    <s v="Hari Pillai"/>
    <s v="Gold"/>
    <x v="131"/>
    <s v="Billing"/>
    <s v="FreshMart Tiruppur Heights"/>
    <x v="0"/>
    <x v="0"/>
    <x v="0"/>
    <n v="2"/>
    <n v="0.33253246227357391"/>
    <x v="0"/>
  </r>
  <r>
    <s v="INV100059"/>
    <d v="2026-01-24T00:00:00"/>
    <s v="CUST0499"/>
    <s v="PRD021"/>
    <s v="STR089"/>
    <s v="EMP0105"/>
    <n v="8"/>
    <n v="39.340000000000003"/>
    <n v="0"/>
    <n v="0"/>
    <n v="361.93"/>
    <n v="259.2"/>
    <n v="102.73"/>
    <x v="0"/>
    <x v="0"/>
    <x v="0"/>
    <n v="0.43055555555555558"/>
    <s v="Weekend"/>
    <x v="67"/>
    <x v="7"/>
    <n v="38.659999999999997"/>
    <s v="Rajesh Rao"/>
    <s v="Gold"/>
    <x v="63"/>
    <s v="Cashier"/>
    <s v="FreshMart Salem Hub"/>
    <x v="0"/>
    <x v="0"/>
    <x v="7"/>
    <n v="1"/>
    <n v="0.28383941646174676"/>
    <x v="0"/>
  </r>
  <r>
    <s v="INV101436"/>
    <d v="2026-01-27T00:00:00"/>
    <s v="CUST0461"/>
    <s v="PRD056"/>
    <s v="STR011"/>
    <s v="EMP0341"/>
    <n v="6"/>
    <n v="368"/>
    <n v="0"/>
    <n v="0"/>
    <n v="2208"/>
    <n v="1430.58"/>
    <n v="777.42"/>
    <x v="2"/>
    <x v="0"/>
    <x v="0"/>
    <n v="0.8208333333333333"/>
    <s v="Weekday"/>
    <x v="133"/>
    <x v="2"/>
    <n v="333.54"/>
    <s v="Prakash Achari"/>
    <s v="Gold"/>
    <x v="109"/>
    <s v="Billing"/>
    <s v="FreshMart Bengaluru Enclave"/>
    <x v="0"/>
    <x v="0"/>
    <x v="7"/>
    <n v="1"/>
    <n v="0.35209239130434783"/>
    <x v="0"/>
  </r>
  <r>
    <s v="INV102307"/>
    <d v="2025-12-28T00:00:00"/>
    <s v="CUST0658"/>
    <m/>
    <s v="STR085"/>
    <s v="EMP0154"/>
    <n v="6"/>
    <n v="445.71"/>
    <n v="0"/>
    <n v="0"/>
    <n v="3075.4"/>
    <n v="1853.64"/>
    <n v="1221.76"/>
    <x v="5"/>
    <x v="0"/>
    <x v="0"/>
    <n v="0.81111111111111112"/>
    <s v="Weekend"/>
    <x v="134"/>
    <x v="3"/>
    <m/>
    <s v="Udhay Subramaniam"/>
    <s v="Gold"/>
    <x v="103"/>
    <s v="Store Manager"/>
    <s v="FreshMart Mysuru Arcade"/>
    <x v="0"/>
    <x v="1"/>
    <x v="2"/>
    <n v="12"/>
    <n v="0.39726864798075046"/>
    <x v="0"/>
  </r>
  <r>
    <s v="INV100478"/>
    <d v="2025-12-20T00:00:00"/>
    <s v="CUST0485"/>
    <s v="PRD057"/>
    <s v="STR071"/>
    <s v="EMP0144"/>
    <n v="8"/>
    <n v="323.91000000000003"/>
    <n v="0"/>
    <n v="0"/>
    <n v="2979.97"/>
    <n v="1880.4"/>
    <n v="1099.57"/>
    <x v="3"/>
    <x v="0"/>
    <x v="0"/>
    <n v="0.40138888888888891"/>
    <s v="Weekend"/>
    <x v="117"/>
    <x v="2"/>
    <n v="317.99"/>
    <s v="Dhanush Venkataraman"/>
    <s v="Gold"/>
    <x v="120"/>
    <s v="Cashier"/>
    <s v="FreshMart Salem Crossing"/>
    <x v="0"/>
    <x v="1"/>
    <x v="2"/>
    <n v="12"/>
    <n v="0.36898693611009509"/>
    <x v="0"/>
  </r>
  <r>
    <s v="INV101576"/>
    <d v="2025-12-17T00:00:00"/>
    <s v="CUST0600"/>
    <s v="PRD129"/>
    <s v="STR001"/>
    <s v="EMP0185"/>
    <n v="3"/>
    <n v="550.96"/>
    <n v="0"/>
    <n v="0"/>
    <n v="1652.88"/>
    <n v="1120.74"/>
    <n v="532.14"/>
    <x v="2"/>
    <x v="0"/>
    <x v="0"/>
    <n v="0.74722222222222223"/>
    <s v="Weekday"/>
    <x v="106"/>
    <x v="0"/>
    <n v="490.22"/>
    <s v="Anitha Reddy"/>
    <s v="Gold"/>
    <x v="106"/>
    <s v="Inventory"/>
    <s v="FreshMart Madurai Crossing"/>
    <x v="0"/>
    <x v="1"/>
    <x v="2"/>
    <n v="12"/>
    <n v="0.32194714679831565"/>
    <x v="0"/>
  </r>
  <r>
    <s v="INV100900"/>
    <d v="2026-02-17T00:00:00"/>
    <s v="CUST0553"/>
    <s v="PRD104"/>
    <s v="STR043"/>
    <s v="EMP0278"/>
    <n v="5"/>
    <n v="213.78"/>
    <n v="0"/>
    <n v="0"/>
    <n v="1068.9000000000001"/>
    <n v="767.1"/>
    <n v="301.8"/>
    <x v="5"/>
    <x v="0"/>
    <x v="0"/>
    <n v="0.48402777777777778"/>
    <s v="Weekday"/>
    <x v="95"/>
    <x v="10"/>
    <n v="191.13"/>
    <s v="Rajesh Varma"/>
    <s v="Gold"/>
    <x v="148"/>
    <s v="Inventory"/>
    <s v="FreshMart Erode Heights"/>
    <x v="0"/>
    <x v="0"/>
    <x v="0"/>
    <n v="2"/>
    <n v="0.28234633735616055"/>
    <x v="0"/>
  </r>
  <r>
    <s v="INV100099"/>
    <d v="2026-03-02T00:00:00"/>
    <s v="CUST0551"/>
    <s v="PRD064"/>
    <s v="STR018"/>
    <s v="EMP0308"/>
    <n v="5"/>
    <n v="420.41"/>
    <n v="0"/>
    <n v="0"/>
    <n v="2102.0500000000002"/>
    <n v="1378.35"/>
    <n v="723.7"/>
    <x v="4"/>
    <x v="0"/>
    <x v="0"/>
    <n v="0.60347222222222219"/>
    <s v="Weekday"/>
    <x v="135"/>
    <x v="11"/>
    <n v="386.17"/>
    <s v="Jagan Pandian"/>
    <s v="Gold"/>
    <x v="80"/>
    <s v="Cashier"/>
    <s v="FreshMart Hyderabad Main Road"/>
    <x v="0"/>
    <x v="0"/>
    <x v="3"/>
    <n v="3"/>
    <n v="0.3442829618705549"/>
    <x v="0"/>
  </r>
  <r>
    <s v="INV101800"/>
    <d v="2025-12-22T00:00:00"/>
    <s v="CUST0613"/>
    <s v="PRD047"/>
    <s v="STR063"/>
    <s v="EMP0065"/>
    <n v="5"/>
    <n v="498.75"/>
    <n v="0"/>
    <n v="0"/>
    <n v="2493.75"/>
    <n v="1719.45"/>
    <n v="774.3"/>
    <x v="5"/>
    <x v="0"/>
    <x v="0"/>
    <n v="0.8666666666666667"/>
    <s v="Weekday"/>
    <x v="91"/>
    <x v="2"/>
    <n v="474.19"/>
    <s v="Meena Menon"/>
    <s v="Gold"/>
    <x v="169"/>
    <s v="Cashier"/>
    <s v="FreshMart Hyderabad Market"/>
    <x v="0"/>
    <x v="1"/>
    <x v="2"/>
    <n v="12"/>
    <n v="0.31049624060150371"/>
    <x v="0"/>
  </r>
  <r>
    <s v="INV100382"/>
    <d v="2026-05-01T00:00:00"/>
    <s v="CUST0621"/>
    <s v="PRD028"/>
    <s v="STR078"/>
    <s v="EMP0296"/>
    <n v="3"/>
    <n v="399.15"/>
    <n v="0"/>
    <n v="0"/>
    <n v="1197.45"/>
    <n v="929.94"/>
    <n v="267.51"/>
    <x v="0"/>
    <x v="0"/>
    <x v="0"/>
    <n v="0.70763888888888893"/>
    <s v="Weekday"/>
    <x v="58"/>
    <x v="3"/>
    <n v="380.12"/>
    <s v="Priya Iyer"/>
    <s v="Gold"/>
    <x v="140"/>
    <s v="Billing"/>
    <s v="FreshMart Tiruppur Towers"/>
    <x v="0"/>
    <x v="0"/>
    <x v="6"/>
    <n v="5"/>
    <n v="0.22339972441438055"/>
    <x v="0"/>
  </r>
  <r>
    <s v="INV100506"/>
    <d v="2025-12-22T00:00:00"/>
    <s v="CUST0635"/>
    <s v="PRD087"/>
    <s v="STR002"/>
    <s v="EMP0185"/>
    <n v="3"/>
    <n v="71.290000000000006"/>
    <n v="0"/>
    <n v="0"/>
    <n v="213.87"/>
    <n v="178.11"/>
    <n v="35.76"/>
    <x v="1"/>
    <x v="0"/>
    <x v="0"/>
    <n v="0.4465277777777778"/>
    <s v="Weekday"/>
    <x v="97"/>
    <x v="9"/>
    <n v="71.290000000000006"/>
    <s v="Thenmozhi Rao"/>
    <s v="Gold"/>
    <x v="106"/>
    <s v="Inventory"/>
    <s v="FreshMart Tiruppur Bypass"/>
    <x v="0"/>
    <x v="1"/>
    <x v="2"/>
    <n v="12"/>
    <n v="0.16720437649039135"/>
    <x v="0"/>
  </r>
  <r>
    <s v="INV100160"/>
    <d v="2025-06-12T00:00:00"/>
    <s v="CUST0384"/>
    <s v="PRD142"/>
    <s v="STR076"/>
    <s v="EMP0099"/>
    <n v="7"/>
    <n v="574.74"/>
    <n v="0"/>
    <n v="0"/>
    <n v="4626.66"/>
    <n v="2771.09"/>
    <n v="1855.57"/>
    <x v="2"/>
    <x v="0"/>
    <x v="0"/>
    <n v="0.8930555555555556"/>
    <s v="Weekend"/>
    <x v="62"/>
    <x v="5"/>
    <n v="522.78"/>
    <s v="Anand Kumar"/>
    <s v="Gold"/>
    <x v="170"/>
    <s v="Cashier"/>
    <s v="FreshMart Hyderabad Towers"/>
    <x v="0"/>
    <x v="1"/>
    <x v="9"/>
    <n v="6"/>
    <n v="0.40106037616768903"/>
    <x v="0"/>
  </r>
  <r>
    <s v="INV101327"/>
    <d v="2025-06-12T00:00:00"/>
    <s v="CUST0592"/>
    <s v="PRD051"/>
    <s v="STR007"/>
    <s v="EMP0125"/>
    <n v="4"/>
    <n v="148.03"/>
    <n v="0"/>
    <n v="0"/>
    <n v="680.94"/>
    <n v="451.2"/>
    <n v="229.74"/>
    <x v="2"/>
    <x v="0"/>
    <x v="0"/>
    <n v="0.88541666666666663"/>
    <s v="Weekend"/>
    <x v="136"/>
    <x v="2"/>
    <n v="147.97"/>
    <s v="Anjali Menon"/>
    <s v="Gold"/>
    <x v="171"/>
    <s v="Cashier"/>
    <s v="FreshMart Mysuru Towers"/>
    <x v="0"/>
    <x v="1"/>
    <x v="9"/>
    <n v="6"/>
    <n v="0.33738655388139921"/>
    <x v="0"/>
  </r>
  <r>
    <s v="INV101943"/>
    <d v="2025-06-12T00:00:00"/>
    <s v="CUST0264"/>
    <s v="PRD011"/>
    <s v="STR088"/>
    <s v="EMP0012"/>
    <n v="6"/>
    <n v="179.24"/>
    <n v="0"/>
    <n v="0"/>
    <n v="1236.76"/>
    <n v="613.38"/>
    <n v="623.38"/>
    <x v="2"/>
    <x v="0"/>
    <x v="0"/>
    <n v="0.54652777777777772"/>
    <s v="Weekend"/>
    <x v="52"/>
    <x v="6"/>
    <n v="168.36"/>
    <s v="Kavya Sharma"/>
    <s v="Gold"/>
    <x v="172"/>
    <s v="Cashier"/>
    <s v="FreshMart Salem Extension"/>
    <x v="0"/>
    <x v="1"/>
    <x v="9"/>
    <n v="6"/>
    <n v="0.50404282156602731"/>
    <x v="0"/>
  </r>
  <r>
    <s v="INV100893"/>
    <d v="2025-04-12T00:00:00"/>
    <s v="CUST0082"/>
    <s v="PRD009"/>
    <s v="STR050"/>
    <s v="EMP0010"/>
    <n v="3"/>
    <n v="708.04"/>
    <n v="0"/>
    <n v="0"/>
    <n v="2124.12"/>
    <n v="1196.1600000000001"/>
    <n v="927.96"/>
    <x v="4"/>
    <x v="0"/>
    <x v="0"/>
    <n v="0.37708333333333333"/>
    <s v="Weekday"/>
    <x v="108"/>
    <x v="6"/>
    <n v="661.91"/>
    <s v="Kavya Raj"/>
    <s v="Gold"/>
    <x v="104"/>
    <s v="Billing"/>
    <s v="FreshMart Chennai Main Road"/>
    <x v="0"/>
    <x v="1"/>
    <x v="4"/>
    <n v="4"/>
    <n v="0.4368679735608158"/>
    <x v="0"/>
  </r>
  <r>
    <s v="INV100707"/>
    <d v="2025-11-30T00:00:00"/>
    <s v="CUST0572"/>
    <s v="PRD123"/>
    <s v="STR012"/>
    <s v="EMP0142"/>
    <n v="4"/>
    <n v="187.3"/>
    <n v="0"/>
    <n v="0"/>
    <n v="861.58"/>
    <n v="633.72"/>
    <n v="227.86"/>
    <x v="0"/>
    <x v="0"/>
    <x v="0"/>
    <n v="0.45694444444444443"/>
    <s v="Weekend"/>
    <x v="137"/>
    <x v="8"/>
    <n v="183.39"/>
    <s v="Chandrasekar Balan"/>
    <s v="Gold"/>
    <x v="70"/>
    <s v="Billing"/>
    <s v="FreshMart Chennai Junction"/>
    <x v="0"/>
    <x v="1"/>
    <x v="5"/>
    <n v="11"/>
    <n v="0.264467606026138"/>
    <x v="0"/>
  </r>
  <r>
    <s v="INV101450"/>
    <d v="2025-11-30T00:00:00"/>
    <s v="CUST0461"/>
    <s v="PRD112"/>
    <s v="STR077"/>
    <s v="EMP0030"/>
    <n v="8"/>
    <n v="283.92"/>
    <n v="0"/>
    <n v="0"/>
    <n v="2612.06"/>
    <n v="1684.16"/>
    <n v="927.9"/>
    <x v="2"/>
    <x v="0"/>
    <x v="0"/>
    <n v="0.83958333333333335"/>
    <s v="Weekend"/>
    <x v="80"/>
    <x v="4"/>
    <n v="251.73"/>
    <s v="Prakash Achari"/>
    <s v="Gold"/>
    <x v="110"/>
    <s v="Cashier"/>
    <s v="FreshMart Kochi Gardens"/>
    <x v="0"/>
    <x v="1"/>
    <x v="5"/>
    <n v="11"/>
    <n v="0.35523686285919925"/>
    <x v="0"/>
  </r>
  <r>
    <s v="INV100723"/>
    <d v="2025-11-29T00:00:00"/>
    <s v="CUST0493"/>
    <s v="PRD017"/>
    <s v="STR087"/>
    <s v="EMP0222"/>
    <n v="7"/>
    <n v="533.58000000000004"/>
    <n v="0"/>
    <n v="0"/>
    <n v="4295.32"/>
    <n v="2783.83"/>
    <n v="1511.49"/>
    <x v="4"/>
    <x v="0"/>
    <x v="0"/>
    <n v="0.63541666666666663"/>
    <s v="Weekend"/>
    <x v="34"/>
    <x v="7"/>
    <n v="464.41"/>
    <s v="Elango Nair"/>
    <s v="Gold"/>
    <x v="96"/>
    <s v="Inventory"/>
    <s v="FreshMart Mysuru Complex"/>
    <x v="0"/>
    <x v="1"/>
    <x v="5"/>
    <n v="11"/>
    <n v="0.35189229207602696"/>
    <x v="0"/>
  </r>
  <r>
    <s v="INV100683"/>
    <d v="2025-11-28T00:00:00"/>
    <s v="CUST0398"/>
    <s v="PRD095"/>
    <s v="STR010"/>
    <s v="EMP0129"/>
    <n v="6"/>
    <n v="77.52"/>
    <n v="0"/>
    <n v="0"/>
    <n v="465.12"/>
    <n v="372.84"/>
    <n v="92.28"/>
    <x v="4"/>
    <x v="0"/>
    <x v="0"/>
    <n v="0.71388888888888891"/>
    <s v="Weekday"/>
    <x v="53"/>
    <x v="10"/>
    <n v="75.680000000000007"/>
    <s v="Balamurugan Menon"/>
    <s v="Gold"/>
    <x v="173"/>
    <s v="Inventory"/>
    <s v="FreshMart Kochi Colony"/>
    <x v="0"/>
    <x v="1"/>
    <x v="5"/>
    <n v="11"/>
    <n v="0.19840041279669762"/>
    <x v="0"/>
  </r>
  <r>
    <s v="INV100515"/>
    <d v="2025-11-22T00:00:00"/>
    <s v="CUST0676"/>
    <s v="PRD028"/>
    <s v="STR078"/>
    <s v="EMP0196"/>
    <n v="6"/>
    <n v="412.57"/>
    <n v="0"/>
    <n v="0"/>
    <n v="2846.73"/>
    <n v="1859.88"/>
    <n v="986.85"/>
    <x v="3"/>
    <x v="0"/>
    <x v="0"/>
    <n v="0.71597222222222223"/>
    <s v="Weekend"/>
    <x v="58"/>
    <x v="3"/>
    <n v="380.12"/>
    <s v="Dhanush Mudaliar"/>
    <s v="Gold"/>
    <x v="162"/>
    <s v="Operations"/>
    <s v="FreshMart Tiruppur Towers"/>
    <x v="0"/>
    <x v="1"/>
    <x v="5"/>
    <n v="11"/>
    <n v="0.34666090567071695"/>
    <x v="0"/>
  </r>
  <r>
    <s v="INV102384"/>
    <d v="2025-11-22T00:00:00"/>
    <s v="CUST0076"/>
    <s v="PRD103"/>
    <s v="STR085"/>
    <s v="EMP0121"/>
    <n v="7"/>
    <n v="397.16"/>
    <n v="0"/>
    <n v="0"/>
    <n v="3197.14"/>
    <n v="2123.87"/>
    <n v="1073.27"/>
    <x v="4"/>
    <x v="0"/>
    <x v="0"/>
    <n v="0.86805555555555558"/>
    <s v="Weekend"/>
    <x v="93"/>
    <x v="10"/>
    <n v="355.64"/>
    <s v="Senthil Chandran"/>
    <s v="Gold"/>
    <x v="130"/>
    <s v="Cashier"/>
    <s v="FreshMart Mysuru Arcade"/>
    <x v="0"/>
    <x v="1"/>
    <x v="5"/>
    <n v="11"/>
    <n v="0.33569690410804659"/>
    <x v="0"/>
  </r>
  <r>
    <s v="INV101933"/>
    <d v="2025-11-21T00:00:00"/>
    <s v="CUST0677"/>
    <s v="PRD145"/>
    <s v="STR019"/>
    <s v="EMP0064"/>
    <n v="4"/>
    <n v="396.24"/>
    <n v="0"/>
    <n v="0"/>
    <n v="1584.96"/>
    <n v="1131.96"/>
    <n v="453"/>
    <x v="1"/>
    <x v="0"/>
    <x v="0"/>
    <n v="0.67291666666666672"/>
    <s v="Weekday"/>
    <x v="138"/>
    <x v="5"/>
    <n v="367.25"/>
    <s v="Kamala Naidu"/>
    <s v="Gold"/>
    <x v="174"/>
    <s v="Cashier"/>
    <s v="FreshMart Hyderabad Heights"/>
    <x v="0"/>
    <x v="1"/>
    <x v="5"/>
    <n v="11"/>
    <n v="0.28581162931556631"/>
    <x v="0"/>
  </r>
  <r>
    <s v="INV101021"/>
    <d v="2025-11-19T00:00:00"/>
    <s v="CUST0436"/>
    <s v="PRD013"/>
    <s v="STR041"/>
    <s v="EMP0097"/>
    <n v="8"/>
    <n v="182.89"/>
    <n v="0"/>
    <n v="0"/>
    <n v="1463.12"/>
    <n v="993.92"/>
    <n v="469.2"/>
    <x v="3"/>
    <x v="0"/>
    <x v="0"/>
    <n v="0.7729166666666667"/>
    <s v="Weekday"/>
    <x v="24"/>
    <x v="7"/>
    <n v="161.03"/>
    <s v="Hari Pillai"/>
    <s v="Gold"/>
    <x v="105"/>
    <s v="Billing"/>
    <s v="FreshMart Tiruppur Colony"/>
    <x v="0"/>
    <x v="1"/>
    <x v="5"/>
    <n v="11"/>
    <n v="0.3206845644923178"/>
    <x v="0"/>
  </r>
  <r>
    <s v="INV102390"/>
    <d v="2025-09-11T00:00:00"/>
    <s v="CUST0179"/>
    <s v="PRD028"/>
    <s v="STR063"/>
    <s v="EMP0324"/>
    <n v="6"/>
    <n v="421.9"/>
    <n v="0"/>
    <n v="0"/>
    <n v="2911.11"/>
    <n v="1859.88"/>
    <n v="1051.23"/>
    <x v="2"/>
    <x v="0"/>
    <x v="0"/>
    <n v="0.73888888888888893"/>
    <s v="Weekend"/>
    <x v="58"/>
    <x v="3"/>
    <n v="380.12"/>
    <s v="Chitra Mudaliar"/>
    <s v="Gold"/>
    <x v="175"/>
    <s v="Inventory"/>
    <s v="FreshMart Hyderabad Market"/>
    <x v="0"/>
    <x v="1"/>
    <x v="10"/>
    <n v="9"/>
    <n v="0.36110967981285486"/>
    <x v="0"/>
  </r>
  <r>
    <s v="INV100345"/>
    <d v="2025-07-11T00:00:00"/>
    <s v="CUST0058"/>
    <s v="PRD016"/>
    <s v="STR032"/>
    <s v="EMP0186"/>
    <n v="7"/>
    <n v="64.59"/>
    <n v="0"/>
    <n v="0"/>
    <n v="452.13"/>
    <n v="337.05"/>
    <n v="115.08"/>
    <x v="3"/>
    <x v="0"/>
    <x v="0"/>
    <n v="0.50902777777777775"/>
    <s v="Weekday"/>
    <x v="17"/>
    <x v="7"/>
    <n v="59.92"/>
    <s v="Tara Devi"/>
    <s v="Gold"/>
    <x v="176"/>
    <s v="Billing"/>
    <s v="FreshMart Kochi Main Road"/>
    <x v="0"/>
    <x v="1"/>
    <x v="1"/>
    <n v="7"/>
    <n v="0.25452856479331165"/>
    <x v="0"/>
  </r>
  <r>
    <s v="INV101221"/>
    <d v="2025-07-11T00:00:00"/>
    <s v="CUST0045"/>
    <s v="PRD060"/>
    <s v="STR070"/>
    <s v="EMP0061"/>
    <n v="8"/>
    <n v="82.91"/>
    <n v="0"/>
    <n v="0"/>
    <n v="663.28"/>
    <n v="434"/>
    <n v="229.28"/>
    <x v="3"/>
    <x v="0"/>
    <x v="0"/>
    <n v="0.65625"/>
    <s v="Weekday"/>
    <x v="87"/>
    <x v="11"/>
    <n v="72.930000000000007"/>
    <s v="Thenmozhi Pandian"/>
    <s v="Gold"/>
    <x v="177"/>
    <s v="Billing"/>
    <s v="FreshMart Bengaluru Nagar"/>
    <x v="0"/>
    <x v="1"/>
    <x v="1"/>
    <n v="7"/>
    <n v="0.34567603425401039"/>
    <x v="0"/>
  </r>
  <r>
    <s v="INV100469"/>
    <d v="2025-05-11T00:00:00"/>
    <s v="CUST0600"/>
    <s v="PRD056"/>
    <s v="STR091"/>
    <s v="EMP0110"/>
    <n v="3"/>
    <n v="349.11"/>
    <n v="0"/>
    <n v="0"/>
    <n v="1047.33"/>
    <n v="715.29"/>
    <n v="332.04"/>
    <x v="0"/>
    <x v="0"/>
    <x v="0"/>
    <n v="0.76249999999999996"/>
    <s v="Weekday"/>
    <x v="133"/>
    <x v="2"/>
    <n v="333.54"/>
    <s v="Anitha Reddy"/>
    <s v="Gold"/>
    <x v="178"/>
    <s v="Cashier"/>
    <s v="FreshMart Tiruppur Plaza"/>
    <x v="0"/>
    <x v="1"/>
    <x v="6"/>
    <n v="5"/>
    <n v="0.31703474549568905"/>
    <x v="0"/>
  </r>
  <r>
    <s v="INV100522"/>
    <d v="2025-02-11T00:00:00"/>
    <s v="CUST0308"/>
    <s v="PRD112"/>
    <s v="STR038"/>
    <s v="EMP0041"/>
    <n v="3"/>
    <n v="283.39"/>
    <n v="0"/>
    <n v="0"/>
    <n v="977.7"/>
    <n v="631.55999999999995"/>
    <n v="346.14"/>
    <x v="5"/>
    <x v="0"/>
    <x v="0"/>
    <n v="0.67083333333333328"/>
    <s v="Weekend"/>
    <x v="80"/>
    <x v="4"/>
    <n v="251.73"/>
    <s v="Deepa Nathan"/>
    <s v="Gold"/>
    <x v="179"/>
    <s v="Inventory"/>
    <s v="FreshMart Hyderabad Hub"/>
    <x v="0"/>
    <x v="1"/>
    <x v="0"/>
    <n v="2"/>
    <n v="0.35403498005523165"/>
    <x v="0"/>
  </r>
  <r>
    <s v="INV102154"/>
    <d v="2025-02-11T00:00:00"/>
    <s v="CUST0496"/>
    <s v="PRD028"/>
    <s v="STR048"/>
    <s v="EMP0152"/>
    <n v="7"/>
    <n v="389"/>
    <n v="0"/>
    <n v="0"/>
    <n v="3131.45"/>
    <n v="2169.86"/>
    <n v="961.59"/>
    <x v="3"/>
    <x v="0"/>
    <x v="0"/>
    <n v="0.52986111111111112"/>
    <s v="Weekend"/>
    <x v="58"/>
    <x v="3"/>
    <n v="380.12"/>
    <s v="Senthil Venkataraman"/>
    <s v="Gold"/>
    <x v="141"/>
    <s v="Store Manager"/>
    <s v="FreshMart Bengaluru Square"/>
    <x v="0"/>
    <x v="1"/>
    <x v="0"/>
    <n v="2"/>
    <n v="0.30707499720576731"/>
    <x v="0"/>
  </r>
  <r>
    <s v="INV101519"/>
    <d v="2025-01-11T00:00:00"/>
    <s v="CUST0482"/>
    <s v="PRD073"/>
    <s v="STR063"/>
    <s v="EMP0342"/>
    <n v="4"/>
    <n v="404.15"/>
    <n v="0"/>
    <n v="0"/>
    <n v="1859.09"/>
    <n v="1276.2"/>
    <n v="582.89"/>
    <x v="2"/>
    <x v="0"/>
    <x v="0"/>
    <n v="0.37569444444444444"/>
    <s v="Weekend"/>
    <x v="51"/>
    <x v="1"/>
    <n v="392.68"/>
    <s v="Prakash Naicker"/>
    <s v="Gold"/>
    <x v="180"/>
    <s v="Inventory"/>
    <s v="FreshMart Hyderabad Market"/>
    <x v="0"/>
    <x v="1"/>
    <x v="7"/>
    <n v="1"/>
    <n v="0.31353511664308881"/>
    <x v="0"/>
  </r>
  <r>
    <s v="INV102011"/>
    <d v="2025-01-11T00:00:00"/>
    <s v="CUST0564"/>
    <s v="PRD035"/>
    <s v="STR086"/>
    <s v="EMP0267"/>
    <n v="6"/>
    <n v="546.6"/>
    <n v="0"/>
    <n v="0"/>
    <n v="3771.54"/>
    <n v="2338.8000000000002"/>
    <n v="1432.74"/>
    <x v="4"/>
    <x v="0"/>
    <x v="0"/>
    <n v="0.55347222222222225"/>
    <s v="Weekend"/>
    <x v="40"/>
    <x v="3"/>
    <n v="503.36"/>
    <s v="Kannan Raj"/>
    <s v="Gold"/>
    <x v="181"/>
    <s v="HR"/>
    <s v="FreshMart Bengaluru Circle"/>
    <x v="0"/>
    <x v="1"/>
    <x v="7"/>
    <n v="1"/>
    <n v="0.37988195803305813"/>
    <x v="0"/>
  </r>
  <r>
    <s v="INV100391"/>
    <d v="2025-10-30T00:00:00"/>
    <s v="CUST0461"/>
    <s v="PRD146"/>
    <s v="STR085"/>
    <s v="EMP0154"/>
    <n v="6"/>
    <n v="72.94"/>
    <n v="0"/>
    <n v="0"/>
    <n v="437.64"/>
    <n v="299.94"/>
    <n v="137.69999999999999"/>
    <x v="4"/>
    <x v="0"/>
    <x v="0"/>
    <n v="0.37638888888888888"/>
    <s v="Weekday"/>
    <x v="6"/>
    <x v="5"/>
    <n v="66.400000000000006"/>
    <s v="Prakash Achari"/>
    <s v="Gold"/>
    <x v="103"/>
    <s v="Store Manager"/>
    <s v="FreshMart Mysuru Arcade"/>
    <x v="0"/>
    <x v="1"/>
    <x v="8"/>
    <n v="10"/>
    <n v="0.31464217164792979"/>
    <x v="0"/>
  </r>
  <r>
    <s v="INV100046"/>
    <d v="2025-10-26T00:00:00"/>
    <s v="CUST0505"/>
    <s v="PRD063"/>
    <s v="STR044"/>
    <s v="EMP0208"/>
    <n v="5"/>
    <n v="76.39"/>
    <n v="0"/>
    <n v="0"/>
    <n v="439.24"/>
    <n v="271.60000000000002"/>
    <n v="167.64"/>
    <x v="3"/>
    <x v="0"/>
    <x v="0"/>
    <n v="0.69861111111111107"/>
    <s v="Weekend"/>
    <x v="75"/>
    <x v="11"/>
    <n v="42.16"/>
    <s v="Yazhini Sekar"/>
    <s v="Gold"/>
    <x v="182"/>
    <s v="Inventory"/>
    <s v="FreshMart Erode Colony"/>
    <x v="0"/>
    <x v="1"/>
    <x v="8"/>
    <n v="10"/>
    <n v="0.38165922957836257"/>
    <x v="0"/>
  </r>
  <r>
    <s v="INV101834"/>
    <d v="2025-10-24T00:00:00"/>
    <s v="CUST0045"/>
    <s v="PRD063"/>
    <s v="STR087"/>
    <s v="EMP0222"/>
    <n v="8"/>
    <n v="78.319999999999993"/>
    <n v="0"/>
    <n v="0"/>
    <n v="626.55999999999995"/>
    <n v="434.56"/>
    <n v="192"/>
    <x v="1"/>
    <x v="0"/>
    <x v="0"/>
    <n v="0.73958333333333337"/>
    <s v="Weekday"/>
    <x v="75"/>
    <x v="11"/>
    <n v="42.16"/>
    <s v="Thenmozhi Pandian"/>
    <s v="Gold"/>
    <x v="96"/>
    <s v="Inventory"/>
    <s v="FreshMart Mysuru Complex"/>
    <x v="0"/>
    <x v="1"/>
    <x v="8"/>
    <n v="10"/>
    <n v="0.30643513789581206"/>
    <x v="0"/>
  </r>
  <r>
    <s v="INV100357"/>
    <d v="2025-10-21T00:00:00"/>
    <s v="CUST0219"/>
    <s v="PRD030"/>
    <s v="STR049"/>
    <s v="EMP0183"/>
    <n v="6"/>
    <n v="191.09"/>
    <n v="0"/>
    <n v="0"/>
    <n v="1146.54"/>
    <n v="852"/>
    <n v="294.54000000000002"/>
    <x v="5"/>
    <x v="0"/>
    <x v="0"/>
    <n v="0.39652777777777776"/>
    <s v="Weekday"/>
    <x v="69"/>
    <x v="3"/>
    <n v="172.63"/>
    <s v="Pandi Naidu"/>
    <s v="Gold"/>
    <x v="146"/>
    <s v="Cashier"/>
    <s v="FreshMart Mysuru Circle"/>
    <x v="0"/>
    <x v="1"/>
    <x v="8"/>
    <n v="10"/>
    <n v="0.25689465696792091"/>
    <x v="0"/>
  </r>
  <r>
    <s v="INV101282"/>
    <d v="2025-10-14T00:00:00"/>
    <s v="CUST0477"/>
    <s v="PRD020"/>
    <s v="STR056"/>
    <s v="EMP0163"/>
    <n v="8"/>
    <n v="109.92"/>
    <n v="0"/>
    <n v="0"/>
    <n v="879.36"/>
    <n v="688.4"/>
    <n v="190.96"/>
    <x v="0"/>
    <x v="0"/>
    <x v="0"/>
    <n v="0.90972222222222221"/>
    <s v="Weekday"/>
    <x v="35"/>
    <x v="7"/>
    <n v="99.93"/>
    <s v="Malathi Gupta"/>
    <s v="Gold"/>
    <x v="165"/>
    <s v="Cashier"/>
    <s v="FreshMart Bengaluru Junction"/>
    <x v="0"/>
    <x v="1"/>
    <x v="8"/>
    <n v="10"/>
    <n v="0.21715793304221254"/>
    <x v="0"/>
  </r>
  <r>
    <s v="INV102345"/>
    <d v="2025-10-13T00:00:00"/>
    <s v="CUST0324"/>
    <s v="PRD078"/>
    <s v="STR081"/>
    <s v="EMP0226"/>
    <n v="8"/>
    <n v="269.92"/>
    <n v="0"/>
    <n v="0"/>
    <n v="2159.36"/>
    <n v="1720.24"/>
    <n v="439.12"/>
    <x v="0"/>
    <x v="0"/>
    <x v="0"/>
    <n v="0.72083333333333333"/>
    <s v="Weekday"/>
    <x v="139"/>
    <x v="1"/>
    <n v="261.55"/>
    <s v="Tamil Velan"/>
    <s v="Gold"/>
    <x v="183"/>
    <s v="Store Manager"/>
    <s v="FreshMart Erode Crossing"/>
    <x v="0"/>
    <x v="1"/>
    <x v="8"/>
    <n v="10"/>
    <n v="0.20335655008891523"/>
    <x v="0"/>
  </r>
  <r>
    <s v="INV102067"/>
    <d v="2025-12-10T00:00:00"/>
    <s v="CUST0505"/>
    <s v="PRD011"/>
    <s v="STR029"/>
    <s v="EMP0182"/>
    <n v="5"/>
    <n v="185.59"/>
    <n v="0"/>
    <n v="0"/>
    <n v="1067.1400000000001"/>
    <n v="511.15"/>
    <n v="555.99"/>
    <x v="3"/>
    <x v="0"/>
    <x v="0"/>
    <n v="0.59513888888888888"/>
    <s v="Weekend"/>
    <x v="52"/>
    <x v="6"/>
    <n v="168.36"/>
    <s v="Yazhini Sekar"/>
    <s v="Gold"/>
    <x v="184"/>
    <s v="Operations"/>
    <s v="FreshMart Bengaluru Colony"/>
    <x v="0"/>
    <x v="1"/>
    <x v="2"/>
    <n v="12"/>
    <n v="0.52100942706673914"/>
    <x v="0"/>
  </r>
  <r>
    <s v="INV102225"/>
    <d v="2025-12-10T00:00:00"/>
    <s v="CUST0096"/>
    <s v="PRD010"/>
    <s v="STR034"/>
    <s v="EMP0034"/>
    <n v="5"/>
    <n v="204.15"/>
    <n v="0"/>
    <n v="0"/>
    <n v="1173.8599999999999"/>
    <n v="538"/>
    <n v="635.86"/>
    <x v="3"/>
    <x v="0"/>
    <x v="0"/>
    <n v="0.55069444444444449"/>
    <s v="Weekend"/>
    <x v="113"/>
    <x v="6"/>
    <n v="182.3"/>
    <s v="Hariharan Gounder"/>
    <s v="Gold"/>
    <x v="185"/>
    <s v="Cashier"/>
    <s v="FreshMart Tiruppur Circle"/>
    <x v="0"/>
    <x v="1"/>
    <x v="2"/>
    <n v="12"/>
    <n v="0.54168299456493962"/>
    <x v="0"/>
  </r>
  <r>
    <s v="INV100028"/>
    <d v="2025-11-10T00:00:00"/>
    <s v="CUST0051"/>
    <s v="PRD033"/>
    <s v="STR086"/>
    <s v="EMP0263"/>
    <n v="8"/>
    <n v="235.08"/>
    <n v="0"/>
    <n v="0"/>
    <n v="2162.7399999999998"/>
    <n v="1416.24"/>
    <n v="746.5"/>
    <x v="0"/>
    <x v="0"/>
    <x v="0"/>
    <n v="0.77152777777777781"/>
    <s v="Weekend"/>
    <x v="66"/>
    <x v="3"/>
    <n v="217.42"/>
    <s v="Ovi Devi"/>
    <s v="Gold"/>
    <x v="99"/>
    <s v="Cashier"/>
    <s v="FreshMart Bengaluru Circle"/>
    <x v="0"/>
    <x v="1"/>
    <x v="5"/>
    <n v="11"/>
    <n v="0.34516400491968524"/>
    <x v="0"/>
  </r>
  <r>
    <s v="INV101712"/>
    <d v="2025-11-10T00:00:00"/>
    <s v="CUST0275"/>
    <s v="PRD141"/>
    <s v="STR003"/>
    <s v="EMP0298"/>
    <n v="4"/>
    <n v="47.48"/>
    <n v="0"/>
    <n v="0"/>
    <n v="218.41"/>
    <n v="146.6"/>
    <n v="71.81"/>
    <x v="4"/>
    <x v="0"/>
    <x v="0"/>
    <n v="0.55208333333333337"/>
    <s v="Weekend"/>
    <x v="103"/>
    <x v="5"/>
    <n v="46.76"/>
    <s v="Latha Nathan"/>
    <s v="Gold"/>
    <x v="107"/>
    <s v="Billing"/>
    <s v="FreshMart Tiruppur Square"/>
    <x v="0"/>
    <x v="1"/>
    <x v="5"/>
    <n v="11"/>
    <n v="0.32878531202783756"/>
    <x v="0"/>
  </r>
  <r>
    <s v="INV100039"/>
    <d v="2025-09-10T00:00:00"/>
    <s v="CUST0572"/>
    <s v="PRD121"/>
    <s v="STR087"/>
    <s v="EMP0222"/>
    <n v="4"/>
    <n v="328.56"/>
    <n v="0"/>
    <n v="0"/>
    <n v="1314.24"/>
    <n v="1086.1199999999999"/>
    <n v="228.12"/>
    <x v="4"/>
    <x v="0"/>
    <x v="0"/>
    <n v="0.50486111111111109"/>
    <s v="Weekday"/>
    <x v="112"/>
    <x v="8"/>
    <n v="223.15"/>
    <s v="Chandrasekar Balan"/>
    <s v="Gold"/>
    <x v="96"/>
    <s v="Inventory"/>
    <s v="FreshMart Mysuru Complex"/>
    <x v="0"/>
    <x v="1"/>
    <x v="10"/>
    <n v="9"/>
    <n v="0.17357560262965668"/>
    <x v="0"/>
  </r>
  <r>
    <s v="INV101151"/>
    <d v="2025-06-10T00:00:00"/>
    <s v="CUST0493"/>
    <s v="PRD091"/>
    <s v="STR062"/>
    <s v="EMP0350"/>
    <n v="4"/>
    <n v="376.8"/>
    <n v="0"/>
    <n v="0"/>
    <n v="1507.2"/>
    <n v="1206.28"/>
    <n v="300.92"/>
    <x v="0"/>
    <x v="0"/>
    <x v="0"/>
    <n v="0.7270833333333333"/>
    <s v="Weekday"/>
    <x v="74"/>
    <x v="9"/>
    <n v="376.11"/>
    <s v="Elango Nair"/>
    <s v="Gold"/>
    <x v="94"/>
    <s v="Cashier"/>
    <s v="FreshMart Hyderabad Crossing"/>
    <x v="0"/>
    <x v="1"/>
    <x v="9"/>
    <n v="6"/>
    <n v="0.19965498938428874"/>
    <x v="0"/>
  </r>
  <r>
    <s v="INV100758"/>
    <d v="2025-05-10T00:00:00"/>
    <s v="CUST0475"/>
    <s v="PRD057"/>
    <s v="STR053"/>
    <s v="EMP0007"/>
    <n v="5"/>
    <n v="337.13"/>
    <n v="0"/>
    <n v="0"/>
    <n v="1938.5"/>
    <n v="1175.25"/>
    <n v="763.25"/>
    <x v="4"/>
    <x v="0"/>
    <x v="0"/>
    <n v="0.38472222222222224"/>
    <s v="Weekend"/>
    <x v="117"/>
    <x v="2"/>
    <n v="317.99"/>
    <s v="Gopal Prabhu"/>
    <s v="Gold"/>
    <x v="131"/>
    <s v="Billing"/>
    <s v="FreshMart Tiruppur Heights"/>
    <x v="0"/>
    <x v="1"/>
    <x v="6"/>
    <n v="5"/>
    <n v="0.39373226721692028"/>
    <x v="0"/>
  </r>
  <r>
    <s v="INV100724"/>
    <d v="2025-03-10T00:00:00"/>
    <s v="CUST0054"/>
    <s v="PRD092"/>
    <s v="STR045"/>
    <s v="EMP0204"/>
    <n v="3"/>
    <n v="242.16"/>
    <n v="0"/>
    <n v="0"/>
    <n v="726.48"/>
    <n v="577.16999999999996"/>
    <n v="149.31"/>
    <x v="5"/>
    <x v="0"/>
    <x v="0"/>
    <n v="0.45277777777777778"/>
    <s v="Weekday"/>
    <x v="22"/>
    <x v="9"/>
    <n v="224.28"/>
    <s v="Deepak Pillai"/>
    <s v="Gold"/>
    <x v="116"/>
    <s v="Inventory"/>
    <s v="FreshMart Madurai Junction"/>
    <x v="0"/>
    <x v="1"/>
    <x v="3"/>
    <n v="3"/>
    <n v="0.20552527254707631"/>
    <x v="0"/>
  </r>
  <r>
    <s v="INV100823"/>
    <d v="2025-09-25T00:00:00"/>
    <s v="CUST0346"/>
    <s v="PRD006"/>
    <s v="STR054"/>
    <s v="EMP0104"/>
    <n v="4"/>
    <n v="361.94"/>
    <n v="0"/>
    <n v="0"/>
    <n v="1447.76"/>
    <n v="865.28"/>
    <n v="582.48"/>
    <x v="1"/>
    <x v="0"/>
    <x v="0"/>
    <n v="0.87083333333333335"/>
    <s v="Weekday"/>
    <x v="81"/>
    <x v="6"/>
    <n v="343.56"/>
    <s v="Thenmozhi Devi"/>
    <s v="Gold"/>
    <x v="81"/>
    <s v="Inventory"/>
    <s v="FreshMart Mysuru Plaza"/>
    <x v="0"/>
    <x v="1"/>
    <x v="10"/>
    <n v="9"/>
    <n v="0.40233187821185834"/>
    <x v="0"/>
  </r>
  <r>
    <s v="INV102466"/>
    <d v="2025-09-25T00:00:00"/>
    <s v="CUST0634"/>
    <s v="PRD020"/>
    <s v="STR009"/>
    <s v="EMP0317"/>
    <n v="3"/>
    <n v="103.11"/>
    <n v="0"/>
    <n v="0"/>
    <n v="309.33"/>
    <n v="258.14999999999998"/>
    <n v="51.18"/>
    <x v="5"/>
    <x v="0"/>
    <x v="0"/>
    <n v="0.55972222222222223"/>
    <s v="Weekday"/>
    <x v="35"/>
    <x v="7"/>
    <n v="99.93"/>
    <s v="Chandrasekar Pandian"/>
    <s v="Gold"/>
    <x v="78"/>
    <s v="HR"/>
    <s v="FreshMart Kochi Square"/>
    <x v="0"/>
    <x v="1"/>
    <x v="10"/>
    <n v="9"/>
    <n v="0.16545436912035691"/>
    <x v="0"/>
  </r>
  <r>
    <s v="INV100706"/>
    <d v="2025-09-23T00:00:00"/>
    <s v="CUST0450"/>
    <s v="PRD052"/>
    <s v="STR021"/>
    <s v="EMP0280"/>
    <n v="6"/>
    <n v="356.52"/>
    <n v="0"/>
    <n v="0"/>
    <n v="2139.12"/>
    <n v="1532.94"/>
    <n v="606.17999999999995"/>
    <x v="3"/>
    <x v="0"/>
    <x v="0"/>
    <n v="0.83125000000000004"/>
    <s v="Weekday"/>
    <x v="10"/>
    <x v="2"/>
    <n v="328.59"/>
    <s v="Bhavani Chettiar"/>
    <s v="Gold"/>
    <x v="61"/>
    <s v="Store Manager"/>
    <s v="FreshMart Madurai Market"/>
    <x v="0"/>
    <x v="1"/>
    <x v="10"/>
    <n v="9"/>
    <n v="0.28337821160103221"/>
    <x v="0"/>
  </r>
  <r>
    <s v="INV102051"/>
    <d v="2025-09-20T00:00:00"/>
    <s v="CUST0045"/>
    <s v="PRD068"/>
    <s v="STR080"/>
    <s v="EMP0285"/>
    <n v="4"/>
    <n v="240.51"/>
    <n v="0"/>
    <n v="0"/>
    <n v="1106.3499999999999"/>
    <n v="643.91999999999996"/>
    <n v="462.43"/>
    <x v="0"/>
    <x v="0"/>
    <x v="0"/>
    <n v="0.46875"/>
    <s v="Weekend"/>
    <x v="105"/>
    <x v="11"/>
    <n v="232.2"/>
    <s v="Thenmozhi Pandian"/>
    <s v="Gold"/>
    <x v="62"/>
    <s v="Store Manager"/>
    <s v="FreshMart Madurai Colony"/>
    <x v="0"/>
    <x v="1"/>
    <x v="10"/>
    <n v="9"/>
    <n v="0.41797803588376198"/>
    <x v="0"/>
  </r>
  <r>
    <s v="INV101508"/>
    <d v="2025-09-19T00:00:00"/>
    <s v="CUST0436"/>
    <s v="PRD124"/>
    <s v="STR080"/>
    <s v="EMP0285"/>
    <n v="6"/>
    <n v="124.54"/>
    <n v="0"/>
    <n v="0"/>
    <n v="747.24"/>
    <n v="653.52"/>
    <n v="93.72"/>
    <x v="5"/>
    <x v="0"/>
    <x v="0"/>
    <n v="0.86875000000000002"/>
    <s v="Weekday"/>
    <x v="102"/>
    <x v="8"/>
    <n v="121.9"/>
    <s v="Hari Pillai"/>
    <s v="Gold"/>
    <x v="62"/>
    <s v="Store Manager"/>
    <s v="FreshMart Madurai Colony"/>
    <x v="0"/>
    <x v="1"/>
    <x v="10"/>
    <n v="9"/>
    <n v="0.12542155130881644"/>
    <x v="0"/>
  </r>
  <r>
    <s v="INV100071"/>
    <d v="2025-09-18T00:00:00"/>
    <s v="CUST0475"/>
    <s v="PRD093"/>
    <s v="STR076"/>
    <s v="EMP0099"/>
    <n v="3"/>
    <n v="97.24"/>
    <n v="0"/>
    <n v="0"/>
    <n v="291.72000000000003"/>
    <n v="239.46"/>
    <n v="52.26"/>
    <x v="2"/>
    <x v="0"/>
    <x v="0"/>
    <n v="0.66805555555555551"/>
    <s v="Weekday"/>
    <x v="61"/>
    <x v="10"/>
    <n v="96.72"/>
    <s v="Gopal Prabhu"/>
    <s v="Gold"/>
    <x v="170"/>
    <s v="Cashier"/>
    <s v="FreshMart Hyderabad Towers"/>
    <x v="0"/>
    <x v="1"/>
    <x v="10"/>
    <n v="9"/>
    <n v="0.17914438502673793"/>
    <x v="0"/>
  </r>
  <r>
    <s v="INV100568"/>
    <d v="2025-09-17T00:00:00"/>
    <s v="CUST0370"/>
    <s v="PRD032"/>
    <s v="STR059"/>
    <s v="EMP0032"/>
    <n v="8"/>
    <n v="145.96"/>
    <n v="0"/>
    <n v="0"/>
    <n v="1167.68"/>
    <n v="927.28"/>
    <n v="240.4"/>
    <x v="0"/>
    <x v="0"/>
    <x v="0"/>
    <n v="0.72013888888888888"/>
    <s v="Weekday"/>
    <x v="28"/>
    <x v="3"/>
    <n v="141.11000000000001"/>
    <s v="Jaya Naicker"/>
    <s v="Gold"/>
    <x v="186"/>
    <s v="Cashier"/>
    <s v="FreshMart Coimbatore Plaza"/>
    <x v="0"/>
    <x v="1"/>
    <x v="10"/>
    <n v="9"/>
    <n v="0.20587832282817209"/>
    <x v="0"/>
  </r>
  <r>
    <s v="INV102191"/>
    <d v="2025-09-16T00:00:00"/>
    <s v="CUST0060"/>
    <s v="PRD001"/>
    <s v="STR078"/>
    <s v="EMP0296"/>
    <n v="7"/>
    <n v="343.32"/>
    <n v="0"/>
    <n v="0"/>
    <n v="2403.2399999999998"/>
    <n v="1293.18"/>
    <n v="1110.06"/>
    <x v="3"/>
    <x v="0"/>
    <x v="0"/>
    <n v="0.37847222222222221"/>
    <s v="Weekday"/>
    <x v="76"/>
    <x v="6"/>
    <n v="299.73"/>
    <s v="Anand Subramaniam"/>
    <s v="Gold"/>
    <x v="140"/>
    <s v="Billing"/>
    <s v="FreshMart Tiruppur Towers"/>
    <x v="0"/>
    <x v="1"/>
    <x v="10"/>
    <n v="9"/>
    <n v="0.4619014330653618"/>
    <x v="0"/>
  </r>
  <r>
    <s v="INV101206"/>
    <d v="2025-09-14T00:00:00"/>
    <s v="CUST0600"/>
    <s v="PRD072"/>
    <s v="STR012"/>
    <s v="EMP0157"/>
    <n v="8"/>
    <n v="368.84"/>
    <n v="0"/>
    <n v="0"/>
    <n v="3393.33"/>
    <n v="2110.8000000000002"/>
    <n v="1282.53"/>
    <x v="2"/>
    <x v="0"/>
    <x v="0"/>
    <n v="0.59305555555555556"/>
    <s v="Weekend"/>
    <x v="57"/>
    <x v="1"/>
    <n v="340.25"/>
    <s v="Anitha Reddy"/>
    <s v="Gold"/>
    <x v="142"/>
    <s v="Cashier"/>
    <s v="FreshMart Chennai Junction"/>
    <x v="0"/>
    <x v="1"/>
    <x v="10"/>
    <n v="9"/>
    <n v="0.37795616695104811"/>
    <x v="0"/>
  </r>
  <r>
    <s v="INV101548"/>
    <d v="2025-09-14T00:00:00"/>
    <s v="CUST0096"/>
    <s v="PRD118"/>
    <s v="STR043"/>
    <s v="EMP0271"/>
    <n v="5"/>
    <n v="157.91999999999999"/>
    <n v="0"/>
    <n v="0"/>
    <n v="908.04"/>
    <n v="688.2"/>
    <n v="219.84"/>
    <x v="4"/>
    <x v="0"/>
    <x v="0"/>
    <n v="0.54236111111111107"/>
    <s v="Weekend"/>
    <x v="44"/>
    <x v="8"/>
    <n v="155.55000000000001"/>
    <s v="Hariharan Gounder"/>
    <s v="Gold"/>
    <x v="187"/>
    <s v="Inventory"/>
    <s v="FreshMart Erode Heights"/>
    <x v="0"/>
    <x v="1"/>
    <x v="10"/>
    <n v="9"/>
    <n v="0.24210387207612"/>
    <x v="0"/>
  </r>
  <r>
    <s v="INV101138"/>
    <d v="2025-09-09T00:00:00"/>
    <s v="CUST0263"/>
    <s v="PRD004"/>
    <s v="STR018"/>
    <s v="EMP0308"/>
    <n v="7"/>
    <n v="400.62"/>
    <n v="0"/>
    <n v="0"/>
    <n v="2804.34"/>
    <n v="1655.78"/>
    <n v="1148.56"/>
    <x v="3"/>
    <x v="0"/>
    <x v="0"/>
    <n v="0.5395833333333333"/>
    <s v="Weekday"/>
    <x v="127"/>
    <x v="6"/>
    <n v="398.25"/>
    <s v="Deepa Kumar"/>
    <s v="Gold"/>
    <x v="80"/>
    <s v="Cashier"/>
    <s v="FreshMart Hyderabad Main Road"/>
    <x v="0"/>
    <x v="1"/>
    <x v="10"/>
    <n v="9"/>
    <n v="0.40956517398033043"/>
    <x v="0"/>
  </r>
  <r>
    <s v="INV102092"/>
    <d v="2025-05-09T00:00:00"/>
    <s v="CUST0475"/>
    <s v="PRD079"/>
    <s v="STR076"/>
    <s v="EMP0342"/>
    <n v="8"/>
    <n v="270.83"/>
    <n v="0"/>
    <n v="0"/>
    <n v="2166.64"/>
    <n v="1552.48"/>
    <n v="614.16"/>
    <x v="5"/>
    <x v="0"/>
    <x v="0"/>
    <n v="0.47430555555555554"/>
    <s v="Weekday"/>
    <x v="64"/>
    <x v="1"/>
    <n v="260.93"/>
    <s v="Gopal Prabhu"/>
    <s v="Gold"/>
    <x v="180"/>
    <s v="Inventory"/>
    <s v="FreshMart Hyderabad Towers"/>
    <x v="0"/>
    <x v="1"/>
    <x v="6"/>
    <n v="5"/>
    <n v="0.2834619503009268"/>
    <x v="0"/>
  </r>
  <r>
    <s v="INV100682"/>
    <d v="2025-03-09T00:00:00"/>
    <s v="CUST0518"/>
    <s v="PRD118"/>
    <s v="STR016"/>
    <s v="EMP0122"/>
    <n v="6"/>
    <n v="169.75"/>
    <n v="0"/>
    <n v="0"/>
    <n v="1018.5"/>
    <n v="825.84"/>
    <n v="192.66"/>
    <x v="2"/>
    <x v="0"/>
    <x v="0"/>
    <n v="0.49375000000000002"/>
    <s v="Weekday"/>
    <x v="44"/>
    <x v="8"/>
    <n v="155.55000000000001"/>
    <s v="Raghav Kumar"/>
    <s v="Gold"/>
    <x v="64"/>
    <s v="Cashier"/>
    <s v="FreshMart Kochi Bypass"/>
    <x v="0"/>
    <x v="1"/>
    <x v="3"/>
    <n v="3"/>
    <n v="0.18916053019145801"/>
    <x v="0"/>
  </r>
  <r>
    <s v="INV101648"/>
    <d v="2025-01-09T00:00:00"/>
    <s v="CUST0264"/>
    <s v="PRD116"/>
    <s v="STR059"/>
    <s v="EMP0326"/>
    <n v="6"/>
    <n v="156.36000000000001"/>
    <n v="0"/>
    <n v="0"/>
    <n v="938.16"/>
    <n v="767.88"/>
    <n v="170.28"/>
    <x v="3"/>
    <x v="0"/>
    <x v="0"/>
    <n v="0.77638888888888891"/>
    <s v="Weekday"/>
    <x v="125"/>
    <x v="4"/>
    <n v="150.04"/>
    <s v="Kavya Sharma"/>
    <s v="Gold"/>
    <x v="188"/>
    <s v="Store Manager"/>
    <s v="FreshMart Coimbatore Plaza"/>
    <x v="0"/>
    <x v="1"/>
    <x v="7"/>
    <n v="1"/>
    <n v="0.18150422102839603"/>
    <x v="0"/>
  </r>
  <r>
    <s v="INV100607"/>
    <d v="2025-08-25T00:00:00"/>
    <s v="CUST0156"/>
    <s v="PRD044"/>
    <s v="STR086"/>
    <s v="EMP0263"/>
    <n v="8"/>
    <n v="239.78"/>
    <n v="0"/>
    <n v="0"/>
    <n v="1918.24"/>
    <n v="1665.76"/>
    <n v="252.48"/>
    <x v="5"/>
    <x v="0"/>
    <x v="0"/>
    <n v="0.59305555555555556"/>
    <s v="Weekday"/>
    <x v="132"/>
    <x v="12"/>
    <n v="229.81"/>
    <s v="Tara Chettiar"/>
    <s v="Gold"/>
    <x v="99"/>
    <s v="Cashier"/>
    <s v="FreshMart Bengaluru Circle"/>
    <x v="0"/>
    <x v="1"/>
    <x v="11"/>
    <n v="8"/>
    <n v="0.13162065226457587"/>
    <x v="0"/>
  </r>
  <r>
    <s v="INV100100"/>
    <d v="2025-08-24T00:00:00"/>
    <s v="CUST0063"/>
    <s v="PRD084"/>
    <s v="STR030"/>
    <s v="EMP0036"/>
    <n v="8"/>
    <n v="226.02"/>
    <n v="0"/>
    <n v="0"/>
    <n v="2079.38"/>
    <n v="1457.36"/>
    <n v="622.02"/>
    <x v="5"/>
    <x v="0"/>
    <x v="0"/>
    <n v="0.48333333333333334"/>
    <s v="Weekend"/>
    <x v="36"/>
    <x v="9"/>
    <n v="221.61"/>
    <s v="Priya Varma"/>
    <s v="Gold"/>
    <x v="85"/>
    <s v="Cashier"/>
    <s v="FreshMart Mysuru Bypass"/>
    <x v="0"/>
    <x v="1"/>
    <x v="11"/>
    <n v="8"/>
    <n v="0.299137242831998"/>
    <x v="0"/>
  </r>
  <r>
    <s v="INV101673"/>
    <d v="2025-08-19T00:00:00"/>
    <s v="CUST0409"/>
    <s v="PRD032"/>
    <s v="STR006"/>
    <s v="EMP0265"/>
    <n v="8"/>
    <n v="154.01"/>
    <n v="0"/>
    <n v="0"/>
    <n v="1232.08"/>
    <n v="927.28"/>
    <n v="304.8"/>
    <x v="0"/>
    <x v="0"/>
    <x v="0"/>
    <n v="0.67013888888888884"/>
    <s v="Weekday"/>
    <x v="28"/>
    <x v="3"/>
    <n v="141.11000000000001"/>
    <s v="Banu Subramaniam"/>
    <s v="Gold"/>
    <x v="124"/>
    <s v="Operations"/>
    <s v="FreshMart Mysuru Junction"/>
    <x v="0"/>
    <x v="1"/>
    <x v="11"/>
    <n v="8"/>
    <n v="0.24738653334199082"/>
    <x v="0"/>
  </r>
  <r>
    <s v="INV102420"/>
    <d v="2025-08-13T00:00:00"/>
    <s v="CUST0324"/>
    <s v="PRD097"/>
    <s v="STR006"/>
    <s v="EMP0265"/>
    <n v="3"/>
    <n v="405.66"/>
    <n v="0"/>
    <n v="0"/>
    <n v="1216.98"/>
    <n v="931.14"/>
    <n v="285.83999999999997"/>
    <x v="3"/>
    <x v="0"/>
    <x v="0"/>
    <n v="0.80694444444444446"/>
    <s v="Weekday"/>
    <x v="41"/>
    <x v="10"/>
    <n v="365.92"/>
    <s v="Tamil Velan"/>
    <s v="Gold"/>
    <x v="124"/>
    <s v="Operations"/>
    <s v="FreshMart Mysuru Junction"/>
    <x v="0"/>
    <x v="1"/>
    <x v="11"/>
    <n v="8"/>
    <n v="0.23487649755953258"/>
    <x v="0"/>
  </r>
  <r>
    <s v="INV101477"/>
    <d v="2025-11-08T00:00:00"/>
    <s v="CUST0493"/>
    <s v="PRD108"/>
    <s v="STR025"/>
    <s v="EMP0011"/>
    <n v="6"/>
    <n v="310.42"/>
    <n v="0"/>
    <n v="0"/>
    <n v="1862.52"/>
    <n v="1559.58"/>
    <n v="302.94"/>
    <x v="2"/>
    <x v="0"/>
    <x v="0"/>
    <n v="0.78541666666666665"/>
    <s v="Weekday"/>
    <x v="140"/>
    <x v="4"/>
    <n v="306.62"/>
    <s v="Elango Nair"/>
    <s v="Gold"/>
    <x v="159"/>
    <s v="Billing"/>
    <s v="FreshMart Tiruppur Enclave"/>
    <x v="0"/>
    <x v="1"/>
    <x v="5"/>
    <n v="11"/>
    <n v="0.16265060240963855"/>
    <x v="0"/>
  </r>
  <r>
    <s v="INV101621"/>
    <d v="2025-11-08T00:00:00"/>
    <s v="CUST0054"/>
    <s v="PRD109"/>
    <s v="STR086"/>
    <s v="EMP0263"/>
    <n v="3"/>
    <n v="170.66"/>
    <n v="0"/>
    <n v="0"/>
    <n v="511.98"/>
    <n v="413.85"/>
    <n v="98.13"/>
    <x v="4"/>
    <x v="0"/>
    <x v="0"/>
    <n v="0.77569444444444446"/>
    <s v="Weekday"/>
    <x v="18"/>
    <x v="4"/>
    <n v="157.97999999999999"/>
    <s v="Deepak Pillai"/>
    <s v="Gold"/>
    <x v="99"/>
    <s v="Cashier"/>
    <s v="FreshMart Bengaluru Circle"/>
    <x v="0"/>
    <x v="1"/>
    <x v="5"/>
    <n v="11"/>
    <n v="0.19166764326731511"/>
    <x v="0"/>
  </r>
  <r>
    <s v="INV100944"/>
    <d v="2025-09-08T00:00:00"/>
    <s v="CUST0482"/>
    <s v="PRD056"/>
    <s v="STR004"/>
    <s v="EMP0212"/>
    <n v="5"/>
    <n v="352.39"/>
    <n v="0"/>
    <n v="0"/>
    <n v="2026.24"/>
    <n v="1192.1500000000001"/>
    <n v="834.09"/>
    <x v="0"/>
    <x v="0"/>
    <x v="0"/>
    <n v="0.76180555555555551"/>
    <s v="Weekend"/>
    <x v="133"/>
    <x v="2"/>
    <n v="333.54"/>
    <s v="Prakash Naicker"/>
    <s v="Gold"/>
    <x v="84"/>
    <s v="Billing"/>
    <s v="FreshMart Erode Plaza"/>
    <x v="0"/>
    <x v="1"/>
    <x v="10"/>
    <n v="9"/>
    <n v="0.41164422773215414"/>
    <x v="0"/>
  </r>
  <r>
    <s v="INV100951"/>
    <d v="2025-06-08T00:00:00"/>
    <s v="CUST0144"/>
    <s v="PRD026"/>
    <s v="STR090"/>
    <s v="EMP0088"/>
    <n v="5"/>
    <n v="368.1"/>
    <n v="0"/>
    <n v="0"/>
    <n v="1840.5"/>
    <n v="1236.25"/>
    <n v="604.25"/>
    <x v="4"/>
    <x v="0"/>
    <x v="0"/>
    <n v="0.73333333333333328"/>
    <s v="Weekday"/>
    <x v="15"/>
    <x v="3"/>
    <n v="329.69"/>
    <s v="Lalitha Chandran"/>
    <s v="Gold"/>
    <x v="189"/>
    <s v="Cashier"/>
    <s v="FreshMart Mysuru Heights"/>
    <x v="0"/>
    <x v="1"/>
    <x v="9"/>
    <n v="6"/>
    <n v="0.32830752512904104"/>
    <x v="0"/>
  </r>
  <r>
    <s v="INV100654"/>
    <d v="2025-03-08T00:00:00"/>
    <s v="CUST0297"/>
    <s v="PRD016"/>
    <s v="STR117"/>
    <s v="EMP0009"/>
    <n v="6"/>
    <n v="67.94"/>
    <n v="0"/>
    <n v="0"/>
    <n v="468.79"/>
    <n v="288.89999999999998"/>
    <n v="179.89"/>
    <x v="3"/>
    <x v="0"/>
    <x v="0"/>
    <n v="0.91388888888888886"/>
    <s v="Weekend"/>
    <x v="17"/>
    <x v="7"/>
    <n v="59.92"/>
    <s v="Nithya Sharma"/>
    <s v="Gold"/>
    <x v="190"/>
    <s v="Cashier"/>
    <s v="FreshMart Nagpur Market"/>
    <x v="0"/>
    <x v="1"/>
    <x v="3"/>
    <n v="3"/>
    <n v="0.38373258815247763"/>
    <x v="0"/>
  </r>
  <r>
    <s v="INV100684"/>
    <d v="2025-02-08T00:00:00"/>
    <s v="CUST0353"/>
    <s v="PRD054"/>
    <s v="STR012"/>
    <s v="EMP0142"/>
    <n v="5"/>
    <n v="537.21"/>
    <n v="0"/>
    <n v="0"/>
    <n v="3088.96"/>
    <n v="1895.95"/>
    <n v="1193.01"/>
    <x v="5"/>
    <x v="0"/>
    <x v="0"/>
    <n v="0.83888888888888891"/>
    <s v="Weekend"/>
    <x v="3"/>
    <x v="2"/>
    <n v="530.16"/>
    <s v="Mala Nair"/>
    <s v="Gold"/>
    <x v="70"/>
    <s v="Billing"/>
    <s v="FreshMart Chennai Junction"/>
    <x v="0"/>
    <x v="1"/>
    <x v="0"/>
    <n v="2"/>
    <n v="0.38621736765772297"/>
    <x v="0"/>
  </r>
  <r>
    <s v="INV100756"/>
    <d v="2025-02-08T00:00:00"/>
    <s v="CUST0505"/>
    <s v="PRD079"/>
    <s v="STR087"/>
    <s v="EMP0222"/>
    <n v="5"/>
    <n v="269.06"/>
    <n v="0"/>
    <n v="0"/>
    <n v="1547.09"/>
    <n v="970.3"/>
    <n v="576.79"/>
    <x v="0"/>
    <x v="0"/>
    <x v="0"/>
    <n v="0.91180555555555554"/>
    <s v="Weekend"/>
    <x v="64"/>
    <x v="1"/>
    <n v="260.93"/>
    <s v="Yazhini Sekar"/>
    <s v="Gold"/>
    <x v="96"/>
    <s v="Inventory"/>
    <s v="FreshMart Mysuru Complex"/>
    <x v="0"/>
    <x v="1"/>
    <x v="0"/>
    <n v="2"/>
    <n v="0.3728225248692707"/>
    <x v="0"/>
  </r>
  <r>
    <s v="INV102100"/>
    <d v="2025-02-08T00:00:00"/>
    <s v="CUST0228"/>
    <s v="PRD097"/>
    <s v="STR012"/>
    <s v="EMP0142"/>
    <n v="6"/>
    <n v="408.46"/>
    <n v="0"/>
    <n v="0"/>
    <n v="2818.37"/>
    <n v="1862.28"/>
    <n v="956.09"/>
    <x v="3"/>
    <x v="0"/>
    <x v="0"/>
    <n v="0.49305555555555558"/>
    <s v="Weekend"/>
    <x v="41"/>
    <x v="10"/>
    <n v="365.92"/>
    <s v="Sundar Balan"/>
    <s v="Gold"/>
    <x v="70"/>
    <s v="Billing"/>
    <s v="FreshMart Chennai Junction"/>
    <x v="0"/>
    <x v="1"/>
    <x v="0"/>
    <n v="2"/>
    <n v="0.33923508978594014"/>
    <x v="0"/>
  </r>
  <r>
    <s v="INV102419"/>
    <d v="2025-02-08T00:00:00"/>
    <s v="CUST0045"/>
    <s v="PRD071"/>
    <s v="STR044"/>
    <s v="EMP0118"/>
    <n v="6"/>
    <n v="59.94"/>
    <n v="0"/>
    <n v="0"/>
    <n v="413.59"/>
    <n v="258.06"/>
    <n v="155.53"/>
    <x v="2"/>
    <x v="0"/>
    <x v="0"/>
    <n v="0.56736111111111109"/>
    <s v="Weekend"/>
    <x v="37"/>
    <x v="1"/>
    <n v="53.39"/>
    <s v="Thenmozhi Pandian"/>
    <s v="Gold"/>
    <x v="191"/>
    <s v="Inventory"/>
    <s v="FreshMart Erode Colony"/>
    <x v="0"/>
    <x v="1"/>
    <x v="0"/>
    <n v="2"/>
    <n v="0.37604874392514326"/>
    <x v="0"/>
  </r>
  <r>
    <s v="INV100402"/>
    <d v="2025-07-30T00:00:00"/>
    <s v="CUST0551"/>
    <s v="PRD057"/>
    <s v="STR044"/>
    <s v="EMP0208"/>
    <n v="5"/>
    <n v="326.05"/>
    <n v="0"/>
    <n v="0"/>
    <n v="1630.25"/>
    <n v="1175.25"/>
    <n v="455"/>
    <x v="3"/>
    <x v="0"/>
    <x v="0"/>
    <n v="0.63402777777777775"/>
    <s v="Weekday"/>
    <x v="117"/>
    <x v="2"/>
    <n v="317.99"/>
    <s v="Jagan Pandian"/>
    <s v="Gold"/>
    <x v="182"/>
    <s v="Inventory"/>
    <s v="FreshMart Erode Colony"/>
    <x v="0"/>
    <x v="1"/>
    <x v="1"/>
    <n v="7"/>
    <n v="0.27909829780708478"/>
    <x v="0"/>
  </r>
  <r>
    <s v="INV101551"/>
    <d v="2025-07-29T00:00:00"/>
    <s v="CUST0346"/>
    <s v="PRD096"/>
    <s v="STR008"/>
    <s v="EMP0027"/>
    <n v="8"/>
    <n v="226.78"/>
    <n v="0"/>
    <n v="0"/>
    <n v="1814.24"/>
    <n v="1361.6"/>
    <n v="452.64"/>
    <x v="5"/>
    <x v="0"/>
    <x v="0"/>
    <n v="0.75694444444444442"/>
    <s v="Weekday"/>
    <x v="27"/>
    <x v="10"/>
    <n v="205.93"/>
    <s v="Thenmozhi Devi"/>
    <s v="Gold"/>
    <x v="192"/>
    <s v="Billing"/>
    <s v="FreshMart Kochi Plaza"/>
    <x v="0"/>
    <x v="1"/>
    <x v="1"/>
    <n v="7"/>
    <n v="0.24949290060851925"/>
    <x v="0"/>
  </r>
  <r>
    <s v="INV100337"/>
    <d v="2025-07-28T00:00:00"/>
    <s v="CUST0165"/>
    <s v="PRD057"/>
    <s v="STR034"/>
    <s v="EMP0034"/>
    <n v="3"/>
    <n v="340.78"/>
    <n v="0"/>
    <n v="0"/>
    <n v="1022.34"/>
    <n v="705.15"/>
    <n v="317.19"/>
    <x v="2"/>
    <x v="0"/>
    <x v="0"/>
    <n v="0.66180555555555554"/>
    <s v="Weekday"/>
    <x v="117"/>
    <x v="2"/>
    <n v="317.99"/>
    <s v="Meena Reddy"/>
    <s v="Gold"/>
    <x v="185"/>
    <s v="Cashier"/>
    <s v="FreshMart Tiruppur Circle"/>
    <x v="0"/>
    <x v="1"/>
    <x v="1"/>
    <n v="7"/>
    <n v="0.3102588180057515"/>
    <x v="0"/>
  </r>
  <r>
    <s v="INV101260"/>
    <d v="2025-07-23T00:00:00"/>
    <s v="CUST0635"/>
    <s v="PRD089"/>
    <s v="STR078"/>
    <s v="EMP0296"/>
    <n v="2"/>
    <n v="305.67"/>
    <n v="0"/>
    <n v="0"/>
    <n v="611.34"/>
    <n v="502.84"/>
    <n v="108.5"/>
    <x v="1"/>
    <x v="0"/>
    <x v="0"/>
    <n v="0.79374999999999996"/>
    <s v="Weekday"/>
    <x v="92"/>
    <x v="9"/>
    <n v="305.67"/>
    <s v="Thenmozhi Rao"/>
    <s v="Gold"/>
    <x v="140"/>
    <s v="Billing"/>
    <s v="FreshMart Tiruppur Towers"/>
    <x v="0"/>
    <x v="1"/>
    <x v="1"/>
    <n v="7"/>
    <n v="0.17747898059999345"/>
    <x v="0"/>
  </r>
  <r>
    <s v="INV101226"/>
    <d v="2025-07-20T00:00:00"/>
    <s v="CUST0277"/>
    <s v="PRD021"/>
    <s v="STR039"/>
    <s v="EMP0043"/>
    <n v="5"/>
    <n v="39.78"/>
    <n v="0"/>
    <n v="0"/>
    <n v="228.73"/>
    <n v="162"/>
    <n v="66.73"/>
    <x v="0"/>
    <x v="0"/>
    <x v="0"/>
    <n v="0.61736111111111114"/>
    <s v="Weekend"/>
    <x v="67"/>
    <x v="7"/>
    <n v="38.659999999999997"/>
    <s v="Senthil Kumar"/>
    <s v="Gold"/>
    <x v="193"/>
    <s v="Cashier"/>
    <s v="FreshMart Mysuru Market"/>
    <x v="0"/>
    <x v="1"/>
    <x v="1"/>
    <n v="7"/>
    <n v="0.29174135443536048"/>
    <x v="0"/>
  </r>
  <r>
    <s v="INV101307"/>
    <d v="2025-07-18T00:00:00"/>
    <s v="CUST0666"/>
    <s v="PRD109"/>
    <s v="STR092"/>
    <s v="EMP0336"/>
    <n v="8"/>
    <n v="166.99"/>
    <n v="0"/>
    <n v="0"/>
    <n v="1335.92"/>
    <n v="1103.5999999999999"/>
    <n v="232.32"/>
    <x v="3"/>
    <x v="0"/>
    <x v="0"/>
    <n v="0.72430555555555554"/>
    <s v="Weekday"/>
    <x v="18"/>
    <x v="4"/>
    <n v="157.97999999999999"/>
    <s v="Anand Reddy"/>
    <s v="Gold"/>
    <x v="114"/>
    <s v="Billing"/>
    <s v="FreshMart Chennai Gardens"/>
    <x v="0"/>
    <x v="1"/>
    <x v="1"/>
    <n v="7"/>
    <n v="0.1739026288999341"/>
    <x v="0"/>
  </r>
  <r>
    <s v="INV100295"/>
    <d v="2025-10-07T00:00:00"/>
    <s v="CUST0571"/>
    <s v="PRD015"/>
    <s v="STR003"/>
    <s v="EMP0298"/>
    <n v="5"/>
    <n v="491.63"/>
    <n v="0"/>
    <n v="0"/>
    <n v="2458.15"/>
    <n v="1934.45"/>
    <n v="523.70000000000005"/>
    <x v="5"/>
    <x v="0"/>
    <x v="0"/>
    <n v="0.76944444444444449"/>
    <s v="Weekday"/>
    <x v="19"/>
    <x v="7"/>
    <n v="459.58"/>
    <s v="Nirmala Iyer"/>
    <s v="Gold"/>
    <x v="107"/>
    <s v="Billing"/>
    <s v="FreshMart Tiruppur Square"/>
    <x v="0"/>
    <x v="1"/>
    <x v="8"/>
    <n v="10"/>
    <n v="0.21304639668043041"/>
    <x v="0"/>
  </r>
  <r>
    <s v="INV102091"/>
    <d v="2025-06-07T00:00:00"/>
    <s v="CUST0052"/>
    <s v="PRD132"/>
    <s v="STR048"/>
    <s v="EMP0152"/>
    <n v="5"/>
    <n v="365.14"/>
    <n v="0"/>
    <n v="0"/>
    <n v="2099.5500000000002"/>
    <n v="1269.1500000000001"/>
    <n v="830.4"/>
    <x v="3"/>
    <x v="0"/>
    <x v="0"/>
    <n v="0.45"/>
    <s v="Weekend"/>
    <x v="77"/>
    <x v="0"/>
    <n v="351.78"/>
    <s v="Janani Selvam"/>
    <s v="Gold"/>
    <x v="141"/>
    <s v="Store Manager"/>
    <s v="FreshMart Bengaluru Square"/>
    <x v="0"/>
    <x v="1"/>
    <x v="9"/>
    <n v="6"/>
    <n v="0.39551332428377506"/>
    <x v="0"/>
  </r>
  <r>
    <s v="INV101243"/>
    <d v="2025-01-07T00:00:00"/>
    <s v="CUST0119"/>
    <s v="PRD013"/>
    <s v="STR009"/>
    <s v="EMP0322"/>
    <n v="5"/>
    <n v="183.19"/>
    <n v="0"/>
    <n v="0"/>
    <n v="915.95"/>
    <n v="621.20000000000005"/>
    <n v="294.75"/>
    <x v="2"/>
    <x v="0"/>
    <x v="0"/>
    <n v="0.50624999999999998"/>
    <s v="Weekday"/>
    <x v="24"/>
    <x v="7"/>
    <n v="161.03"/>
    <s v="Nandhini Naidu"/>
    <s v="Gold"/>
    <x v="66"/>
    <s v="Billing"/>
    <s v="FreshMart Kochi Square"/>
    <x v="0"/>
    <x v="1"/>
    <x v="7"/>
    <n v="1"/>
    <n v="0.32179704132321629"/>
    <x v="0"/>
  </r>
  <r>
    <s v="INV101274"/>
    <d v="2025-06-30T00:00:00"/>
    <s v="CUST0264"/>
    <s v="PRD035"/>
    <s v="STR065"/>
    <s v="EMP0147"/>
    <n v="7"/>
    <n v="547.79999999999995"/>
    <n v="0"/>
    <n v="0"/>
    <n v="3834.6"/>
    <n v="2728.6"/>
    <n v="1106"/>
    <x v="2"/>
    <x v="0"/>
    <x v="0"/>
    <n v="0.41041666666666665"/>
    <s v="Weekday"/>
    <x v="40"/>
    <x v="3"/>
    <n v="503.36"/>
    <s v="Kavya Sharma"/>
    <s v="Gold"/>
    <x v="134"/>
    <s v="Billing"/>
    <s v="FreshMart Mysuru Enclave"/>
    <x v="0"/>
    <x v="1"/>
    <x v="9"/>
    <n v="6"/>
    <n v="0.28842643300474624"/>
    <x v="0"/>
  </r>
  <r>
    <s v="INV100884"/>
    <d v="2025-06-28T00:00:00"/>
    <s v="CUST0270"/>
    <s v="PRD024"/>
    <s v="STR063"/>
    <s v="EMP0173"/>
    <n v="7"/>
    <n v="333.47"/>
    <n v="0"/>
    <n v="0"/>
    <n v="2684.43"/>
    <n v="1722.84"/>
    <n v="961.59"/>
    <x v="5"/>
    <x v="0"/>
    <x v="0"/>
    <n v="0.78611111111111109"/>
    <s v="Weekend"/>
    <x v="88"/>
    <x v="7"/>
    <n v="313.47000000000003"/>
    <s v="Banu Venkataraman"/>
    <s v="Gold"/>
    <x v="194"/>
    <s v="Inventory"/>
    <s v="FreshMart Hyderabad Market"/>
    <x v="0"/>
    <x v="1"/>
    <x v="9"/>
    <n v="6"/>
    <n v="0.35821012281936954"/>
    <x v="0"/>
  </r>
  <r>
    <s v="INV101569"/>
    <d v="2025-06-22T00:00:00"/>
    <s v="CUST0562"/>
    <s v="PRD050"/>
    <s v="STR057"/>
    <s v="EMP0065"/>
    <n v="4"/>
    <n v="51.43"/>
    <n v="0"/>
    <n v="0"/>
    <n v="236.58"/>
    <n v="149.91999999999999"/>
    <n v="86.66"/>
    <x v="4"/>
    <x v="0"/>
    <x v="0"/>
    <n v="0.61944444444444446"/>
    <s v="Weekend"/>
    <x v="2"/>
    <x v="2"/>
    <n v="51.33"/>
    <s v="Gopal Pandian"/>
    <s v="Gold"/>
    <x v="169"/>
    <s v="Cashier"/>
    <s v="FreshMart Madurai Point"/>
    <x v="0"/>
    <x v="1"/>
    <x v="9"/>
    <n v="6"/>
    <n v="0.36630315326739366"/>
    <x v="0"/>
  </r>
  <r>
    <s v="INV100627"/>
    <d v="2025-06-21T00:00:00"/>
    <s v="CUST0497"/>
    <s v="PRD073"/>
    <s v="STR041"/>
    <s v="EMP0097"/>
    <n v="8"/>
    <n v="425.06"/>
    <n v="0"/>
    <n v="0"/>
    <n v="3910.55"/>
    <n v="2552.4"/>
    <n v="1358.15"/>
    <x v="5"/>
    <x v="0"/>
    <x v="0"/>
    <n v="0.75902777777777775"/>
    <s v="Weekend"/>
    <x v="51"/>
    <x v="1"/>
    <n v="392.68"/>
    <s v="Vasanth Nathan"/>
    <s v="Gold"/>
    <x v="105"/>
    <s v="Billing"/>
    <s v="FreshMart Tiruppur Colony"/>
    <x v="0"/>
    <x v="1"/>
    <x v="9"/>
    <n v="6"/>
    <n v="0.34730408766030352"/>
    <x v="0"/>
  </r>
  <r>
    <s v="INV100921"/>
    <d v="2025-06-20T00:00:00"/>
    <s v="CUST0461"/>
    <s v="PRD002"/>
    <s v="STR020"/>
    <s v="EMP0145"/>
    <n v="4"/>
    <n v="478.68"/>
    <n v="0"/>
    <n v="0"/>
    <n v="1914.72"/>
    <n v="1016.2"/>
    <n v="898.52"/>
    <x v="2"/>
    <x v="0"/>
    <x v="0"/>
    <n v="0.50069444444444444"/>
    <s v="Weekday"/>
    <x v="83"/>
    <x v="6"/>
    <n v="440.5"/>
    <s v="Prakash Achari"/>
    <s v="Gold"/>
    <x v="195"/>
    <s v="Cashier"/>
    <s v="FreshMart Erode Circle"/>
    <x v="0"/>
    <x v="1"/>
    <x v="9"/>
    <n v="6"/>
    <n v="0.46926965822679034"/>
    <x v="0"/>
  </r>
  <r>
    <s v="INV101526"/>
    <d v="2025-06-20T00:00:00"/>
    <s v="CUST0157"/>
    <s v="PRD049"/>
    <s v="STR043"/>
    <s v="EMP0330"/>
    <n v="3"/>
    <n v="424.8"/>
    <n v="0"/>
    <n v="0"/>
    <n v="1274.4000000000001"/>
    <n v="926.82"/>
    <n v="347.58"/>
    <x v="3"/>
    <x v="0"/>
    <x v="0"/>
    <n v="0.78749999999999998"/>
    <s v="Weekday"/>
    <x v="48"/>
    <x v="2"/>
    <n v="418.79"/>
    <s v="Prasath Chettiar"/>
    <s v="Gold"/>
    <x v="125"/>
    <s v="Store Manager"/>
    <s v="FreshMart Erode Heights"/>
    <x v="0"/>
    <x v="1"/>
    <x v="9"/>
    <n v="6"/>
    <n v="0.27274011299435025"/>
    <x v="0"/>
  </r>
  <r>
    <s v="INV100326"/>
    <d v="2025-06-15T00:00:00"/>
    <s v="CUST0045"/>
    <s v="PRD080"/>
    <s v="STR036"/>
    <s v="EMP0150"/>
    <n v="6"/>
    <n v="306.69"/>
    <n v="0"/>
    <n v="0"/>
    <n v="2116.16"/>
    <n v="1237.8"/>
    <n v="878.36"/>
    <x v="2"/>
    <x v="0"/>
    <x v="0"/>
    <n v="0.56597222222222221"/>
    <s v="Weekend"/>
    <x v="56"/>
    <x v="1"/>
    <n v="275.70999999999998"/>
    <s v="Thenmozhi Pandian"/>
    <s v="Gold"/>
    <x v="58"/>
    <s v="Operations"/>
    <s v="FreshMart Chennai Central"/>
    <x v="0"/>
    <x v="1"/>
    <x v="9"/>
    <n v="6"/>
    <n v="0.41507258430364435"/>
    <x v="0"/>
  </r>
  <r>
    <s v="INV100497"/>
    <d v="2025-06-15T00:00:00"/>
    <s v="CUST0178"/>
    <s v="PRD053"/>
    <s v="STR053"/>
    <s v="EMP0007"/>
    <n v="3"/>
    <n v="270.85000000000002"/>
    <n v="0"/>
    <n v="0"/>
    <n v="934.43"/>
    <n v="583.91999999999996"/>
    <n v="350.51"/>
    <x v="3"/>
    <x v="0"/>
    <x v="0"/>
    <n v="0.39166666666666666"/>
    <s v="Weekend"/>
    <x v="23"/>
    <x v="2"/>
    <n v="262.77"/>
    <s v="Vasanth Varma"/>
    <s v="Gold"/>
    <x v="131"/>
    <s v="Billing"/>
    <s v="FreshMart Tiruppur Heights"/>
    <x v="0"/>
    <x v="1"/>
    <x v="9"/>
    <n v="6"/>
    <n v="0.37510567939813577"/>
    <x v="0"/>
  </r>
  <r>
    <s v="INV101774"/>
    <d v="2025-06-14T00:00:00"/>
    <s v="CUST0205"/>
    <s v="PRD029"/>
    <s v="STR080"/>
    <s v="EMP0285"/>
    <n v="8"/>
    <n v="378.58"/>
    <n v="0"/>
    <n v="0"/>
    <n v="3482.94"/>
    <n v="2089.7600000000002"/>
    <n v="1393.18"/>
    <x v="0"/>
    <x v="0"/>
    <x v="0"/>
    <n v="0.66041666666666665"/>
    <s v="Weekend"/>
    <x v="9"/>
    <x v="3"/>
    <n v="332.73"/>
    <s v="Lalitha Nathan"/>
    <s v="Gold"/>
    <x v="62"/>
    <s v="Store Manager"/>
    <s v="FreshMart Madurai Colony"/>
    <x v="0"/>
    <x v="1"/>
    <x v="9"/>
    <n v="6"/>
    <n v="0.40000114845504087"/>
    <x v="0"/>
  </r>
  <r>
    <s v="INV101974"/>
    <d v="2025-10-06T00:00:00"/>
    <s v="CUST0677"/>
    <s v="PRD015"/>
    <s v="STR081"/>
    <s v="EMP0031"/>
    <n v="4"/>
    <n v="526.20000000000005"/>
    <n v="0"/>
    <n v="0"/>
    <n v="2104.8000000000002"/>
    <n v="1547.56"/>
    <n v="557.24"/>
    <x v="0"/>
    <x v="0"/>
    <x v="0"/>
    <n v="0.4777777777777778"/>
    <s v="Weekday"/>
    <x v="19"/>
    <x v="7"/>
    <n v="459.58"/>
    <s v="Kamala Naidu"/>
    <s v="Gold"/>
    <x v="196"/>
    <s v="Cashier"/>
    <s v="FreshMart Erode Crossing"/>
    <x v="0"/>
    <x v="1"/>
    <x v="8"/>
    <n v="10"/>
    <n v="0.26474724439376662"/>
    <x v="0"/>
  </r>
  <r>
    <s v="INV101440"/>
    <d v="2025-08-06T00:00:00"/>
    <s v="CUST0378"/>
    <s v="PRD048"/>
    <s v="STR006"/>
    <s v="EMP0265"/>
    <n v="5"/>
    <n v="161.82"/>
    <n v="0"/>
    <n v="0"/>
    <n v="930.46"/>
    <n v="546.04999999999995"/>
    <n v="384.41"/>
    <x v="5"/>
    <x v="0"/>
    <x v="0"/>
    <n v="0.90625"/>
    <s v="Weekend"/>
    <x v="122"/>
    <x v="2"/>
    <n v="147.72"/>
    <s v="Radha Nair"/>
    <s v="Gold"/>
    <x v="124"/>
    <s v="Operations"/>
    <s v="FreshMart Mysuru Junction"/>
    <x v="0"/>
    <x v="1"/>
    <x v="11"/>
    <n v="8"/>
    <n v="0.41313973733422177"/>
    <x v="0"/>
  </r>
  <r>
    <s v="INV101671"/>
    <d v="2025-07-06T00:00:00"/>
    <s v="CUST0392"/>
    <s v="PRD095"/>
    <s v="STR023"/>
    <s v="EMP0035"/>
    <n v="7"/>
    <n v="85.31"/>
    <n v="0"/>
    <n v="0"/>
    <n v="686.75"/>
    <n v="434.98"/>
    <n v="251.77"/>
    <x v="1"/>
    <x v="0"/>
    <x v="0"/>
    <n v="0.77083333333333337"/>
    <s v="Weekend"/>
    <x v="53"/>
    <x v="10"/>
    <n v="75.680000000000007"/>
    <s v="Indira Chettiar"/>
    <s v="Gold"/>
    <x v="197"/>
    <s v="HR"/>
    <s v="FreshMart Mysuru Square"/>
    <x v="0"/>
    <x v="1"/>
    <x v="1"/>
    <n v="7"/>
    <n v="0.36661084819803424"/>
    <x v="0"/>
  </r>
  <r>
    <s v="INV101743"/>
    <d v="2025-06-06T00:00:00"/>
    <s v="CUST0110"/>
    <s v="PRD123"/>
    <s v="STR080"/>
    <s v="EMP0285"/>
    <n v="3"/>
    <n v="206.02"/>
    <n v="0"/>
    <n v="0"/>
    <n v="618.05999999999995"/>
    <n v="475.29"/>
    <n v="142.77000000000001"/>
    <x v="1"/>
    <x v="0"/>
    <x v="0"/>
    <n v="0.60416666666666663"/>
    <s v="Weekday"/>
    <x v="137"/>
    <x v="8"/>
    <n v="183.39"/>
    <s v="Pandi Chandran"/>
    <s v="Gold"/>
    <x v="62"/>
    <s v="Store Manager"/>
    <s v="FreshMart Madurai Colony"/>
    <x v="0"/>
    <x v="1"/>
    <x v="9"/>
    <n v="6"/>
    <n v="0.23099699058343853"/>
    <x v="0"/>
  </r>
  <r>
    <s v="INV100437"/>
    <d v="2025-03-06T00:00:00"/>
    <s v="CUST0060"/>
    <s v="PRD110"/>
    <s v="STR046"/>
    <s v="EMP0211"/>
    <n v="4"/>
    <n v="332.43"/>
    <n v="0"/>
    <n v="0"/>
    <n v="1329.72"/>
    <n v="1014.8"/>
    <n v="314.92"/>
    <x v="0"/>
    <x v="0"/>
    <x v="0"/>
    <n v="0.6166666666666667"/>
    <s v="Weekday"/>
    <x v="141"/>
    <x v="4"/>
    <n v="291.93"/>
    <s v="Anand Subramaniam"/>
    <s v="Gold"/>
    <x v="198"/>
    <s v="Cashier"/>
    <s v="FreshMart Mysuru Colony"/>
    <x v="0"/>
    <x v="1"/>
    <x v="3"/>
    <n v="3"/>
    <n v="0.2368318142165268"/>
    <x v="0"/>
  </r>
  <r>
    <s v="INV102262"/>
    <d v="2025-05-31T00:00:00"/>
    <s v="CUST0618"/>
    <s v="PRD098"/>
    <s v="STR043"/>
    <s v="EMP0271"/>
    <n v="7"/>
    <n v="84.51"/>
    <n v="0"/>
    <n v="0"/>
    <n v="680.31"/>
    <n v="483.63"/>
    <n v="196.68"/>
    <x v="3"/>
    <x v="0"/>
    <x v="0"/>
    <n v="0.86527777777777781"/>
    <s v="Weekend"/>
    <x v="32"/>
    <x v="10"/>
    <n v="83.13"/>
    <s v="Malathi Naidu"/>
    <s v="Gold"/>
    <x v="187"/>
    <s v="Inventory"/>
    <s v="FreshMart Erode Heights"/>
    <x v="0"/>
    <x v="1"/>
    <x v="6"/>
    <n v="5"/>
    <n v="0.28910349693522075"/>
    <x v="0"/>
  </r>
  <r>
    <s v="INV101125"/>
    <d v="2025-05-28T00:00:00"/>
    <s v="CUST0579"/>
    <s v="PRD089"/>
    <s v="STR036"/>
    <s v="EMP0150"/>
    <n v="4"/>
    <n v="334.96"/>
    <n v="0"/>
    <n v="0"/>
    <n v="1339.84"/>
    <n v="1005.68"/>
    <n v="334.16"/>
    <x v="3"/>
    <x v="0"/>
    <x v="0"/>
    <n v="0.55277777777777781"/>
    <s v="Weekday"/>
    <x v="92"/>
    <x v="9"/>
    <n v="305.67"/>
    <s v="Pandi Nair"/>
    <s v="Gold"/>
    <x v="58"/>
    <s v="Operations"/>
    <s v="FreshMart Chennai Central"/>
    <x v="0"/>
    <x v="1"/>
    <x v="6"/>
    <n v="5"/>
    <n v="0.24940291378074997"/>
    <x v="0"/>
  </r>
  <r>
    <s v="INV101275"/>
    <d v="2025-05-22T00:00:00"/>
    <s v="CUST0461"/>
    <s v="PRD005"/>
    <s v="STR036"/>
    <s v="EMP0150"/>
    <n v="3"/>
    <n v="334.1"/>
    <n v="0"/>
    <n v="0"/>
    <n v="1002.3"/>
    <n v="615.80999999999995"/>
    <n v="386.49"/>
    <x v="1"/>
    <x v="0"/>
    <x v="0"/>
    <n v="0.4909722222222222"/>
    <s v="Weekday"/>
    <x v="24"/>
    <x v="6"/>
    <n v="332.74"/>
    <s v="Prakash Achari"/>
    <s v="Gold"/>
    <x v="58"/>
    <s v="Operations"/>
    <s v="FreshMart Chennai Central"/>
    <x v="0"/>
    <x v="1"/>
    <x v="6"/>
    <n v="5"/>
    <n v="0.38560311284046694"/>
    <x v="0"/>
  </r>
  <r>
    <s v="INV101380"/>
    <d v="2025-05-18T00:00:00"/>
    <s v="CUST0406"/>
    <s v="PRD090"/>
    <s v="STR044"/>
    <s v="EMP0118"/>
    <n v="8"/>
    <n v="471.94"/>
    <n v="0"/>
    <n v="0"/>
    <n v="4341.8500000000004"/>
    <n v="2961.44"/>
    <n v="1380.41"/>
    <x v="3"/>
    <x v="0"/>
    <x v="0"/>
    <n v="0.55277777777777781"/>
    <s v="Weekend"/>
    <x v="49"/>
    <x v="9"/>
    <n v="438.7"/>
    <s v="Gopal Naidu"/>
    <s v="Gold"/>
    <x v="191"/>
    <s v="Inventory"/>
    <s v="FreshMart Erode Colony"/>
    <x v="0"/>
    <x v="1"/>
    <x v="6"/>
    <n v="5"/>
    <n v="0.31793129656713154"/>
    <x v="0"/>
  </r>
  <r>
    <s v="INV100507"/>
    <d v="2025-05-17T00:00:00"/>
    <s v="CUST0049"/>
    <s v="PRD132"/>
    <s v="STR033"/>
    <s v="EMP0313"/>
    <n v="8"/>
    <n v="392.42"/>
    <n v="0"/>
    <n v="0"/>
    <n v="3610.26"/>
    <n v="2030.64"/>
    <n v="1579.62"/>
    <x v="0"/>
    <x v="0"/>
    <x v="0"/>
    <n v="0.76736111111111116"/>
    <s v="Weekend"/>
    <x v="77"/>
    <x v="0"/>
    <n v="351.78"/>
    <s v="Lokesh Gupta"/>
    <s v="Gold"/>
    <x v="199"/>
    <s v="HR"/>
    <s v="FreshMart Ahmedabad Complex"/>
    <x v="0"/>
    <x v="1"/>
    <x v="6"/>
    <n v="5"/>
    <n v="0.43753635472237451"/>
    <x v="0"/>
  </r>
  <r>
    <s v="INV102397"/>
    <d v="2025-05-13T00:00:00"/>
    <s v="CUST0409"/>
    <s v="PRD082"/>
    <s v="STR069"/>
    <s v="EMP0275"/>
    <n v="4"/>
    <n v="252.99"/>
    <n v="0"/>
    <n v="0"/>
    <n v="1011.96"/>
    <n v="769.64"/>
    <n v="242.32"/>
    <x v="2"/>
    <x v="0"/>
    <x v="0"/>
    <n v="0.67222222222222228"/>
    <s v="Weekday"/>
    <x v="31"/>
    <x v="9"/>
    <n v="232.92"/>
    <s v="Banu Subramaniam"/>
    <s v="Gold"/>
    <x v="160"/>
    <s v="Billing"/>
    <s v="FreshMart Madurai Gardens"/>
    <x v="0"/>
    <x v="1"/>
    <x v="6"/>
    <n v="5"/>
    <n v="0.23945610498438671"/>
    <x v="0"/>
  </r>
  <r>
    <s v="INV100301"/>
    <d v="2025-08-05T00:00:00"/>
    <s v="CUST0137"/>
    <s v="PRD004"/>
    <s v="STR029"/>
    <s v="EMP0116"/>
    <n v="4"/>
    <n v="455.26"/>
    <n v="0"/>
    <n v="0"/>
    <n v="1821.04"/>
    <n v="946.16"/>
    <n v="874.88"/>
    <x v="2"/>
    <x v="0"/>
    <x v="0"/>
    <n v="0.8208333333333333"/>
    <s v="Weekday"/>
    <x v="127"/>
    <x v="6"/>
    <n v="398.25"/>
    <s v="Raghav Selvam"/>
    <s v="Gold"/>
    <x v="200"/>
    <s v="Inventory"/>
    <s v="FreshMart Bengaluru Colony"/>
    <x v="0"/>
    <x v="1"/>
    <x v="11"/>
    <n v="8"/>
    <n v="0.48042876597987966"/>
    <x v="0"/>
  </r>
  <r>
    <s v="INV101007"/>
    <d v="2025-04-05T00:00:00"/>
    <s v="CUST0209"/>
    <s v="PRD105"/>
    <s v="STR010"/>
    <s v="EMP0173"/>
    <n v="6"/>
    <n v="143.82"/>
    <n v="0"/>
    <n v="0"/>
    <n v="992.36"/>
    <n v="703.62"/>
    <n v="288.74"/>
    <x v="2"/>
    <x v="0"/>
    <x v="0"/>
    <n v="0.81388888888888888"/>
    <s v="Weekend"/>
    <x v="39"/>
    <x v="4"/>
    <n v="131.03"/>
    <s v="Udhay Pandian"/>
    <s v="Gold"/>
    <x v="194"/>
    <s v="Inventory"/>
    <s v="FreshMart Kochi Colony"/>
    <x v="0"/>
    <x v="1"/>
    <x v="4"/>
    <n v="4"/>
    <n v="0.29096295699141439"/>
    <x v="0"/>
  </r>
  <r>
    <s v="INV101216"/>
    <d v="2025-04-05T00:00:00"/>
    <s v="CUST0312"/>
    <s v="PRD057"/>
    <s v="STR021"/>
    <s v="EMP0280"/>
    <n v="7"/>
    <n v="329.41"/>
    <n v="0"/>
    <n v="0"/>
    <n v="2651.75"/>
    <n v="1645.35"/>
    <n v="1006.4"/>
    <x v="4"/>
    <x v="0"/>
    <x v="0"/>
    <n v="0.77152777777777781"/>
    <s v="Weekend"/>
    <x v="117"/>
    <x v="2"/>
    <n v="317.99"/>
    <s v="Tara Sharma"/>
    <s v="Gold"/>
    <x v="61"/>
    <s v="Store Manager"/>
    <s v="FreshMart Madurai Market"/>
    <x v="0"/>
    <x v="1"/>
    <x v="4"/>
    <n v="4"/>
    <n v="0.37952295653813517"/>
    <x v="0"/>
  </r>
  <r>
    <s v="INV102080"/>
    <d v="2025-04-05T00:00:00"/>
    <s v="CUST0633"/>
    <s v="PRD120"/>
    <s v="STR090"/>
    <s v="EMP0173"/>
    <n v="7"/>
    <n v="123.44"/>
    <n v="0"/>
    <n v="0"/>
    <n v="993.69"/>
    <n v="650.72"/>
    <n v="342.97"/>
    <x v="3"/>
    <x v="0"/>
    <x v="0"/>
    <n v="0.67083333333333328"/>
    <s v="Weekend"/>
    <x v="26"/>
    <x v="8"/>
    <n v="109.69"/>
    <s v="Devi Mudaliar"/>
    <s v="Gold"/>
    <x v="194"/>
    <s v="Inventory"/>
    <s v="FreshMart Mysuru Heights"/>
    <x v="0"/>
    <x v="1"/>
    <x v="4"/>
    <n v="4"/>
    <n v="0.34514788314263001"/>
    <x v="0"/>
  </r>
  <r>
    <s v="INV102057"/>
    <d v="2025-03-05T00:00:00"/>
    <s v="CUST0046"/>
    <s v="PRD018"/>
    <s v="STR008"/>
    <s v="EMP0211"/>
    <n v="3"/>
    <n v="254.52"/>
    <n v="0"/>
    <n v="0"/>
    <n v="878.09"/>
    <n v="573.6"/>
    <n v="304.49"/>
    <x v="4"/>
    <x v="0"/>
    <x v="0"/>
    <n v="0.61597222222222225"/>
    <s v="Weekend"/>
    <x v="21"/>
    <x v="7"/>
    <n v="232.58"/>
    <s v="Kishore Murugan"/>
    <s v="Gold"/>
    <x v="198"/>
    <s v="Cashier"/>
    <s v="FreshMart Kochi Plaza"/>
    <x v="0"/>
    <x v="1"/>
    <x v="3"/>
    <n v="3"/>
    <n v="0.34676399913448508"/>
    <x v="0"/>
  </r>
  <r>
    <s v="INV100597"/>
    <d v="2025-04-28T00:00:00"/>
    <s v="CUST0110"/>
    <s v="PRD063"/>
    <s v="STR010"/>
    <s v="EMP0173"/>
    <n v="7"/>
    <n v="75.44"/>
    <n v="0"/>
    <n v="0"/>
    <n v="528.08000000000004"/>
    <n v="380.24"/>
    <n v="147.84"/>
    <x v="0"/>
    <x v="0"/>
    <x v="0"/>
    <n v="0.4513888888888889"/>
    <s v="Weekday"/>
    <x v="75"/>
    <x v="11"/>
    <n v="42.16"/>
    <s v="Pandi Chandran"/>
    <s v="Gold"/>
    <x v="194"/>
    <s v="Inventory"/>
    <s v="FreshMart Kochi Colony"/>
    <x v="0"/>
    <x v="1"/>
    <x v="4"/>
    <n v="4"/>
    <n v="0.27995758218451749"/>
    <x v="0"/>
  </r>
  <r>
    <s v="INV101100"/>
    <d v="2025-10-04T00:00:00"/>
    <s v="CUST0572"/>
    <s v="PRD041"/>
    <s v="STR011"/>
    <s v="EMP0102"/>
    <n v="3"/>
    <n v="233.01"/>
    <n v="0"/>
    <n v="0"/>
    <n v="699.03"/>
    <n v="569.07000000000005"/>
    <n v="129.96"/>
    <x v="5"/>
    <x v="0"/>
    <x v="0"/>
    <n v="0.70833333333333337"/>
    <s v="Weekday"/>
    <x v="116"/>
    <x v="12"/>
    <n v="217.85"/>
    <s v="Chandrasekar Balan"/>
    <s v="Gold"/>
    <x v="149"/>
    <s v="Cashier"/>
    <s v="FreshMart Bengaluru Enclave"/>
    <x v="0"/>
    <x v="1"/>
    <x v="8"/>
    <n v="10"/>
    <n v="0.18591476760654052"/>
    <x v="0"/>
  </r>
  <r>
    <s v="INV100870"/>
    <d v="2025-05-04T00:00:00"/>
    <s v="CUST0051"/>
    <s v="PRD095"/>
    <s v="STR038"/>
    <s v="EMP0041"/>
    <n v="4"/>
    <n v="84.3"/>
    <n v="0"/>
    <n v="0"/>
    <n v="387.78"/>
    <n v="248.56"/>
    <n v="139.22"/>
    <x v="4"/>
    <x v="0"/>
    <x v="0"/>
    <n v="0.80902777777777779"/>
    <s v="Weekend"/>
    <x v="53"/>
    <x v="10"/>
    <n v="75.680000000000007"/>
    <s v="Ovi Devi"/>
    <s v="Gold"/>
    <x v="179"/>
    <s v="Inventory"/>
    <s v="FreshMart Hyderabad Hub"/>
    <x v="0"/>
    <x v="1"/>
    <x v="6"/>
    <n v="5"/>
    <n v="0.35901799989684874"/>
    <x v="0"/>
  </r>
  <r>
    <s v="INV101139"/>
    <d v="2025-04-04T00:00:00"/>
    <s v="CUST0228"/>
    <s v="PRD074"/>
    <s v="STR117"/>
    <s v="EMP0009"/>
    <n v="6"/>
    <n v="452.46"/>
    <n v="0"/>
    <n v="0"/>
    <n v="2714.76"/>
    <n v="1885.56"/>
    <n v="829.2"/>
    <x v="4"/>
    <x v="0"/>
    <x v="0"/>
    <n v="0.62986111111111109"/>
    <s v="Weekday"/>
    <x v="110"/>
    <x v="1"/>
    <n v="414.29"/>
    <s v="Sundar Balan"/>
    <s v="Gold"/>
    <x v="190"/>
    <s v="Cashier"/>
    <s v="FreshMart Nagpur Market"/>
    <x v="0"/>
    <x v="1"/>
    <x v="4"/>
    <n v="4"/>
    <n v="0.30544136498253988"/>
    <x v="0"/>
  </r>
  <r>
    <s v="INV102211"/>
    <d v="2025-03-04T00:00:00"/>
    <s v="CUST0485"/>
    <s v="PRD018"/>
    <s v="STR056"/>
    <s v="EMP0163"/>
    <n v="7"/>
    <n v="233.96"/>
    <n v="0"/>
    <n v="0"/>
    <n v="1637.72"/>
    <n v="1338.4"/>
    <n v="299.32"/>
    <x v="5"/>
    <x v="0"/>
    <x v="0"/>
    <n v="0.41944444444444445"/>
    <s v="Weekday"/>
    <x v="21"/>
    <x v="7"/>
    <n v="232.58"/>
    <s v="Dhanush Venkataraman"/>
    <s v="Gold"/>
    <x v="165"/>
    <s v="Cashier"/>
    <s v="FreshMart Bengaluru Junction"/>
    <x v="0"/>
    <x v="1"/>
    <x v="3"/>
    <n v="3"/>
    <n v="0.18276628483501453"/>
    <x v="0"/>
  </r>
  <r>
    <s v="INV100867"/>
    <d v="2025-01-04T00:00:00"/>
    <s v="CUST0461"/>
    <s v="PRD017"/>
    <s v="STR039"/>
    <s v="EMP0171"/>
    <n v="4"/>
    <n v="507.28"/>
    <n v="0"/>
    <n v="0"/>
    <n v="2029.12"/>
    <n v="1590.76"/>
    <n v="438.36"/>
    <x v="4"/>
    <x v="0"/>
    <x v="0"/>
    <n v="0.67361111111111116"/>
    <s v="Weekday"/>
    <x v="34"/>
    <x v="7"/>
    <n v="464.41"/>
    <s v="Prakash Achari"/>
    <s v="Gold"/>
    <x v="152"/>
    <s v="Cashier"/>
    <s v="FreshMart Mysuru Market"/>
    <x v="0"/>
    <x v="1"/>
    <x v="7"/>
    <n v="1"/>
    <n v="0.2160345371392525"/>
    <x v="0"/>
  </r>
  <r>
    <s v="INV102108"/>
    <d v="2025-01-04T00:00:00"/>
    <s v="CUST0263"/>
    <s v="PRD069"/>
    <s v="STR070"/>
    <s v="EMP0211"/>
    <n v="6"/>
    <n v="479.54"/>
    <n v="0"/>
    <n v="0"/>
    <n v="2877.24"/>
    <n v="2020.8"/>
    <n v="856.44"/>
    <x v="2"/>
    <x v="0"/>
    <x v="0"/>
    <n v="0.49166666666666664"/>
    <s v="Weekday"/>
    <x v="142"/>
    <x v="11"/>
    <n v="468.94"/>
    <s v="Deepa Kumar"/>
    <s v="Gold"/>
    <x v="198"/>
    <s v="Cashier"/>
    <s v="FreshMart Bengaluru Nagar"/>
    <x v="0"/>
    <x v="1"/>
    <x v="7"/>
    <n v="1"/>
    <n v="0.29766025774700761"/>
    <x v="0"/>
  </r>
  <r>
    <s v="INV102142"/>
    <d v="2026-05-03T00:00:00"/>
    <s v="CUST0115"/>
    <s v="PRD052"/>
    <s v="STR036"/>
    <s v="EMP0150"/>
    <n v="4"/>
    <n v="328.59"/>
    <n v="0"/>
    <n v="0"/>
    <n v="1314.36"/>
    <n v="1021.96"/>
    <n v="292.39999999999998"/>
    <x v="2"/>
    <x v="1"/>
    <x v="0"/>
    <n v="0.42777777777777776"/>
    <s v="Weekday"/>
    <x v="10"/>
    <x v="2"/>
    <n v="328.59"/>
    <s v="Venkat Chettiar"/>
    <s v="Silver"/>
    <x v="58"/>
    <s v="Operations"/>
    <s v="FreshMart Chennai Central"/>
    <x v="0"/>
    <x v="0"/>
    <x v="6"/>
    <n v="5"/>
    <n v="0.22246568672205483"/>
    <x v="0"/>
  </r>
  <r>
    <s v="INV101106"/>
    <d v="2026-01-25T00:00:00"/>
    <s v="CUST0005"/>
    <s v="PRD057"/>
    <s v="STR091"/>
    <s v="EMP0142"/>
    <n v="2"/>
    <n v="317.99"/>
    <n v="0"/>
    <n v="0"/>
    <n v="731.38"/>
    <n v="470.1"/>
    <n v="261.27999999999997"/>
    <x v="5"/>
    <x v="1"/>
    <x v="0"/>
    <n v="0.85763888888888884"/>
    <s v="Weekend"/>
    <x v="117"/>
    <x v="2"/>
    <n v="317.99"/>
    <s v="Pandi Raj"/>
    <s v="Silver"/>
    <x v="70"/>
    <s v="Billing"/>
    <s v="FreshMart Tiruppur Plaza"/>
    <x v="0"/>
    <x v="0"/>
    <x v="7"/>
    <n v="1"/>
    <n v="0.35724247313298146"/>
    <x v="0"/>
  </r>
  <r>
    <s v="INV101266"/>
    <d v="2025-12-23T00:00:00"/>
    <s v="CUST0076"/>
    <s v="PRD066"/>
    <s v="STR091"/>
    <s v="EMP0050"/>
    <n v="4"/>
    <n v="522.72"/>
    <n v="0"/>
    <n v="0"/>
    <n v="2090.88"/>
    <n v="1462.28"/>
    <n v="628.6"/>
    <x v="2"/>
    <x v="1"/>
    <x v="0"/>
    <n v="0.73333333333333328"/>
    <s v="Weekday"/>
    <x v="126"/>
    <x v="11"/>
    <n v="491.81"/>
    <s v="Senthil Chandran"/>
    <s v="Gold"/>
    <x v="201"/>
    <s v="Sales"/>
    <s v="FreshMart Tiruppur Plaza"/>
    <x v="0"/>
    <x v="1"/>
    <x v="2"/>
    <n v="12"/>
    <n v="0.30063896541169266"/>
    <x v="0"/>
  </r>
  <r>
    <s v="INV101502"/>
    <d v="2026-02-24T00:00:00"/>
    <s v="CUST0209"/>
    <s v="PRD059"/>
    <s v="STR001"/>
    <s v="EMP0156"/>
    <n v="3"/>
    <n v="548.71"/>
    <n v="0"/>
    <n v="0"/>
    <n v="1646.13"/>
    <n v="1089.8699999999999"/>
    <n v="556.26"/>
    <x v="5"/>
    <x v="1"/>
    <x v="0"/>
    <n v="0.54861111111111116"/>
    <s v="Weekday"/>
    <x v="119"/>
    <x v="11"/>
    <n v="507.5"/>
    <s v="Udhay Pandian"/>
    <s v="Gold"/>
    <x v="144"/>
    <s v="Inventory"/>
    <s v="FreshMart Madurai Crossing"/>
    <x v="0"/>
    <x v="0"/>
    <x v="0"/>
    <n v="2"/>
    <n v="0.33791984837163525"/>
    <x v="0"/>
  </r>
  <r>
    <s v="INV102312"/>
    <d v="2026-05-01T00:00:00"/>
    <s v="CUST0346"/>
    <s v="PRD137"/>
    <s v="STR018"/>
    <s v="EMP0308"/>
    <n v="6"/>
    <n v="493.69"/>
    <n v="0"/>
    <n v="0"/>
    <n v="2962.14"/>
    <n v="2111.2199999999998"/>
    <n v="850.92"/>
    <x v="3"/>
    <x v="1"/>
    <x v="0"/>
    <n v="0.38819444444444445"/>
    <s v="Weekday"/>
    <x v="0"/>
    <x v="0"/>
    <n v="442.14"/>
    <s v="Thenmozhi Devi"/>
    <s v="Gold"/>
    <x v="80"/>
    <s v="Cashier"/>
    <s v="FreshMart Hyderabad Main Road"/>
    <x v="0"/>
    <x v="0"/>
    <x v="6"/>
    <n v="5"/>
    <n v="0.28726528793372358"/>
    <x v="0"/>
  </r>
  <r>
    <s v="INV101242"/>
    <d v="2025-12-16T00:00:00"/>
    <s v="CUST0654"/>
    <s v="PRD039"/>
    <s v="STR026"/>
    <s v="EMP0253"/>
    <n v="8"/>
    <n v="397.84"/>
    <n v="0"/>
    <n v="0"/>
    <n v="3182.72"/>
    <n v="2786.64"/>
    <n v="396.08"/>
    <x v="5"/>
    <x v="1"/>
    <x v="0"/>
    <n v="0.80277777777777781"/>
    <s v="Weekday"/>
    <x v="129"/>
    <x v="12"/>
    <n v="392.79"/>
    <s v="Gokul Sekar"/>
    <s v="Gold"/>
    <x v="77"/>
    <s v="HR"/>
    <s v="FreshMart Mysuru Crossing"/>
    <x v="0"/>
    <x v="1"/>
    <x v="2"/>
    <n v="12"/>
    <n v="0.1244470138749246"/>
    <x v="0"/>
  </r>
  <r>
    <s v="INV101468"/>
    <d v="2026-02-15T00:00:00"/>
    <s v="CUST0263"/>
    <s v="PRD027"/>
    <s v="STR072"/>
    <s v="EMP0124"/>
    <n v="7"/>
    <n v="155.72"/>
    <n v="0"/>
    <n v="0"/>
    <n v="1253.55"/>
    <n v="748.93"/>
    <n v="504.62"/>
    <x v="2"/>
    <x v="1"/>
    <x v="0"/>
    <n v="0.85972222222222228"/>
    <s v="Weekend"/>
    <x v="4"/>
    <x v="3"/>
    <n v="139.21"/>
    <s v="Deepa Kumar"/>
    <s v="Gold"/>
    <x v="27"/>
    <s v="Sales"/>
    <s v="FreshMart Salem Point"/>
    <x v="0"/>
    <x v="0"/>
    <x v="0"/>
    <n v="2"/>
    <n v="0.40255275018946196"/>
    <x v="0"/>
  </r>
  <r>
    <s v="INV101222"/>
    <d v="2026-03-21T00:00:00"/>
    <s v="CUST0318"/>
    <s v="PRD070"/>
    <s v="STR005"/>
    <s v="EMP0127"/>
    <n v="4"/>
    <n v="233.47"/>
    <n v="0"/>
    <n v="0"/>
    <n v="1073.96"/>
    <n v="755.92"/>
    <n v="318.04000000000002"/>
    <x v="4"/>
    <x v="1"/>
    <x v="0"/>
    <n v="0.71180555555555558"/>
    <s v="Weekend"/>
    <x v="1"/>
    <x v="1"/>
    <n v="233.47"/>
    <s v="Ilango Achari"/>
    <s v="Silver"/>
    <x v="15"/>
    <s v="Sales"/>
    <s v="FreshMart Chennai Crossing"/>
    <x v="0"/>
    <x v="0"/>
    <x v="3"/>
    <n v="3"/>
    <n v="0.29613765875824055"/>
    <x v="0"/>
  </r>
  <r>
    <s v="INV100249"/>
    <d v="2026-03-25T00:00:00"/>
    <s v="CUST0279"/>
    <s v="PRD126"/>
    <s v="STR032"/>
    <s v="EMP0306"/>
    <n v="4"/>
    <n v="399.72"/>
    <n v="0"/>
    <n v="0"/>
    <n v="1598.88"/>
    <n v="1297.92"/>
    <n v="300.95999999999998"/>
    <x v="2"/>
    <x v="1"/>
    <x v="0"/>
    <n v="0.58194444444444449"/>
    <s v="Weekday"/>
    <x v="78"/>
    <x v="8"/>
    <n v="360.52"/>
    <s v="Ramesh Devi"/>
    <s v="Gold"/>
    <x v="98"/>
    <s v="Cashier"/>
    <s v="FreshMart Kochi Main Road"/>
    <x v="0"/>
    <x v="0"/>
    <x v="3"/>
    <n v="3"/>
    <n v="0.18823176223356347"/>
    <x v="0"/>
  </r>
  <r>
    <s v="INV101793"/>
    <d v="2025-12-13T00:00:00"/>
    <s v="CUST0576"/>
    <s v="PRD034"/>
    <s v="STR079"/>
    <s v="EMP0293"/>
    <n v="8"/>
    <n v="134.76"/>
    <n v="0"/>
    <n v="0"/>
    <n v="1239.79"/>
    <n v="778.8"/>
    <n v="460.99"/>
    <x v="3"/>
    <x v="1"/>
    <x v="0"/>
    <n v="0.82430555555555551"/>
    <s v="Weekend"/>
    <x v="13"/>
    <x v="3"/>
    <n v="124.84"/>
    <s v="Vasanthi Chandran"/>
    <s v="Gold"/>
    <x v="202"/>
    <s v="Cashier"/>
    <s v="FreshMart Erode Hub"/>
    <x v="0"/>
    <x v="1"/>
    <x v="2"/>
    <n v="12"/>
    <n v="0.37182910008953129"/>
    <x v="0"/>
  </r>
  <r>
    <s v="INV100086"/>
    <d v="2025-10-31T00:00:00"/>
    <s v="CUST0501"/>
    <s v="PRD134"/>
    <s v="STR077"/>
    <s v="EMP0030"/>
    <n v="4"/>
    <n v="353.05"/>
    <n v="0"/>
    <n v="0"/>
    <n v="1412.2"/>
    <n v="1051.2"/>
    <n v="361"/>
    <x v="4"/>
    <x v="1"/>
    <x v="0"/>
    <n v="0.50347222222222221"/>
    <s v="Weekday"/>
    <x v="73"/>
    <x v="0"/>
    <n v="353.05"/>
    <s v="Kavya Subramaniam"/>
    <s v="Bronze"/>
    <x v="110"/>
    <s v="Cashier"/>
    <s v="FreshMart Kochi Gardens"/>
    <x v="0"/>
    <x v="1"/>
    <x v="8"/>
    <n v="10"/>
    <n v="0.25562951423311148"/>
    <x v="0"/>
  </r>
  <r>
    <s v="INV100524"/>
    <d v="2025-10-31T00:00:00"/>
    <s v="CUST0123"/>
    <s v="PRD078"/>
    <s v="STR062"/>
    <s v="EMP0350"/>
    <n v="1"/>
    <n v="261.55"/>
    <n v="0"/>
    <n v="0"/>
    <n v="261.55"/>
    <n v="215.03"/>
    <n v="46.52"/>
    <x v="0"/>
    <x v="1"/>
    <x v="0"/>
    <n v="0.68333333333333335"/>
    <s v="Weekday"/>
    <x v="139"/>
    <x v="1"/>
    <n v="261.55"/>
    <s v="Sudha Rao"/>
    <s v="Bronze"/>
    <x v="94"/>
    <s v="Cashier"/>
    <s v="FreshMart Hyderabad Crossing"/>
    <x v="0"/>
    <x v="1"/>
    <x v="8"/>
    <n v="10"/>
    <n v="0.17786274134964633"/>
    <x v="0"/>
  </r>
  <r>
    <s v="INV102121"/>
    <d v="2025-08-10T00:00:00"/>
    <s v="CUST0179"/>
    <s v="PRD055"/>
    <s v="STR009"/>
    <s v="EMP0317"/>
    <n v="6"/>
    <n v="135.41"/>
    <n v="0"/>
    <n v="0"/>
    <n v="812.46"/>
    <n v="574.20000000000005"/>
    <n v="238.26"/>
    <x v="5"/>
    <x v="1"/>
    <x v="0"/>
    <n v="0.81736111111111109"/>
    <s v="Weekday"/>
    <x v="101"/>
    <x v="2"/>
    <n v="125.15"/>
    <s v="Chitra Mudaliar"/>
    <s v="Gold"/>
    <x v="78"/>
    <s v="HR"/>
    <s v="FreshMart Kochi Square"/>
    <x v="0"/>
    <x v="1"/>
    <x v="11"/>
    <n v="8"/>
    <n v="0.29325751421608448"/>
    <x v="0"/>
  </r>
  <r>
    <s v="INV100322"/>
    <d v="2025-04-10T00:00:00"/>
    <s v="CUST0260"/>
    <s v="PRD030"/>
    <s v="STR053"/>
    <s v="EMP0007"/>
    <n v="2"/>
    <n v="172.63"/>
    <n v="0"/>
    <n v="0"/>
    <n v="397.05"/>
    <n v="284"/>
    <n v="113.05"/>
    <x v="0"/>
    <x v="1"/>
    <x v="0"/>
    <n v="0.49444444444444446"/>
    <s v="Weekend"/>
    <x v="69"/>
    <x v="3"/>
    <n v="172.63"/>
    <s v="Geetha Achari"/>
    <s v="Silver"/>
    <x v="131"/>
    <s v="Billing"/>
    <s v="FreshMart Tiruppur Heights"/>
    <x v="0"/>
    <x v="1"/>
    <x v="4"/>
    <n v="4"/>
    <n v="0.28472484573731266"/>
    <x v="0"/>
  </r>
  <r>
    <s v="INV101690"/>
    <d v="2025-09-23T00:00:00"/>
    <s v="CUST0011"/>
    <s v="PRD131"/>
    <s v="STR046"/>
    <s v="EMP0087"/>
    <n v="2"/>
    <n v="93.47"/>
    <n v="0"/>
    <n v="0"/>
    <n v="186.94"/>
    <n v="144.58000000000001"/>
    <n v="42.36"/>
    <x v="0"/>
    <x v="1"/>
    <x v="0"/>
    <n v="0.7895833333333333"/>
    <s v="Weekday"/>
    <x v="143"/>
    <x v="0"/>
    <n v="93.47"/>
    <s v="Prasath Mudaliar"/>
    <s v="Bronze"/>
    <x v="203"/>
    <s v="Sales"/>
    <s v="FreshMart Mysuru Colony"/>
    <x v="0"/>
    <x v="1"/>
    <x v="10"/>
    <n v="9"/>
    <n v="0.22659676901679685"/>
    <x v="0"/>
  </r>
  <r>
    <s v="INV100163"/>
    <d v="2025-07-09T00:00:00"/>
    <s v="CUST0669"/>
    <s v="PRD029"/>
    <s v="STR007"/>
    <s v="EMP0133"/>
    <n v="3"/>
    <n v="332.73"/>
    <n v="0"/>
    <n v="0"/>
    <n v="1147.92"/>
    <n v="783.66"/>
    <n v="364.26"/>
    <x v="1"/>
    <x v="1"/>
    <x v="0"/>
    <n v="0.63888888888888884"/>
    <s v="Weekend"/>
    <x v="9"/>
    <x v="3"/>
    <n v="332.73"/>
    <s v="Mani Krishnan"/>
    <s v="Silver"/>
    <x v="2"/>
    <s v="Sales"/>
    <s v="FreshMart Mysuru Towers"/>
    <x v="0"/>
    <x v="1"/>
    <x v="1"/>
    <n v="7"/>
    <n v="0.31732176458289774"/>
    <x v="0"/>
  </r>
  <r>
    <s v="INV101888"/>
    <d v="2025-08-31T00:00:00"/>
    <s v="CUST0421"/>
    <s v="PRD110"/>
    <s v="STR015"/>
    <s v="EMP0222"/>
    <n v="3"/>
    <n v="291.93"/>
    <n v="0"/>
    <n v="0"/>
    <n v="1007.16"/>
    <n v="761.1"/>
    <n v="246.06"/>
    <x v="0"/>
    <x v="1"/>
    <x v="0"/>
    <n v="0.52013888888888893"/>
    <s v="Weekend"/>
    <x v="141"/>
    <x v="4"/>
    <n v="291.93"/>
    <s v="Karthik Devi"/>
    <s v="Bronze"/>
    <x v="96"/>
    <s v="Inventory"/>
    <s v="FreshMart Salem Circle"/>
    <x v="0"/>
    <x v="1"/>
    <x v="11"/>
    <n v="8"/>
    <n v="0.24431073513642321"/>
    <x v="0"/>
  </r>
  <r>
    <s v="INV100835"/>
    <d v="2025-08-21T00:00:00"/>
    <s v="CUST0151"/>
    <s v="PRD139"/>
    <s v="STR079"/>
    <s v="EMP0295"/>
    <n v="4"/>
    <n v="91.61"/>
    <n v="0"/>
    <n v="0"/>
    <n v="366.44"/>
    <n v="282.8"/>
    <n v="83.64"/>
    <x v="5"/>
    <x v="1"/>
    <x v="0"/>
    <n v="0.7729166666666667"/>
    <s v="Weekday"/>
    <x v="107"/>
    <x v="5"/>
    <n v="91.61"/>
    <s v="Gopal Selvam"/>
    <s v="Silver"/>
    <x v="145"/>
    <s v="Inventory"/>
    <s v="FreshMart Erode Hub"/>
    <x v="0"/>
    <x v="1"/>
    <x v="11"/>
    <n v="8"/>
    <n v="0.22825019102718044"/>
    <x v="0"/>
  </r>
  <r>
    <s v="INV100785"/>
    <d v="2025-07-23T00:00:00"/>
    <s v="CUST0518"/>
    <s v="PRD121"/>
    <s v="STR084"/>
    <s v="EMP0288"/>
    <n v="4"/>
    <n v="326.25"/>
    <n v="0"/>
    <n v="0"/>
    <n v="1305"/>
    <n v="1086.1199999999999"/>
    <n v="218.88"/>
    <x v="4"/>
    <x v="1"/>
    <x v="0"/>
    <n v="0.38750000000000001"/>
    <s v="Weekday"/>
    <x v="112"/>
    <x v="8"/>
    <n v="223.15"/>
    <s v="Raghav Kumar"/>
    <s v="Gold"/>
    <x v="25"/>
    <s v="Sales"/>
    <s v="FreshMart Tiruppur Market"/>
    <x v="0"/>
    <x v="1"/>
    <x v="1"/>
    <n v="7"/>
    <n v="0.16772413793103447"/>
    <x v="0"/>
  </r>
  <r>
    <s v="INV101194"/>
    <d v="2025-06-07T00:00:00"/>
    <s v="CUST0596"/>
    <s v="PRD057"/>
    <s v="STR068"/>
    <s v="EMP0233"/>
    <n v="5"/>
    <n v="317.99"/>
    <n v="0"/>
    <n v="0"/>
    <n v="1828.44"/>
    <n v="1175.25"/>
    <n v="653.19000000000005"/>
    <x v="1"/>
    <x v="1"/>
    <x v="0"/>
    <n v="0.62152777777777779"/>
    <s v="Weekend"/>
    <x v="117"/>
    <x v="2"/>
    <n v="317.99"/>
    <s v="Geetha Sharma"/>
    <s v="Silver"/>
    <x v="40"/>
    <s v="Sales"/>
    <s v="FreshMart Coimbatore Main Road"/>
    <x v="0"/>
    <x v="1"/>
    <x v="9"/>
    <n v="6"/>
    <n v="0.35723895780009191"/>
    <x v="0"/>
  </r>
  <r>
    <s v="INV101590"/>
    <d v="2025-06-23T00:00:00"/>
    <s v="CUST0253"/>
    <s v="PRD095"/>
    <s v="STR014"/>
    <s v="EMP0109"/>
    <n v="4"/>
    <n v="75.680000000000007"/>
    <n v="0"/>
    <n v="0"/>
    <n v="302.72000000000003"/>
    <n v="248.56"/>
    <n v="54.16"/>
    <x v="0"/>
    <x v="1"/>
    <x v="0"/>
    <n v="0.50694444444444442"/>
    <s v="Weekday"/>
    <x v="53"/>
    <x v="10"/>
    <n v="75.680000000000007"/>
    <s v="Ovi Reddy"/>
    <s v="Silver"/>
    <x v="164"/>
    <s v="Store Manager"/>
    <s v="FreshMart Coimbatore Circle"/>
    <x v="0"/>
    <x v="1"/>
    <x v="9"/>
    <n v="6"/>
    <n v="0.17891120507399574"/>
    <x v="0"/>
  </r>
  <r>
    <s v="INV101086"/>
    <d v="2025-11-06T00:00:00"/>
    <s v="CUST0156"/>
    <s v="PRD093"/>
    <s v="STR020"/>
    <s v="EMP0334"/>
    <n v="7"/>
    <n v="110.25"/>
    <n v="0"/>
    <n v="0"/>
    <n v="771.75"/>
    <n v="558.74"/>
    <n v="213.01"/>
    <x v="1"/>
    <x v="1"/>
    <x v="0"/>
    <n v="0.48819444444444443"/>
    <s v="Weekday"/>
    <x v="61"/>
    <x v="10"/>
    <n v="96.72"/>
    <s v="Tara Chettiar"/>
    <s v="Gold"/>
    <x v="38"/>
    <s v="Sales"/>
    <s v="FreshMart Erode Circle"/>
    <x v="0"/>
    <x v="1"/>
    <x v="5"/>
    <n v="11"/>
    <n v="0.27600907029478455"/>
    <x v="0"/>
  </r>
  <r>
    <s v="INV101458"/>
    <d v="2025-11-06T00:00:00"/>
    <s v="CUST0288"/>
    <s v="PRD008"/>
    <s v="STR053"/>
    <s v="EMP0190"/>
    <n v="2"/>
    <n v="455.79"/>
    <n v="0"/>
    <n v="0"/>
    <n v="911.58"/>
    <n v="565.76"/>
    <n v="345.82"/>
    <x v="3"/>
    <x v="1"/>
    <x v="0"/>
    <n v="0.90208333333333335"/>
    <s v="Weekday"/>
    <x v="68"/>
    <x v="6"/>
    <n v="455.79"/>
    <s v="Jagan Iyer"/>
    <s v="Bronze"/>
    <x v="60"/>
    <s v="HR"/>
    <s v="FreshMart Tiruppur Heights"/>
    <x v="0"/>
    <x v="1"/>
    <x v="5"/>
    <n v="11"/>
    <n v="0.37936330327563128"/>
    <x v="0"/>
  </r>
  <r>
    <s v="INV101483"/>
    <d v="2025-06-06T00:00:00"/>
    <s v="CUST0244"/>
    <s v="PRD108"/>
    <s v="STR025"/>
    <s v="EMP0011"/>
    <n v="5"/>
    <n v="306.62"/>
    <n v="0"/>
    <n v="0"/>
    <n v="1533.1"/>
    <n v="1299.6500000000001"/>
    <n v="233.45"/>
    <x v="5"/>
    <x v="1"/>
    <x v="0"/>
    <n v="0.7055555555555556"/>
    <s v="Weekday"/>
    <x v="140"/>
    <x v="4"/>
    <n v="306.62"/>
    <s v="Padma Naicker"/>
    <s v="Silver"/>
    <x v="159"/>
    <s v="Billing"/>
    <s v="FreshMart Tiruppur Enclave"/>
    <x v="0"/>
    <x v="1"/>
    <x v="9"/>
    <n v="6"/>
    <n v="0.15227317200443546"/>
    <x v="0"/>
  </r>
  <r>
    <s v="INV100573"/>
    <d v="2025-05-26T00:00:00"/>
    <s v="CUST0689"/>
    <s v="PRD093"/>
    <s v="STR008"/>
    <s v="EMP0321"/>
    <n v="1"/>
    <n v="96.72"/>
    <n v="0"/>
    <n v="0"/>
    <n v="96.72"/>
    <n v="79.819999999999993"/>
    <n v="16.899999999999999"/>
    <x v="0"/>
    <x v="1"/>
    <x v="0"/>
    <n v="0.76041666666666663"/>
    <s v="Weekday"/>
    <x v="61"/>
    <x v="10"/>
    <n v="96.72"/>
    <s v="Karthik Pillai"/>
    <s v="Silver"/>
    <x v="204"/>
    <s v="Cashier"/>
    <s v="FreshMart Kochi Plaza"/>
    <x v="0"/>
    <x v="1"/>
    <x v="6"/>
    <n v="5"/>
    <n v="0.17473118279569891"/>
    <x v="0"/>
  </r>
  <r>
    <s v="INV101176"/>
    <d v="2025-09-05T00:00:00"/>
    <s v="CUST0544"/>
    <s v="PRD143"/>
    <s v="STR020"/>
    <s v="EMP0308"/>
    <n v="1"/>
    <n v="210.36"/>
    <n v="0"/>
    <n v="0"/>
    <n v="210.36"/>
    <n v="155.65"/>
    <n v="54.71"/>
    <x v="5"/>
    <x v="1"/>
    <x v="0"/>
    <n v="0.82291666666666663"/>
    <s v="Weekday"/>
    <x v="120"/>
    <x v="5"/>
    <n v="210.36"/>
    <s v="Divya Raj"/>
    <s v="Silver"/>
    <x v="80"/>
    <s v="Cashier"/>
    <s v="FreshMart Erode Circle"/>
    <x v="0"/>
    <x v="1"/>
    <x v="10"/>
    <n v="9"/>
    <n v="0.26007796158965579"/>
    <x v="0"/>
  </r>
  <r>
    <s v="INV100434"/>
    <d v="2026-07-02T00:00:00"/>
    <s v="CUST0658"/>
    <s v="PRD005"/>
    <s v="STR100"/>
    <s v="EMP0038"/>
    <n v="4"/>
    <n v="351.25"/>
    <n v="0"/>
    <n v="0"/>
    <n v="1615.75"/>
    <n v="821.08"/>
    <n v="794.67"/>
    <x v="1"/>
    <x v="1"/>
    <x v="0"/>
    <n v="0.4284722222222222"/>
    <s v="Weekend"/>
    <x v="24"/>
    <x v="6"/>
    <n v="332.74"/>
    <s v="Udhay Subramaniam"/>
    <s v="Gold"/>
    <x v="205"/>
    <s v="Inventory"/>
    <s v="FreshMart Ahmedabad Enclave"/>
    <x v="1"/>
    <x v="0"/>
    <x v="1"/>
    <n v="7"/>
    <n v="0.49182732477177776"/>
    <x v="0"/>
  </r>
  <r>
    <s v="INV102253"/>
    <d v="2025-09-22T00:00:00"/>
    <s v="CUST0700"/>
    <s v="PRD075"/>
    <s v="STR128"/>
    <s v="EMP0021"/>
    <n v="3"/>
    <n v="297.32"/>
    <n v="0"/>
    <n v="0"/>
    <n v="891.96"/>
    <n v="675.84"/>
    <n v="216.12"/>
    <x v="5"/>
    <x v="1"/>
    <x v="0"/>
    <n v="0.87847222222222221"/>
    <s v="Weekday"/>
    <x v="20"/>
    <x v="1"/>
    <n v="297.32"/>
    <s v="Radha Naicker"/>
    <s v="Silver"/>
    <x v="129"/>
    <s v="Inventory"/>
    <s v="FreshMart Surat Junction"/>
    <x v="1"/>
    <x v="1"/>
    <x v="10"/>
    <n v="9"/>
    <n v="0.24229786089062288"/>
    <x v="0"/>
  </r>
  <r>
    <s v="INV100943"/>
    <d v="2025-09-15T00:00:00"/>
    <s v="CUST0311"/>
    <s v="PRD014"/>
    <s v="STR104"/>
    <s v="EMP0067"/>
    <n v="1"/>
    <n v="434.65"/>
    <n v="0"/>
    <n v="0"/>
    <n v="434.65"/>
    <n v="351.63"/>
    <n v="83.02"/>
    <x v="3"/>
    <x v="1"/>
    <x v="0"/>
    <n v="0.7583333333333333"/>
    <s v="Weekday"/>
    <x v="54"/>
    <x v="7"/>
    <n v="434.65"/>
    <s v="Sudha Pandian"/>
    <s v="Bronze"/>
    <x v="4"/>
    <s v="Sales"/>
    <s v="FreshMart Nagpur Square"/>
    <x v="1"/>
    <x v="1"/>
    <x v="10"/>
    <n v="9"/>
    <n v="0.19100425629817094"/>
    <x v="0"/>
  </r>
  <r>
    <s v="INV102474"/>
    <d v="2025-06-21T00:00:00"/>
    <s v="CUST0498"/>
    <s v="PRD023"/>
    <s v="STR101"/>
    <s v="EMP0131"/>
    <n v="1"/>
    <n v="342.27"/>
    <n v="0"/>
    <n v="0"/>
    <n v="393.61"/>
    <n v="266.10000000000002"/>
    <n v="127.51"/>
    <x v="2"/>
    <x v="1"/>
    <x v="0"/>
    <n v="0.81597222222222221"/>
    <s v="Weekend"/>
    <x v="11"/>
    <x v="7"/>
    <n v="342.27"/>
    <s v="Senthil Raj"/>
    <s v="Bronze"/>
    <x v="167"/>
    <s v="Inventory"/>
    <s v="FreshMart Nagpur Junction"/>
    <x v="1"/>
    <x v="1"/>
    <x v="9"/>
    <n v="6"/>
    <n v="0.32395010289372728"/>
    <x v="0"/>
  </r>
  <r>
    <s v="INV101844"/>
    <d v="2025-09-13T00:00:00"/>
    <s v="CUST0097"/>
    <s v="PRD069"/>
    <s v="STR040"/>
    <s v="EMP0061"/>
    <n v="3"/>
    <n v="468.94"/>
    <n v="0"/>
    <n v="0"/>
    <n v="1617.84"/>
    <n v="1010.4"/>
    <n v="607.44000000000005"/>
    <x v="5"/>
    <x v="0"/>
    <x v="0"/>
    <n v="0.46319444444444446"/>
    <s v="Weekend"/>
    <x v="142"/>
    <x v="11"/>
    <n v="468.94"/>
    <s v="Deepak Prabhu"/>
    <s v="Bronze"/>
    <x v="177"/>
    <s v="Billing"/>
    <s v="FreshMart Coimbatore Colony"/>
    <x v="1"/>
    <x v="1"/>
    <x v="10"/>
    <n v="9"/>
    <n v="0.37546358107105776"/>
    <x v="0"/>
  </r>
  <r>
    <s v="INV100384"/>
    <d v="2026-01-16T00:00:00"/>
    <s v="CUST0595"/>
    <s v="PRD095"/>
    <s v="STR134"/>
    <s v="EMP0013"/>
    <n v="2"/>
    <n v="75.680000000000007"/>
    <n v="0"/>
    <n v="0"/>
    <n v="151.36000000000001"/>
    <n v="124.28"/>
    <n v="27.08"/>
    <x v="0"/>
    <x v="0"/>
    <x v="0"/>
    <n v="0.57847222222222228"/>
    <s v="Weekday"/>
    <x v="53"/>
    <x v="10"/>
    <n v="75.680000000000007"/>
    <s v="Lalitha Devi"/>
    <s v="Bronze"/>
    <x v="153"/>
    <s v="Billing"/>
    <s v="FreshMart Pune Extension"/>
    <x v="1"/>
    <x v="0"/>
    <x v="7"/>
    <n v="1"/>
    <n v="0.17891120507399574"/>
    <x v="0"/>
  </r>
  <r>
    <s v="INV102101"/>
    <d v="2026-01-16T00:00:00"/>
    <s v="CUST0354"/>
    <s v="PRD052"/>
    <s v="STR116"/>
    <s v="EMP0028"/>
    <n v="3"/>
    <n v="328.59"/>
    <n v="0"/>
    <n v="0"/>
    <n v="985.77"/>
    <n v="766.47"/>
    <n v="219.3"/>
    <x v="4"/>
    <x v="0"/>
    <x v="0"/>
    <n v="0.55069444444444449"/>
    <s v="Weekday"/>
    <x v="10"/>
    <x v="2"/>
    <n v="328.59"/>
    <s v="Hemalatha Gounder"/>
    <s v="Silver"/>
    <x v="54"/>
    <s v="Sales"/>
    <s v="FreshMart Surat Towers"/>
    <x v="1"/>
    <x v="0"/>
    <x v="7"/>
    <n v="1"/>
    <n v="0.22246568672205486"/>
    <x v="0"/>
  </r>
  <r>
    <s v="INV100026"/>
    <d v="2026-02-21T00:00:00"/>
    <s v="CUST0057"/>
    <s v="PRD103"/>
    <s v="STR104"/>
    <s v="EMP0067"/>
    <n v="2"/>
    <n v="355.64"/>
    <n v="0"/>
    <n v="0"/>
    <n v="817.97"/>
    <n v="606.82000000000005"/>
    <n v="211.15"/>
    <x v="4"/>
    <x v="0"/>
    <x v="0"/>
    <n v="0.44583333333333336"/>
    <s v="Weekend"/>
    <x v="93"/>
    <x v="10"/>
    <n v="355.64"/>
    <s v="Harini Chettiar"/>
    <s v="Silver"/>
    <x v="4"/>
    <s v="Sales"/>
    <s v="FreshMart Nagpur Square"/>
    <x v="1"/>
    <x v="0"/>
    <x v="0"/>
    <n v="2"/>
    <n v="0.25813905155445799"/>
    <x v="0"/>
  </r>
  <r>
    <s v="INV102095"/>
    <d v="2026-03-19T00:00:00"/>
    <s v="CUST0157"/>
    <s v="PRD096"/>
    <s v="STR111"/>
    <s v="EMP0047"/>
    <n v="7"/>
    <n v="218.72"/>
    <n v="0"/>
    <n v="0"/>
    <n v="1531.04"/>
    <n v="1191.4000000000001"/>
    <n v="339.64"/>
    <x v="1"/>
    <x v="0"/>
    <x v="0"/>
    <n v="0.86597222222222225"/>
    <s v="Weekday"/>
    <x v="27"/>
    <x v="10"/>
    <n v="205.93"/>
    <s v="Prasath Chettiar"/>
    <s v="Gold"/>
    <x v="206"/>
    <s v="Store Manager"/>
    <s v="FreshMart Mumbai Towers"/>
    <x v="1"/>
    <x v="0"/>
    <x v="3"/>
    <n v="3"/>
    <n v="0.22183613752743234"/>
    <x v="0"/>
  </r>
  <r>
    <s v="INV101545"/>
    <d v="2026-03-14T00:00:00"/>
    <s v="CUST0100"/>
    <s v="PRD119"/>
    <s v="STR120"/>
    <s v="EMP0344"/>
    <n v="4"/>
    <n v="234.86"/>
    <n v="0"/>
    <n v="0"/>
    <n v="1080.3599999999999"/>
    <n v="852.92"/>
    <n v="227.44"/>
    <x v="1"/>
    <x v="0"/>
    <x v="0"/>
    <n v="0.5131944444444444"/>
    <s v="Weekend"/>
    <x v="96"/>
    <x v="8"/>
    <n v="234.86"/>
    <s v="Revathi Murugan"/>
    <s v="Silver"/>
    <x v="34"/>
    <s v="Sales"/>
    <s v="FreshMart Nagpur Central"/>
    <x v="1"/>
    <x v="0"/>
    <x v="3"/>
    <n v="3"/>
    <n v="0.21052241845310823"/>
    <x v="0"/>
  </r>
  <r>
    <s v="INV100928"/>
    <d v="2025-12-25T00:00:00"/>
    <s v="CUST0567"/>
    <s v="PRD146"/>
    <s v="STR129"/>
    <s v="EMP0150"/>
    <n v="5"/>
    <n v="67.040000000000006"/>
    <n v="0"/>
    <n v="0"/>
    <n v="335.2"/>
    <n v="249.95"/>
    <n v="85.25"/>
    <x v="0"/>
    <x v="0"/>
    <x v="0"/>
    <n v="0.72847222222222219"/>
    <s v="Weekday"/>
    <x v="6"/>
    <x v="5"/>
    <n v="66.400000000000006"/>
    <s v="Bharath Balan"/>
    <s v="Gold"/>
    <x v="58"/>
    <s v="Operations"/>
    <s v="FreshMart Ahmedabad Heights"/>
    <x v="1"/>
    <x v="1"/>
    <x v="2"/>
    <n v="12"/>
    <n v="0.25432577565632458"/>
    <x v="0"/>
  </r>
  <r>
    <s v="INV100966"/>
    <d v="2026-01-31T00:00:00"/>
    <s v="CUST0207"/>
    <s v="PRD068"/>
    <s v="STR136"/>
    <s v="EMP0070"/>
    <n v="1"/>
    <n v="232.2"/>
    <n v="0"/>
    <n v="0"/>
    <n v="267.02999999999997"/>
    <n v="160.97999999999999"/>
    <n v="106.05"/>
    <x v="1"/>
    <x v="0"/>
    <x v="0"/>
    <n v="0.56041666666666667"/>
    <s v="Weekend"/>
    <x v="105"/>
    <x v="11"/>
    <n v="232.2"/>
    <s v="Sangeetha Selvam"/>
    <s v="Bronze"/>
    <x v="51"/>
    <s v="Sales"/>
    <s v="FreshMart Nagpur Crossing"/>
    <x v="1"/>
    <x v="0"/>
    <x v="7"/>
    <n v="1"/>
    <n v="0.39714638804628699"/>
    <x v="0"/>
  </r>
  <r>
    <s v="INV100617"/>
    <d v="2025-12-21T00:00:00"/>
    <s v="CUST0209"/>
    <s v="PRD087"/>
    <s v="STR138"/>
    <s v="EMP0083"/>
    <n v="8"/>
    <n v="78.55"/>
    <n v="0"/>
    <n v="0"/>
    <n v="722.66"/>
    <n v="474.96"/>
    <n v="247.7"/>
    <x v="5"/>
    <x v="0"/>
    <x v="0"/>
    <n v="0.7319444444444444"/>
    <s v="Weekend"/>
    <x v="97"/>
    <x v="9"/>
    <n v="71.290000000000006"/>
    <s v="Udhay Pandian"/>
    <s v="Gold"/>
    <x v="207"/>
    <s v="Billing"/>
    <s v="FreshMart Mumbai Enclave"/>
    <x v="1"/>
    <x v="1"/>
    <x v="2"/>
    <n v="12"/>
    <n v="0.34276146458915674"/>
    <x v="0"/>
  </r>
  <r>
    <s v="INV100702"/>
    <d v="2026-03-13T00:00:00"/>
    <s v="CUST0231"/>
    <s v="PRD107"/>
    <s v="STR097"/>
    <s v="EMP0139"/>
    <n v="3"/>
    <n v="431.28"/>
    <n v="0"/>
    <n v="0"/>
    <n v="1293.8399999999999"/>
    <n v="1045.23"/>
    <n v="248.61"/>
    <x v="4"/>
    <x v="0"/>
    <x v="0"/>
    <n v="0.58402777777777781"/>
    <s v="Weekday"/>
    <x v="94"/>
    <x v="4"/>
    <n v="405.1"/>
    <s v="Suresh Menon"/>
    <s v="Gold"/>
    <x v="208"/>
    <s v="Operations"/>
    <s v="FreshMart Ahmedabad Arcade"/>
    <x v="1"/>
    <x v="0"/>
    <x v="3"/>
    <n v="3"/>
    <n v="0.19214895195696532"/>
    <x v="0"/>
  </r>
  <r>
    <s v="INV100697"/>
    <d v="2026-03-31T00:00:00"/>
    <s v="CUST0554"/>
    <s v="PRD043"/>
    <s v="STR125"/>
    <s v="EMP0139"/>
    <n v="5"/>
    <n v="42.97"/>
    <n v="0"/>
    <n v="0"/>
    <n v="214.85"/>
    <n v="182.95"/>
    <n v="31.9"/>
    <x v="3"/>
    <x v="0"/>
    <x v="0"/>
    <n v="0.80208333333333337"/>
    <s v="Weekday"/>
    <x v="131"/>
    <x v="12"/>
    <n v="42.97"/>
    <s v="Nirmala Chandran"/>
    <s v="Silver"/>
    <x v="208"/>
    <s v="Operations"/>
    <s v="FreshMart Nagpur Arcade"/>
    <x v="1"/>
    <x v="0"/>
    <x v="3"/>
    <n v="3"/>
    <n v="0.14847568070747033"/>
    <x v="0"/>
  </r>
  <r>
    <s v="INV101290"/>
    <d v="2026-02-02T00:00:00"/>
    <s v="CUST0054"/>
    <s v="PRD089"/>
    <s v="STR093"/>
    <s v="EMP0141"/>
    <n v="8"/>
    <n v="306.43"/>
    <n v="0"/>
    <n v="0"/>
    <n v="2451.44"/>
    <n v="2011.36"/>
    <n v="440.08"/>
    <x v="2"/>
    <x v="0"/>
    <x v="0"/>
    <n v="0.87222222222222223"/>
    <s v="Weekday"/>
    <x v="92"/>
    <x v="9"/>
    <n v="305.67"/>
    <s v="Deepak Pillai"/>
    <s v="Gold"/>
    <x v="46"/>
    <s v="Sales"/>
    <s v="FreshMart Pune Complex"/>
    <x v="1"/>
    <x v="0"/>
    <x v="0"/>
    <n v="2"/>
    <n v="0.17951897660150767"/>
    <x v="0"/>
  </r>
  <r>
    <s v="INV101357"/>
    <d v="2025-11-02T00:00:00"/>
    <s v="CUST0236"/>
    <s v="PRD116"/>
    <s v="STR093"/>
    <s v="EMP0141"/>
    <n v="2"/>
    <n v="150.04"/>
    <n v="0"/>
    <n v="0"/>
    <n v="345.09"/>
    <n v="255.96"/>
    <n v="89.13"/>
    <x v="5"/>
    <x v="0"/>
    <x v="0"/>
    <n v="0.84791666666666665"/>
    <s v="Weekend"/>
    <x v="125"/>
    <x v="4"/>
    <n v="150.04"/>
    <s v="Umesh Chandran"/>
    <s v="Bronze"/>
    <x v="46"/>
    <s v="Sales"/>
    <s v="FreshMart Pune Complex"/>
    <x v="1"/>
    <x v="1"/>
    <x v="5"/>
    <n v="11"/>
    <n v="0.25828044857863169"/>
    <x v="0"/>
  </r>
  <r>
    <s v="INV101875"/>
    <d v="2025-12-30T00:00:00"/>
    <s v="CUST0043"/>
    <s v="PRD102"/>
    <s v="STR124"/>
    <s v="EMP0149"/>
    <n v="4"/>
    <n v="400.33"/>
    <n v="0"/>
    <n v="0"/>
    <n v="1601.32"/>
    <n v="1363.6"/>
    <n v="237.72"/>
    <x v="1"/>
    <x v="0"/>
    <x v="0"/>
    <n v="0.78472222222222221"/>
    <s v="Weekday"/>
    <x v="63"/>
    <x v="10"/>
    <n v="400.33"/>
    <s v="Jagan Reddy"/>
    <s v="Bronze"/>
    <x v="209"/>
    <s v="Billing"/>
    <s v="FreshMart Ahmedabad Hub"/>
    <x v="1"/>
    <x v="1"/>
    <x v="2"/>
    <n v="12"/>
    <n v="0.14845252666550096"/>
    <x v="0"/>
  </r>
  <r>
    <s v="INV102136"/>
    <d v="2025-12-13T00:00:00"/>
    <s v="CUST0230"/>
    <s v="PRD033"/>
    <s v="STR138"/>
    <s v="EMP0188"/>
    <n v="1"/>
    <n v="217.42"/>
    <n v="0"/>
    <n v="0"/>
    <n v="250.03"/>
    <n v="177.03"/>
    <n v="73"/>
    <x v="1"/>
    <x v="0"/>
    <x v="0"/>
    <n v="0.52500000000000002"/>
    <s v="Weekend"/>
    <x v="66"/>
    <x v="3"/>
    <n v="217.42"/>
    <s v="Thenmozhi Menon"/>
    <s v="Silver"/>
    <x v="210"/>
    <s v="Store Manager"/>
    <s v="FreshMart Mumbai Enclave"/>
    <x v="1"/>
    <x v="1"/>
    <x v="2"/>
    <n v="12"/>
    <n v="0.29196496420429546"/>
    <x v="0"/>
  </r>
  <r>
    <s v="INV100559"/>
    <d v="2026-08-03T00:00:00"/>
    <s v="CUST0061"/>
    <s v="PRD031"/>
    <s v="STR118"/>
    <s v="EMP0223"/>
    <n v="6"/>
    <n v="348.55"/>
    <n v="0"/>
    <n v="0"/>
    <n v="2404.9899999999998"/>
    <n v="1630.68"/>
    <n v="774.31"/>
    <x v="4"/>
    <x v="0"/>
    <x v="0"/>
    <n v="0.6069444444444444"/>
    <s v="Weekend"/>
    <x v="50"/>
    <x v="3"/>
    <n v="342.46"/>
    <s v="Deepa Sekar"/>
    <s v="Gold"/>
    <x v="211"/>
    <s v="HR"/>
    <s v="FreshMart Surat Heights"/>
    <x v="1"/>
    <x v="0"/>
    <x v="11"/>
    <n v="8"/>
    <n v="0.32195975866843524"/>
    <x v="0"/>
  </r>
  <r>
    <s v="INV101991"/>
    <d v="2026-03-28T00:00:00"/>
    <s v="CUST0572"/>
    <s v="PRD023"/>
    <s v="STR118"/>
    <s v="EMP0223"/>
    <n v="6"/>
    <n v="386.68"/>
    <n v="0"/>
    <n v="0"/>
    <n v="2668.09"/>
    <n v="1596.6"/>
    <n v="1071.49"/>
    <x v="2"/>
    <x v="0"/>
    <x v="0"/>
    <n v="0.39583333333333331"/>
    <s v="Weekend"/>
    <x v="11"/>
    <x v="7"/>
    <n v="342.27"/>
    <s v="Chandrasekar Balan"/>
    <s v="Gold"/>
    <x v="211"/>
    <s v="HR"/>
    <s v="FreshMart Surat Heights"/>
    <x v="1"/>
    <x v="0"/>
    <x v="3"/>
    <n v="3"/>
    <n v="0.4015943989895393"/>
    <x v="0"/>
  </r>
  <r>
    <s v="INV100348"/>
    <d v="2026-03-14T00:00:00"/>
    <s v="CUST0457"/>
    <s v="PRD032"/>
    <s v="STR118"/>
    <s v="EMP0223"/>
    <n v="4"/>
    <n v="141.11000000000001"/>
    <n v="0"/>
    <n v="0"/>
    <n v="649.11"/>
    <n v="463.64"/>
    <n v="185.47"/>
    <x v="0"/>
    <x v="0"/>
    <x v="0"/>
    <n v="0.91041666666666665"/>
    <s v="Weekend"/>
    <x v="28"/>
    <x v="3"/>
    <n v="141.11000000000001"/>
    <s v="Nithya Raj"/>
    <s v="Silver"/>
    <x v="211"/>
    <s v="HR"/>
    <s v="FreshMart Surat Heights"/>
    <x v="1"/>
    <x v="0"/>
    <x v="3"/>
    <n v="3"/>
    <n v="0.28572969142364157"/>
    <x v="0"/>
  </r>
  <r>
    <s v="INV101262"/>
    <d v="2025-12-13T00:00:00"/>
    <s v="CUST0076"/>
    <s v="PRD108"/>
    <s v="STR125"/>
    <s v="EMP0259"/>
    <n v="6"/>
    <n v="325.33"/>
    <n v="0"/>
    <n v="0"/>
    <n v="2244.7800000000002"/>
    <n v="1559.58"/>
    <n v="685.2"/>
    <x v="2"/>
    <x v="0"/>
    <x v="0"/>
    <n v="0.74583333333333335"/>
    <s v="Weekend"/>
    <x v="140"/>
    <x v="4"/>
    <n v="306.62"/>
    <s v="Senthil Chandran"/>
    <s v="Gold"/>
    <x v="74"/>
    <s v="Inventory"/>
    <s v="FreshMart Nagpur Arcade"/>
    <x v="1"/>
    <x v="1"/>
    <x v="2"/>
    <n v="12"/>
    <n v="0.30524149359848179"/>
    <x v="0"/>
  </r>
  <r>
    <s v="INV101496"/>
    <d v="2026-04-02T00:00:00"/>
    <s v="CUST0260"/>
    <s v="PRD004"/>
    <s v="STR107"/>
    <s v="EMP0038"/>
    <n v="4"/>
    <n v="398.25"/>
    <n v="0"/>
    <n v="0"/>
    <n v="1593"/>
    <n v="946.16"/>
    <n v="646.84"/>
    <x v="5"/>
    <x v="0"/>
    <x v="0"/>
    <n v="0.60138888888888886"/>
    <s v="Weekday"/>
    <x v="127"/>
    <x v="6"/>
    <n v="398.25"/>
    <s v="Geetha Achari"/>
    <s v="Silver"/>
    <x v="205"/>
    <s v="Inventory"/>
    <s v="FreshMart Surat Arcade"/>
    <x v="1"/>
    <x v="0"/>
    <x v="4"/>
    <n v="4"/>
    <n v="0.40605147520401758"/>
    <x v="0"/>
  </r>
  <r>
    <s v="INV101819"/>
    <d v="2026-07-03T00:00:00"/>
    <s v="CUST0268"/>
    <s v="PRD025"/>
    <s v="STR099"/>
    <s v="EMP0026"/>
    <n v="1"/>
    <n v="383.51"/>
    <n v="0"/>
    <n v="0"/>
    <n v="441.04"/>
    <n v="285.89999999999998"/>
    <n v="155.13999999999999"/>
    <x v="4"/>
    <x v="0"/>
    <x v="0"/>
    <n v="0.79791666666666672"/>
    <s v="Weekend"/>
    <x v="8"/>
    <x v="3"/>
    <n v="383.51"/>
    <s v="Ilango Sharma"/>
    <s v="Bronze"/>
    <x v="212"/>
    <s v="Operations"/>
    <s v="FreshMart Nagpur Plaza"/>
    <x v="1"/>
    <x v="0"/>
    <x v="1"/>
    <n v="7"/>
    <n v="0.3517594775984037"/>
    <x v="0"/>
  </r>
  <r>
    <s v="INV101970"/>
    <d v="2025-12-26T00:00:00"/>
    <s v="CUST0269"/>
    <s v="PRD150"/>
    <s v="STR136"/>
    <s v="EMP0070"/>
    <n v="2"/>
    <n v="214.04"/>
    <n v="0"/>
    <n v="0"/>
    <n v="428.08"/>
    <n v="316.12"/>
    <n v="111.96"/>
    <x v="5"/>
    <x v="0"/>
    <x v="0"/>
    <n v="0.62569444444444444"/>
    <s v="Weekday"/>
    <x v="86"/>
    <x v="5"/>
    <n v="214.04"/>
    <s v="Naveen Naidu"/>
    <s v="Silver"/>
    <x v="51"/>
    <s v="Sales"/>
    <s v="FreshMart Nagpur Crossing"/>
    <x v="1"/>
    <x v="1"/>
    <x v="2"/>
    <n v="12"/>
    <n v="0.26153989908428332"/>
    <x v="0"/>
  </r>
  <r>
    <s v="INV100258"/>
    <d v="2025-12-29T00:00:00"/>
    <s v="CUST0287"/>
    <s v="PRD017"/>
    <s v="STR130"/>
    <s v="EMP0066"/>
    <n v="4"/>
    <n v="464.41"/>
    <n v="0"/>
    <n v="0"/>
    <n v="1857.64"/>
    <n v="1590.76"/>
    <n v="266.88"/>
    <x v="3"/>
    <x v="0"/>
    <x v="0"/>
    <n v="0.67083333333333328"/>
    <s v="Weekday"/>
    <x v="34"/>
    <x v="7"/>
    <n v="464.41"/>
    <s v="Ovi Achari"/>
    <s v="Silver"/>
    <x v="213"/>
    <s v="Operations"/>
    <s v="FreshMart Surat Central"/>
    <x v="1"/>
    <x v="1"/>
    <x v="2"/>
    <n v="12"/>
    <n v="0.14366615705949484"/>
    <x v="0"/>
  </r>
  <r>
    <s v="INV100968"/>
    <d v="2026-05-03T00:00:00"/>
    <s v="CUST0302"/>
    <s v="PRD001"/>
    <s v="STR112"/>
    <s v="EMP0165"/>
    <n v="2"/>
    <n v="299.73"/>
    <n v="0"/>
    <n v="0"/>
    <n v="599.46"/>
    <n v="369.48"/>
    <n v="229.98"/>
    <x v="3"/>
    <x v="0"/>
    <x v="0"/>
    <n v="0.48749999999999999"/>
    <s v="Weekday"/>
    <x v="76"/>
    <x v="6"/>
    <n v="299.73"/>
    <s v="Rajesh Reddy"/>
    <s v="Bronze"/>
    <x v="214"/>
    <s v="Sales"/>
    <s v="FreshMart Surat Colony"/>
    <x v="1"/>
    <x v="0"/>
    <x v="6"/>
    <n v="5"/>
    <n v="0.38364528075267734"/>
    <x v="0"/>
  </r>
  <r>
    <s v="INV100169"/>
    <d v="2026-08-03T00:00:00"/>
    <s v="CUST0645"/>
    <s v="PRD020"/>
    <s v="STR095"/>
    <s v="EMP0177"/>
    <n v="6"/>
    <n v="105.36"/>
    <n v="0"/>
    <n v="0"/>
    <n v="726.98"/>
    <n v="516.29999999999995"/>
    <n v="210.68"/>
    <x v="3"/>
    <x v="0"/>
    <x v="0"/>
    <n v="0.78263888888888888"/>
    <s v="Weekend"/>
    <x v="35"/>
    <x v="7"/>
    <n v="99.93"/>
    <s v="Kamala Velan"/>
    <s v="Gold"/>
    <x v="215"/>
    <s v="Store Manager"/>
    <s v="FreshMart Ahmedabad Gardens"/>
    <x v="1"/>
    <x v="0"/>
    <x v="11"/>
    <n v="8"/>
    <n v="0.28980164516217777"/>
    <x v="0"/>
  </r>
  <r>
    <s v="INV101724"/>
    <d v="2026-08-03T00:00:00"/>
    <s v="CUST0412"/>
    <s v="PRD051"/>
    <s v="STR113"/>
    <s v="EMP0326"/>
    <n v="5"/>
    <n v="167.74"/>
    <n v="0"/>
    <n v="0"/>
    <n v="964.5"/>
    <n v="564"/>
    <n v="400.5"/>
    <x v="4"/>
    <x v="0"/>
    <x v="0"/>
    <n v="0.91249999999999998"/>
    <s v="Weekend"/>
    <x v="136"/>
    <x v="2"/>
    <n v="147.97"/>
    <s v="Kalpana Gounder"/>
    <s v="Gold"/>
    <x v="188"/>
    <s v="Store Manager"/>
    <s v="FreshMart Pune Heights"/>
    <x v="1"/>
    <x v="0"/>
    <x v="11"/>
    <n v="8"/>
    <n v="0.4152410575427683"/>
    <x v="0"/>
  </r>
  <r>
    <s v="INV100063"/>
    <d v="2025-12-21T00:00:00"/>
    <s v="CUST0389"/>
    <s v="PRD071"/>
    <s v="STR124"/>
    <s v="EMP0294"/>
    <n v="5"/>
    <n v="53.39"/>
    <n v="0"/>
    <n v="0"/>
    <n v="306.99"/>
    <n v="215.05"/>
    <n v="91.94"/>
    <x v="3"/>
    <x v="0"/>
    <x v="0"/>
    <n v="0.49722222222222223"/>
    <s v="Weekend"/>
    <x v="37"/>
    <x v="1"/>
    <n v="53.39"/>
    <s v="Madhavan Naidu"/>
    <s v="Silver"/>
    <x v="79"/>
    <s v="Store Manager"/>
    <s v="FreshMart Ahmedabad Hub"/>
    <x v="1"/>
    <x v="1"/>
    <x v="2"/>
    <n v="12"/>
    <n v="0.2994885826899899"/>
    <x v="0"/>
  </r>
  <r>
    <s v="INV101828"/>
    <d v="2026-08-03T00:00:00"/>
    <s v="CUST0520"/>
    <s v="PRD053"/>
    <s v="STR040"/>
    <s v="EMP0061"/>
    <n v="4"/>
    <n v="262.77"/>
    <n v="0"/>
    <n v="0"/>
    <n v="1208.74"/>
    <n v="778.56"/>
    <n v="430.18"/>
    <x v="4"/>
    <x v="0"/>
    <x v="0"/>
    <n v="0.78611111111111109"/>
    <s v="Weekend"/>
    <x v="23"/>
    <x v="2"/>
    <n v="262.77"/>
    <s v="Anand Gounder"/>
    <s v="Bronze"/>
    <x v="177"/>
    <s v="Billing"/>
    <s v="FreshMart Coimbatore Colony"/>
    <x v="1"/>
    <x v="0"/>
    <x v="11"/>
    <n v="8"/>
    <n v="0.35589125866604893"/>
    <x v="0"/>
  </r>
  <r>
    <s v="INV102427"/>
    <d v="2026-02-14T00:00:00"/>
    <s v="CUST0415"/>
    <s v="PRD082"/>
    <s v="STR110"/>
    <s v="EMP0187"/>
    <n v="8"/>
    <n v="238.62"/>
    <n v="0"/>
    <n v="0"/>
    <n v="2195.3000000000002"/>
    <n v="1539.28"/>
    <n v="656.02"/>
    <x v="5"/>
    <x v="0"/>
    <x v="0"/>
    <n v="0.47916666666666669"/>
    <s v="Weekend"/>
    <x v="31"/>
    <x v="9"/>
    <n v="232.92"/>
    <s v="Bharath Devi"/>
    <s v="Gold"/>
    <x v="161"/>
    <s v="Billing"/>
    <s v="FreshMart Mumbai Colony"/>
    <x v="1"/>
    <x v="0"/>
    <x v="0"/>
    <n v="2"/>
    <n v="0.29882931717760669"/>
    <x v="0"/>
  </r>
  <r>
    <s v="INV101549"/>
    <d v="2026-08-02T00:00:00"/>
    <s v="CUST0493"/>
    <s v="PRD100"/>
    <s v="STR099"/>
    <s v="EMP0202"/>
    <n v="5"/>
    <n v="292.39999999999998"/>
    <n v="0"/>
    <n v="0"/>
    <n v="1681.3"/>
    <n v="1189.45"/>
    <n v="491.85"/>
    <x v="5"/>
    <x v="0"/>
    <x v="0"/>
    <n v="0.47222222222222221"/>
    <s v="Weekend"/>
    <x v="90"/>
    <x v="10"/>
    <n v="290.45"/>
    <s v="Elango Nair"/>
    <s v="Gold"/>
    <x v="216"/>
    <s v="Sales"/>
    <s v="FreshMart Nagpur Plaza"/>
    <x v="1"/>
    <x v="0"/>
    <x v="11"/>
    <n v="8"/>
    <n v="0.2925414857550705"/>
    <x v="0"/>
  </r>
  <r>
    <s v="INV100381"/>
    <d v="2025-12-14T00:00:00"/>
    <s v="CUST0493"/>
    <s v="PRD034"/>
    <s v="STR125"/>
    <s v="EMP0259"/>
    <n v="7"/>
    <n v="131.04"/>
    <n v="0"/>
    <n v="0"/>
    <n v="1054.8699999999999"/>
    <n v="681.45"/>
    <n v="373.42"/>
    <x v="4"/>
    <x v="0"/>
    <x v="0"/>
    <n v="0.7944444444444444"/>
    <s v="Weekend"/>
    <x v="13"/>
    <x v="3"/>
    <n v="124.84"/>
    <s v="Elango Nair"/>
    <s v="Gold"/>
    <x v="74"/>
    <s v="Inventory"/>
    <s v="FreshMart Nagpur Arcade"/>
    <x v="1"/>
    <x v="1"/>
    <x v="2"/>
    <n v="12"/>
    <n v="0.35399622702323513"/>
    <x v="0"/>
  </r>
  <r>
    <s v="INV101524"/>
    <d v="2025-12-17T00:00:00"/>
    <s v="CUST0491"/>
    <s v="PRD059"/>
    <s v="STR132"/>
    <s v="EMP0106"/>
    <n v="2"/>
    <n v="507.5"/>
    <n v="0"/>
    <n v="0"/>
    <n v="1015"/>
    <n v="726.58"/>
    <n v="288.42"/>
    <x v="3"/>
    <x v="0"/>
    <x v="0"/>
    <n v="0.8618055555555556"/>
    <s v="Weekday"/>
    <x v="119"/>
    <x v="11"/>
    <n v="507.5"/>
    <s v="Jagan Raj"/>
    <s v="Bronze"/>
    <x v="217"/>
    <s v="Sales"/>
    <s v="FreshMart Surat Plaza"/>
    <x v="1"/>
    <x v="1"/>
    <x v="2"/>
    <n v="12"/>
    <n v="0.28415763546798029"/>
    <x v="0"/>
  </r>
  <r>
    <s v="INV101823"/>
    <d v="2026-02-25T00:00:00"/>
    <s v="CUST0600"/>
    <s v="PRD118"/>
    <s v="STR114"/>
    <s v="EMP0276"/>
    <n v="7"/>
    <n v="170.2"/>
    <n v="0"/>
    <n v="0"/>
    <n v="1191.4000000000001"/>
    <n v="963.48"/>
    <n v="227.92"/>
    <x v="3"/>
    <x v="0"/>
    <x v="0"/>
    <n v="0.61111111111111116"/>
    <s v="Weekday"/>
    <x v="44"/>
    <x v="8"/>
    <n v="155.55000000000001"/>
    <s v="Anitha Reddy"/>
    <s v="Gold"/>
    <x v="218"/>
    <s v="Store Manager"/>
    <s v="FreshMart Ahmedabad Complex"/>
    <x v="1"/>
    <x v="0"/>
    <x v="0"/>
    <n v="2"/>
    <n v="0.19130434782608693"/>
    <x v="0"/>
  </r>
  <r>
    <s v="INV101398"/>
    <d v="2025-08-12T00:00:00"/>
    <s v="CUST0523"/>
    <s v="PRD059"/>
    <s v="STR135"/>
    <s v="EMP0336"/>
    <n v="2"/>
    <n v="507.5"/>
    <n v="0"/>
    <n v="0"/>
    <n v="1015"/>
    <n v="726.58"/>
    <n v="288.42"/>
    <x v="3"/>
    <x v="0"/>
    <x v="0"/>
    <n v="0.40277777777777779"/>
    <s v="Weekday"/>
    <x v="119"/>
    <x v="11"/>
    <n v="507.5"/>
    <s v="Mala Velan"/>
    <s v="Silver"/>
    <x v="114"/>
    <s v="Billing"/>
    <s v="FreshMart Pune Towers"/>
    <x v="1"/>
    <x v="1"/>
    <x v="11"/>
    <n v="8"/>
    <n v="0.28415763546798029"/>
    <x v="0"/>
  </r>
  <r>
    <s v="INV100739"/>
    <d v="2025-09-12T00:00:00"/>
    <s v="CUST0590"/>
    <s v="PRD031"/>
    <s v="STR104"/>
    <s v="EMP0148"/>
    <n v="5"/>
    <n v="342.46"/>
    <n v="0"/>
    <n v="0"/>
    <n v="1712.3"/>
    <n v="1358.9"/>
    <n v="353.4"/>
    <x v="5"/>
    <x v="0"/>
    <x v="0"/>
    <n v="0.81666666666666665"/>
    <s v="Weekday"/>
    <x v="50"/>
    <x v="3"/>
    <n v="342.46"/>
    <s v="Kavya Reddy"/>
    <s v="Silver"/>
    <x v="219"/>
    <s v="Billing"/>
    <s v="FreshMart Nagpur Square"/>
    <x v="1"/>
    <x v="1"/>
    <x v="10"/>
    <n v="9"/>
    <n v="0.20638906733633125"/>
    <x v="0"/>
  </r>
  <r>
    <s v="INV102277"/>
    <d v="2025-12-16T00:00:00"/>
    <s v="CUST0656"/>
    <s v="PRD048"/>
    <s v="STR093"/>
    <s v="EMP0141"/>
    <n v="5"/>
    <n v="147.72"/>
    <n v="0"/>
    <n v="0"/>
    <n v="738.6"/>
    <n v="546.04999999999995"/>
    <n v="192.55"/>
    <x v="0"/>
    <x v="0"/>
    <x v="0"/>
    <n v="0.66527777777777775"/>
    <s v="Weekday"/>
    <x v="122"/>
    <x v="2"/>
    <n v="147.72"/>
    <s v="Anjali Achari"/>
    <s v="Silver"/>
    <x v="46"/>
    <s v="Sales"/>
    <s v="FreshMart Pune Complex"/>
    <x v="1"/>
    <x v="1"/>
    <x v="2"/>
    <n v="12"/>
    <n v="0.26069591118331981"/>
    <x v="0"/>
  </r>
  <r>
    <s v="INV102316"/>
    <d v="2025-07-12T00:00:00"/>
    <s v="CUST0171"/>
    <s v="PRD017"/>
    <s v="STR111"/>
    <s v="EMP0272"/>
    <n v="1"/>
    <n v="464.41"/>
    <n v="0"/>
    <n v="0"/>
    <n v="534.07000000000005"/>
    <n v="397.69"/>
    <n v="136.38"/>
    <x v="1"/>
    <x v="0"/>
    <x v="0"/>
    <n v="0.80277777777777781"/>
    <s v="Weekend"/>
    <x v="34"/>
    <x v="7"/>
    <n v="464.41"/>
    <s v="Kavya Chettiar"/>
    <s v="Silver"/>
    <x v="220"/>
    <s v="Store Manager"/>
    <s v="FreshMart Mumbai Towers"/>
    <x v="1"/>
    <x v="1"/>
    <x v="1"/>
    <n v="7"/>
    <n v="0.25535978429793843"/>
    <x v="0"/>
  </r>
  <r>
    <s v="INV101098"/>
    <d v="2025-02-12T00:00:00"/>
    <s v="CUST0397"/>
    <s v="PRD047"/>
    <s v="STR136"/>
    <s v="EMP0070"/>
    <n v="2"/>
    <n v="474.19"/>
    <n v="0"/>
    <n v="0"/>
    <n v="948.38"/>
    <n v="687.78"/>
    <n v="260.60000000000002"/>
    <x v="2"/>
    <x v="0"/>
    <x v="0"/>
    <n v="0.42569444444444443"/>
    <s v="Weekday"/>
    <x v="91"/>
    <x v="2"/>
    <n v="474.19"/>
    <s v="Sudha Venkataraman"/>
    <s v="Bronze"/>
    <x v="51"/>
    <s v="Sales"/>
    <s v="FreshMart Nagpur Crossing"/>
    <x v="1"/>
    <x v="1"/>
    <x v="0"/>
    <n v="2"/>
    <n v="0.27478436913473503"/>
    <x v="0"/>
  </r>
  <r>
    <s v="INV101585"/>
    <d v="2025-11-30T00:00:00"/>
    <s v="CUST0611"/>
    <s v="PRD061"/>
    <s v="STR093"/>
    <s v="EMP0141"/>
    <n v="3"/>
    <n v="351.95"/>
    <n v="0"/>
    <n v="0"/>
    <n v="1214.23"/>
    <n v="665.16"/>
    <n v="549.07000000000005"/>
    <x v="4"/>
    <x v="0"/>
    <x v="0"/>
    <n v="0.77916666666666667"/>
    <s v="Weekend"/>
    <x v="124"/>
    <x v="11"/>
    <n v="318.62"/>
    <s v="Vasanth Iyer"/>
    <s v="Gold"/>
    <x v="46"/>
    <s v="Sales"/>
    <s v="FreshMart Pune Complex"/>
    <x v="1"/>
    <x v="1"/>
    <x v="5"/>
    <n v="11"/>
    <n v="0.45219604193604179"/>
    <x v="0"/>
  </r>
  <r>
    <s v="INV100989"/>
    <d v="2025-11-29T00:00:00"/>
    <s v="CUST0520"/>
    <s v="PRD094"/>
    <s v="STR132"/>
    <s v="EMP0219"/>
    <n v="4"/>
    <n v="298.68"/>
    <n v="0"/>
    <n v="0"/>
    <n v="1373.93"/>
    <n v="1002.76"/>
    <n v="371.17"/>
    <x v="5"/>
    <x v="0"/>
    <x v="0"/>
    <n v="0.65833333333333333"/>
    <s v="Weekend"/>
    <x v="130"/>
    <x v="10"/>
    <n v="298.68"/>
    <s v="Anand Gounder"/>
    <s v="Bronze"/>
    <x v="122"/>
    <s v="Billing"/>
    <s v="FreshMart Surat Plaza"/>
    <x v="1"/>
    <x v="1"/>
    <x v="5"/>
    <n v="11"/>
    <n v="0.27015204559184236"/>
    <x v="0"/>
  </r>
  <r>
    <s v="INV101095"/>
    <d v="2025-11-29T00:00:00"/>
    <s v="CUST0340"/>
    <s v="PRD123"/>
    <s v="STR131"/>
    <s v="EMP0196"/>
    <n v="5"/>
    <n v="207.09"/>
    <n v="0"/>
    <n v="0"/>
    <n v="1190.77"/>
    <n v="792.15"/>
    <n v="398.62"/>
    <x v="0"/>
    <x v="0"/>
    <x v="0"/>
    <n v="0.70763888888888893"/>
    <s v="Weekend"/>
    <x v="137"/>
    <x v="8"/>
    <n v="183.39"/>
    <s v="Anand Prabhu"/>
    <s v="Gold"/>
    <x v="162"/>
    <s v="Operations"/>
    <s v="FreshMart Pune Enclave"/>
    <x v="1"/>
    <x v="1"/>
    <x v="5"/>
    <n v="11"/>
    <n v="0.33475818168076121"/>
    <x v="0"/>
  </r>
  <r>
    <s v="INV100846"/>
    <d v="2025-11-28T00:00:00"/>
    <s v="CUST0105"/>
    <s v="PRD099"/>
    <s v="STR127"/>
    <s v="EMP0341"/>
    <n v="4"/>
    <n v="401.06"/>
    <n v="0"/>
    <n v="0"/>
    <n v="1604.24"/>
    <n v="1389.88"/>
    <n v="214.36"/>
    <x v="2"/>
    <x v="0"/>
    <x v="0"/>
    <n v="0.61805555555555558"/>
    <s v="Weekday"/>
    <x v="20"/>
    <x v="10"/>
    <n v="401.06"/>
    <s v="Revathi Sekar"/>
    <s v="Silver"/>
    <x v="109"/>
    <s v="Billing"/>
    <s v="FreshMart Surat Enclave"/>
    <x v="1"/>
    <x v="1"/>
    <x v="5"/>
    <n v="11"/>
    <n v="0.13362090460280257"/>
    <x v="0"/>
  </r>
  <r>
    <s v="INV101533"/>
    <d v="2025-11-28T00:00:00"/>
    <s v="CUST0293"/>
    <s v="PRD026"/>
    <s v="STR108"/>
    <s v="EMP0250"/>
    <n v="6"/>
    <n v="355.35"/>
    <n v="0"/>
    <n v="0"/>
    <n v="2132.1"/>
    <n v="1483.5"/>
    <n v="648.6"/>
    <x v="2"/>
    <x v="0"/>
    <x v="0"/>
    <n v="0.67152777777777772"/>
    <s v="Weekday"/>
    <x v="15"/>
    <x v="3"/>
    <n v="329.69"/>
    <s v="Suresh Chandran"/>
    <s v="Gold"/>
    <x v="221"/>
    <s v="Sales"/>
    <s v="FreshMart Mumbai Square"/>
    <x v="1"/>
    <x v="1"/>
    <x v="5"/>
    <n v="11"/>
    <n v="0.30420711974110037"/>
    <x v="0"/>
  </r>
  <r>
    <s v="INV101716"/>
    <d v="2025-11-23T00:00:00"/>
    <s v="CUST0636"/>
    <s v="PRD087"/>
    <s v="STR137"/>
    <s v="EMP0080"/>
    <n v="3"/>
    <n v="71.290000000000006"/>
    <n v="0"/>
    <n v="0"/>
    <n v="245.95"/>
    <n v="178.11"/>
    <n v="67.84"/>
    <x v="2"/>
    <x v="0"/>
    <x v="0"/>
    <n v="0.73819444444444449"/>
    <s v="Weekend"/>
    <x v="97"/>
    <x v="9"/>
    <n v="71.290000000000006"/>
    <s v="Ilango Iyer"/>
    <s v="Bronze"/>
    <x v="222"/>
    <s v="Sales"/>
    <s v="FreshMart Ahmedabad Square"/>
    <x v="1"/>
    <x v="1"/>
    <x v="5"/>
    <n v="11"/>
    <n v="0.27582842041065259"/>
    <x v="0"/>
  </r>
  <r>
    <s v="INV101950"/>
    <d v="2025-11-21T00:00:00"/>
    <s v="CUST0370"/>
    <s v="PRD032"/>
    <s v="STR106"/>
    <s v="EMP0269"/>
    <n v="3"/>
    <n v="141.82"/>
    <n v="0"/>
    <n v="0"/>
    <n v="425.46"/>
    <n v="347.73"/>
    <n v="77.73"/>
    <x v="2"/>
    <x v="0"/>
    <x v="0"/>
    <n v="0.43263888888888891"/>
    <s v="Weekday"/>
    <x v="28"/>
    <x v="3"/>
    <n v="141.11000000000001"/>
    <s v="Jaya Naicker"/>
    <s v="Gold"/>
    <x v="95"/>
    <s v="Billing"/>
    <s v="FreshMart Ahmedabad Crossing"/>
    <x v="1"/>
    <x v="1"/>
    <x v="5"/>
    <n v="11"/>
    <n v="0.1826963756874912"/>
    <x v="0"/>
  </r>
  <r>
    <s v="INV100737"/>
    <d v="2025-11-18T00:00:00"/>
    <s v="CUST0541"/>
    <s v="PRD128"/>
    <s v="STR040"/>
    <s v="EMP0061"/>
    <n v="6"/>
    <n v="271.95999999999998"/>
    <n v="0"/>
    <n v="0"/>
    <n v="1631.76"/>
    <n v="1144.44"/>
    <n v="487.32"/>
    <x v="2"/>
    <x v="0"/>
    <x v="0"/>
    <n v="0.5805555555555556"/>
    <s v="Weekday"/>
    <x v="46"/>
    <x v="0"/>
    <n v="253.11"/>
    <s v="Divya Reddy"/>
    <s v="Gold"/>
    <x v="177"/>
    <s v="Billing"/>
    <s v="FreshMart Coimbatore Colony"/>
    <x v="1"/>
    <x v="1"/>
    <x v="5"/>
    <n v="11"/>
    <n v="0.2986468598323283"/>
    <x v="0"/>
  </r>
  <r>
    <s v="INV100466"/>
    <d v="2025-11-13T00:00:00"/>
    <s v="CUST0184"/>
    <s v="PRD051"/>
    <s v="STR126"/>
    <s v="EMP0063"/>
    <n v="5"/>
    <n v="147.97"/>
    <n v="0"/>
    <n v="0"/>
    <n v="739.85"/>
    <n v="564"/>
    <n v="175.85"/>
    <x v="0"/>
    <x v="0"/>
    <x v="0"/>
    <n v="0.41041666666666665"/>
    <s v="Weekday"/>
    <x v="136"/>
    <x v="2"/>
    <n v="147.97"/>
    <s v="Ezhil Pillai"/>
    <s v="Silver"/>
    <x v="138"/>
    <s v="Store Manager"/>
    <s v="FreshMart Surat Hub"/>
    <x v="1"/>
    <x v="1"/>
    <x v="5"/>
    <n v="11"/>
    <n v="0.23768331418530783"/>
    <x v="0"/>
  </r>
  <r>
    <s v="INV100586"/>
    <d v="2025-08-11T00:00:00"/>
    <s v="CUST0356"/>
    <s v="PRD140"/>
    <s v="STR120"/>
    <s v="EMP0344"/>
    <n v="1"/>
    <n v="352.51"/>
    <n v="0"/>
    <n v="0"/>
    <n v="405.39"/>
    <n v="260.06"/>
    <n v="145.33000000000001"/>
    <x v="0"/>
    <x v="0"/>
    <x v="0"/>
    <n v="0.6020833333333333"/>
    <s v="Weekend"/>
    <x v="128"/>
    <x v="5"/>
    <n v="352.51"/>
    <s v="Janani Chettiar"/>
    <s v="Bronze"/>
    <x v="34"/>
    <s v="Sales"/>
    <s v="FreshMart Nagpur Central"/>
    <x v="1"/>
    <x v="1"/>
    <x v="11"/>
    <n v="8"/>
    <n v="0.35849428944966577"/>
    <x v="0"/>
  </r>
  <r>
    <s v="INV100977"/>
    <d v="2025-08-11T00:00:00"/>
    <s v="CUST0431"/>
    <s v="PRD047"/>
    <s v="STR110"/>
    <s v="EMP0133"/>
    <n v="4"/>
    <n v="474.19"/>
    <n v="0"/>
    <n v="0"/>
    <n v="2181.27"/>
    <n v="1375.56"/>
    <n v="805.71"/>
    <x v="4"/>
    <x v="0"/>
    <x v="0"/>
    <n v="0.65416666666666667"/>
    <s v="Weekend"/>
    <x v="91"/>
    <x v="2"/>
    <n v="474.19"/>
    <s v="Vasanth Pandian"/>
    <s v="Silver"/>
    <x v="2"/>
    <s v="Sales"/>
    <s v="FreshMart Mumbai Colony"/>
    <x v="1"/>
    <x v="1"/>
    <x v="11"/>
    <n v="8"/>
    <n v="0.36937655585965978"/>
    <x v="0"/>
  </r>
  <r>
    <s v="INV101927"/>
    <d v="2025-05-11T00:00:00"/>
    <s v="CUST0475"/>
    <s v="PRD026"/>
    <s v="STR125"/>
    <s v="EMP0259"/>
    <n v="7"/>
    <n v="368.32"/>
    <n v="0"/>
    <n v="0"/>
    <n v="2578.2399999999998"/>
    <n v="1730.75"/>
    <n v="847.49"/>
    <x v="3"/>
    <x v="0"/>
    <x v="0"/>
    <n v="0.79305555555555551"/>
    <s v="Weekday"/>
    <x v="15"/>
    <x v="3"/>
    <n v="329.69"/>
    <s v="Gopal Prabhu"/>
    <s v="Gold"/>
    <x v="74"/>
    <s v="Inventory"/>
    <s v="FreshMart Nagpur Arcade"/>
    <x v="1"/>
    <x v="1"/>
    <x v="6"/>
    <n v="5"/>
    <n v="0.32870873153779323"/>
    <x v="0"/>
  </r>
  <r>
    <s v="INV100056"/>
    <d v="2025-04-11T00:00:00"/>
    <s v="CUST0140"/>
    <s v="PRD032"/>
    <s v="STR127"/>
    <s v="EMP0143"/>
    <n v="2"/>
    <n v="141.11000000000001"/>
    <n v="0"/>
    <n v="0"/>
    <n v="282.22000000000003"/>
    <n v="231.82"/>
    <n v="50.4"/>
    <x v="1"/>
    <x v="0"/>
    <x v="0"/>
    <n v="0.47083333333333333"/>
    <s v="Weekday"/>
    <x v="28"/>
    <x v="3"/>
    <n v="141.11000000000001"/>
    <s v="Manoj Prabhu"/>
    <s v="Bronze"/>
    <x v="24"/>
    <s v="Sales"/>
    <s v="FreshMart Surat Enclave"/>
    <x v="1"/>
    <x v="1"/>
    <x v="4"/>
    <n v="4"/>
    <n v="0.17858408333923886"/>
    <x v="0"/>
  </r>
  <r>
    <s v="INV100018"/>
    <d v="2025-01-11T00:00:00"/>
    <s v="CUST0633"/>
    <s v="PRD135"/>
    <s v="STR114"/>
    <s v="EMP0276"/>
    <n v="4"/>
    <n v="425.83"/>
    <n v="0"/>
    <n v="0"/>
    <n v="1958.82"/>
    <n v="1172.2"/>
    <n v="786.62"/>
    <x v="1"/>
    <x v="0"/>
    <x v="0"/>
    <n v="0.47083333333333333"/>
    <s v="Weekend"/>
    <x v="43"/>
    <x v="0"/>
    <n v="379.12"/>
    <s v="Devi Mudaliar"/>
    <s v="Gold"/>
    <x v="218"/>
    <s v="Store Manager"/>
    <s v="FreshMart Ahmedabad Complex"/>
    <x v="1"/>
    <x v="1"/>
    <x v="7"/>
    <n v="1"/>
    <n v="0.40157850134264506"/>
    <x v="0"/>
  </r>
  <r>
    <s v="INV102271"/>
    <d v="2025-01-11T00:00:00"/>
    <s v="CUST0012"/>
    <s v="PRD008"/>
    <s v="STR114"/>
    <s v="EMP0153"/>
    <n v="1"/>
    <n v="455.79"/>
    <n v="0"/>
    <n v="0"/>
    <n v="524.16"/>
    <n v="282.88"/>
    <n v="241.28"/>
    <x v="0"/>
    <x v="0"/>
    <x v="0"/>
    <n v="0.49722222222222223"/>
    <s v="Weekend"/>
    <x v="68"/>
    <x v="6"/>
    <n v="455.79"/>
    <s v="Meena Gupta"/>
    <s v="Bronze"/>
    <x v="3"/>
    <s v="Sales"/>
    <s v="FreshMart Ahmedabad Complex"/>
    <x v="1"/>
    <x v="1"/>
    <x v="7"/>
    <n v="1"/>
    <n v="0.46031746031746035"/>
    <x v="0"/>
  </r>
  <r>
    <s v="INV102088"/>
    <d v="2025-10-30T00:00:00"/>
    <s v="CUST0684"/>
    <s v="PRD019"/>
    <s v="STR131"/>
    <s v="EMP0196"/>
    <n v="6"/>
    <n v="481.85"/>
    <n v="0"/>
    <n v="0"/>
    <n v="2891.1"/>
    <n v="2280.48"/>
    <n v="610.62"/>
    <x v="1"/>
    <x v="0"/>
    <x v="0"/>
    <n v="0.63611111111111107"/>
    <s v="Weekday"/>
    <x v="85"/>
    <x v="7"/>
    <n v="448.94"/>
    <s v="Unknown"/>
    <s v="Gold"/>
    <x v="162"/>
    <s v="Operations"/>
    <s v="FreshMart Pune Enclave"/>
    <x v="1"/>
    <x v="1"/>
    <x v="8"/>
    <n v="10"/>
    <n v="0.2112068070976445"/>
    <x v="0"/>
  </r>
  <r>
    <s v="INV100108"/>
    <d v="2025-10-29T00:00:00"/>
    <s v="CUST0206"/>
    <s v="PRD089"/>
    <s v="STR101"/>
    <s v="EMP0016"/>
    <n v="8"/>
    <n v="348.9"/>
    <n v="0"/>
    <n v="0"/>
    <n v="2791.2"/>
    <n v="2011.36"/>
    <n v="779.84"/>
    <x v="2"/>
    <x v="0"/>
    <x v="0"/>
    <n v="0.61805555555555558"/>
    <s v="Weekday"/>
    <x v="92"/>
    <x v="9"/>
    <n v="305.67"/>
    <s v="Devi Venkataraman"/>
    <s v="Gold"/>
    <x v="223"/>
    <s v="Store Manager"/>
    <s v="FreshMart Nagpur Junction"/>
    <x v="1"/>
    <x v="1"/>
    <x v="8"/>
    <n v="10"/>
    <n v="0.27939237603897971"/>
    <x v="0"/>
  </r>
  <r>
    <s v="INV100830"/>
    <d v="2025-10-29T00:00:00"/>
    <s v="CUST0274"/>
    <s v="PRD078"/>
    <s v="STR133"/>
    <s v="EMP0305"/>
    <n v="4"/>
    <n v="261.55"/>
    <n v="0"/>
    <n v="0"/>
    <n v="1046.2"/>
    <n v="860.12"/>
    <n v="186.08"/>
    <x v="1"/>
    <x v="0"/>
    <x v="0"/>
    <n v="0.78472222222222221"/>
    <s v="Weekday"/>
    <x v="139"/>
    <x v="1"/>
    <n v="261.55"/>
    <s v="Jayakumar Gupta"/>
    <s v="Bronze"/>
    <x v="224"/>
    <s v="Sales"/>
    <s v="FreshMart Nagpur Gardens"/>
    <x v="1"/>
    <x v="1"/>
    <x v="8"/>
    <n v="10"/>
    <n v="0.17786274134964633"/>
    <x v="0"/>
  </r>
  <r>
    <s v="INV101395"/>
    <d v="2025-10-28T00:00:00"/>
    <s v="CUST0097"/>
    <s v="PRD032"/>
    <s v="STR095"/>
    <s v="EMP0201"/>
    <n v="3"/>
    <n v="141.11000000000001"/>
    <n v="0"/>
    <n v="0"/>
    <n v="423.33"/>
    <n v="347.73"/>
    <n v="75.599999999999994"/>
    <x v="1"/>
    <x v="0"/>
    <x v="0"/>
    <n v="0.54513888888888884"/>
    <s v="Weekday"/>
    <x v="28"/>
    <x v="3"/>
    <n v="141.11000000000001"/>
    <s v="Deepak Prabhu"/>
    <s v="Bronze"/>
    <x v="52"/>
    <s v="Sales"/>
    <s v="FreshMart Ahmedabad Gardens"/>
    <x v="1"/>
    <x v="1"/>
    <x v="8"/>
    <n v="10"/>
    <n v="0.17858408333923889"/>
    <x v="0"/>
  </r>
  <r>
    <s v="INV100463"/>
    <d v="2025-10-25T00:00:00"/>
    <s v="CUST0680"/>
    <s v="PRD017"/>
    <s v="STR114"/>
    <s v="EMP0286"/>
    <n v="3"/>
    <n v="464.41"/>
    <n v="0"/>
    <n v="0"/>
    <n v="1602.21"/>
    <n v="1193.07"/>
    <n v="409.14"/>
    <x v="2"/>
    <x v="0"/>
    <x v="0"/>
    <n v="0.83819444444444446"/>
    <s v="Weekend"/>
    <x v="34"/>
    <x v="7"/>
    <n v="464.41"/>
    <s v="Lokesh Chandran"/>
    <s v="Silver"/>
    <x v="225"/>
    <s v="Sales"/>
    <s v="FreshMart Ahmedabad Complex"/>
    <x v="1"/>
    <x v="1"/>
    <x v="8"/>
    <n v="10"/>
    <n v="0.25535978429793849"/>
    <x v="0"/>
  </r>
  <r>
    <s v="INV101229"/>
    <d v="2025-10-22T00:00:00"/>
    <s v="CUST0654"/>
    <s v="PRD074"/>
    <s v="STR094"/>
    <s v="EMP0008"/>
    <n v="6"/>
    <n v="464.24"/>
    <n v="0"/>
    <n v="0"/>
    <n v="2785.44"/>
    <n v="1885.56"/>
    <n v="899.88"/>
    <x v="3"/>
    <x v="0"/>
    <x v="0"/>
    <n v="0.64444444444444449"/>
    <s v="Weekday"/>
    <x v="110"/>
    <x v="1"/>
    <n v="414.29"/>
    <s v="Gokul Sekar"/>
    <s v="Gold"/>
    <x v="226"/>
    <s v="Store Manager"/>
    <s v="FreshMart Mumbai Central"/>
    <x v="1"/>
    <x v="1"/>
    <x v="8"/>
    <n v="10"/>
    <n v="0.32306565569532997"/>
    <x v="0"/>
  </r>
  <r>
    <s v="INV100964"/>
    <d v="2025-10-18T00:00:00"/>
    <s v="CUST0500"/>
    <s v="PRD033"/>
    <s v="STR127"/>
    <s v="EMP0192"/>
    <n v="4"/>
    <n v="240.52"/>
    <n v="0"/>
    <n v="0"/>
    <n v="1106.3900000000001"/>
    <n v="708.12"/>
    <n v="398.27"/>
    <x v="3"/>
    <x v="0"/>
    <x v="0"/>
    <n v="0.74305555555555558"/>
    <s v="Weekend"/>
    <x v="66"/>
    <x v="3"/>
    <n v="217.42"/>
    <s v="Nandhini Prabhu"/>
    <s v="Gold"/>
    <x v="92"/>
    <s v="Billing"/>
    <s v="FreshMart Surat Enclave"/>
    <x v="1"/>
    <x v="1"/>
    <x v="8"/>
    <n v="10"/>
    <n v="0.3599725232512947"/>
    <x v="0"/>
  </r>
  <r>
    <s v="INV100621"/>
    <d v="2025-10-17T00:00:00"/>
    <s v="CUST0133"/>
    <s v="PRD088"/>
    <s v="STR114"/>
    <s v="EMP0276"/>
    <n v="0"/>
    <n v="404.97"/>
    <n v="0"/>
    <n v="0"/>
    <n v="1619.88"/>
    <n v="1364.96"/>
    <n v="254.92"/>
    <x v="4"/>
    <x v="0"/>
    <x v="0"/>
    <n v="0.80763888888888891"/>
    <s v="Weekday"/>
    <x v="16"/>
    <x v="9"/>
    <n v="404.97"/>
    <s v="Vasanthi Raj"/>
    <s v="Silver"/>
    <x v="218"/>
    <s v="Store Manager"/>
    <s v="FreshMart Ahmedabad Complex"/>
    <x v="1"/>
    <x v="1"/>
    <x v="8"/>
    <n v="10"/>
    <n v="0.15736968170481763"/>
    <x v="0"/>
  </r>
  <r>
    <s v="INV102437"/>
    <d v="2025-10-17T00:00:00"/>
    <s v="CUST0678"/>
    <s v="PRD005"/>
    <s v="STR118"/>
    <s v="EMP0223"/>
    <n v="1"/>
    <n v="332.74"/>
    <n v="0"/>
    <n v="0"/>
    <n v="332.74"/>
    <n v="205.27"/>
    <n v="127.47"/>
    <x v="3"/>
    <x v="0"/>
    <x v="0"/>
    <n v="0.78611111111111109"/>
    <s v="Weekday"/>
    <x v="24"/>
    <x v="6"/>
    <n v="332.74"/>
    <s v="Poornima Krishnan"/>
    <s v="Bronze"/>
    <x v="211"/>
    <s v="HR"/>
    <s v="FreshMart Surat Heights"/>
    <x v="1"/>
    <x v="1"/>
    <x v="8"/>
    <n v="10"/>
    <n v="0.38309190358838729"/>
    <x v="0"/>
  </r>
  <r>
    <s v="INV100908"/>
    <d v="2025-10-16T00:00:00"/>
    <s v="CUST0333"/>
    <s v="PRD105"/>
    <s v="STR116"/>
    <s v="EMP0133"/>
    <n v="4"/>
    <n v="131.03"/>
    <n v="0"/>
    <n v="0"/>
    <n v="524.12"/>
    <n v="469.08"/>
    <n v="55.04"/>
    <x v="0"/>
    <x v="0"/>
    <x v="0"/>
    <n v="0.84166666666666667"/>
    <s v="Weekday"/>
    <x v="39"/>
    <x v="4"/>
    <n v="131.03"/>
    <s v="Sangeetha Pandian"/>
    <s v="Silver"/>
    <x v="2"/>
    <s v="Sales"/>
    <s v="FreshMart Surat Towers"/>
    <x v="1"/>
    <x v="1"/>
    <x v="8"/>
    <n v="10"/>
    <n v="0.10501411890406777"/>
    <x v="0"/>
  </r>
  <r>
    <s v="INV101318"/>
    <d v="2025-10-14T00:00:00"/>
    <s v="CUST0099"/>
    <s v="PRD144"/>
    <s v="STR127"/>
    <s v="EMP0104"/>
    <n v="3"/>
    <n v="242.22"/>
    <n v="0"/>
    <n v="0"/>
    <n v="726.66"/>
    <n v="558.12"/>
    <n v="168.54"/>
    <x v="0"/>
    <x v="0"/>
    <x v="0"/>
    <n v="0.48749999999999999"/>
    <s v="Weekday"/>
    <x v="14"/>
    <x v="5"/>
    <n v="242.22"/>
    <s v="Lakshmi Krishnan"/>
    <s v="Silver"/>
    <x v="81"/>
    <s v="Inventory"/>
    <s v="FreshMart Surat Enclave"/>
    <x v="1"/>
    <x v="1"/>
    <x v="8"/>
    <n v="10"/>
    <n v="0.2319379076872265"/>
    <x v="0"/>
  </r>
  <r>
    <s v="INV101300"/>
    <d v="2025-11-10T00:00:00"/>
    <s v="CUST0600"/>
    <s v="PRD068"/>
    <s v="STR127"/>
    <s v="EMP0313"/>
    <n v="7"/>
    <n v="233.3"/>
    <n v="0"/>
    <n v="0"/>
    <n v="1878.07"/>
    <n v="1126.8599999999999"/>
    <n v="751.21"/>
    <x v="3"/>
    <x v="0"/>
    <x v="0"/>
    <n v="0.39097222222222222"/>
    <s v="Weekend"/>
    <x v="105"/>
    <x v="11"/>
    <n v="232.2"/>
    <s v="Anitha Reddy"/>
    <s v="Gold"/>
    <x v="199"/>
    <s v="HR"/>
    <s v="FreshMart Surat Enclave"/>
    <x v="1"/>
    <x v="1"/>
    <x v="5"/>
    <n v="11"/>
    <n v="0.39999041569270583"/>
    <x v="0"/>
  </r>
  <r>
    <s v="INV101740"/>
    <d v="2025-11-10T00:00:00"/>
    <s v="CUST0049"/>
    <s v="PRD026"/>
    <s v="STR107"/>
    <s v="EMP0038"/>
    <n v="4"/>
    <n v="332.66"/>
    <n v="0"/>
    <n v="0"/>
    <n v="1530.24"/>
    <n v="989"/>
    <n v="541.24"/>
    <x v="0"/>
    <x v="0"/>
    <x v="0"/>
    <n v="0.69444444444444442"/>
    <s v="Weekend"/>
    <x v="15"/>
    <x v="3"/>
    <n v="329.69"/>
    <s v="Lokesh Gupta"/>
    <s v="Gold"/>
    <x v="205"/>
    <s v="Inventory"/>
    <s v="FreshMart Surat Arcade"/>
    <x v="1"/>
    <x v="1"/>
    <x v="5"/>
    <n v="11"/>
    <n v="0.35369615223755752"/>
    <x v="0"/>
  </r>
  <r>
    <s v="INV102209"/>
    <d v="2025-11-10T00:00:00"/>
    <s v="CUST0573"/>
    <s v="PRD021"/>
    <s v="STR124"/>
    <s v="EMP0334"/>
    <n v="7"/>
    <n v="40.01"/>
    <n v="0"/>
    <n v="0"/>
    <n v="322.08"/>
    <n v="226.8"/>
    <n v="95.28"/>
    <x v="3"/>
    <x v="0"/>
    <x v="0"/>
    <n v="0.4777777777777778"/>
    <s v="Weekend"/>
    <x v="67"/>
    <x v="7"/>
    <n v="38.659999999999997"/>
    <s v="Padma Varma"/>
    <s v="Bronze"/>
    <x v="38"/>
    <s v="Sales"/>
    <s v="FreshMart Ahmedabad Hub"/>
    <x v="1"/>
    <x v="1"/>
    <x v="5"/>
    <n v="11"/>
    <n v="0.29582712369597619"/>
    <x v="0"/>
  </r>
  <r>
    <s v="INV101899"/>
    <d v="2025-08-10T00:00:00"/>
    <s v="CUST0325"/>
    <s v="PRD031"/>
    <s v="STR110"/>
    <s v="EMP0187"/>
    <n v="1"/>
    <n v="342.46"/>
    <n v="0"/>
    <n v="0"/>
    <n v="342.46"/>
    <n v="271.77999999999997"/>
    <n v="70.680000000000007"/>
    <x v="2"/>
    <x v="0"/>
    <x v="0"/>
    <n v="0.67361111111111116"/>
    <s v="Weekday"/>
    <x v="50"/>
    <x v="3"/>
    <n v="342.46"/>
    <s v="Meena Kumar"/>
    <s v="Bronze"/>
    <x v="161"/>
    <s v="Billing"/>
    <s v="FreshMart Mumbai Colony"/>
    <x v="1"/>
    <x v="1"/>
    <x v="11"/>
    <n v="8"/>
    <n v="0.20638906733633128"/>
    <x v="0"/>
  </r>
  <r>
    <s v="INV100907"/>
    <d v="2025-03-10T00:00:00"/>
    <s v="CUST0636"/>
    <s v="PRD004"/>
    <s v="STR130"/>
    <s v="EMP0217"/>
    <n v="2"/>
    <n v="398.25"/>
    <n v="0"/>
    <n v="0"/>
    <n v="796.5"/>
    <n v="473.08"/>
    <n v="323.42"/>
    <x v="0"/>
    <x v="0"/>
    <x v="0"/>
    <n v="0.56874999999999998"/>
    <s v="Weekday"/>
    <x v="127"/>
    <x v="6"/>
    <n v="398.25"/>
    <s v="Ilango Iyer"/>
    <s v="Bronze"/>
    <x v="227"/>
    <s v="Sales"/>
    <s v="FreshMart Surat Central"/>
    <x v="1"/>
    <x v="1"/>
    <x v="3"/>
    <n v="3"/>
    <n v="0.40605147520401758"/>
    <x v="0"/>
  </r>
  <r>
    <s v="INV102467"/>
    <d v="2025-03-10T00:00:00"/>
    <s v="CUST0052"/>
    <s v="PRD027"/>
    <s v="STR095"/>
    <s v="EMP0177"/>
    <n v="6"/>
    <n v="140.96"/>
    <n v="0"/>
    <n v="0"/>
    <n v="845.76"/>
    <n v="641.94000000000005"/>
    <n v="203.82"/>
    <x v="3"/>
    <x v="0"/>
    <x v="0"/>
    <n v="0.5493055555555556"/>
    <s v="Weekday"/>
    <x v="4"/>
    <x v="3"/>
    <n v="139.21"/>
    <s v="Janani Selvam"/>
    <s v="Gold"/>
    <x v="215"/>
    <s v="Store Manager"/>
    <s v="FreshMart Ahmedabad Gardens"/>
    <x v="1"/>
    <x v="1"/>
    <x v="3"/>
    <n v="3"/>
    <n v="0.24099035187287174"/>
    <x v="0"/>
  </r>
  <r>
    <s v="INV100432"/>
    <d v="2025-09-28T00:00:00"/>
    <s v="CUST0151"/>
    <s v="PRD108"/>
    <s v="STR096"/>
    <s v="EMP0301"/>
    <n v="3"/>
    <n v="306.62"/>
    <n v="0"/>
    <n v="0"/>
    <n v="1057.8399999999999"/>
    <n v="779.79"/>
    <n v="278.05"/>
    <x v="5"/>
    <x v="0"/>
    <x v="0"/>
    <n v="0.67638888888888893"/>
    <s v="Weekend"/>
    <x v="140"/>
    <x v="4"/>
    <n v="306.62"/>
    <s v="Gopal Selvam"/>
    <s v="Silver"/>
    <x v="228"/>
    <s v="Inventory"/>
    <s v="FreshMart Mumbai Bypass"/>
    <x v="1"/>
    <x v="1"/>
    <x v="10"/>
    <n v="9"/>
    <n v="0.2628469333736671"/>
    <x v="0"/>
  </r>
  <r>
    <s v="INV100649"/>
    <d v="2025-09-27T00:00:00"/>
    <s v="CUST0320"/>
    <s v="PRD063"/>
    <s v="STR118"/>
    <s v="EMP0223"/>
    <n v="4"/>
    <n v="73.83"/>
    <n v="0"/>
    <n v="0"/>
    <n v="339.62"/>
    <n v="217.28"/>
    <n v="122.34"/>
    <x v="2"/>
    <x v="0"/>
    <x v="0"/>
    <n v="0.6694444444444444"/>
    <s v="Weekend"/>
    <x v="75"/>
    <x v="11"/>
    <n v="42.16"/>
    <s v="Sudha Menon"/>
    <s v="Silver"/>
    <x v="211"/>
    <s v="HR"/>
    <s v="FreshMart Surat Heights"/>
    <x v="1"/>
    <x v="1"/>
    <x v="10"/>
    <n v="9"/>
    <n v="0.36022613509216184"/>
    <x v="0"/>
  </r>
  <r>
    <s v="INV100979"/>
    <d v="2025-09-27T00:00:00"/>
    <s v="CUST0559"/>
    <s v="PRD020"/>
    <s v="STR100"/>
    <s v="EMP0324"/>
    <n v="3"/>
    <n v="99.93"/>
    <n v="0"/>
    <n v="0"/>
    <n v="344.76"/>
    <n v="258.14999999999998"/>
    <n v="86.61"/>
    <x v="3"/>
    <x v="0"/>
    <x v="0"/>
    <n v="0.6958333333333333"/>
    <s v="Weekend"/>
    <x v="35"/>
    <x v="7"/>
    <n v="99.93"/>
    <s v="Sundar Menon"/>
    <s v="Bronze"/>
    <x v="175"/>
    <s v="Inventory"/>
    <s v="FreshMart Ahmedabad Enclave"/>
    <x v="1"/>
    <x v="1"/>
    <x v="10"/>
    <n v="9"/>
    <n v="0.25121823877479987"/>
    <x v="0"/>
  </r>
  <r>
    <s v="INV102315"/>
    <d v="2025-09-27T00:00:00"/>
    <s v="CUST0412"/>
    <s v="PRD007"/>
    <s v="STR093"/>
    <s v="EMP0141"/>
    <n v="7"/>
    <n v="479.24"/>
    <n v="0"/>
    <n v="0"/>
    <n v="3857.88"/>
    <n v="1858.08"/>
    <n v="1999.8"/>
    <x v="2"/>
    <x v="0"/>
    <x v="0"/>
    <n v="0.44166666666666665"/>
    <s v="Weekend"/>
    <x v="7"/>
    <x v="6"/>
    <n v="437.49"/>
    <s v="Kalpana Gounder"/>
    <s v="Gold"/>
    <x v="46"/>
    <s v="Sales"/>
    <s v="FreshMart Pune Complex"/>
    <x v="1"/>
    <x v="1"/>
    <x v="10"/>
    <n v="9"/>
    <n v="0.51836760085850253"/>
    <x v="0"/>
  </r>
  <r>
    <s v="INV101572"/>
    <d v="2025-09-25T00:00:00"/>
    <s v="CUST0234"/>
    <s v="PRD062"/>
    <s v="STR109"/>
    <s v="EMP0180"/>
    <n v="1"/>
    <n v="446.17"/>
    <n v="0"/>
    <n v="0"/>
    <n v="446.17"/>
    <n v="325.61"/>
    <n v="120.56"/>
    <x v="2"/>
    <x v="0"/>
    <x v="0"/>
    <n v="0.48541666666666666"/>
    <s v="Weekday"/>
    <x v="42"/>
    <x v="11"/>
    <n v="298.81"/>
    <s v="Lakshmi Pandian"/>
    <s v="Bronze"/>
    <x v="229"/>
    <s v="Billing"/>
    <s v="FreshMart Mumbai Complex"/>
    <x v="1"/>
    <x v="1"/>
    <x v="10"/>
    <n v="9"/>
    <n v="0.27021090615684606"/>
    <x v="0"/>
  </r>
  <r>
    <s v="INV100428"/>
    <d v="2025-09-18T00:00:00"/>
    <s v="CUST0008"/>
    <s v="PRD072"/>
    <s v="STR099"/>
    <s v="EMP0202"/>
    <n v="2"/>
    <n v="340.25"/>
    <n v="0"/>
    <n v="0"/>
    <n v="680.5"/>
    <n v="527.70000000000005"/>
    <n v="152.80000000000001"/>
    <x v="1"/>
    <x v="0"/>
    <x v="0"/>
    <n v="0.83750000000000002"/>
    <s v="Weekday"/>
    <x v="57"/>
    <x v="1"/>
    <n v="340.25"/>
    <s v="Eswari Raj"/>
    <s v="Silver"/>
    <x v="216"/>
    <s v="Sales"/>
    <s v="FreshMart Nagpur Plaza"/>
    <x v="1"/>
    <x v="1"/>
    <x v="10"/>
    <n v="9"/>
    <n v="0.22454077883908893"/>
    <x v="0"/>
  </r>
  <r>
    <s v="INV101805"/>
    <d v="2025-09-16T00:00:00"/>
    <s v="CUST0044"/>
    <s v="PRD008"/>
    <s v="STR106"/>
    <s v="EMP0119"/>
    <n v="2"/>
    <n v="455.79"/>
    <n v="0"/>
    <n v="0"/>
    <n v="911.58"/>
    <n v="565.76"/>
    <n v="345.82"/>
    <x v="2"/>
    <x v="0"/>
    <x v="0"/>
    <n v="0.88472222222222219"/>
    <s v="Weekday"/>
    <x v="68"/>
    <x v="6"/>
    <n v="455.79"/>
    <s v="Lakshmi Gounder"/>
    <s v="Bronze"/>
    <x v="36"/>
    <s v="Sales"/>
    <s v="FreshMart Ahmedabad Crossing"/>
    <x v="1"/>
    <x v="1"/>
    <x v="10"/>
    <n v="9"/>
    <n v="0.37936330327563128"/>
    <x v="0"/>
  </r>
  <r>
    <s v="INV102159"/>
    <d v="2025-09-16T00:00:00"/>
    <s v="CUST0379"/>
    <s v="PRD132"/>
    <s v="STR101"/>
    <s v="EMP0098"/>
    <n v="3"/>
    <n v="351.78"/>
    <n v="0"/>
    <n v="0"/>
    <n v="1055.3399999999999"/>
    <n v="761.49"/>
    <n v="293.85000000000002"/>
    <x v="5"/>
    <x v="0"/>
    <x v="0"/>
    <n v="0.68194444444444446"/>
    <s v="Weekday"/>
    <x v="77"/>
    <x v="0"/>
    <n v="351.78"/>
    <s v="Aishwarya Pandian"/>
    <s v="Silver"/>
    <x v="115"/>
    <s v="Inventory"/>
    <s v="FreshMart Nagpur Junction"/>
    <x v="1"/>
    <x v="1"/>
    <x v="10"/>
    <n v="9"/>
    <n v="0.27844107112399802"/>
    <x v="0"/>
  </r>
  <r>
    <s v="INV100741"/>
    <d v="2025-09-14T00:00:00"/>
    <s v="CUST0071"/>
    <s v="PRD068"/>
    <s v="STR099"/>
    <s v="EMP0026"/>
    <n v="3"/>
    <n v="232.2"/>
    <n v="0"/>
    <n v="0"/>
    <n v="801.09"/>
    <n v="482.94"/>
    <n v="318.14999999999998"/>
    <x v="0"/>
    <x v="0"/>
    <x v="0"/>
    <n v="0.73541666666666672"/>
    <s v="Weekend"/>
    <x v="105"/>
    <x v="11"/>
    <n v="232.2"/>
    <s v="Venkat Iyer"/>
    <s v="Silver"/>
    <x v="212"/>
    <s v="Operations"/>
    <s v="FreshMart Nagpur Plaza"/>
    <x v="1"/>
    <x v="1"/>
    <x v="10"/>
    <n v="9"/>
    <n v="0.39714638804628688"/>
    <x v="0"/>
  </r>
  <r>
    <s v="INV101480"/>
    <d v="2025-09-13T00:00:00"/>
    <s v="CUST0179"/>
    <s v="PRD149"/>
    <s v="STR115"/>
    <s v="EMP0269"/>
    <n v="6"/>
    <n v="176.07"/>
    <n v="0"/>
    <n v="0"/>
    <n v="1214.8800000000001"/>
    <n v="745.98"/>
    <n v="468.9"/>
    <x v="3"/>
    <x v="0"/>
    <x v="0"/>
    <n v="0.74444444444444446"/>
    <s v="Weekend"/>
    <x v="89"/>
    <x v="5"/>
    <n v="171.25"/>
    <s v="Chitra Mudaliar"/>
    <s v="Gold"/>
    <x v="95"/>
    <s v="Billing"/>
    <s v="FreshMart Surat Nagar"/>
    <x v="1"/>
    <x v="1"/>
    <x v="10"/>
    <n v="9"/>
    <n v="0.38596404583168703"/>
    <x v="0"/>
  </r>
  <r>
    <s v="INV100752"/>
    <d v="2025-10-09T00:00:00"/>
    <s v="CUST0415"/>
    <s v="PRD122"/>
    <s v="STR126"/>
    <s v="EMP0063"/>
    <n v="4"/>
    <n v="115.25"/>
    <n v="0"/>
    <n v="0"/>
    <n v="461"/>
    <n v="354.88"/>
    <n v="106.12"/>
    <x v="3"/>
    <x v="0"/>
    <x v="0"/>
    <n v="0.5083333333333333"/>
    <s v="Weekday"/>
    <x v="12"/>
    <x v="8"/>
    <n v="102.51"/>
    <s v="Bharath Devi"/>
    <s v="Gold"/>
    <x v="138"/>
    <s v="Store Manager"/>
    <s v="FreshMart Surat Hub"/>
    <x v="1"/>
    <x v="1"/>
    <x v="8"/>
    <n v="10"/>
    <n v="0.23019522776572668"/>
    <x v="0"/>
  </r>
  <r>
    <s v="INV101821"/>
    <d v="2025-10-09T00:00:00"/>
    <s v="CUST0054"/>
    <s v="PRD026"/>
    <s v="STR120"/>
    <s v="EMP0344"/>
    <n v="6"/>
    <n v="342.94"/>
    <n v="0"/>
    <n v="0"/>
    <n v="2057.64"/>
    <n v="1483.5"/>
    <n v="574.14"/>
    <x v="2"/>
    <x v="0"/>
    <x v="0"/>
    <n v="0.625"/>
    <s v="Weekday"/>
    <x v="15"/>
    <x v="3"/>
    <n v="329.69"/>
    <s v="Deepak Pillai"/>
    <s v="Gold"/>
    <x v="34"/>
    <s v="Sales"/>
    <s v="FreshMart Nagpur Central"/>
    <x v="1"/>
    <x v="1"/>
    <x v="8"/>
    <n v="10"/>
    <n v="0.27902840146964486"/>
    <x v="0"/>
  </r>
  <r>
    <s v="INV100362"/>
    <d v="2025-08-31T00:00:00"/>
    <s v="CUST0340"/>
    <s v="PRD136"/>
    <s v="STR136"/>
    <s v="EMP0070"/>
    <n v="4"/>
    <n v="134.24"/>
    <n v="0"/>
    <n v="0"/>
    <n v="617.5"/>
    <n v="364.72"/>
    <n v="252.78"/>
    <x v="0"/>
    <x v="0"/>
    <x v="0"/>
    <n v="0.88263888888888886"/>
    <s v="Weekend"/>
    <x v="72"/>
    <x v="0"/>
    <n v="123.11"/>
    <s v="Anand Prabhu"/>
    <s v="Gold"/>
    <x v="51"/>
    <s v="Sales"/>
    <s v="FreshMart Nagpur Crossing"/>
    <x v="1"/>
    <x v="1"/>
    <x v="11"/>
    <n v="8"/>
    <n v="0.40936032388663968"/>
    <x v="0"/>
  </r>
  <r>
    <s v="INV100303"/>
    <d v="2025-08-30T00:00:00"/>
    <s v="CUST0192"/>
    <s v="PRD034"/>
    <s v="STR124"/>
    <s v="EMP0164"/>
    <n v="3"/>
    <n v="124.84"/>
    <n v="0"/>
    <n v="0"/>
    <n v="430.7"/>
    <n v="292.05"/>
    <n v="138.65"/>
    <x v="2"/>
    <x v="0"/>
    <x v="0"/>
    <n v="0.53333333333333333"/>
    <s v="Weekend"/>
    <x v="13"/>
    <x v="3"/>
    <n v="124.84"/>
    <s v="Lalitha Velan"/>
    <s v="Bronze"/>
    <x v="230"/>
    <s v="Billing"/>
    <s v="FreshMart Ahmedabad Hub"/>
    <x v="1"/>
    <x v="1"/>
    <x v="11"/>
    <n v="8"/>
    <n v="0.32191780821917809"/>
    <x v="0"/>
  </r>
  <r>
    <s v="INV100598"/>
    <d v="2025-08-30T00:00:00"/>
    <s v="CUST0494"/>
    <s v="PRD062"/>
    <s v="STR106"/>
    <s v="EMP0116"/>
    <n v="6"/>
    <n v="488.1"/>
    <n v="0"/>
    <n v="0"/>
    <n v="3367.89"/>
    <n v="1953.66"/>
    <n v="1414.23"/>
    <x v="2"/>
    <x v="0"/>
    <x v="0"/>
    <n v="0.78541666666666665"/>
    <s v="Weekend"/>
    <x v="42"/>
    <x v="11"/>
    <n v="298.81"/>
    <s v="Bhavani Reddy"/>
    <s v="Gold"/>
    <x v="200"/>
    <s v="Inventory"/>
    <s v="FreshMart Ahmedabad Crossing"/>
    <x v="1"/>
    <x v="1"/>
    <x v="11"/>
    <n v="8"/>
    <n v="0.41991573358987377"/>
    <x v="0"/>
  </r>
  <r>
    <s v="INV100593"/>
    <d v="2025-08-27T00:00:00"/>
    <s v="CUST0188"/>
    <s v="PRD052"/>
    <s v="STR096"/>
    <s v="EMP0301"/>
    <n v="8"/>
    <n v="348.67"/>
    <n v="0"/>
    <n v="0"/>
    <n v="2789.36"/>
    <n v="2043.92"/>
    <n v="745.44"/>
    <x v="4"/>
    <x v="0"/>
    <x v="0"/>
    <n v="0.38958333333333334"/>
    <s v="Weekday"/>
    <x v="10"/>
    <x v="2"/>
    <n v="328.59"/>
    <s v="Gopal Raj"/>
    <s v="Gold"/>
    <x v="228"/>
    <s v="Inventory"/>
    <s v="FreshMart Mumbai Bypass"/>
    <x v="1"/>
    <x v="1"/>
    <x v="11"/>
    <n v="8"/>
    <n v="0.26724409900478963"/>
    <x v="0"/>
  </r>
  <r>
    <s v="INV100826"/>
    <d v="2025-08-26T00:00:00"/>
    <s v="CUST0565"/>
    <s v="PRD017"/>
    <s v="STR135"/>
    <s v="EMP0020"/>
    <n v="1"/>
    <n v="464.41"/>
    <n v="0"/>
    <n v="0"/>
    <n v="464.41"/>
    <n v="397.69"/>
    <n v="66.72"/>
    <x v="4"/>
    <x v="0"/>
    <x v="0"/>
    <n v="0.38750000000000001"/>
    <s v="Weekday"/>
    <x v="34"/>
    <x v="7"/>
    <n v="464.41"/>
    <s v="Pandi Nathan"/>
    <s v="Silver"/>
    <x v="231"/>
    <s v="Inventory"/>
    <s v="FreshMart Pune Towers"/>
    <x v="1"/>
    <x v="1"/>
    <x v="11"/>
    <n v="8"/>
    <n v="0.14366615705949484"/>
    <x v="0"/>
  </r>
  <r>
    <s v="INV101437"/>
    <d v="2025-08-17T00:00:00"/>
    <s v="CUST0205"/>
    <s v="PRD105"/>
    <s v="STR126"/>
    <s v="EMP0063"/>
    <n v="4"/>
    <n v="145.12"/>
    <n v="0"/>
    <n v="0"/>
    <n v="667.55"/>
    <n v="469.08"/>
    <n v="198.47"/>
    <x v="0"/>
    <x v="0"/>
    <x v="0"/>
    <n v="0.59236111111111112"/>
    <s v="Weekend"/>
    <x v="39"/>
    <x v="4"/>
    <n v="131.03"/>
    <s v="Lalitha Nathan"/>
    <s v="Gold"/>
    <x v="138"/>
    <s v="Store Manager"/>
    <s v="FreshMart Surat Hub"/>
    <x v="1"/>
    <x v="1"/>
    <x v="11"/>
    <n v="8"/>
    <n v="0.2973110628417347"/>
    <x v="0"/>
  </r>
  <r>
    <s v="INV100730"/>
    <d v="2025-08-14T00:00:00"/>
    <s v="CUST0484"/>
    <s v="PRD106"/>
    <s v="STR112"/>
    <s v="EMP0133"/>
    <n v="1"/>
    <n v="227"/>
    <n v="0"/>
    <n v="0"/>
    <n v="227"/>
    <n v="196.3"/>
    <n v="30.7"/>
    <x v="2"/>
    <x v="0"/>
    <x v="0"/>
    <n v="0.49027777777777776"/>
    <s v="Weekday"/>
    <x v="144"/>
    <x v="4"/>
    <n v="227"/>
    <s v="Anand Naidu"/>
    <s v="Bronze"/>
    <x v="2"/>
    <s v="Sales"/>
    <s v="FreshMart Surat Colony"/>
    <x v="1"/>
    <x v="1"/>
    <x v="11"/>
    <n v="8"/>
    <n v="0.13524229074889868"/>
    <x v="0"/>
  </r>
  <r>
    <s v="INV101024"/>
    <d v="2025-12-08T00:00:00"/>
    <s v="CUST0445"/>
    <s v="PRD095"/>
    <s v="STR093"/>
    <s v="EMP0141"/>
    <n v="4"/>
    <n v="75.680000000000007"/>
    <n v="0"/>
    <n v="0"/>
    <n v="302.72000000000003"/>
    <n v="248.56"/>
    <n v="54.16"/>
    <x v="1"/>
    <x v="0"/>
    <x v="0"/>
    <n v="0.46041666666666664"/>
    <s v="Weekday"/>
    <x v="53"/>
    <x v="10"/>
    <n v="75.680000000000007"/>
    <s v="Anjali Kumar"/>
    <s v="Silver"/>
    <x v="46"/>
    <s v="Sales"/>
    <s v="FreshMart Pune Complex"/>
    <x v="1"/>
    <x v="1"/>
    <x v="2"/>
    <n v="12"/>
    <n v="0.17891120507399574"/>
    <x v="0"/>
  </r>
  <r>
    <s v="INV102231"/>
    <d v="2025-09-08T00:00:00"/>
    <s v="CUST0493"/>
    <s v="PRD025"/>
    <s v="STR118"/>
    <s v="EMP0223"/>
    <n v="5"/>
    <n v="426.09"/>
    <n v="0"/>
    <n v="0"/>
    <n v="2450.02"/>
    <n v="1429.5"/>
    <n v="1020.52"/>
    <x v="0"/>
    <x v="0"/>
    <x v="0"/>
    <n v="0.55902777777777779"/>
    <s v="Weekend"/>
    <x v="8"/>
    <x v="3"/>
    <n v="383.51"/>
    <s v="Elango Nair"/>
    <s v="Gold"/>
    <x v="211"/>
    <s v="HR"/>
    <s v="FreshMart Surat Heights"/>
    <x v="1"/>
    <x v="1"/>
    <x v="10"/>
    <n v="9"/>
    <n v="0.41653537522142675"/>
    <x v="0"/>
  </r>
  <r>
    <s v="INV101157"/>
    <d v="2025-08-08T00:00:00"/>
    <s v="CUST0018"/>
    <s v="PRD020"/>
    <s v="STR128"/>
    <s v="EMP0021"/>
    <n v="3"/>
    <n v="99.93"/>
    <n v="0"/>
    <n v="0"/>
    <n v="299.79000000000002"/>
    <n v="258.14999999999998"/>
    <n v="41.64"/>
    <x v="5"/>
    <x v="0"/>
    <x v="0"/>
    <n v="0.5131944444444444"/>
    <s v="Weekday"/>
    <x v="35"/>
    <x v="7"/>
    <n v="99.93"/>
    <s v="Kalpana Murugan"/>
    <s v="Silver"/>
    <x v="129"/>
    <s v="Inventory"/>
    <s v="FreshMart Surat Junction"/>
    <x v="1"/>
    <x v="1"/>
    <x v="11"/>
    <n v="8"/>
    <n v="0.13889722805964175"/>
    <x v="0"/>
  </r>
  <r>
    <s v="INV102134"/>
    <d v="2025-04-08T00:00:00"/>
    <s v="CUST0624"/>
    <s v="PRD092"/>
    <s v="STR132"/>
    <s v="EMP0219"/>
    <n v="1"/>
    <n v="224.28"/>
    <n v="0"/>
    <n v="0"/>
    <n v="224.28"/>
    <n v="192.39"/>
    <n v="31.89"/>
    <x v="5"/>
    <x v="0"/>
    <x v="0"/>
    <n v="0.48749999999999999"/>
    <s v="Weekday"/>
    <x v="22"/>
    <x v="9"/>
    <n v="224.28"/>
    <s v="Nithya Reddy"/>
    <s v="Bronze"/>
    <x v="122"/>
    <s v="Billing"/>
    <s v="FreshMart Surat Plaza"/>
    <x v="1"/>
    <x v="1"/>
    <x v="4"/>
    <n v="4"/>
    <n v="0.14218833600856073"/>
    <x v="0"/>
  </r>
  <r>
    <s v="INV100982"/>
    <d v="2025-02-08T00:00:00"/>
    <s v="CUST0075"/>
    <s v="PRD102"/>
    <s v="STR101"/>
    <s v="EMP0016"/>
    <n v="2"/>
    <n v="400.33"/>
    <n v="0"/>
    <n v="0"/>
    <n v="920.76"/>
    <n v="681.8"/>
    <n v="238.96"/>
    <x v="2"/>
    <x v="0"/>
    <x v="0"/>
    <n v="0.88680555555555551"/>
    <s v="Weekend"/>
    <x v="63"/>
    <x v="10"/>
    <n v="400.33"/>
    <s v="Banu Mudaliar"/>
    <s v="Bronze"/>
    <x v="223"/>
    <s v="Store Manager"/>
    <s v="FreshMart Nagpur Junction"/>
    <x v="1"/>
    <x v="1"/>
    <x v="0"/>
    <n v="2"/>
    <n v="0.25952474043181722"/>
    <x v="0"/>
  </r>
  <r>
    <s v="INV101870"/>
    <d v="2025-02-08T00:00:00"/>
    <s v="CUST0334"/>
    <s v="PRD053"/>
    <s v="STR139"/>
    <s v="EMP0035"/>
    <n v="2"/>
    <n v="262.77"/>
    <n v="0"/>
    <n v="0"/>
    <n v="604.37"/>
    <n v="389.28"/>
    <n v="215.09"/>
    <x v="1"/>
    <x v="0"/>
    <x v="0"/>
    <n v="0.71597222222222223"/>
    <s v="Weekend"/>
    <x v="23"/>
    <x v="2"/>
    <n v="262.77"/>
    <s v="Anitha Kumar"/>
    <s v="Silver"/>
    <x v="197"/>
    <s v="HR"/>
    <s v="FreshMart Nagpur Colony"/>
    <x v="1"/>
    <x v="1"/>
    <x v="0"/>
    <n v="2"/>
    <n v="0.35589125866604893"/>
    <x v="0"/>
  </r>
  <r>
    <s v="INV100809"/>
    <d v="2025-06-18T00:00:00"/>
    <s v="CUST0085"/>
    <s v="PRD126"/>
    <s v="STR040"/>
    <s v="EMP0061"/>
    <n v="2"/>
    <n v="360.52"/>
    <n v="0"/>
    <n v="0"/>
    <n v="721.04"/>
    <n v="648.96"/>
    <n v="72.08"/>
    <x v="4"/>
    <x v="0"/>
    <x v="0"/>
    <n v="0.62361111111111112"/>
    <s v="Weekday"/>
    <x v="78"/>
    <x v="8"/>
    <n v="360.52"/>
    <s v="Sundar Prabhu"/>
    <s v="Bronze"/>
    <x v="177"/>
    <s v="Billing"/>
    <s v="FreshMart Coimbatore Colony"/>
    <x v="1"/>
    <x v="1"/>
    <x v="9"/>
    <n v="6"/>
    <n v="9.9966714745367807E-2"/>
    <x v="0"/>
  </r>
  <r>
    <s v="INV100062"/>
    <d v="2025-06-17T00:00:00"/>
    <s v="CUST0481"/>
    <s v="PRD028"/>
    <s v="STR136"/>
    <s v="EMP0070"/>
    <n v="2"/>
    <n v="380.12"/>
    <n v="0"/>
    <n v="0"/>
    <n v="760.24"/>
    <n v="619.96"/>
    <n v="140.28"/>
    <x v="5"/>
    <x v="0"/>
    <x v="0"/>
    <n v="0.53125"/>
    <s v="Weekday"/>
    <x v="58"/>
    <x v="3"/>
    <n v="380.12"/>
    <s v="Gayathri Naidu"/>
    <s v="Bronze"/>
    <x v="51"/>
    <s v="Sales"/>
    <s v="FreshMart Nagpur Crossing"/>
    <x v="1"/>
    <x v="1"/>
    <x v="9"/>
    <n v="6"/>
    <n v="0.18452067768073241"/>
    <x v="0"/>
  </r>
  <r>
    <s v="INV100360"/>
    <d v="2025-06-17T00:00:00"/>
    <s v="CUST0669"/>
    <s v="PRD025"/>
    <s v="STR094"/>
    <s v="EMP0347"/>
    <n v="4"/>
    <n v="383.51"/>
    <n v="0"/>
    <n v="0"/>
    <n v="1534.04"/>
    <n v="1143.5999999999999"/>
    <n v="390.44"/>
    <x v="1"/>
    <x v="0"/>
    <x v="0"/>
    <n v="0.46805555555555556"/>
    <s v="Weekday"/>
    <x v="8"/>
    <x v="3"/>
    <n v="383.51"/>
    <s v="Mani Krishnan"/>
    <s v="Silver"/>
    <x v="232"/>
    <s v="Sales"/>
    <s v="FreshMart Mumbai Central"/>
    <x v="1"/>
    <x v="1"/>
    <x v="9"/>
    <n v="6"/>
    <n v="0.25451748324685147"/>
    <x v="0"/>
  </r>
  <r>
    <s v="INV100387"/>
    <d v="2025-06-16T00:00:00"/>
    <s v="CUST0586"/>
    <s v="PRD005"/>
    <s v="STR135"/>
    <s v="EMP0134"/>
    <n v="3"/>
    <n v="332.74"/>
    <n v="0"/>
    <n v="0"/>
    <n v="998.22"/>
    <n v="615.80999999999995"/>
    <n v="382.41"/>
    <x v="5"/>
    <x v="0"/>
    <x v="0"/>
    <n v="0.85416666666666663"/>
    <s v="Weekday"/>
    <x v="24"/>
    <x v="6"/>
    <n v="332.74"/>
    <s v="Meena Selvam"/>
    <s v="Bronze"/>
    <x v="233"/>
    <s v="Billing"/>
    <s v="FreshMart Pune Towers"/>
    <x v="1"/>
    <x v="1"/>
    <x v="9"/>
    <n v="6"/>
    <n v="0.38309190358838735"/>
    <x v="0"/>
  </r>
  <r>
    <s v="INV101689"/>
    <d v="2025-06-16T00:00:00"/>
    <s v="CUST0346"/>
    <s v="PRD006"/>
    <s v="STR106"/>
    <s v="EMP0347"/>
    <n v="5"/>
    <n v="345.01"/>
    <n v="0"/>
    <n v="0"/>
    <n v="1725.05"/>
    <n v="1081.5999999999999"/>
    <n v="643.45000000000005"/>
    <x v="0"/>
    <x v="0"/>
    <x v="0"/>
    <n v="0.8041666666666667"/>
    <s v="Weekday"/>
    <x v="81"/>
    <x v="6"/>
    <n v="343.56"/>
    <s v="Thenmozhi Devi"/>
    <s v="Gold"/>
    <x v="232"/>
    <s v="Sales"/>
    <s v="FreshMart Ahmedabad Crossing"/>
    <x v="1"/>
    <x v="1"/>
    <x v="9"/>
    <n v="6"/>
    <n v="0.37300368105272314"/>
    <x v="0"/>
  </r>
  <r>
    <s v="INV102386"/>
    <d v="2025-09-06T00:00:00"/>
    <s v="CUST0336"/>
    <s v="PRD063"/>
    <s v="STR125"/>
    <s v="EMP0259"/>
    <n v="1"/>
    <n v="73.83"/>
    <n v="0"/>
    <n v="0"/>
    <n v="73.83"/>
    <n v="54.32"/>
    <n v="19.510000000000002"/>
    <x v="0"/>
    <x v="0"/>
    <x v="0"/>
    <n v="0.89444444444444449"/>
    <s v="Weekday"/>
    <x v="75"/>
    <x v="11"/>
    <n v="42.16"/>
    <s v="Dhanya Achari"/>
    <s v="Silver"/>
    <x v="74"/>
    <s v="Inventory"/>
    <s v="FreshMart Nagpur Arcade"/>
    <x v="1"/>
    <x v="1"/>
    <x v="10"/>
    <n v="9"/>
    <n v="0.26425572260598673"/>
    <x v="0"/>
  </r>
  <r>
    <s v="INV100749"/>
    <d v="2025-07-06T00:00:00"/>
    <s v="CUST0051"/>
    <s v="PRD064"/>
    <s v="STR132"/>
    <s v="EMP0151"/>
    <n v="8"/>
    <n v="436.2"/>
    <n v="0"/>
    <n v="0"/>
    <n v="4013.04"/>
    <n v="2205.36"/>
    <n v="1807.68"/>
    <x v="5"/>
    <x v="0"/>
    <x v="0"/>
    <n v="0.76736111111111116"/>
    <s v="Weekend"/>
    <x v="135"/>
    <x v="11"/>
    <n v="386.17"/>
    <s v="Ovi Devi"/>
    <s v="Gold"/>
    <x v="86"/>
    <s v="Billing"/>
    <s v="FreshMart Surat Plaza"/>
    <x v="1"/>
    <x v="1"/>
    <x v="1"/>
    <n v="7"/>
    <n v="0.45045152801865918"/>
    <x v="0"/>
  </r>
  <r>
    <s v="INV101156"/>
    <d v="2025-07-06T00:00:00"/>
    <s v="CUST0485"/>
    <s v="PRD054"/>
    <s v="STR099"/>
    <s v="EMP0026"/>
    <n v="4"/>
    <n v="575.96"/>
    <n v="0"/>
    <n v="0"/>
    <n v="2649.42"/>
    <n v="1516.76"/>
    <n v="1132.6600000000001"/>
    <x v="4"/>
    <x v="0"/>
    <x v="0"/>
    <n v="0.72499999999999998"/>
    <s v="Weekend"/>
    <x v="3"/>
    <x v="2"/>
    <n v="530.16"/>
    <s v="Dhanush Venkataraman"/>
    <s v="Gold"/>
    <x v="212"/>
    <s v="Operations"/>
    <s v="FreshMart Nagpur Plaza"/>
    <x v="1"/>
    <x v="1"/>
    <x v="1"/>
    <n v="7"/>
    <n v="0.42751243668425543"/>
    <x v="0"/>
  </r>
  <r>
    <s v="INV101509"/>
    <d v="2025-02-06T00:00:00"/>
    <s v="CUST0540"/>
    <s v="PRD051"/>
    <s v="STR122"/>
    <s v="EMP0262"/>
    <n v="4"/>
    <n v="169.91"/>
    <n v="0"/>
    <n v="0"/>
    <n v="679.64"/>
    <n v="451.2"/>
    <n v="228.44"/>
    <x v="4"/>
    <x v="0"/>
    <x v="0"/>
    <n v="0.48749999999999999"/>
    <s v="Weekday"/>
    <x v="136"/>
    <x v="2"/>
    <n v="147.97"/>
    <s v="Thenmozhi Naicker"/>
    <s v="Gold"/>
    <x v="234"/>
    <s v="Sales"/>
    <s v="FreshMart Pune Square"/>
    <x v="1"/>
    <x v="1"/>
    <x v="0"/>
    <n v="2"/>
    <n v="0.33611912188805837"/>
    <x v="0"/>
  </r>
  <r>
    <s v="INV101271"/>
    <d v="2025-05-24T00:00:00"/>
    <s v="CUST0168"/>
    <s v="PRD054"/>
    <s v="STR097"/>
    <s v="EMP0146"/>
    <n v="8"/>
    <n v="582.47"/>
    <n v="0"/>
    <n v="0"/>
    <n v="5358.72"/>
    <n v="3033.52"/>
    <n v="2325.1999999999998"/>
    <x v="2"/>
    <x v="0"/>
    <x v="0"/>
    <n v="0.5708333333333333"/>
    <s v="Weekend"/>
    <x v="3"/>
    <x v="2"/>
    <n v="530.16"/>
    <s v="Naveen Prabhu"/>
    <s v="Gold"/>
    <x v="163"/>
    <s v="Inventory"/>
    <s v="FreshMart Ahmedabad Arcade"/>
    <x v="1"/>
    <x v="1"/>
    <x v="6"/>
    <n v="5"/>
    <n v="0.43390959034993426"/>
    <x v="0"/>
  </r>
  <r>
    <s v="INV101970"/>
    <d v="2025-05-24T00:00:00"/>
    <s v="CUST0120"/>
    <s v="PRD025"/>
    <s v="STR114"/>
    <s v="EMP0286"/>
    <n v="4"/>
    <n v="383.51"/>
    <n v="0"/>
    <n v="0"/>
    <n v="1764.15"/>
    <n v="1143.5999999999999"/>
    <n v="620.54999999999995"/>
    <x v="0"/>
    <x v="0"/>
    <x v="0"/>
    <n v="0.43958333333333333"/>
    <s v="Weekend"/>
    <x v="8"/>
    <x v="3"/>
    <n v="383.51"/>
    <s v="Lakshmi Balan"/>
    <s v="Silver"/>
    <x v="225"/>
    <s v="Sales"/>
    <s v="FreshMart Ahmedabad Complex"/>
    <x v="1"/>
    <x v="1"/>
    <x v="6"/>
    <n v="5"/>
    <n v="0.3517558030779695"/>
    <x v="0"/>
  </r>
  <r>
    <s v="INV102355"/>
    <d v="2025-05-21T00:00:00"/>
    <s v="CUST0096"/>
    <s v="PRD104"/>
    <s v="STR093"/>
    <s v="EMP0141"/>
    <n v="8"/>
    <n v="204.43"/>
    <n v="0"/>
    <n v="0"/>
    <n v="1635.44"/>
    <n v="1227.3599999999999"/>
    <n v="408.08"/>
    <x v="2"/>
    <x v="0"/>
    <x v="0"/>
    <n v="0.52916666666666667"/>
    <s v="Weekday"/>
    <x v="95"/>
    <x v="10"/>
    <n v="191.13"/>
    <s v="Hariharan Gounder"/>
    <s v="Gold"/>
    <x v="46"/>
    <s v="Sales"/>
    <s v="FreshMart Pune Complex"/>
    <x v="1"/>
    <x v="1"/>
    <x v="6"/>
    <n v="5"/>
    <n v="0.24952306412953087"/>
    <x v="0"/>
  </r>
  <r>
    <s v="INV101252"/>
    <d v="2025-05-19T00:00:00"/>
    <s v="CUST0144"/>
    <s v="PRD029"/>
    <s v="STR096"/>
    <s v="EMP0301"/>
    <n v="5"/>
    <n v="354.68"/>
    <n v="0"/>
    <n v="0"/>
    <n v="1773.4"/>
    <n v="1306.0999999999999"/>
    <n v="467.3"/>
    <x v="2"/>
    <x v="0"/>
    <x v="0"/>
    <n v="0.51041666666666663"/>
    <s v="Weekday"/>
    <x v="9"/>
    <x v="3"/>
    <n v="332.73"/>
    <s v="Lalitha Chandran"/>
    <s v="Gold"/>
    <x v="228"/>
    <s v="Inventory"/>
    <s v="FreshMart Mumbai Bypass"/>
    <x v="1"/>
    <x v="1"/>
    <x v="6"/>
    <n v="5"/>
    <n v="0.26350513138603809"/>
    <x v="0"/>
  </r>
  <r>
    <s v="INV101223"/>
    <d v="2025-05-14T00:00:00"/>
    <s v="CUST0023"/>
    <s v="PRD020"/>
    <s v="STR128"/>
    <s v="EMP0316"/>
    <n v="5"/>
    <n v="99.93"/>
    <n v="0"/>
    <n v="0"/>
    <n v="499.65"/>
    <n v="430.25"/>
    <n v="69.400000000000006"/>
    <x v="4"/>
    <x v="0"/>
    <x v="0"/>
    <n v="0.43402777777777779"/>
    <s v="Weekday"/>
    <x v="35"/>
    <x v="7"/>
    <n v="99.93"/>
    <s v="Indira Nathan"/>
    <s v="Silver"/>
    <x v="235"/>
    <s v="Billing"/>
    <s v="FreshMart Surat Junction"/>
    <x v="1"/>
    <x v="1"/>
    <x v="6"/>
    <n v="5"/>
    <n v="0.13889722805964178"/>
    <x v="0"/>
  </r>
  <r>
    <s v="INV100204"/>
    <d v="2025-05-13T00:00:00"/>
    <s v="CUST0570"/>
    <s v="PRD006"/>
    <s v="STR096"/>
    <s v="EMP0301"/>
    <n v="3"/>
    <n v="343.56"/>
    <n v="0"/>
    <n v="0"/>
    <n v="1030.68"/>
    <n v="648.96"/>
    <n v="381.72"/>
    <x v="3"/>
    <x v="0"/>
    <x v="0"/>
    <n v="0.86388888888888893"/>
    <s v="Weekday"/>
    <x v="81"/>
    <x v="6"/>
    <n v="343.56"/>
    <s v="Banu Iyer"/>
    <s v="Silver"/>
    <x v="228"/>
    <s v="Inventory"/>
    <s v="FreshMart Mumbai Bypass"/>
    <x v="1"/>
    <x v="1"/>
    <x v="6"/>
    <n v="5"/>
    <n v="0.37035743392711606"/>
    <x v="0"/>
  </r>
  <r>
    <s v="INV102008"/>
    <d v="2025-10-05T00:00:00"/>
    <s v="CUST0072"/>
    <s v="PRD118"/>
    <s v="STR131"/>
    <s v="EMP0196"/>
    <n v="4"/>
    <n v="162.59"/>
    <n v="0"/>
    <n v="0"/>
    <n v="747.91"/>
    <n v="550.55999999999995"/>
    <n v="197.35"/>
    <x v="4"/>
    <x v="0"/>
    <x v="0"/>
    <n v="0.83611111111111114"/>
    <s v="Weekend"/>
    <x v="44"/>
    <x v="8"/>
    <n v="155.55000000000001"/>
    <s v="Vijay Chandran"/>
    <s v="Gold"/>
    <x v="162"/>
    <s v="Operations"/>
    <s v="FreshMart Pune Enclave"/>
    <x v="1"/>
    <x v="1"/>
    <x v="8"/>
    <n v="10"/>
    <n v="0.26386864729713466"/>
    <x v="0"/>
  </r>
  <r>
    <s v="INV100041"/>
    <d v="2025-04-05T00:00:00"/>
    <s v="CUST0231"/>
    <s v="PRD125"/>
    <s v="STR122"/>
    <s v="EMP0262"/>
    <n v="3"/>
    <n v="236.07"/>
    <n v="0"/>
    <n v="0"/>
    <n v="814.44"/>
    <n v="586.32000000000005"/>
    <n v="228.12"/>
    <x v="2"/>
    <x v="0"/>
    <x v="0"/>
    <n v="0.76597222222222228"/>
    <s v="Weekend"/>
    <x v="82"/>
    <x v="8"/>
    <n v="219.39"/>
    <s v="Suresh Menon"/>
    <s v="Gold"/>
    <x v="234"/>
    <s v="Sales"/>
    <s v="FreshMart Pune Square"/>
    <x v="1"/>
    <x v="1"/>
    <x v="4"/>
    <n v="4"/>
    <n v="0.2800942979224989"/>
    <x v="0"/>
  </r>
  <r>
    <s v="INV100828"/>
    <d v="2025-04-05T00:00:00"/>
    <s v="CUST0108"/>
    <s v="PRD136"/>
    <s v="STR136"/>
    <s v="EMP0070"/>
    <n v="7"/>
    <n v="133.53"/>
    <n v="0"/>
    <n v="0"/>
    <n v="1074.92"/>
    <n v="638.26"/>
    <n v="436.66"/>
    <x v="1"/>
    <x v="0"/>
    <x v="0"/>
    <n v="0.55347222222222225"/>
    <s v="Weekend"/>
    <x v="72"/>
    <x v="0"/>
    <n v="123.11"/>
    <s v="Tara Rao"/>
    <s v="Gold"/>
    <x v="51"/>
    <s v="Sales"/>
    <s v="FreshMart Nagpur Crossing"/>
    <x v="1"/>
    <x v="1"/>
    <x v="4"/>
    <n v="4"/>
    <n v="0.40622557957801508"/>
    <x v="0"/>
  </r>
  <r>
    <s v="INV100277"/>
    <d v="2025-03-05T00:00:00"/>
    <s v="CUST0168"/>
    <s v="PRD053"/>
    <s v="STR106"/>
    <s v="EMP0096"/>
    <n v="4"/>
    <n v="301.17"/>
    <n v="0"/>
    <n v="0"/>
    <n v="1385.38"/>
    <n v="778.56"/>
    <n v="606.82000000000005"/>
    <x v="4"/>
    <x v="0"/>
    <x v="0"/>
    <n v="0.53055555555555556"/>
    <s v="Weekend"/>
    <x v="23"/>
    <x v="2"/>
    <n v="262.77"/>
    <s v="Naveen Prabhu"/>
    <s v="Gold"/>
    <x v="236"/>
    <s v="Sales"/>
    <s v="FreshMart Ahmedabad Crossing"/>
    <x v="1"/>
    <x v="1"/>
    <x v="3"/>
    <n v="3"/>
    <n v="0.43801700616437367"/>
    <x v="0"/>
  </r>
  <r>
    <s v="INV102019"/>
    <d v="2025-02-05T00:00:00"/>
    <s v="CUST0344"/>
    <s v="PRD058"/>
    <s v="STR130"/>
    <s v="EMP0066"/>
    <n v="3"/>
    <n v="339.13"/>
    <n v="0"/>
    <n v="0"/>
    <n v="1017.39"/>
    <n v="752.04"/>
    <n v="265.35000000000002"/>
    <x v="5"/>
    <x v="0"/>
    <x v="0"/>
    <n v="0.56944444444444442"/>
    <s v="Weekday"/>
    <x v="38"/>
    <x v="11"/>
    <n v="339.13"/>
    <s v="Karthik Nathan"/>
    <s v="Bronze"/>
    <x v="213"/>
    <s v="Operations"/>
    <s v="FreshMart Surat Central"/>
    <x v="1"/>
    <x v="1"/>
    <x v="0"/>
    <n v="2"/>
    <n v="0.26081443694158585"/>
    <x v="0"/>
  </r>
  <r>
    <s v="INV101918"/>
    <d v="2025-04-24T00:00:00"/>
    <s v="CUST0559"/>
    <s v="PRD015"/>
    <s v="STR120"/>
    <s v="EMP0344"/>
    <n v="4"/>
    <n v="459.58"/>
    <n v="0"/>
    <n v="0"/>
    <n v="1838.32"/>
    <n v="1547.56"/>
    <n v="290.76"/>
    <x v="5"/>
    <x v="0"/>
    <x v="0"/>
    <n v="0.44444444444444442"/>
    <s v="Weekday"/>
    <x v="19"/>
    <x v="7"/>
    <n v="459.58"/>
    <s v="Sundar Menon"/>
    <s v="Bronze"/>
    <x v="34"/>
    <s v="Sales"/>
    <s v="FreshMart Nagpur Central"/>
    <x v="1"/>
    <x v="1"/>
    <x v="4"/>
    <n v="4"/>
    <n v="0.1581661517037295"/>
    <x v="0"/>
  </r>
  <r>
    <s v="INV101733"/>
    <d v="2025-04-23T00:00:00"/>
    <s v="CUST0281"/>
    <s v="PRD010"/>
    <s v="STR106"/>
    <s v="EMP0126"/>
    <n v="4"/>
    <n v="182.3"/>
    <n v="0"/>
    <n v="0"/>
    <n v="729.2"/>
    <n v="430.4"/>
    <n v="298.8"/>
    <x v="2"/>
    <x v="0"/>
    <x v="0"/>
    <n v="0.73541666666666672"/>
    <s v="Weekday"/>
    <x v="113"/>
    <x v="6"/>
    <n v="182.3"/>
    <s v="Kamala Varma"/>
    <s v="Silver"/>
    <x v="237"/>
    <s v="Sales"/>
    <s v="FreshMart Ahmedabad Crossing"/>
    <x v="1"/>
    <x v="1"/>
    <x v="4"/>
    <n v="4"/>
    <n v="0.4097641250685683"/>
    <x v="0"/>
  </r>
  <r>
    <s v="INV102206"/>
    <d v="2025-10-04T00:00:00"/>
    <s v="CUST0270"/>
    <s v="PRD023"/>
    <s v="STR104"/>
    <s v="EMP0148"/>
    <n v="3"/>
    <n v="360.8"/>
    <n v="0"/>
    <n v="0"/>
    <n v="1082.4000000000001"/>
    <n v="798.3"/>
    <n v="284.10000000000002"/>
    <x v="0"/>
    <x v="0"/>
    <x v="0"/>
    <n v="0.41875000000000001"/>
    <s v="Weekday"/>
    <x v="11"/>
    <x v="7"/>
    <n v="342.27"/>
    <s v="Banu Venkataraman"/>
    <s v="Gold"/>
    <x v="219"/>
    <s v="Billing"/>
    <s v="FreshMart Nagpur Square"/>
    <x v="1"/>
    <x v="1"/>
    <x v="8"/>
    <n v="10"/>
    <n v="0.26247228381374721"/>
    <x v="0"/>
  </r>
  <r>
    <s v="INV102053"/>
    <d v="2026-10-01T00:00:00"/>
    <s v="CUST0099"/>
    <s v="PRD097"/>
    <s v="STR107"/>
    <s v="EMP0018"/>
    <n v="5"/>
    <n v="365.92"/>
    <n v="0"/>
    <n v="0"/>
    <n v="2104.04"/>
    <n v="1551.9"/>
    <n v="552.14"/>
    <x v="3"/>
    <x v="0"/>
    <x v="0"/>
    <n v="0.38055555555555554"/>
    <s v="Weekend"/>
    <x v="41"/>
    <x v="10"/>
    <n v="365.92"/>
    <s v="Lakshmi Krishnan"/>
    <s v="Silver"/>
    <x v="155"/>
    <s v="Cashier"/>
    <s v="FreshMart Surat Arcade"/>
    <x v="1"/>
    <x v="0"/>
    <x v="8"/>
    <n v="10"/>
    <n v="0.26241896541890836"/>
    <x v="0"/>
  </r>
  <r>
    <s v="INV102465"/>
    <d v="2025-12-20T00:00:00"/>
    <s v="CUST0205"/>
    <s v="PRD067"/>
    <s v="STR122"/>
    <s v="EMP0256"/>
    <n v="7"/>
    <n v="212.39"/>
    <n v="0"/>
    <n v="0"/>
    <n v="1709.74"/>
    <n v="949.62"/>
    <n v="760.12"/>
    <x v="1"/>
    <x v="0"/>
    <x v="0"/>
    <n v="0.66666666666666663"/>
    <s v="Weekend"/>
    <x v="30"/>
    <x v="11"/>
    <n v="186.38"/>
    <s v="Lalitha Nathan"/>
    <s v="Gold"/>
    <x v="238"/>
    <s v="Cashier"/>
    <s v="FreshMart Pune Square"/>
    <x v="1"/>
    <x v="1"/>
    <x v="2"/>
    <n v="12"/>
    <n v="0.44458221717922025"/>
    <x v="0"/>
  </r>
  <r>
    <s v="INV101781"/>
    <d v="2026-02-18T00:00:00"/>
    <s v="CUST0067"/>
    <s v="PRD137"/>
    <s v="STR122"/>
    <s v="EMP0256"/>
    <n v="1"/>
    <n v="442.14"/>
    <n v="0"/>
    <n v="0"/>
    <n v="442.14"/>
    <n v="351.87"/>
    <n v="90.27"/>
    <x v="3"/>
    <x v="0"/>
    <x v="0"/>
    <n v="0.80625000000000002"/>
    <s v="Weekday"/>
    <x v="0"/>
    <x v="0"/>
    <n v="442.14"/>
    <s v="Unknown"/>
    <s v="Silver"/>
    <x v="238"/>
    <s v="Cashier"/>
    <s v="FreshMart Pune Square"/>
    <x v="1"/>
    <x v="0"/>
    <x v="0"/>
    <n v="2"/>
    <n v="0.20416610123490297"/>
    <x v="0"/>
  </r>
  <r>
    <s v="INV100992"/>
    <d v="2026-02-01T00:00:00"/>
    <s v="CUST0023"/>
    <s v="PRD045"/>
    <s v="STR105"/>
    <s v="EMP0089"/>
    <n v="1"/>
    <n v="68.95"/>
    <n v="0"/>
    <n v="0"/>
    <n v="68.95"/>
    <n v="57.89"/>
    <n v="11.06"/>
    <x v="3"/>
    <x v="0"/>
    <x v="0"/>
    <n v="0.65069444444444446"/>
    <s v="Weekday"/>
    <x v="84"/>
    <x v="12"/>
    <n v="68.95"/>
    <s v="Indira Nathan"/>
    <s v="Silver"/>
    <x v="239"/>
    <s v="Cashier"/>
    <s v="FreshMart Ahmedabad Junction"/>
    <x v="1"/>
    <x v="0"/>
    <x v="0"/>
    <n v="2"/>
    <n v="0.16040609137055836"/>
    <x v="0"/>
  </r>
  <r>
    <s v="INV101145"/>
    <d v="2025-09-12T00:00:00"/>
    <s v="CUST0507"/>
    <s v="PRD052"/>
    <s v="STR110"/>
    <s v="EMP0178"/>
    <n v="1"/>
    <n v="328.59"/>
    <n v="0"/>
    <n v="0"/>
    <n v="328.59"/>
    <n v="255.49"/>
    <n v="73.099999999999994"/>
    <x v="3"/>
    <x v="0"/>
    <x v="0"/>
    <n v="0.50624999999999998"/>
    <s v="Weekday"/>
    <x v="10"/>
    <x v="2"/>
    <n v="328.59"/>
    <s v="Kamala Iyer"/>
    <s v="Silver"/>
    <x v="240"/>
    <s v="Cashier"/>
    <s v="FreshMart Mumbai Colony"/>
    <x v="1"/>
    <x v="1"/>
    <x v="10"/>
    <n v="9"/>
    <n v="0.22246568672205483"/>
    <x v="0"/>
  </r>
  <r>
    <s v="INV100259"/>
    <d v="2026-11-01T00:00:00"/>
    <s v="CUST0171"/>
    <s v="PRD019"/>
    <s v="STR119"/>
    <s v="EMP0110"/>
    <n v="5"/>
    <n v="448.94"/>
    <n v="0"/>
    <n v="0"/>
    <n v="2581.4"/>
    <n v="1900.4"/>
    <n v="681"/>
    <x v="3"/>
    <x v="0"/>
    <x v="0"/>
    <n v="0.4777777777777778"/>
    <s v="Weekend"/>
    <x v="85"/>
    <x v="7"/>
    <n v="448.94"/>
    <s v="Kavya Chettiar"/>
    <s v="Silver"/>
    <x v="178"/>
    <s v="Cashier"/>
    <s v="FreshMart Ahmedabad Nagar"/>
    <x v="1"/>
    <x v="0"/>
    <x v="5"/>
    <n v="11"/>
    <n v="0.26381033547687299"/>
    <x v="0"/>
  </r>
  <r>
    <s v="INV101891"/>
    <d v="2026-03-19T00:00:00"/>
    <s v="CUST0467"/>
    <s v="PRD030"/>
    <s v="STR131"/>
    <s v="EMP0077"/>
    <n v="1"/>
    <n v="172.63"/>
    <n v="0"/>
    <n v="0"/>
    <n v="172.63"/>
    <n v="142"/>
    <n v="30.63"/>
    <x v="5"/>
    <x v="0"/>
    <x v="0"/>
    <n v="0.60833333333333328"/>
    <s v="Weekday"/>
    <x v="69"/>
    <x v="3"/>
    <n v="172.63"/>
    <s v="Raghav Prabhu"/>
    <s v="Silver"/>
    <x v="241"/>
    <s v="Cashier"/>
    <s v="FreshMart Pune Enclave"/>
    <x v="1"/>
    <x v="0"/>
    <x v="3"/>
    <n v="3"/>
    <n v="0.17743150089787407"/>
    <x v="0"/>
  </r>
  <r>
    <s v="INV101941"/>
    <d v="2026-03-28T00:00:00"/>
    <s v="CUST0508"/>
    <s v="PRD053"/>
    <s v="STR129"/>
    <s v="EMP0128"/>
    <n v="3"/>
    <n v="262.77"/>
    <n v="0"/>
    <n v="0"/>
    <n v="906.56"/>
    <n v="583.91999999999996"/>
    <n v="322.64"/>
    <x v="2"/>
    <x v="0"/>
    <x v="0"/>
    <n v="0.56666666666666665"/>
    <s v="Weekend"/>
    <x v="23"/>
    <x v="2"/>
    <n v="262.77"/>
    <s v="Priya Subramaniam"/>
    <s v="Silver"/>
    <x v="242"/>
    <s v="Cashier"/>
    <s v="FreshMart Ahmedabad Heights"/>
    <x v="1"/>
    <x v="0"/>
    <x v="3"/>
    <n v="3"/>
    <n v="0.35589481115425342"/>
    <x v="0"/>
  </r>
  <r>
    <s v="INV100356"/>
    <d v="2025-07-12T00:00:00"/>
    <s v="CUST0081"/>
    <s v="PRD026"/>
    <s v="STR106"/>
    <s v="EMP0194"/>
    <n v="2"/>
    <n v="329.69"/>
    <n v="0"/>
    <n v="0"/>
    <n v="758.29"/>
    <n v="494.5"/>
    <n v="263.79000000000002"/>
    <x v="1"/>
    <x v="0"/>
    <x v="0"/>
    <n v="0.58125000000000004"/>
    <s v="Weekend"/>
    <x v="15"/>
    <x v="3"/>
    <n v="329.69"/>
    <s v="Nirmala Achari"/>
    <s v="Bronze"/>
    <x v="243"/>
    <s v="Cashier"/>
    <s v="FreshMart Ahmedabad Crossing"/>
    <x v="1"/>
    <x v="1"/>
    <x v="1"/>
    <n v="7"/>
    <n v="0.34787482361629463"/>
    <x v="0"/>
  </r>
  <r>
    <s v="INV100738"/>
    <d v="2025-12-29T00:00:00"/>
    <s v="CUST0676"/>
    <s v="PRD003"/>
    <s v="STR121"/>
    <s v="EMP0319"/>
    <n v="8"/>
    <n v="677.38"/>
    <n v="0"/>
    <n v="0"/>
    <n v="5419.04"/>
    <n v="2749.2"/>
    <n v="2669.84"/>
    <x v="1"/>
    <x v="1"/>
    <x v="0"/>
    <n v="0.59722222222222221"/>
    <s v="Weekday"/>
    <x v="104"/>
    <x v="6"/>
    <n v="589.75"/>
    <s v="Dhanush Mudaliar"/>
    <s v="Gold"/>
    <x v="244"/>
    <s v="Cashier"/>
    <s v="FreshMart Pune Junction"/>
    <x v="1"/>
    <x v="1"/>
    <x v="2"/>
    <n v="12"/>
    <n v="0.49267766984558153"/>
    <x v="0"/>
  </r>
  <r>
    <s v="INV100207"/>
    <d v="2026-08-03T00:00:00"/>
    <s v="CUST0138"/>
    <s v="PRD100"/>
    <s v="STR121"/>
    <s v="EMP0319"/>
    <n v="4"/>
    <n v="290.45"/>
    <n v="0"/>
    <n v="0"/>
    <n v="1336.07"/>
    <n v="951.56"/>
    <n v="384.51"/>
    <x v="2"/>
    <x v="0"/>
    <x v="0"/>
    <n v="0.91111111111111109"/>
    <s v="Weekend"/>
    <x v="90"/>
    <x v="10"/>
    <n v="290.45"/>
    <s v="Bhavani Gounder"/>
    <s v="Bronze"/>
    <x v="244"/>
    <s v="Cashier"/>
    <s v="FreshMart Pune Junction"/>
    <x v="1"/>
    <x v="0"/>
    <x v="11"/>
    <n v="8"/>
    <n v="0.28779180731548498"/>
    <x v="0"/>
  </r>
  <r>
    <s v="INV100346"/>
    <d v="2026-12-03T00:00:00"/>
    <s v="CUST0518"/>
    <s v="PRD034"/>
    <s v="STR097"/>
    <s v="EMP0340"/>
    <n v="6"/>
    <n v="134.9"/>
    <n v="0"/>
    <n v="0"/>
    <n v="809.4"/>
    <n v="584.1"/>
    <n v="225.3"/>
    <x v="1"/>
    <x v="0"/>
    <x v="0"/>
    <n v="0.66111111111111109"/>
    <s v="Weekday"/>
    <x v="13"/>
    <x v="3"/>
    <n v="124.84"/>
    <s v="Raghav Kumar"/>
    <s v="Gold"/>
    <x v="245"/>
    <s v="Cashier"/>
    <s v="FreshMart Ahmedabad Arcade"/>
    <x v="1"/>
    <x v="0"/>
    <x v="2"/>
    <n v="12"/>
    <n v="0.27835433654558933"/>
    <x v="0"/>
  </r>
  <r>
    <s v="INV101916"/>
    <d v="2026-07-03T00:00:00"/>
    <s v="CUST0686"/>
    <s v="PRD091"/>
    <s v="STR097"/>
    <s v="EMP0340"/>
    <n v="7"/>
    <n v="387.19"/>
    <n v="0"/>
    <n v="0"/>
    <n v="3116.88"/>
    <n v="2110.9899999999998"/>
    <n v="1005.89"/>
    <x v="0"/>
    <x v="0"/>
    <x v="0"/>
    <n v="0.53888888888888886"/>
    <s v="Weekend"/>
    <x v="74"/>
    <x v="9"/>
    <n v="376.11"/>
    <s v="Hemalatha Balan"/>
    <s v="Gold"/>
    <x v="245"/>
    <s v="Cashier"/>
    <s v="FreshMart Ahmedabad Arcade"/>
    <x v="1"/>
    <x v="0"/>
    <x v="1"/>
    <n v="7"/>
    <n v="0.32272336439003102"/>
    <x v="0"/>
  </r>
  <r>
    <s v="INV100564"/>
    <d v="2025-12-15T00:00:00"/>
    <s v="CUST0368"/>
    <s v="PRD021"/>
    <s v="STR112"/>
    <s v="EMP0200"/>
    <n v="3"/>
    <n v="38.659999999999997"/>
    <n v="0"/>
    <n v="0"/>
    <n v="115.98"/>
    <n v="97.2"/>
    <n v="18.78"/>
    <x v="1"/>
    <x v="0"/>
    <x v="0"/>
    <n v="0.51111111111111107"/>
    <s v="Weekday"/>
    <x v="67"/>
    <x v="7"/>
    <n v="38.659999999999997"/>
    <s v="Kamala Chettiar"/>
    <s v="Silver"/>
    <x v="246"/>
    <s v="Cashier"/>
    <s v="FreshMart Surat Colony"/>
    <x v="1"/>
    <x v="1"/>
    <x v="2"/>
    <n v="12"/>
    <n v="0.16192446973616142"/>
    <x v="0"/>
  </r>
  <r>
    <s v="INV101503"/>
    <d v="2025-12-27T00:00:00"/>
    <s v="CUST0425"/>
    <s v="PRD004"/>
    <s v="STR105"/>
    <s v="EMP0089"/>
    <n v="7"/>
    <n v="441.15"/>
    <n v="0"/>
    <n v="0"/>
    <n v="3551.26"/>
    <n v="1655.78"/>
    <n v="1895.48"/>
    <x v="5"/>
    <x v="0"/>
    <x v="0"/>
    <n v="0.41875000000000001"/>
    <s v="Weekend"/>
    <x v="127"/>
    <x v="6"/>
    <n v="398.25"/>
    <s v="Balaji Mudaliar"/>
    <s v="Gold"/>
    <x v="239"/>
    <s v="Cashier"/>
    <s v="FreshMart Ahmedabad Junction"/>
    <x v="1"/>
    <x v="1"/>
    <x v="2"/>
    <n v="12"/>
    <n v="0.53374858500926425"/>
    <x v="0"/>
  </r>
  <r>
    <s v="INV100618"/>
    <d v="2026-12-03T00:00:00"/>
    <s v="CUST0602"/>
    <s v="PRD119"/>
    <s v="STR123"/>
    <s v="EMP0155"/>
    <n v="5"/>
    <n v="234.86"/>
    <n v="0"/>
    <n v="0"/>
    <n v="1174.3"/>
    <n v="1066.1500000000001"/>
    <n v="108.15"/>
    <x v="0"/>
    <x v="0"/>
    <x v="0"/>
    <n v="0.53611111111111109"/>
    <s v="Weekday"/>
    <x v="96"/>
    <x v="8"/>
    <n v="234.86"/>
    <s v="Harini Pandian"/>
    <s v="Silver"/>
    <x v="247"/>
    <s v="Cashier"/>
    <s v="FreshMart Mumbai Extension"/>
    <x v="1"/>
    <x v="0"/>
    <x v="2"/>
    <n v="12"/>
    <n v="9.2097419739419234E-2"/>
    <x v="0"/>
  </r>
  <r>
    <s v="INV101136"/>
    <d v="2025-12-23T00:00:00"/>
    <s v="CUST0699"/>
    <s v="PRD118"/>
    <s v="STR121"/>
    <s v="EMP0319"/>
    <n v="3"/>
    <n v="168.57"/>
    <n v="0"/>
    <n v="0"/>
    <n v="505.71"/>
    <n v="412.92"/>
    <n v="92.79"/>
    <x v="5"/>
    <x v="0"/>
    <x v="0"/>
    <n v="0.78263888888888888"/>
    <s v="Weekday"/>
    <x v="44"/>
    <x v="8"/>
    <n v="155.55000000000001"/>
    <s v="Karthik Iyer"/>
    <s v="Gold"/>
    <x v="244"/>
    <s v="Cashier"/>
    <s v="FreshMart Pune Junction"/>
    <x v="1"/>
    <x v="1"/>
    <x v="2"/>
    <n v="12"/>
    <n v="0.18348460580174411"/>
    <x v="0"/>
  </r>
  <r>
    <s v="INV101107"/>
    <d v="2026-01-27T00:00:00"/>
    <s v="CUST0401"/>
    <s v="PRD104"/>
    <s v="STR121"/>
    <s v="EMP0319"/>
    <n v="5"/>
    <n v="191.13"/>
    <n v="0"/>
    <n v="0"/>
    <n v="955.65"/>
    <n v="767.1"/>
    <n v="188.55"/>
    <x v="0"/>
    <x v="0"/>
    <x v="0"/>
    <n v="0.83333333333333337"/>
    <s v="Weekday"/>
    <x v="95"/>
    <x v="10"/>
    <n v="191.13"/>
    <s v="Gayathri Prabhu"/>
    <s v="Silver"/>
    <x v="244"/>
    <s v="Cashier"/>
    <s v="FreshMart Pune Junction"/>
    <x v="1"/>
    <x v="0"/>
    <x v="7"/>
    <n v="1"/>
    <n v="0.19730026683409199"/>
    <x v="0"/>
  </r>
  <r>
    <s v="INV101827"/>
    <d v="2025-12-14T00:00:00"/>
    <s v="CUST0576"/>
    <s v="PRD031"/>
    <s v="STR112"/>
    <s v="EMP0084"/>
    <n v="5"/>
    <n v="389.64"/>
    <n v="0"/>
    <n v="0"/>
    <n v="2240.4299999999998"/>
    <n v="1358.9"/>
    <n v="881.53"/>
    <x v="2"/>
    <x v="0"/>
    <x v="0"/>
    <n v="0.57430555555555551"/>
    <s v="Weekend"/>
    <x v="50"/>
    <x v="3"/>
    <n v="342.46"/>
    <s v="Vasanthi Chandran"/>
    <s v="Gold"/>
    <x v="248"/>
    <s v="Cashier"/>
    <s v="FreshMart Surat Colony"/>
    <x v="1"/>
    <x v="1"/>
    <x v="2"/>
    <n v="12"/>
    <n v="0.39346464741143444"/>
    <x v="0"/>
  </r>
  <r>
    <s v="INV101857"/>
    <d v="2025-12-14T00:00:00"/>
    <s v="CUST0684"/>
    <s v="PRD144"/>
    <s v="STR128"/>
    <s v="EMP0257"/>
    <n v="3"/>
    <n v="270.12"/>
    <n v="0"/>
    <n v="0"/>
    <n v="931.91"/>
    <n v="558.12"/>
    <n v="373.79"/>
    <x v="2"/>
    <x v="0"/>
    <x v="0"/>
    <n v="0.66388888888888886"/>
    <s v="Weekend"/>
    <x v="14"/>
    <x v="5"/>
    <n v="242.22"/>
    <s v="Unknown"/>
    <s v="Gold"/>
    <x v="249"/>
    <s v="Cashier"/>
    <s v="FreshMart Surat Junction"/>
    <x v="1"/>
    <x v="1"/>
    <x v="2"/>
    <n v="12"/>
    <n v="0.40110096468543105"/>
    <x v="0"/>
  </r>
  <r>
    <s v="INV101592"/>
    <d v="2025-12-21T00:00:00"/>
    <s v="CUST0588"/>
    <s v="PRD034"/>
    <s v="STR124"/>
    <s v="EMP0138"/>
    <n v="3"/>
    <n v="124.84"/>
    <n v="0"/>
    <n v="0"/>
    <n v="430.7"/>
    <n v="292.05"/>
    <n v="138.65"/>
    <x v="5"/>
    <x v="0"/>
    <x v="0"/>
    <n v="0.51736111111111116"/>
    <s v="Weekend"/>
    <x v="13"/>
    <x v="3"/>
    <n v="124.84"/>
    <s v="Arun Menon"/>
    <s v="Bronze"/>
    <x v="250"/>
    <s v="Cashier"/>
    <s v="FreshMart Ahmedabad Hub"/>
    <x v="1"/>
    <x v="1"/>
    <x v="2"/>
    <n v="12"/>
    <n v="0.32191780821917809"/>
    <x v="0"/>
  </r>
  <r>
    <s v="INV100149"/>
    <d v="2025-01-12T00:00:00"/>
    <s v="CUST0691"/>
    <s v="PRD137"/>
    <s v="STR123"/>
    <s v="EMP0299"/>
    <n v="1"/>
    <n v="442.14"/>
    <n v="0"/>
    <n v="0"/>
    <n v="442.14"/>
    <n v="351.87"/>
    <n v="90.27"/>
    <x v="4"/>
    <x v="0"/>
    <x v="0"/>
    <n v="0.56805555555555554"/>
    <s v="Weekday"/>
    <x v="0"/>
    <x v="0"/>
    <n v="442.14"/>
    <s v="Chitra Chandran"/>
    <s v="Bronze"/>
    <x v="251"/>
    <s v="Cashier"/>
    <s v="FreshMart Mumbai Extension"/>
    <x v="1"/>
    <x v="1"/>
    <x v="7"/>
    <n v="1"/>
    <n v="0.20416610123490297"/>
    <x v="0"/>
  </r>
  <r>
    <s v="INV100841"/>
    <d v="2025-01-12T00:00:00"/>
    <s v="CUST0221"/>
    <s v="PRD017"/>
    <s v="STR097"/>
    <s v="EMP0340"/>
    <n v="3"/>
    <n v="472.9"/>
    <n v="0"/>
    <n v="0"/>
    <n v="1418.7"/>
    <n v="1193.07"/>
    <n v="225.63"/>
    <x v="2"/>
    <x v="0"/>
    <x v="0"/>
    <n v="0.71388888888888891"/>
    <s v="Weekday"/>
    <x v="34"/>
    <x v="7"/>
    <n v="464.41"/>
    <s v="Mala Nathan"/>
    <s v="Gold"/>
    <x v="245"/>
    <s v="Cashier"/>
    <s v="FreshMart Ahmedabad Arcade"/>
    <x v="1"/>
    <x v="1"/>
    <x v="7"/>
    <n v="1"/>
    <n v="0.1590399661662085"/>
    <x v="0"/>
  </r>
  <r>
    <s v="INV101930"/>
    <d v="2025-11-30T00:00:00"/>
    <s v="CUST0159"/>
    <s v="PRD150"/>
    <s v="STR124"/>
    <s v="EMP0138"/>
    <n v="3"/>
    <n v="214.04"/>
    <n v="0"/>
    <n v="0"/>
    <n v="738.44"/>
    <n v="474.18"/>
    <n v="264.26"/>
    <x v="0"/>
    <x v="0"/>
    <x v="0"/>
    <n v="0.81527777777777777"/>
    <s v="Weekend"/>
    <x v="86"/>
    <x v="5"/>
    <n v="214.04"/>
    <s v="Usha Naicker"/>
    <s v="Silver"/>
    <x v="250"/>
    <s v="Cashier"/>
    <s v="FreshMart Ahmedabad Hub"/>
    <x v="1"/>
    <x v="1"/>
    <x v="5"/>
    <n v="11"/>
    <n v="0.3578625209901955"/>
    <x v="0"/>
  </r>
  <r>
    <s v="INV100646"/>
    <d v="2025-11-29T00:00:00"/>
    <s v="CUST0586"/>
    <s v="PRD029"/>
    <s v="STR121"/>
    <s v="EMP0319"/>
    <n v="3"/>
    <n v="332.73"/>
    <n v="0"/>
    <n v="0"/>
    <n v="1147.92"/>
    <n v="783.66"/>
    <n v="364.26"/>
    <x v="0"/>
    <x v="0"/>
    <x v="0"/>
    <n v="0.71597222222222223"/>
    <s v="Weekend"/>
    <x v="9"/>
    <x v="3"/>
    <n v="332.73"/>
    <s v="Meena Selvam"/>
    <s v="Bronze"/>
    <x v="244"/>
    <s v="Cashier"/>
    <s v="FreshMart Pune Junction"/>
    <x v="1"/>
    <x v="1"/>
    <x v="5"/>
    <n v="11"/>
    <n v="0.31732176458289774"/>
    <x v="0"/>
  </r>
  <r>
    <s v="INV102404"/>
    <d v="2025-11-27T00:00:00"/>
    <s v="CUST0126"/>
    <s v="PRD054"/>
    <s v="STR119"/>
    <s v="EMP0110"/>
    <n v="4"/>
    <n v="530.16"/>
    <n v="0"/>
    <n v="0"/>
    <n v="2120.64"/>
    <n v="1516.76"/>
    <n v="603.88"/>
    <x v="1"/>
    <x v="0"/>
    <x v="0"/>
    <n v="0.84861111111111109"/>
    <s v="Weekday"/>
    <x v="3"/>
    <x v="2"/>
    <n v="530.16"/>
    <s v="Anjali Balan"/>
    <s v="Bronze"/>
    <x v="178"/>
    <s v="Cashier"/>
    <s v="FreshMart Ahmedabad Nagar"/>
    <x v="1"/>
    <x v="1"/>
    <x v="5"/>
    <n v="11"/>
    <n v="0.28476309038780745"/>
    <x v="0"/>
  </r>
  <r>
    <s v="INV101662"/>
    <d v="2025-11-23T00:00:00"/>
    <s v="CUST0111"/>
    <s v="PRD070"/>
    <s v="STR128"/>
    <s v="EMP0257"/>
    <n v="4"/>
    <n v="233.47"/>
    <n v="0"/>
    <n v="0"/>
    <n v="1073.96"/>
    <n v="755.92"/>
    <n v="318.04000000000002"/>
    <x v="4"/>
    <x v="1"/>
    <x v="0"/>
    <n v="0.67777777777777781"/>
    <s v="Weekend"/>
    <x v="1"/>
    <x v="1"/>
    <n v="233.47"/>
    <s v="Hemalatha Devi"/>
    <s v="Bronze"/>
    <x v="249"/>
    <s v="Cashier"/>
    <s v="FreshMart Surat Junction"/>
    <x v="1"/>
    <x v="1"/>
    <x v="5"/>
    <n v="11"/>
    <n v="0.29613765875824055"/>
    <x v="0"/>
  </r>
  <r>
    <s v="INV100325"/>
    <d v="2025-11-22T00:00:00"/>
    <s v="CUST0029"/>
    <s v="PRD025"/>
    <s v="STR105"/>
    <s v="EMP0089"/>
    <n v="4"/>
    <n v="383.51"/>
    <n v="0"/>
    <n v="0"/>
    <n v="1764.15"/>
    <n v="1143.5999999999999"/>
    <n v="620.54999999999995"/>
    <x v="5"/>
    <x v="1"/>
    <x v="0"/>
    <n v="0.4375"/>
    <s v="Weekend"/>
    <x v="8"/>
    <x v="3"/>
    <n v="383.51"/>
    <s v="Ishwarya Krishnan"/>
    <s v="Silver"/>
    <x v="239"/>
    <s v="Cashier"/>
    <s v="FreshMart Ahmedabad Junction"/>
    <x v="1"/>
    <x v="1"/>
    <x v="5"/>
    <n v="11"/>
    <n v="0.3517558030779695"/>
    <x v="0"/>
  </r>
  <r>
    <s v="INV100986"/>
    <d v="2025-11-16T00:00:00"/>
    <s v="CUST0611"/>
    <s v="PRD098"/>
    <s v="STR097"/>
    <s v="EMP0340"/>
    <n v="8"/>
    <n v="94.9"/>
    <n v="0"/>
    <n v="0"/>
    <n v="873.08"/>
    <n v="552.72"/>
    <n v="320.36"/>
    <x v="0"/>
    <x v="0"/>
    <x v="0"/>
    <n v="0.61736111111111114"/>
    <s v="Weekend"/>
    <x v="32"/>
    <x v="10"/>
    <n v="83.13"/>
    <s v="Vasanth Iyer"/>
    <s v="Gold"/>
    <x v="245"/>
    <s v="Cashier"/>
    <s v="FreshMart Ahmedabad Arcade"/>
    <x v="1"/>
    <x v="1"/>
    <x v="5"/>
    <n v="11"/>
    <n v="0.36693086544188391"/>
    <x v="0"/>
  </r>
  <r>
    <s v="INV100355"/>
    <d v="2025-11-15T00:00:00"/>
    <s v="CUST0307"/>
    <s v="PRD050"/>
    <s v="STR112"/>
    <s v="EMP0200"/>
    <n v="2"/>
    <n v="51.33"/>
    <n v="0"/>
    <n v="0"/>
    <n v="118.06"/>
    <n v="74.959999999999994"/>
    <n v="43.1"/>
    <x v="4"/>
    <x v="0"/>
    <x v="0"/>
    <n v="0.86319444444444449"/>
    <s v="Weekend"/>
    <x v="2"/>
    <x v="2"/>
    <n v="51.33"/>
    <s v="Ashok Nathan"/>
    <s v="Bronze"/>
    <x v="246"/>
    <s v="Cashier"/>
    <s v="FreshMart Surat Colony"/>
    <x v="1"/>
    <x v="1"/>
    <x v="5"/>
    <n v="11"/>
    <n v="0.36506860918177197"/>
    <x v="0"/>
  </r>
  <r>
    <s v="INV100415"/>
    <d v="2025-10-30T00:00:00"/>
    <s v="CUST0546"/>
    <s v="PRD115"/>
    <s v="STR113"/>
    <s v="EMP0339"/>
    <n v="3"/>
    <n v="372.61"/>
    <n v="0"/>
    <n v="0"/>
    <n v="1117.83"/>
    <n v="959.73"/>
    <n v="158.1"/>
    <x v="5"/>
    <x v="0"/>
    <x v="0"/>
    <n v="0.62847222222222221"/>
    <s v="Weekday"/>
    <x v="5"/>
    <x v="4"/>
    <n v="372.61"/>
    <s v="Balaji Sekar"/>
    <s v="Silver"/>
    <x v="252"/>
    <s v="Cashier"/>
    <s v="FreshMart Pune Heights"/>
    <x v="1"/>
    <x v="1"/>
    <x v="8"/>
    <n v="10"/>
    <n v="0.14143474410241272"/>
    <x v="0"/>
  </r>
  <r>
    <s v="INV101942"/>
    <d v="2025-10-30T00:00:00"/>
    <s v="CUST0264"/>
    <s v="PRD021"/>
    <s v="STR105"/>
    <s v="EMP0089"/>
    <n v="3"/>
    <n v="41.19"/>
    <n v="0"/>
    <n v="0"/>
    <n v="123.57"/>
    <n v="97.2"/>
    <n v="26.37"/>
    <x v="4"/>
    <x v="0"/>
    <x v="0"/>
    <n v="0.65416666666666667"/>
    <s v="Weekday"/>
    <x v="67"/>
    <x v="7"/>
    <n v="38.659999999999997"/>
    <s v="Kavya Sharma"/>
    <s v="Gold"/>
    <x v="239"/>
    <s v="Cashier"/>
    <s v="FreshMart Ahmedabad Junction"/>
    <x v="1"/>
    <x v="1"/>
    <x v="8"/>
    <n v="10"/>
    <n v="0.21340131099781504"/>
    <x v="0"/>
  </r>
  <r>
    <s v="INV102244"/>
    <d v="2025-10-27T00:00:00"/>
    <s v="CUST0167"/>
    <s v="PRD054"/>
    <s v="STR121"/>
    <s v="EMP0319"/>
    <n v="1"/>
    <n v="530.16"/>
    <n v="0"/>
    <n v="0"/>
    <n v="530.16"/>
    <n v="379.19"/>
    <n v="150.97"/>
    <x v="1"/>
    <x v="0"/>
    <x v="0"/>
    <n v="0.41319444444444442"/>
    <s v="Weekday"/>
    <x v="3"/>
    <x v="2"/>
    <n v="530.16"/>
    <s v="Naveen Venkataraman"/>
    <s v="Bronze"/>
    <x v="244"/>
    <s v="Cashier"/>
    <s v="FreshMart Pune Junction"/>
    <x v="1"/>
    <x v="1"/>
    <x v="8"/>
    <n v="10"/>
    <n v="0.28476309038780745"/>
    <x v="0"/>
  </r>
  <r>
    <s v="INV102373"/>
    <d v="2025-10-27T00:00:00"/>
    <s v="CUST0499"/>
    <s v="PRD010"/>
    <s v="STR121"/>
    <s v="EMP0319"/>
    <n v="3"/>
    <n v="189.1"/>
    <n v="0"/>
    <n v="0"/>
    <n v="567.29999999999995"/>
    <n v="322.8"/>
    <n v="244.5"/>
    <x v="5"/>
    <x v="0"/>
    <x v="0"/>
    <n v="0.78680555555555554"/>
    <s v="Weekday"/>
    <x v="113"/>
    <x v="6"/>
    <n v="182.3"/>
    <s v="Rajesh Rao"/>
    <s v="Gold"/>
    <x v="244"/>
    <s v="Cashier"/>
    <s v="FreshMart Pune Junction"/>
    <x v="1"/>
    <x v="1"/>
    <x v="8"/>
    <n v="10"/>
    <n v="0.43098889476467483"/>
    <x v="0"/>
  </r>
  <r>
    <s v="INV100556"/>
    <d v="2025-10-25T00:00:00"/>
    <s v="CUST0655"/>
    <s v="PRD024"/>
    <s v="STR131"/>
    <s v="EMP0077"/>
    <n v="5"/>
    <n v="313.47000000000003"/>
    <n v="0"/>
    <n v="0"/>
    <n v="1802.45"/>
    <n v="1230.5999999999999"/>
    <n v="571.85"/>
    <x v="4"/>
    <x v="0"/>
    <x v="0"/>
    <n v="0.4201388888888889"/>
    <s v="Weekend"/>
    <x v="88"/>
    <x v="7"/>
    <n v="313.47000000000003"/>
    <s v="Sangeetha Mudaliar"/>
    <s v="Silver"/>
    <x v="241"/>
    <s v="Cashier"/>
    <s v="FreshMart Pune Enclave"/>
    <x v="1"/>
    <x v="1"/>
    <x v="8"/>
    <n v="10"/>
    <n v="0.31726261477433493"/>
    <x v="0"/>
  </r>
  <r>
    <s v="INV100871"/>
    <d v="2025-10-25T00:00:00"/>
    <s v="CUST0183"/>
    <s v="PRD001"/>
    <s v="STR128"/>
    <s v="EMP0257"/>
    <n v="1"/>
    <n v="299.73"/>
    <n v="0"/>
    <n v="0"/>
    <n v="344.69"/>
    <n v="184.74"/>
    <n v="159.94999999999999"/>
    <x v="3"/>
    <x v="0"/>
    <x v="0"/>
    <n v="0.40069444444444446"/>
    <s v="Weekend"/>
    <x v="76"/>
    <x v="6"/>
    <n v="299.73"/>
    <s v="Tara Balan"/>
    <s v="Silver"/>
    <x v="249"/>
    <s v="Cashier"/>
    <s v="FreshMart Surat Junction"/>
    <x v="1"/>
    <x v="1"/>
    <x v="8"/>
    <n v="10"/>
    <n v="0.46404015202065624"/>
    <x v="0"/>
  </r>
  <r>
    <s v="INV101455"/>
    <d v="2025-10-25T00:00:00"/>
    <s v="CUST0169"/>
    <s v="PRD064"/>
    <s v="STR112"/>
    <s v="EMP0200"/>
    <n v="2"/>
    <n v="386.17"/>
    <n v="0"/>
    <n v="0"/>
    <n v="888.19"/>
    <n v="551.34"/>
    <n v="336.85"/>
    <x v="4"/>
    <x v="0"/>
    <x v="0"/>
    <n v="0.56874999999999998"/>
    <s v="Weekend"/>
    <x v="135"/>
    <x v="11"/>
    <n v="386.17"/>
    <s v="Thenmozhi Murugan"/>
    <s v="Bronze"/>
    <x v="246"/>
    <s v="Cashier"/>
    <s v="FreshMart Surat Colony"/>
    <x v="1"/>
    <x v="1"/>
    <x v="8"/>
    <n v="10"/>
    <n v="0.37925443880250848"/>
    <x v="0"/>
  </r>
  <r>
    <s v="INV101611"/>
    <d v="2025-10-21T00:00:00"/>
    <s v="CUST0471"/>
    <s v="PRD099"/>
    <s v="STR119"/>
    <s v="EMP0110"/>
    <n v="3"/>
    <n v="401.06"/>
    <n v="0"/>
    <n v="0"/>
    <n v="1203.18"/>
    <n v="1042.4100000000001"/>
    <n v="160.77000000000001"/>
    <x v="3"/>
    <x v="0"/>
    <x v="0"/>
    <n v="0.46111111111111114"/>
    <s v="Weekday"/>
    <x v="20"/>
    <x v="10"/>
    <n v="401.06"/>
    <s v="Latha Subramaniam"/>
    <s v="Silver"/>
    <x v="178"/>
    <s v="Cashier"/>
    <s v="FreshMart Ahmedabad Nagar"/>
    <x v="1"/>
    <x v="1"/>
    <x v="8"/>
    <n v="10"/>
    <n v="0.13362090460280257"/>
    <x v="0"/>
  </r>
  <r>
    <s v="INV100132"/>
    <d v="2025-10-18T00:00:00"/>
    <s v="CUST0655"/>
    <s v="PRD034"/>
    <s v="STR114"/>
    <s v="EMP0012"/>
    <n v="4"/>
    <n v="124.84"/>
    <n v="0"/>
    <n v="0"/>
    <n v="574.26"/>
    <n v="389.4"/>
    <n v="184.86"/>
    <x v="5"/>
    <x v="0"/>
    <x v="0"/>
    <n v="0.78749999999999998"/>
    <s v="Weekend"/>
    <x v="13"/>
    <x v="3"/>
    <n v="124.84"/>
    <s v="Sangeetha Mudaliar"/>
    <s v="Silver"/>
    <x v="172"/>
    <s v="Cashier"/>
    <s v="FreshMart Ahmedabad Complex"/>
    <x v="1"/>
    <x v="1"/>
    <x v="8"/>
    <n v="10"/>
    <n v="0.321909936265803"/>
    <x v="0"/>
  </r>
  <r>
    <s v="INV102000"/>
    <d v="2025-10-16T00:00:00"/>
    <s v="CUST0109"/>
    <s v="PRD057"/>
    <s v="STR112"/>
    <s v="EMP0200"/>
    <n v="2"/>
    <n v="317.99"/>
    <n v="0"/>
    <n v="0"/>
    <n v="635.98"/>
    <n v="470.1"/>
    <n v="165.88"/>
    <x v="2"/>
    <x v="0"/>
    <x v="0"/>
    <n v="0.6118055555555556"/>
    <s v="Weekday"/>
    <x v="117"/>
    <x v="2"/>
    <n v="317.99"/>
    <s v="Esha Mudaliar"/>
    <s v="Bronze"/>
    <x v="246"/>
    <s v="Cashier"/>
    <s v="FreshMart Surat Colony"/>
    <x v="1"/>
    <x v="1"/>
    <x v="8"/>
    <n v="10"/>
    <n v="0.26082581213245698"/>
    <x v="0"/>
  </r>
  <r>
    <s v="INV100755"/>
    <d v="2025-10-13T00:00:00"/>
    <s v="CUST0443"/>
    <s v="PRD052"/>
    <s v="STR139"/>
    <s v="EMP0045"/>
    <n v="1"/>
    <n v="328.59"/>
    <n v="0"/>
    <n v="0"/>
    <n v="328.59"/>
    <n v="255.49"/>
    <n v="73.099999999999994"/>
    <x v="3"/>
    <x v="0"/>
    <x v="0"/>
    <n v="0.68611111111111112"/>
    <s v="Weekday"/>
    <x v="10"/>
    <x v="2"/>
    <n v="328.59"/>
    <s v="Suresh Naicker"/>
    <s v="Bronze"/>
    <x v="253"/>
    <s v="Cashier"/>
    <s v="FreshMart Nagpur Colony"/>
    <x v="1"/>
    <x v="1"/>
    <x v="8"/>
    <n v="10"/>
    <n v="0.22246568672205483"/>
    <x v="0"/>
  </r>
  <r>
    <s v="INV100371"/>
    <d v="2025-12-10T00:00:00"/>
    <s v="CUST0167"/>
    <s v="PRD025"/>
    <s v="STR123"/>
    <s v="EMP0299"/>
    <n v="4"/>
    <n v="383.51"/>
    <n v="0"/>
    <n v="0"/>
    <n v="1764.15"/>
    <n v="1143.5999999999999"/>
    <n v="620.54999999999995"/>
    <x v="5"/>
    <x v="0"/>
    <x v="0"/>
    <n v="0.58263888888888893"/>
    <s v="Weekend"/>
    <x v="8"/>
    <x v="3"/>
    <n v="383.51"/>
    <s v="Naveen Venkataraman"/>
    <s v="Bronze"/>
    <x v="251"/>
    <s v="Cashier"/>
    <s v="FreshMart Mumbai Extension"/>
    <x v="1"/>
    <x v="1"/>
    <x v="2"/>
    <n v="12"/>
    <n v="0.3517558030779695"/>
    <x v="0"/>
  </r>
  <r>
    <s v="INV102276"/>
    <d v="2025-12-10T00:00:00"/>
    <s v="CUST0160"/>
    <s v="PRD023"/>
    <s v="STR122"/>
    <s v="EMP0256"/>
    <n v="4"/>
    <n v="342.27"/>
    <n v="0"/>
    <n v="0"/>
    <n v="1574.44"/>
    <n v="1064.4000000000001"/>
    <n v="510.04"/>
    <x v="4"/>
    <x v="0"/>
    <x v="0"/>
    <n v="0.48958333333333331"/>
    <s v="Weekend"/>
    <x v="11"/>
    <x v="7"/>
    <n v="342.27"/>
    <s v="Mani Venkataraman"/>
    <s v="Silver"/>
    <x v="238"/>
    <s v="Cashier"/>
    <s v="FreshMart Pune Square"/>
    <x v="1"/>
    <x v="1"/>
    <x v="2"/>
    <n v="12"/>
    <n v="0.32395010289372728"/>
    <x v="0"/>
  </r>
  <r>
    <s v="INV101957"/>
    <d v="2025-09-10T00:00:00"/>
    <s v="CUST0158"/>
    <s v="PRD078"/>
    <s v="STR123"/>
    <s v="EMP0299"/>
    <n v="2"/>
    <n v="261.55"/>
    <n v="0"/>
    <n v="0"/>
    <n v="523.1"/>
    <n v="430.06"/>
    <n v="93.04"/>
    <x v="5"/>
    <x v="0"/>
    <x v="0"/>
    <n v="0.58263888888888893"/>
    <s v="Weekday"/>
    <x v="139"/>
    <x v="1"/>
    <n v="261.55"/>
    <s v="Hemalatha Murugan"/>
    <s v="Bronze"/>
    <x v="251"/>
    <s v="Cashier"/>
    <s v="FreshMart Mumbai Extension"/>
    <x v="1"/>
    <x v="1"/>
    <x v="10"/>
    <n v="9"/>
    <n v="0.17786274134964633"/>
    <x v="0"/>
  </r>
  <r>
    <s v="INV101841"/>
    <d v="2025-07-09T00:00:00"/>
    <s v="CUST0472"/>
    <s v="PRD076"/>
    <s v="STR127"/>
    <s v="EMP0043"/>
    <n v="4"/>
    <n v="400.07"/>
    <n v="0"/>
    <n v="0"/>
    <n v="1840.32"/>
    <n v="1280.76"/>
    <n v="559.55999999999995"/>
    <x v="1"/>
    <x v="0"/>
    <x v="0"/>
    <n v="0.4597222222222222"/>
    <s v="Weekend"/>
    <x v="33"/>
    <x v="1"/>
    <n v="395.66"/>
    <s v="Banu Chandran"/>
    <s v="Gold"/>
    <x v="193"/>
    <s v="Cashier"/>
    <s v="FreshMart Surat Enclave"/>
    <x v="1"/>
    <x v="1"/>
    <x v="1"/>
    <n v="7"/>
    <n v="0.30405581637976004"/>
    <x v="0"/>
  </r>
  <r>
    <s v="INV100091"/>
    <d v="2025-08-30T00:00:00"/>
    <s v="CUST0613"/>
    <s v="PRD110"/>
    <s v="STR122"/>
    <s v="EMP0256"/>
    <n v="0"/>
    <n v="335.52"/>
    <n v="0"/>
    <n v="0"/>
    <n v="3086.78"/>
    <n v="2029.6"/>
    <n v="1057.18"/>
    <x v="5"/>
    <x v="0"/>
    <x v="0"/>
    <n v="0.7631944444444444"/>
    <s v="Weekend"/>
    <x v="141"/>
    <x v="4"/>
    <n v="291.93"/>
    <s v="Meena Menon"/>
    <s v="Gold"/>
    <x v="238"/>
    <s v="Cashier"/>
    <s v="FreshMart Pune Square"/>
    <x v="1"/>
    <x v="1"/>
    <x v="11"/>
    <n v="8"/>
    <n v="0.34248634499381231"/>
    <x v="0"/>
  </r>
  <r>
    <s v="INV101074"/>
    <d v="2025-08-17T00:00:00"/>
    <s v="CUST0119"/>
    <s v="PRD063"/>
    <s v="STR105"/>
    <s v="EMP0089"/>
    <n v="5"/>
    <n v="77.08"/>
    <n v="0"/>
    <n v="0"/>
    <n v="443.21"/>
    <n v="271.60000000000002"/>
    <n v="171.61"/>
    <x v="1"/>
    <x v="0"/>
    <x v="0"/>
    <n v="0.7729166666666667"/>
    <s v="Weekend"/>
    <x v="75"/>
    <x v="11"/>
    <n v="42.16"/>
    <s v="Nandhini Naidu"/>
    <s v="Gold"/>
    <x v="239"/>
    <s v="Cashier"/>
    <s v="FreshMart Ahmedabad Junction"/>
    <x v="1"/>
    <x v="1"/>
    <x v="11"/>
    <n v="8"/>
    <n v="0.38719794228469578"/>
    <x v="0"/>
  </r>
  <r>
    <s v="INV102409"/>
    <d v="2025-08-15T00:00:00"/>
    <s v="CUST0610"/>
    <s v="PRD143"/>
    <s v="STR140"/>
    <s v="EMP0145"/>
    <n v="5"/>
    <n v="234.51"/>
    <n v="0"/>
    <n v="0"/>
    <n v="1172.55"/>
    <n v="778.25"/>
    <n v="394.3"/>
    <x v="1"/>
    <x v="0"/>
    <x v="0"/>
    <n v="0.44374999999999998"/>
    <s v="Weekday"/>
    <x v="120"/>
    <x v="5"/>
    <n v="210.36"/>
    <s v="Gokul Chettiar"/>
    <s v="Gold"/>
    <x v="195"/>
    <s v="Cashier"/>
    <s v="FreshMart Surat Crossing"/>
    <x v="1"/>
    <x v="1"/>
    <x v="11"/>
    <n v="8"/>
    <n v="0.33627563856551962"/>
    <x v="0"/>
  </r>
  <r>
    <s v="INV102327"/>
    <d v="2025-08-13T00:00:00"/>
    <s v="CUST0146"/>
    <s v="PRD006"/>
    <s v="STR113"/>
    <s v="EMP0339"/>
    <n v="4"/>
    <n v="343.56"/>
    <n v="0"/>
    <n v="0"/>
    <n v="1374.24"/>
    <n v="865.28"/>
    <n v="508.96"/>
    <x v="4"/>
    <x v="0"/>
    <x v="0"/>
    <n v="0.64583333333333337"/>
    <s v="Weekday"/>
    <x v="81"/>
    <x v="6"/>
    <n v="343.56"/>
    <s v="Dhanya Chandran"/>
    <s v="Silver"/>
    <x v="252"/>
    <s v="Cashier"/>
    <s v="FreshMart Pune Heights"/>
    <x v="1"/>
    <x v="1"/>
    <x v="11"/>
    <n v="8"/>
    <n v="0.37035743392711606"/>
    <x v="0"/>
  </r>
  <r>
    <s v="INV102017"/>
    <d v="2025-05-08T00:00:00"/>
    <s v="CUST0377"/>
    <s v="PRD134"/>
    <s v="STR123"/>
    <s v="EMP0299"/>
    <n v="3"/>
    <n v="353.05"/>
    <n v="0"/>
    <n v="0"/>
    <n v="1059.1500000000001"/>
    <n v="788.4"/>
    <n v="270.75"/>
    <x v="5"/>
    <x v="0"/>
    <x v="0"/>
    <n v="0.67708333333333337"/>
    <s v="Weekday"/>
    <x v="73"/>
    <x v="0"/>
    <n v="353.05"/>
    <s v="Chitra Reddy"/>
    <s v="Bronze"/>
    <x v="251"/>
    <s v="Cashier"/>
    <s v="FreshMart Mumbai Extension"/>
    <x v="1"/>
    <x v="1"/>
    <x v="6"/>
    <n v="5"/>
    <n v="0.25562951423311142"/>
    <x v="0"/>
  </r>
  <r>
    <s v="INV100085"/>
    <d v="2025-04-08T00:00:00"/>
    <s v="CUST0125"/>
    <s v="PRD032"/>
    <s v="STR131"/>
    <s v="EMP0077"/>
    <n v="3"/>
    <n v="141.11000000000001"/>
    <n v="0"/>
    <n v="0"/>
    <n v="423.33"/>
    <n v="347.73"/>
    <n v="75.599999999999994"/>
    <x v="1"/>
    <x v="0"/>
    <x v="0"/>
    <n v="0.73402777777777772"/>
    <s v="Weekday"/>
    <x v="28"/>
    <x v="3"/>
    <n v="141.11000000000001"/>
    <s v="Ovi Selvam"/>
    <s v="Bronze"/>
    <x v="241"/>
    <s v="Cashier"/>
    <s v="FreshMart Pune Enclave"/>
    <x v="1"/>
    <x v="1"/>
    <x v="4"/>
    <n v="4"/>
    <n v="0.17858408333923889"/>
    <x v="0"/>
  </r>
  <r>
    <s v="INV100370"/>
    <d v="2025-07-29T00:00:00"/>
    <s v="CUST0112"/>
    <s v="PRD094"/>
    <s v="STR110"/>
    <s v="EMP0178"/>
    <n v="1"/>
    <n v="298.68"/>
    <n v="0"/>
    <n v="0"/>
    <n v="298.68"/>
    <n v="250.69"/>
    <n v="47.99"/>
    <x v="1"/>
    <x v="0"/>
    <x v="0"/>
    <n v="0.66388888888888886"/>
    <s v="Weekday"/>
    <x v="130"/>
    <x v="10"/>
    <n v="298.68"/>
    <s v="Gokul Venkataraman"/>
    <s v="Silver"/>
    <x v="240"/>
    <s v="Cashier"/>
    <s v="FreshMart Mumbai Colony"/>
    <x v="1"/>
    <x v="1"/>
    <x v="1"/>
    <n v="7"/>
    <n v="0.16067363064148923"/>
    <x v="0"/>
  </r>
  <r>
    <s v="INV100947"/>
    <d v="2025-07-27T00:00:00"/>
    <s v="CUST0283"/>
    <s v="PRD039"/>
    <s v="STR111"/>
    <s v="EMP0045"/>
    <n v="4"/>
    <n v="392.79"/>
    <n v="0"/>
    <n v="0"/>
    <n v="1806.83"/>
    <n v="1393.32"/>
    <n v="413.51"/>
    <x v="1"/>
    <x v="0"/>
    <x v="0"/>
    <n v="0.9"/>
    <s v="Weekend"/>
    <x v="129"/>
    <x v="12"/>
    <n v="392.79"/>
    <s v="Malathi Sharma"/>
    <s v="Silver"/>
    <x v="253"/>
    <s v="Cashier"/>
    <s v="FreshMart Mumbai Towers"/>
    <x v="1"/>
    <x v="1"/>
    <x v="1"/>
    <n v="7"/>
    <n v="0.22885938356126476"/>
    <x v="0"/>
  </r>
  <r>
    <s v="INV100328"/>
    <d v="2025-07-23T00:00:00"/>
    <s v="CUST0058"/>
    <s v="PRD015"/>
    <s v="STR113"/>
    <s v="EMP0339"/>
    <n v="4"/>
    <n v="521.78"/>
    <n v="0"/>
    <n v="0"/>
    <n v="2087.12"/>
    <n v="1547.56"/>
    <n v="539.55999999999995"/>
    <x v="4"/>
    <x v="1"/>
    <x v="0"/>
    <n v="0.62986111111111109"/>
    <s v="Weekday"/>
    <x v="19"/>
    <x v="7"/>
    <n v="459.58"/>
    <s v="Tara Devi"/>
    <s v="Gold"/>
    <x v="252"/>
    <s v="Cashier"/>
    <s v="FreshMart Pune Heights"/>
    <x v="1"/>
    <x v="1"/>
    <x v="1"/>
    <n v="7"/>
    <n v="0.25851891601824523"/>
    <x v="0"/>
  </r>
  <r>
    <s v="INV102210"/>
    <d v="2025-07-18T00:00:00"/>
    <s v="CUST0504"/>
    <s v="PRD071"/>
    <s v="STR097"/>
    <s v="EMP0340"/>
    <n v="4"/>
    <n v="54.43"/>
    <n v="0"/>
    <n v="0"/>
    <n v="217.72"/>
    <n v="172.04"/>
    <n v="45.68"/>
    <x v="0"/>
    <x v="0"/>
    <x v="0"/>
    <n v="0.51111111111111107"/>
    <s v="Weekday"/>
    <x v="37"/>
    <x v="1"/>
    <n v="53.39"/>
    <s v="Kalpana Kumar"/>
    <s v="Gold"/>
    <x v="245"/>
    <s v="Cashier"/>
    <s v="FreshMart Ahmedabad Arcade"/>
    <x v="1"/>
    <x v="1"/>
    <x v="1"/>
    <n v="7"/>
    <n v="0.20981076612162411"/>
    <x v="0"/>
  </r>
  <r>
    <s v="INV101516"/>
    <d v="2025-06-07T00:00:00"/>
    <s v="CUST0473"/>
    <s v="PRD003"/>
    <s v="STR122"/>
    <s v="EMP0256"/>
    <n v="1"/>
    <n v="589.75"/>
    <n v="0"/>
    <n v="0"/>
    <n v="678.21"/>
    <n v="343.65"/>
    <n v="334.56"/>
    <x v="0"/>
    <x v="0"/>
    <x v="0"/>
    <n v="0.44374999999999998"/>
    <s v="Weekend"/>
    <x v="104"/>
    <x v="6"/>
    <n v="589.75"/>
    <s v="Gayathri Iyer"/>
    <s v="Bronze"/>
    <x v="238"/>
    <s v="Cashier"/>
    <s v="FreshMart Pune Square"/>
    <x v="1"/>
    <x v="1"/>
    <x v="9"/>
    <n v="6"/>
    <n v="0.49329853585172734"/>
    <x v="0"/>
  </r>
  <r>
    <s v="INV102034"/>
    <d v="2025-06-07T00:00:00"/>
    <s v="CUST0518"/>
    <s v="PRD035"/>
    <s v="STR135"/>
    <s v="EMP0256"/>
    <n v="5"/>
    <n v="567"/>
    <n v="0"/>
    <n v="0"/>
    <n v="3260.25"/>
    <n v="1949"/>
    <n v="1311.25"/>
    <x v="0"/>
    <x v="0"/>
    <x v="0"/>
    <n v="0.41388888888888886"/>
    <s v="Weekend"/>
    <x v="40"/>
    <x v="3"/>
    <n v="503.36"/>
    <s v="Raghav Kumar"/>
    <s v="Gold"/>
    <x v="238"/>
    <s v="Cashier"/>
    <s v="FreshMart Pune Towers"/>
    <x v="1"/>
    <x v="1"/>
    <x v="9"/>
    <n v="6"/>
    <n v="0.40219308335250364"/>
    <x v="0"/>
  </r>
  <r>
    <s v="INV101787"/>
    <d v="2025-03-07T00:00:00"/>
    <s v="CUST0440"/>
    <s v="PRD059"/>
    <s v="STR131"/>
    <s v="EMP0077"/>
    <n v="4"/>
    <n v="507.5"/>
    <n v="0"/>
    <n v="0"/>
    <n v="2030"/>
    <n v="1453.16"/>
    <n v="576.84"/>
    <x v="1"/>
    <x v="0"/>
    <x v="0"/>
    <n v="0.44236111111111109"/>
    <s v="Weekday"/>
    <x v="119"/>
    <x v="11"/>
    <n v="507.5"/>
    <s v="Yazhini Reddy"/>
    <s v="Bronze"/>
    <x v="241"/>
    <s v="Cashier"/>
    <s v="FreshMart Pune Enclave"/>
    <x v="1"/>
    <x v="1"/>
    <x v="3"/>
    <n v="3"/>
    <n v="0.28415763546798029"/>
    <x v="0"/>
  </r>
  <r>
    <s v="INV100300"/>
    <d v="2025-06-28T00:00:00"/>
    <s v="CUST0063"/>
    <s v="PRD002"/>
    <s v="STR140"/>
    <s v="EMP0145"/>
    <n v="5"/>
    <n v="455.53"/>
    <n v="0"/>
    <n v="0"/>
    <n v="2619.3000000000002"/>
    <n v="1270.25"/>
    <n v="1349.05"/>
    <x v="3"/>
    <x v="0"/>
    <x v="0"/>
    <n v="0.82847222222222228"/>
    <s v="Weekend"/>
    <x v="83"/>
    <x v="6"/>
    <n v="440.5"/>
    <s v="Priya Varma"/>
    <s v="Gold"/>
    <x v="195"/>
    <s v="Cashier"/>
    <s v="FreshMart Surat Crossing"/>
    <x v="1"/>
    <x v="1"/>
    <x v="9"/>
    <n v="6"/>
    <n v="0.5150421868438132"/>
    <x v="0"/>
  </r>
  <r>
    <s v="INV101880"/>
    <d v="2025-05-31T00:00:00"/>
    <s v="CUST0043"/>
    <s v="PRD003"/>
    <s v="STR128"/>
    <s v="EMP0257"/>
    <n v="2"/>
    <n v="589.75"/>
    <n v="0"/>
    <n v="0"/>
    <n v="1356.42"/>
    <n v="687.3"/>
    <n v="669.12"/>
    <x v="0"/>
    <x v="0"/>
    <x v="0"/>
    <n v="0.76388888888888884"/>
    <s v="Weekend"/>
    <x v="104"/>
    <x v="6"/>
    <n v="589.75"/>
    <s v="Jagan Reddy"/>
    <s v="Bronze"/>
    <x v="249"/>
    <s v="Cashier"/>
    <s v="FreshMart Surat Junction"/>
    <x v="1"/>
    <x v="1"/>
    <x v="6"/>
    <n v="5"/>
    <n v="0.49329853585172734"/>
    <x v="0"/>
  </r>
  <r>
    <s v="INV101415"/>
    <d v="2025-05-27T00:00:00"/>
    <s v="CUST0298"/>
    <s v="PRD054"/>
    <s v="STR110"/>
    <s v="EMP0178"/>
    <n v="1"/>
    <n v="530.16"/>
    <n v="0"/>
    <n v="0"/>
    <n v="530.16"/>
    <n v="379.19"/>
    <n v="150.97"/>
    <x v="0"/>
    <x v="0"/>
    <x v="0"/>
    <n v="0.51249999999999996"/>
    <s v="Weekday"/>
    <x v="3"/>
    <x v="2"/>
    <n v="530.16"/>
    <s v="Divya Naicker"/>
    <s v="Silver"/>
    <x v="240"/>
    <s v="Cashier"/>
    <s v="FreshMart Mumbai Colony"/>
    <x v="1"/>
    <x v="1"/>
    <x v="6"/>
    <n v="5"/>
    <n v="0.28476309038780745"/>
    <x v="0"/>
  </r>
  <r>
    <s v="INV101082"/>
    <d v="2025-10-05T00:00:00"/>
    <s v="CUST0127"/>
    <s v="PRD094"/>
    <s v="STR097"/>
    <s v="EMP0340"/>
    <n v="4"/>
    <n v="298.68"/>
    <n v="0"/>
    <n v="0"/>
    <n v="1373.93"/>
    <n v="1002.76"/>
    <n v="371.17"/>
    <x v="1"/>
    <x v="0"/>
    <x v="0"/>
    <n v="0.50416666666666665"/>
    <s v="Weekend"/>
    <x v="130"/>
    <x v="10"/>
    <n v="298.68"/>
    <s v="Sanjay Iyer"/>
    <s v="Bronze"/>
    <x v="245"/>
    <s v="Cashier"/>
    <s v="FreshMart Ahmedabad Arcade"/>
    <x v="1"/>
    <x v="1"/>
    <x v="8"/>
    <n v="10"/>
    <n v="0.27015204559184236"/>
    <x v="0"/>
  </r>
  <r>
    <s v="INV102351"/>
    <d v="2025-06-05T00:00:00"/>
    <s v="CUST0655"/>
    <s v="PRD065"/>
    <s v="STR136"/>
    <s v="EMP0213"/>
    <n v="1"/>
    <n v="277.42"/>
    <n v="0"/>
    <n v="0"/>
    <n v="277.42"/>
    <n v="199.16"/>
    <n v="78.260000000000005"/>
    <x v="5"/>
    <x v="0"/>
    <x v="0"/>
    <n v="0.67777777777777781"/>
    <s v="Weekday"/>
    <x v="114"/>
    <x v="11"/>
    <n v="159.5"/>
    <s v="Sangeetha Mudaliar"/>
    <s v="Silver"/>
    <x v="254"/>
    <s v="Cashier"/>
    <s v="FreshMart Nagpur Crossing"/>
    <x v="1"/>
    <x v="1"/>
    <x v="9"/>
    <n v="6"/>
    <n v="0.28209934395501407"/>
    <x v="0"/>
  </r>
  <r>
    <s v="INV101299"/>
    <d v="2025-04-30T00:00:00"/>
    <s v="CUST0107"/>
    <s v="PRD112"/>
    <s v="STR105"/>
    <s v="EMP0089"/>
    <n v="3"/>
    <n v="251.73"/>
    <n v="0"/>
    <n v="0"/>
    <n v="755.19"/>
    <n v="631.55999999999995"/>
    <n v="123.63"/>
    <x v="4"/>
    <x v="0"/>
    <x v="0"/>
    <n v="0.91041666666666665"/>
    <s v="Weekday"/>
    <x v="80"/>
    <x v="4"/>
    <n v="251.73"/>
    <s v="Naveen Sekar"/>
    <s v="Bronze"/>
    <x v="239"/>
    <s v="Cashier"/>
    <s v="FreshMart Ahmedabad Junction"/>
    <x v="1"/>
    <x v="1"/>
    <x v="4"/>
    <n v="4"/>
    <n v="0.16370714654590235"/>
    <x v="0"/>
  </r>
  <r>
    <s v="INV100084"/>
    <d v="2025-04-27T00:00:00"/>
    <s v="CUST0279"/>
    <s v="PRD030"/>
    <s v="STR131"/>
    <s v="EMP0077"/>
    <n v="6"/>
    <n v="187.76"/>
    <n v="0"/>
    <n v="0"/>
    <n v="1295.54"/>
    <n v="852"/>
    <n v="443.54"/>
    <x v="1"/>
    <x v="0"/>
    <x v="0"/>
    <n v="0.56597222222222221"/>
    <s v="Weekend"/>
    <x v="69"/>
    <x v="3"/>
    <n v="172.63"/>
    <s v="Ramesh Devi"/>
    <s v="Gold"/>
    <x v="241"/>
    <s v="Cashier"/>
    <s v="FreshMart Pune Enclave"/>
    <x v="1"/>
    <x v="1"/>
    <x v="4"/>
    <n v="4"/>
    <n v="0.34235917069330168"/>
    <x v="0"/>
  </r>
  <r>
    <s v="INV100347"/>
    <d v="2025-04-16T00:00:00"/>
    <s v="CUST0051"/>
    <s v="PRD095"/>
    <s v="STR139"/>
    <s v="EMP0045"/>
    <n v="4"/>
    <n v="77.92"/>
    <n v="0"/>
    <n v="0"/>
    <n v="311.68"/>
    <n v="248.56"/>
    <n v="63.12"/>
    <x v="3"/>
    <x v="0"/>
    <x v="0"/>
    <n v="0.88194444444444442"/>
    <s v="Weekday"/>
    <x v="53"/>
    <x v="10"/>
    <n v="75.680000000000007"/>
    <s v="Ovi Devi"/>
    <s v="Gold"/>
    <x v="253"/>
    <s v="Cashier"/>
    <s v="FreshMart Nagpur Colony"/>
    <x v="1"/>
    <x v="1"/>
    <x v="4"/>
    <n v="4"/>
    <n v="0.20251540041067762"/>
    <x v="0"/>
  </r>
  <r>
    <s v="INV100335"/>
    <d v="2025-04-04T00:00:00"/>
    <s v="CUST0573"/>
    <s v="PRD098"/>
    <s v="STR135"/>
    <s v="EMP0006"/>
    <n v="5"/>
    <n v="90.43"/>
    <n v="0"/>
    <n v="0"/>
    <n v="452.15"/>
    <n v="345.45"/>
    <n v="106.7"/>
    <x v="1"/>
    <x v="0"/>
    <x v="0"/>
    <n v="0.53819444444444442"/>
    <s v="Weekday"/>
    <x v="32"/>
    <x v="10"/>
    <n v="83.13"/>
    <s v="Padma Varma"/>
    <s v="Bronze"/>
    <x v="255"/>
    <s v="Cashier"/>
    <s v="FreshMart Pune Towers"/>
    <x v="1"/>
    <x v="1"/>
    <x v="4"/>
    <n v="4"/>
    <n v="0.23598363374986178"/>
    <x v="0"/>
  </r>
  <r>
    <s v="INV101099"/>
    <d v="2026-01-21T00:00:00"/>
    <s v="CUST0472"/>
    <s v="PRD010"/>
    <s v="STR164"/>
    <s v="EMP0006"/>
    <n v="7"/>
    <n v="206.3"/>
    <n v="0"/>
    <n v="0"/>
    <n v="1444.1"/>
    <n v="753.2"/>
    <n v="690.9"/>
    <x v="1"/>
    <x v="0"/>
    <x v="0"/>
    <n v="0.54652777777777772"/>
    <s v="Weekday"/>
    <x v="113"/>
    <x v="6"/>
    <n v="182.3"/>
    <s v="Banu Chandran"/>
    <s v="Gold"/>
    <x v="255"/>
    <s v="Cashier"/>
    <s v="FreshMart Delhi Towers"/>
    <x v="2"/>
    <x v="0"/>
    <x v="7"/>
    <n v="1"/>
    <n v="0.47842947164323801"/>
    <x v="0"/>
  </r>
  <r>
    <s v="INV102078"/>
    <d v="2026-08-03T00:00:00"/>
    <s v="CUST0130"/>
    <s v="PRD071"/>
    <s v="STR145"/>
    <s v="EMP0117"/>
    <n v="4"/>
    <n v="53.39"/>
    <n v="0"/>
    <n v="0"/>
    <n v="245.59"/>
    <n v="172.04"/>
    <n v="73.55"/>
    <x v="4"/>
    <x v="0"/>
    <x v="0"/>
    <n v="0.66041666666666665"/>
    <s v="Weekend"/>
    <x v="37"/>
    <x v="1"/>
    <n v="53.39"/>
    <s v="Geetha Selvam"/>
    <s v="Bronze"/>
    <x v="89"/>
    <s v="Billing"/>
    <s v="FreshMart Lucknow Main Road"/>
    <x v="2"/>
    <x v="0"/>
    <x v="11"/>
    <n v="8"/>
    <n v="0.29948287796734391"/>
    <x v="0"/>
  </r>
  <r>
    <s v="INV100542"/>
    <d v="2025-12-23T00:00:00"/>
    <s v="CUST0498"/>
    <s v="PRD021"/>
    <s v="STR161"/>
    <s v="EMP0062"/>
    <n v="2"/>
    <n v="38.659999999999997"/>
    <n v="0"/>
    <n v="0"/>
    <n v="77.319999999999993"/>
    <n v="64.8"/>
    <n v="12.52"/>
    <x v="2"/>
    <x v="0"/>
    <x v="0"/>
    <n v="0.43819444444444444"/>
    <s v="Weekday"/>
    <x v="67"/>
    <x v="7"/>
    <n v="38.659999999999997"/>
    <s v="Senthil Raj"/>
    <s v="Bronze"/>
    <x v="256"/>
    <s v="Operations"/>
    <s v="FreshMart Jaipur Hub"/>
    <x v="2"/>
    <x v="1"/>
    <x v="2"/>
    <n v="12"/>
    <n v="0.16192446973616142"/>
    <x v="0"/>
  </r>
  <r>
    <s v="INV100913"/>
    <d v="2026-03-20T00:00:00"/>
    <s v="CUST0676"/>
    <s v="PRD069"/>
    <s v="STR176"/>
    <s v="EMP0082"/>
    <n v="8"/>
    <n v="484.89"/>
    <n v="0"/>
    <n v="0"/>
    <n v="3879.12"/>
    <n v="2694.4"/>
    <n v="1184.72"/>
    <x v="5"/>
    <x v="0"/>
    <x v="0"/>
    <n v="0.85555555555555551"/>
    <s v="Weekday"/>
    <x v="142"/>
    <x v="11"/>
    <n v="468.94"/>
    <s v="Dhanush Mudaliar"/>
    <s v="Gold"/>
    <x v="143"/>
    <s v="Store Manager"/>
    <s v="FreshMart Kolkata Hub"/>
    <x v="3"/>
    <x v="0"/>
    <x v="3"/>
    <n v="3"/>
    <n v="0.30540947431376192"/>
    <x v="0"/>
  </r>
  <r>
    <s v="INV101995"/>
    <d v="2026-03-28T00:00:00"/>
    <s v="CUST0106"/>
    <s v="PRD007"/>
    <s v="STR161"/>
    <s v="EMP0126"/>
    <n v="6"/>
    <n v="489"/>
    <n v="0"/>
    <n v="0"/>
    <n v="3374.1"/>
    <n v="1592.64"/>
    <n v="1781.46"/>
    <x v="1"/>
    <x v="0"/>
    <x v="0"/>
    <n v="0.85"/>
    <s v="Weekend"/>
    <x v="7"/>
    <x v="6"/>
    <n v="437.49"/>
    <s v="Sangeetha Sekar"/>
    <s v="Gold"/>
    <x v="237"/>
    <s v="Sales"/>
    <s v="FreshMart Jaipur Hub"/>
    <x v="2"/>
    <x v="0"/>
    <x v="3"/>
    <n v="3"/>
    <n v="0.52798079487863436"/>
    <x v="0"/>
  </r>
  <r>
    <s v="INV100936"/>
    <d v="2025-12-20T00:00:00"/>
    <s v="CUST0119"/>
    <s v="PRD102"/>
    <s v="STR168"/>
    <s v="EMP0209"/>
    <n v="6"/>
    <n v="430.34"/>
    <n v="0"/>
    <n v="0"/>
    <n v="2969.35"/>
    <n v="2045.4"/>
    <n v="923.95"/>
    <x v="1"/>
    <x v="0"/>
    <x v="0"/>
    <n v="0.44236111111111109"/>
    <s v="Weekend"/>
    <x v="63"/>
    <x v="10"/>
    <n v="400.33"/>
    <s v="Nandhini Naidu"/>
    <s v="Gold"/>
    <x v="121"/>
    <s v="Store Manager"/>
    <s v="FreshMart Guwahati Point"/>
    <x v="3"/>
    <x v="1"/>
    <x v="2"/>
    <n v="12"/>
    <n v="0.31116237560408844"/>
    <x v="0"/>
  </r>
  <r>
    <s v="INV100014"/>
    <d v="2025-09-09T00:00:00"/>
    <s v="CUST0362"/>
    <s v="PRD016"/>
    <s v="STR060"/>
    <s v="EMP0294"/>
    <n v="3"/>
    <n v="59.92"/>
    <n v="0"/>
    <n v="0"/>
    <n v="179.76"/>
    <n v="144.44999999999999"/>
    <n v="35.31"/>
    <x v="4"/>
    <x v="0"/>
    <x v="0"/>
    <n v="0.74375000000000002"/>
    <s v="Weekday"/>
    <x v="17"/>
    <x v="7"/>
    <n v="59.92"/>
    <s v="Yazhini Prabhu"/>
    <s v="Silver"/>
    <x v="79"/>
    <s v="Store Manager"/>
    <s v="FreshMart Erode Square"/>
    <x v="2"/>
    <x v="1"/>
    <x v="10"/>
    <n v="9"/>
    <n v="0.19642857142857145"/>
    <x v="0"/>
  </r>
  <r>
    <s v="INV100137"/>
    <d v="2026-03-03T00:00:00"/>
    <s v="CUST0232"/>
    <s v="PRD013"/>
    <s v="STR143"/>
    <s v="EMP0254"/>
    <n v="4"/>
    <n v="161.03"/>
    <n v="0"/>
    <n v="0"/>
    <n v="644.12"/>
    <n v="496.96"/>
    <n v="147.16"/>
    <x v="1"/>
    <x v="0"/>
    <x v="0"/>
    <n v="0.8125"/>
    <s v="Weekday"/>
    <x v="24"/>
    <x v="7"/>
    <n v="161.03"/>
    <s v="Kishore Sharma"/>
    <s v="Bronze"/>
    <x v="257"/>
    <s v="Cashier"/>
    <s v="FreshMart Jaipur Colony"/>
    <x v="2"/>
    <x v="0"/>
    <x v="3"/>
    <n v="3"/>
    <n v="0.22846674532695771"/>
    <x v="0"/>
  </r>
  <r>
    <s v="INV101761"/>
    <d v="2025-12-18T00:00:00"/>
    <s v="CUST0135"/>
    <s v="PRD057"/>
    <s v="STR174"/>
    <s v="EMP0266"/>
    <n v="3"/>
    <n v="317.99"/>
    <n v="0"/>
    <n v="0"/>
    <n v="953.97"/>
    <n v="705.15"/>
    <n v="248.82"/>
    <x v="1"/>
    <x v="0"/>
    <x v="0"/>
    <n v="0.78402777777777777"/>
    <s v="Weekday"/>
    <x v="117"/>
    <x v="2"/>
    <n v="317.99"/>
    <s v="Pandi Velan"/>
    <s v="Bronze"/>
    <x v="258"/>
    <s v="Billing"/>
    <s v="FreshMart Guwahati Colony"/>
    <x v="3"/>
    <x v="1"/>
    <x v="2"/>
    <n v="12"/>
    <n v="0.26082581213245698"/>
    <x v="0"/>
  </r>
  <r>
    <s v="INV100282"/>
    <d v="2026-11-03T00:00:00"/>
    <s v="CUST0300"/>
    <s v="PRD019"/>
    <s v="STR162"/>
    <s v="EMP0272"/>
    <n v="2"/>
    <n v="448.94"/>
    <n v="0"/>
    <n v="0"/>
    <n v="897.88"/>
    <n v="760.16"/>
    <n v="137.72"/>
    <x v="2"/>
    <x v="0"/>
    <x v="0"/>
    <n v="0.64513888888888893"/>
    <s v="Weekday"/>
    <x v="85"/>
    <x v="7"/>
    <n v="448.94"/>
    <s v="Indira Prabhu"/>
    <s v="Bronze"/>
    <x v="220"/>
    <s v="Store Manager"/>
    <s v="FreshMart Delhi Extension"/>
    <x v="2"/>
    <x v="0"/>
    <x v="5"/>
    <n v="11"/>
    <n v="0.1533835256381699"/>
    <x v="0"/>
  </r>
  <r>
    <s v="INV101962"/>
    <d v="2026-03-30T00:00:00"/>
    <s v="CUST0354"/>
    <s v="PRD056"/>
    <s v="STR178"/>
    <s v="EMP0306"/>
    <n v="5"/>
    <n v="333.54"/>
    <n v="0"/>
    <n v="0"/>
    <n v="1667.7"/>
    <n v="1192.1500000000001"/>
    <n v="475.55"/>
    <x v="5"/>
    <x v="0"/>
    <x v="0"/>
    <n v="0.57638888888888884"/>
    <s v="Weekday"/>
    <x v="133"/>
    <x v="2"/>
    <n v="333.54"/>
    <s v="Hemalatha Gounder"/>
    <s v="Silver"/>
    <x v="98"/>
    <s v="Cashier"/>
    <s v="FreshMart Bhubaneswar Complex"/>
    <x v="3"/>
    <x v="0"/>
    <x v="3"/>
    <n v="3"/>
    <n v="0.28515320501289199"/>
    <x v="0"/>
  </r>
  <r>
    <s v="INV100267"/>
    <d v="2026-03-31T00:00:00"/>
    <s v="CUST0507"/>
    <s v="PRD131"/>
    <s v="STR098"/>
    <s v="EMP0320"/>
    <n v="3"/>
    <n v="93.47"/>
    <n v="0"/>
    <n v="0"/>
    <n v="280.41000000000003"/>
    <n v="216.87"/>
    <n v="63.54"/>
    <x v="0"/>
    <x v="0"/>
    <x v="0"/>
    <n v="0.48541666666666666"/>
    <s v="Weekday"/>
    <x v="143"/>
    <x v="0"/>
    <n v="93.47"/>
    <s v="Kamala Iyer"/>
    <s v="Silver"/>
    <x v="259"/>
    <s v="Sales"/>
    <s v="FreshMart Pune Main Road"/>
    <x v="2"/>
    <x v="0"/>
    <x v="3"/>
    <n v="3"/>
    <n v="0.22659676901679682"/>
    <x v="0"/>
  </r>
  <r>
    <s v="INV100065"/>
    <d v="2026-04-01T00:00:00"/>
    <s v="CUST0246"/>
    <s v="PRD085"/>
    <s v="STR141"/>
    <s v="EMP0213"/>
    <n v="4"/>
    <n v="416.77"/>
    <n v="0"/>
    <n v="0"/>
    <n v="1917.14"/>
    <n v="1344.28"/>
    <n v="572.86"/>
    <x v="3"/>
    <x v="0"/>
    <x v="0"/>
    <n v="0.83888888888888891"/>
    <s v="Weekend"/>
    <x v="44"/>
    <x v="9"/>
    <n v="389.61"/>
    <s v="Udhay Varma"/>
    <s v="Gold"/>
    <x v="254"/>
    <s v="Cashier"/>
    <s v="FreshMart Delhi Arcade"/>
    <x v="2"/>
    <x v="0"/>
    <x v="4"/>
    <n v="4"/>
    <n v="0.29880968526033569"/>
    <x v="0"/>
  </r>
  <r>
    <s v="INV102170"/>
    <d v="2026-03-30T00:00:00"/>
    <s v="CUST0495"/>
    <s v="PRD117"/>
    <s v="STR146"/>
    <s v="EMP0343"/>
    <n v="5"/>
    <n v="279.74"/>
    <n v="0"/>
    <n v="0"/>
    <n v="1398.7"/>
    <n v="1207.2"/>
    <n v="191.5"/>
    <x v="2"/>
    <x v="0"/>
    <x v="0"/>
    <n v="0.73750000000000004"/>
    <s v="Weekday"/>
    <x v="60"/>
    <x v="8"/>
    <n v="268.32"/>
    <s v="Bhuvana Pillai"/>
    <s v="Gold"/>
    <x v="260"/>
    <s v="Inventory"/>
    <s v="FreshMart Chandigarh Hub"/>
    <x v="2"/>
    <x v="0"/>
    <x v="3"/>
    <n v="3"/>
    <n v="0.13691284764424108"/>
    <x v="0"/>
  </r>
  <r>
    <s v="INV100919"/>
    <d v="2025-12-23T00:00:00"/>
    <s v="CUST0342"/>
    <s v="PRD030"/>
    <s v="STR147"/>
    <s v="EMP0001"/>
    <n v="2"/>
    <n v="172.63"/>
    <n v="0"/>
    <n v="0"/>
    <n v="345.26"/>
    <n v="284"/>
    <n v="61.26"/>
    <x v="1"/>
    <x v="0"/>
    <x v="0"/>
    <n v="0.6645833333333333"/>
    <s v="Weekday"/>
    <x v="69"/>
    <x v="3"/>
    <n v="172.63"/>
    <s v="Usha Murugan"/>
    <s v="Bronze"/>
    <x v="261"/>
    <s v="Sales"/>
    <s v="FreshMart Lucknow Nagar"/>
    <x v="2"/>
    <x v="1"/>
    <x v="2"/>
    <n v="12"/>
    <n v="0.17743150089787407"/>
    <x v="0"/>
  </r>
  <r>
    <s v="INV101295"/>
    <d v="2025-12-29T00:00:00"/>
    <s v="CUST0627"/>
    <s v="PRD025"/>
    <s v="STR161"/>
    <s v="EMP0126"/>
    <n v="4"/>
    <n v="383.51"/>
    <n v="0"/>
    <n v="0"/>
    <n v="1534.04"/>
    <n v="1143.5999999999999"/>
    <n v="390.44"/>
    <x v="0"/>
    <x v="0"/>
    <x v="0"/>
    <n v="0.70138888888888884"/>
    <s v="Weekday"/>
    <x v="8"/>
    <x v="3"/>
    <n v="383.51"/>
    <s v="Ishwarya Mudaliar"/>
    <s v="Silver"/>
    <x v="237"/>
    <s v="Sales"/>
    <s v="FreshMart Jaipur Hub"/>
    <x v="2"/>
    <x v="1"/>
    <x v="2"/>
    <n v="12"/>
    <n v="0.25451748324685147"/>
    <x v="0"/>
  </r>
  <r>
    <s v="INV100012"/>
    <d v="2026-11-03T00:00:00"/>
    <s v="CUST0574"/>
    <s v="PRD142"/>
    <s v="STR158"/>
    <s v="EMP0107"/>
    <n v="2"/>
    <n v="522.78"/>
    <n v="0"/>
    <n v="0"/>
    <n v="1045.56"/>
    <n v="791.74"/>
    <n v="253.82"/>
    <x v="4"/>
    <x v="0"/>
    <x v="0"/>
    <n v="0.66597222222222219"/>
    <s v="Weekday"/>
    <x v="62"/>
    <x v="5"/>
    <n v="522.78"/>
    <s v="Dhanush Nathan"/>
    <s v="Bronze"/>
    <x v="262"/>
    <s v="Sales"/>
    <s v="FreshMart Delhi Crossing"/>
    <x v="2"/>
    <x v="0"/>
    <x v="5"/>
    <n v="11"/>
    <n v="0.24275986074448144"/>
    <x v="0"/>
  </r>
  <r>
    <s v="INV100698"/>
    <d v="2025-09-12T00:00:00"/>
    <s v="CUST0384"/>
    <s v="PRD024"/>
    <s v="STR163"/>
    <s v="EMP0292"/>
    <n v="4"/>
    <n v="347.33"/>
    <n v="0"/>
    <n v="0"/>
    <n v="1389.32"/>
    <n v="984.48"/>
    <n v="404.84"/>
    <x v="5"/>
    <x v="0"/>
    <x v="0"/>
    <n v="0.61250000000000004"/>
    <s v="Weekday"/>
    <x v="88"/>
    <x v="7"/>
    <n v="313.47000000000003"/>
    <s v="Anand Kumar"/>
    <s v="Gold"/>
    <x v="263"/>
    <s v="Inventory"/>
    <s v="FreshMart Lucknow Square"/>
    <x v="2"/>
    <x v="1"/>
    <x v="10"/>
    <n v="9"/>
    <n v="0.29139435119338958"/>
    <x v="0"/>
  </r>
  <r>
    <s v="INV101924"/>
    <d v="2026-06-03T00:00:00"/>
    <s v="CUST0517"/>
    <s v="PRD085"/>
    <s v="STR145"/>
    <s v="EMP0161"/>
    <n v="5"/>
    <n v="389.61"/>
    <n v="0"/>
    <n v="0"/>
    <n v="1948.05"/>
    <n v="1680.35"/>
    <n v="267.7"/>
    <x v="4"/>
    <x v="0"/>
    <x v="0"/>
    <n v="0.71875"/>
    <s v="Weekday"/>
    <x v="44"/>
    <x v="9"/>
    <n v="389.61"/>
    <s v="Tamil Varma"/>
    <s v="Silver"/>
    <x v="264"/>
    <s v="Inventory"/>
    <s v="FreshMart Lucknow Main Road"/>
    <x v="2"/>
    <x v="0"/>
    <x v="9"/>
    <n v="6"/>
    <n v="0.13741947075280408"/>
    <x v="0"/>
  </r>
  <r>
    <s v="INV100529"/>
    <d v="2026-05-03T00:00:00"/>
    <s v="CUST0500"/>
    <s v="PRD017"/>
    <s v="STR174"/>
    <s v="EMP0266"/>
    <n v="7"/>
    <n v="527.84"/>
    <n v="0"/>
    <n v="0"/>
    <n v="3694.88"/>
    <n v="2783.83"/>
    <n v="911.05"/>
    <x v="3"/>
    <x v="0"/>
    <x v="0"/>
    <n v="0.49930555555555556"/>
    <s v="Weekday"/>
    <x v="34"/>
    <x v="7"/>
    <n v="464.41"/>
    <s v="Nandhini Prabhu"/>
    <s v="Gold"/>
    <x v="258"/>
    <s v="Billing"/>
    <s v="FreshMart Guwahati Colony"/>
    <x v="3"/>
    <x v="0"/>
    <x v="6"/>
    <n v="5"/>
    <n v="0.24657093058502574"/>
    <x v="0"/>
  </r>
  <r>
    <s v="INV100899"/>
    <d v="2025-12-30T00:00:00"/>
    <s v="CUST0493"/>
    <s v="PRD064"/>
    <s v="STR163"/>
    <s v="EMP0292"/>
    <n v="8"/>
    <n v="431.54"/>
    <n v="0"/>
    <n v="0"/>
    <n v="3452.32"/>
    <n v="2205.36"/>
    <n v="1246.96"/>
    <x v="4"/>
    <x v="0"/>
    <x v="0"/>
    <n v="0.78888888888888886"/>
    <s v="Weekday"/>
    <x v="135"/>
    <x v="11"/>
    <n v="386.17"/>
    <s v="Elango Nair"/>
    <s v="Gold"/>
    <x v="263"/>
    <s v="Inventory"/>
    <s v="FreshMart Lucknow Square"/>
    <x v="2"/>
    <x v="1"/>
    <x v="2"/>
    <n v="12"/>
    <n v="0.36119479074940908"/>
    <x v="0"/>
  </r>
  <r>
    <s v="INV101375"/>
    <d v="2026-01-26T00:00:00"/>
    <s v="CUST0566"/>
    <s v="PRD126"/>
    <s v="STR098"/>
    <s v="EMP0050"/>
    <n v="4"/>
    <n v="360.52"/>
    <n v="0"/>
    <n v="0"/>
    <n v="1442.08"/>
    <n v="1297.92"/>
    <n v="144.16"/>
    <x v="1"/>
    <x v="0"/>
    <x v="0"/>
    <n v="0.68402777777777779"/>
    <s v="Weekday"/>
    <x v="78"/>
    <x v="8"/>
    <n v="360.52"/>
    <s v="Kishore Mudaliar"/>
    <s v="Bronze"/>
    <x v="201"/>
    <s v="Sales"/>
    <s v="FreshMart Pune Main Road"/>
    <x v="2"/>
    <x v="0"/>
    <x v="7"/>
    <n v="1"/>
    <n v="9.9966714745367807E-2"/>
    <x v="0"/>
  </r>
  <r>
    <s v="INV101424"/>
    <d v="2026-02-02T00:00:00"/>
    <s v="CUST0672"/>
    <s v="PRD087"/>
    <s v="STR155"/>
    <s v="EMP0029"/>
    <n v="2"/>
    <n v="71.290000000000006"/>
    <n v="0"/>
    <n v="0"/>
    <n v="142.58000000000001"/>
    <n v="118.74"/>
    <n v="23.84"/>
    <x v="0"/>
    <x v="0"/>
    <x v="0"/>
    <n v="0.70694444444444449"/>
    <s v="Weekday"/>
    <x v="97"/>
    <x v="9"/>
    <n v="71.290000000000006"/>
    <s v="Chitra Devi"/>
    <s v="Silver"/>
    <x v="265"/>
    <s v="Cashier"/>
    <s v="FreshMart Delhi Complex"/>
    <x v="2"/>
    <x v="0"/>
    <x v="0"/>
    <n v="2"/>
    <n v="0.16720437649039135"/>
    <x v="0"/>
  </r>
  <r>
    <s v="INV101283"/>
    <d v="2025-06-12T00:00:00"/>
    <s v="CUST0512"/>
    <s v="PRD073"/>
    <s v="STR165"/>
    <s v="EMP0328"/>
    <n v="5"/>
    <n v="392.68"/>
    <n v="0"/>
    <n v="0"/>
    <n v="2257.91"/>
    <n v="1595.25"/>
    <n v="662.66"/>
    <x v="4"/>
    <x v="0"/>
    <x v="0"/>
    <n v="0.74513888888888891"/>
    <s v="Weekend"/>
    <x v="51"/>
    <x v="1"/>
    <n v="392.68"/>
    <s v="Elango Rao"/>
    <s v="Silver"/>
    <x v="47"/>
    <s v="Sales"/>
    <s v="FreshMart Jaipur Junction"/>
    <x v="2"/>
    <x v="1"/>
    <x v="9"/>
    <n v="6"/>
    <n v="0.2934837969626779"/>
    <x v="0"/>
  </r>
  <r>
    <s v="INV101564"/>
    <d v="2025-04-12T00:00:00"/>
    <s v="CUST0262"/>
    <s v="PRD038"/>
    <s v="STR167"/>
    <s v="EMP0078"/>
    <n v="3"/>
    <n v="130.09"/>
    <n v="0"/>
    <n v="0"/>
    <n v="390.27"/>
    <n v="337.86"/>
    <n v="52.41"/>
    <x v="2"/>
    <x v="0"/>
    <x v="0"/>
    <n v="0.42777777777777776"/>
    <s v="Weekday"/>
    <x v="145"/>
    <x v="12"/>
    <n v="130.09"/>
    <s v="Udhay Mudaliar"/>
    <s v="Silver"/>
    <x v="266"/>
    <s v="Billing"/>
    <s v="FreshMart Kolkata Nagar"/>
    <x v="3"/>
    <x v="1"/>
    <x v="4"/>
    <n v="4"/>
    <n v="0.13429164424629103"/>
    <x v="0"/>
  </r>
  <r>
    <s v="INV100806"/>
    <d v="2025-11-29T00:00:00"/>
    <s v="CUST0035"/>
    <s v="PRD045"/>
    <s v="STR163"/>
    <s v="EMP0292"/>
    <n v="3"/>
    <n v="70.650000000000006"/>
    <n v="0"/>
    <n v="0"/>
    <n v="243.74"/>
    <n v="173.67"/>
    <n v="70.069999999999993"/>
    <x v="5"/>
    <x v="1"/>
    <x v="0"/>
    <n v="0.73472222222222228"/>
    <s v="Weekend"/>
    <x v="84"/>
    <x v="12"/>
    <n v="68.95"/>
    <s v="Balamurugan Sharma"/>
    <s v="Gold"/>
    <x v="263"/>
    <s v="Inventory"/>
    <s v="FreshMart Lucknow Square"/>
    <x v="2"/>
    <x v="1"/>
    <x v="5"/>
    <n v="11"/>
    <n v="0.28747846065479604"/>
    <x v="0"/>
  </r>
  <r>
    <s v="INV101504"/>
    <d v="2025-11-29T00:00:00"/>
    <s v="CUST0343"/>
    <s v="PRD021"/>
    <s v="STR155"/>
    <s v="EMP0175"/>
    <n v="4"/>
    <n v="38.659999999999997"/>
    <n v="0"/>
    <n v="0"/>
    <n v="177.84"/>
    <n v="129.6"/>
    <n v="48.24"/>
    <x v="1"/>
    <x v="0"/>
    <x v="0"/>
    <n v="0.60347222222222219"/>
    <s v="Weekend"/>
    <x v="67"/>
    <x v="7"/>
    <n v="38.659999999999997"/>
    <s v="Jayakumar Nathan"/>
    <s v="Silver"/>
    <x v="1"/>
    <s v="Sales"/>
    <s v="FreshMart Delhi Complex"/>
    <x v="2"/>
    <x v="1"/>
    <x v="5"/>
    <n v="11"/>
    <n v="0.27125506072874495"/>
    <x v="0"/>
  </r>
  <r>
    <s v="INV100081"/>
    <d v="2025-11-20T00:00:00"/>
    <s v="CUST0647"/>
    <s v="PRD138"/>
    <s v="STR155"/>
    <s v="EMP0175"/>
    <n v="7"/>
    <n v="456.66"/>
    <n v="0"/>
    <n v="0"/>
    <n v="3196.62"/>
    <n v="2237.48"/>
    <n v="959.14"/>
    <x v="1"/>
    <x v="0"/>
    <x v="0"/>
    <n v="0.78125"/>
    <s v="Weekday"/>
    <x v="99"/>
    <x v="0"/>
    <n v="416.08"/>
    <s v="Kalpana Nathan"/>
    <s v="Gold"/>
    <x v="1"/>
    <s v="Sales"/>
    <s v="FreshMart Delhi Complex"/>
    <x v="2"/>
    <x v="1"/>
    <x v="5"/>
    <n v="11"/>
    <n v="0.30004817588577937"/>
    <x v="0"/>
  </r>
  <r>
    <s v="INV102287"/>
    <d v="2025-11-16T00:00:00"/>
    <s v="CUST0056"/>
    <s v="PRD086"/>
    <s v="STR144"/>
    <s v="EMP0047"/>
    <n v="4"/>
    <n v="327.08"/>
    <n v="0"/>
    <n v="0"/>
    <n v="1504.57"/>
    <n v="1098.44"/>
    <n v="406.13"/>
    <x v="5"/>
    <x v="0"/>
    <x v="0"/>
    <n v="0.90138888888888891"/>
    <s v="Weekend"/>
    <x v="100"/>
    <x v="9"/>
    <n v="327.08"/>
    <s v="Nithya Prabhu"/>
    <s v="Silver"/>
    <x v="206"/>
    <s v="Store Manager"/>
    <s v="FreshMart Kanpur Colony"/>
    <x v="2"/>
    <x v="1"/>
    <x v="5"/>
    <n v="11"/>
    <n v="0.26993094372478516"/>
    <x v="0"/>
  </r>
  <r>
    <s v="INV101065"/>
    <d v="2025-10-11T00:00:00"/>
    <s v="CUST0260"/>
    <s v="PRD033"/>
    <s v="STR159"/>
    <s v="EMP0238"/>
    <n v="3"/>
    <n v="217.42"/>
    <n v="0"/>
    <n v="0"/>
    <n v="652.26"/>
    <n v="531.09"/>
    <n v="121.17"/>
    <x v="3"/>
    <x v="0"/>
    <x v="0"/>
    <n v="0.84930555555555554"/>
    <s v="Weekday"/>
    <x v="66"/>
    <x v="3"/>
    <n v="217.42"/>
    <s v="Geetha Achari"/>
    <s v="Silver"/>
    <x v="267"/>
    <s v="Operations"/>
    <s v="FreshMart Jaipur Market"/>
    <x v="2"/>
    <x v="1"/>
    <x v="8"/>
    <n v="10"/>
    <n v="0.18576947842884739"/>
    <x v="0"/>
  </r>
  <r>
    <s v="INV102256"/>
    <d v="2025-08-11T00:00:00"/>
    <s v="CUST0173"/>
    <s v="PRD144"/>
    <s v="STR143"/>
    <s v="EMP0264"/>
    <n v="2"/>
    <n v="242.22"/>
    <n v="0"/>
    <n v="0"/>
    <n v="557.11"/>
    <n v="372.08"/>
    <n v="185.03"/>
    <x v="5"/>
    <x v="0"/>
    <x v="0"/>
    <n v="0.68958333333333333"/>
    <s v="Weekend"/>
    <x v="14"/>
    <x v="5"/>
    <n v="242.22"/>
    <s v="Thenmozhi Balan"/>
    <s v="Silver"/>
    <x v="8"/>
    <s v="Sales"/>
    <s v="FreshMart Jaipur Colony"/>
    <x v="2"/>
    <x v="1"/>
    <x v="11"/>
    <n v="8"/>
    <n v="0.33212471504729768"/>
    <x v="0"/>
  </r>
  <r>
    <s v="INV100858"/>
    <d v="2025-07-11T00:00:00"/>
    <s v="CUST0347"/>
    <s v="PRD032"/>
    <s v="STR143"/>
    <s v="EMP0338"/>
    <n v="4"/>
    <n v="141.11000000000001"/>
    <n v="0"/>
    <n v="0"/>
    <n v="564.44000000000005"/>
    <n v="463.64"/>
    <n v="100.8"/>
    <x v="4"/>
    <x v="0"/>
    <x v="0"/>
    <n v="0.59444444444444444"/>
    <s v="Weekday"/>
    <x v="28"/>
    <x v="3"/>
    <n v="141.11000000000001"/>
    <s v="Balamurugan Murugan"/>
    <s v="Bronze"/>
    <x v="268"/>
    <s v="Sales"/>
    <s v="FreshMart Jaipur Colony"/>
    <x v="2"/>
    <x v="1"/>
    <x v="1"/>
    <n v="7"/>
    <n v="0.17858408333923886"/>
    <x v="0"/>
  </r>
  <r>
    <s v="INV100701"/>
    <d v="2025-10-24T00:00:00"/>
    <s v="CUST0115"/>
    <s v="PRD067"/>
    <s v="STR146"/>
    <s v="EMP0343"/>
    <n v="3"/>
    <n v="186.38"/>
    <n v="0"/>
    <n v="0"/>
    <n v="559.14"/>
    <n v="406.98"/>
    <n v="152.16"/>
    <x v="1"/>
    <x v="0"/>
    <x v="0"/>
    <n v="0.77083333333333337"/>
    <s v="Weekday"/>
    <x v="30"/>
    <x v="11"/>
    <n v="186.38"/>
    <s v="Venkat Chettiar"/>
    <s v="Silver"/>
    <x v="260"/>
    <s v="Inventory"/>
    <s v="FreshMart Chandigarh Hub"/>
    <x v="2"/>
    <x v="1"/>
    <x v="8"/>
    <n v="10"/>
    <n v="0.27213220302607577"/>
    <x v="0"/>
  </r>
  <r>
    <s v="INV101373"/>
    <d v="2025-10-24T00:00:00"/>
    <s v="CUST0106"/>
    <s v="PRD049"/>
    <s v="STR147"/>
    <s v="EMP0159"/>
    <n v="6"/>
    <n v="478.08"/>
    <n v="0"/>
    <n v="0"/>
    <n v="2868.48"/>
    <n v="1853.64"/>
    <n v="1014.84"/>
    <x v="2"/>
    <x v="0"/>
    <x v="0"/>
    <n v="0.55069444444444449"/>
    <s v="Weekday"/>
    <x v="48"/>
    <x v="2"/>
    <n v="418.79"/>
    <s v="Sangeetha Sekar"/>
    <s v="Gold"/>
    <x v="269"/>
    <s v="Store Manager"/>
    <s v="FreshMart Lucknow Nagar"/>
    <x v="2"/>
    <x v="1"/>
    <x v="8"/>
    <n v="10"/>
    <n v="0.35379016064257029"/>
    <x v="0"/>
  </r>
  <r>
    <s v="INV100601"/>
    <d v="2025-10-23T00:00:00"/>
    <s v="CUST0259"/>
    <s v="PRD099"/>
    <s v="STR160"/>
    <s v="EMP0073"/>
    <n v="1"/>
    <n v="401.06"/>
    <n v="0"/>
    <n v="0"/>
    <n v="401.06"/>
    <n v="347.47"/>
    <n v="53.59"/>
    <x v="0"/>
    <x v="0"/>
    <x v="0"/>
    <n v="0.82361111111111107"/>
    <s v="Weekday"/>
    <x v="20"/>
    <x v="10"/>
    <n v="401.06"/>
    <s v="Mani Pandian"/>
    <s v="Silver"/>
    <x v="22"/>
    <s v="Sales"/>
    <s v="FreshMart Lucknow Complex"/>
    <x v="2"/>
    <x v="1"/>
    <x v="8"/>
    <n v="10"/>
    <n v="0.13362090460280257"/>
    <x v="0"/>
  </r>
  <r>
    <s v="INV100489"/>
    <d v="2025-10-21T00:00:00"/>
    <s v="CUST0685"/>
    <s v="PRD008"/>
    <s v="STR180"/>
    <s v="EMP0195"/>
    <n v="3"/>
    <n v="512.71"/>
    <n v="0"/>
    <n v="0"/>
    <n v="1538.13"/>
    <n v="848.64"/>
    <n v="689.49"/>
    <x v="5"/>
    <x v="0"/>
    <x v="0"/>
    <n v="0.82916666666666672"/>
    <s v="Weekday"/>
    <x v="68"/>
    <x v="6"/>
    <n v="455.79"/>
    <s v="Naveen Achari"/>
    <s v="Gold"/>
    <x v="270"/>
    <s v="Sales"/>
    <s v="FreshMart Guwahati Extension"/>
    <x v="3"/>
    <x v="1"/>
    <x v="8"/>
    <n v="10"/>
    <n v="0.44826510112929335"/>
    <x v="0"/>
  </r>
  <r>
    <s v="INV100226"/>
    <d v="2025-10-19T00:00:00"/>
    <s v="CUST0288"/>
    <s v="PRD015"/>
    <s v="STR171"/>
    <s v="EMP0346"/>
    <n v="4"/>
    <n v="459.58"/>
    <n v="0"/>
    <n v="0"/>
    <n v="2114.0700000000002"/>
    <n v="1547.56"/>
    <n v="566.51"/>
    <x v="2"/>
    <x v="0"/>
    <x v="0"/>
    <n v="0.40208333333333335"/>
    <s v="Weekend"/>
    <x v="19"/>
    <x v="7"/>
    <n v="459.58"/>
    <s v="Jagan Iyer"/>
    <s v="Bronze"/>
    <x v="271"/>
    <s v="Sales"/>
    <s v="FreshMart Kolkata Towers"/>
    <x v="3"/>
    <x v="1"/>
    <x v="8"/>
    <n v="10"/>
    <n v="0.26797125922982679"/>
    <x v="0"/>
  </r>
  <r>
    <s v="INV100736"/>
    <d v="2025-10-19T00:00:00"/>
    <s v="CUST0610"/>
    <s v="PRD029"/>
    <s v="STR147"/>
    <s v="EMP0159"/>
    <n v="8"/>
    <n v="355.49"/>
    <n v="0"/>
    <n v="0"/>
    <n v="3270.51"/>
    <n v="2089.7600000000002"/>
    <n v="1180.75"/>
    <x v="5"/>
    <x v="1"/>
    <x v="0"/>
    <n v="0.47638888888888886"/>
    <s v="Weekend"/>
    <x v="9"/>
    <x v="3"/>
    <n v="332.73"/>
    <s v="Gokul Chettiar"/>
    <s v="Gold"/>
    <x v="269"/>
    <s v="Store Manager"/>
    <s v="FreshMart Lucknow Nagar"/>
    <x v="2"/>
    <x v="1"/>
    <x v="8"/>
    <n v="10"/>
    <n v="0.3610293195862419"/>
    <x v="0"/>
  </r>
  <r>
    <s v="INV101309"/>
    <d v="2025-12-10T00:00:00"/>
    <s v="CUST0440"/>
    <s v="PRD004"/>
    <s v="STR175"/>
    <s v="EMP0043"/>
    <n v="3"/>
    <n v="398.25"/>
    <n v="0"/>
    <n v="0"/>
    <n v="1373.96"/>
    <n v="709.62"/>
    <n v="664.34"/>
    <x v="3"/>
    <x v="0"/>
    <x v="0"/>
    <n v="0.41597222222222224"/>
    <s v="Weekend"/>
    <x v="127"/>
    <x v="6"/>
    <n v="398.25"/>
    <s v="Yazhini Reddy"/>
    <s v="Bronze"/>
    <x v="193"/>
    <s v="Cashier"/>
    <s v="FreshMart Patna Square"/>
    <x v="3"/>
    <x v="1"/>
    <x v="2"/>
    <n v="12"/>
    <n v="0.4835220821566858"/>
    <x v="0"/>
  </r>
  <r>
    <s v="INV101634"/>
    <d v="2025-12-10T00:00:00"/>
    <s v="CUST0353"/>
    <s v="PRD001"/>
    <s v="STR145"/>
    <s v="EMP0117"/>
    <n v="5"/>
    <n v="340.64"/>
    <n v="0"/>
    <n v="0"/>
    <n v="1958.68"/>
    <n v="923.7"/>
    <n v="1034.98"/>
    <x v="0"/>
    <x v="0"/>
    <x v="0"/>
    <n v="0.56736111111111109"/>
    <s v="Weekend"/>
    <x v="76"/>
    <x v="6"/>
    <n v="299.73"/>
    <s v="Mala Nair"/>
    <s v="Gold"/>
    <x v="89"/>
    <s v="Billing"/>
    <s v="FreshMart Lucknow Main Road"/>
    <x v="2"/>
    <x v="1"/>
    <x v="2"/>
    <n v="12"/>
    <n v="0.52840688627034538"/>
    <x v="0"/>
  </r>
  <r>
    <s v="INV102436"/>
    <d v="2025-12-10T00:00:00"/>
    <s v="CUST0219"/>
    <s v="PRD113"/>
    <s v="STR146"/>
    <s v="EMP0260"/>
    <n v="6"/>
    <n v="260.49"/>
    <n v="0"/>
    <n v="0"/>
    <n v="1797.38"/>
    <n v="1270.3800000000001"/>
    <n v="527"/>
    <x v="4"/>
    <x v="0"/>
    <x v="0"/>
    <n v="0.73124999999999996"/>
    <s v="Weekend"/>
    <x v="146"/>
    <x v="4"/>
    <n v="236.56"/>
    <s v="Pandi Naidu"/>
    <s v="Gold"/>
    <x v="112"/>
    <s v="Billing"/>
    <s v="FreshMart Chandigarh Hub"/>
    <x v="2"/>
    <x v="1"/>
    <x v="2"/>
    <n v="12"/>
    <n v="0.29320455329423939"/>
    <x v="0"/>
  </r>
  <r>
    <s v="INV101645"/>
    <d v="2025-11-10T00:00:00"/>
    <s v="CUST0357"/>
    <s v="PRD053"/>
    <s v="STR162"/>
    <s v="EMP0032"/>
    <n v="1"/>
    <n v="262.77"/>
    <n v="0"/>
    <n v="0"/>
    <n v="302.19"/>
    <n v="194.64"/>
    <n v="107.55"/>
    <x v="5"/>
    <x v="1"/>
    <x v="0"/>
    <n v="0.60624999999999996"/>
    <s v="Weekend"/>
    <x v="23"/>
    <x v="2"/>
    <n v="262.77"/>
    <s v="Sundar Naicker"/>
    <s v="Silver"/>
    <x v="186"/>
    <s v="Cashier"/>
    <s v="FreshMart Delhi Extension"/>
    <x v="2"/>
    <x v="1"/>
    <x v="5"/>
    <n v="11"/>
    <n v="0.35590191601310434"/>
    <x v="0"/>
  </r>
  <r>
    <s v="INV101661"/>
    <d v="2025-09-10T00:00:00"/>
    <s v="CUST0483"/>
    <s v="PRD027"/>
    <s v="STR168"/>
    <s v="EMP0003"/>
    <n v="1"/>
    <n v="139.21"/>
    <n v="0"/>
    <n v="0"/>
    <n v="139.21"/>
    <n v="106.99"/>
    <n v="32.22"/>
    <x v="5"/>
    <x v="0"/>
    <x v="0"/>
    <n v="0.40069444444444446"/>
    <s v="Weekday"/>
    <x v="4"/>
    <x v="3"/>
    <n v="139.21"/>
    <s v="Deepak Chandran"/>
    <s v="Silver"/>
    <x v="272"/>
    <s v="Sales"/>
    <s v="FreshMart Guwahati Point"/>
    <x v="3"/>
    <x v="1"/>
    <x v="10"/>
    <n v="9"/>
    <n v="0.23144889016593634"/>
    <x v="0"/>
  </r>
  <r>
    <s v="INV102393"/>
    <d v="2025-02-10T00:00:00"/>
    <s v="CUST0158"/>
    <s v="PRD103"/>
    <s v="STR176"/>
    <s v="EMP0085"/>
    <n v="2"/>
    <n v="355.64"/>
    <n v="0"/>
    <n v="0"/>
    <n v="711.28"/>
    <n v="606.82000000000005"/>
    <n v="104.46"/>
    <x v="5"/>
    <x v="0"/>
    <x v="0"/>
    <n v="0.54652777777777772"/>
    <s v="Weekday"/>
    <x v="93"/>
    <x v="10"/>
    <n v="355.64"/>
    <s v="Hemalatha Murugan"/>
    <s v="Bronze"/>
    <x v="273"/>
    <s v="Store Manager"/>
    <s v="FreshMart Kolkata Hub"/>
    <x v="3"/>
    <x v="1"/>
    <x v="0"/>
    <n v="2"/>
    <n v="0.14686199527612193"/>
    <x v="0"/>
  </r>
  <r>
    <s v="INV100555"/>
    <d v="2025-09-30T00:00:00"/>
    <s v="CUST0695"/>
    <s v="PRD059"/>
    <s v="STR148"/>
    <s v="EMP0267"/>
    <n v="2"/>
    <n v="507.5"/>
    <n v="0"/>
    <n v="0"/>
    <n v="1015"/>
    <n v="726.58"/>
    <n v="288.42"/>
    <x v="1"/>
    <x v="0"/>
    <x v="0"/>
    <n v="0.59236111111111112"/>
    <s v="Weekday"/>
    <x v="119"/>
    <x v="11"/>
    <n v="507.5"/>
    <s v="Kishore Sekar"/>
    <s v="Silver"/>
    <x v="181"/>
    <s v="HR"/>
    <s v="FreshMart Kanpur Gardens"/>
    <x v="2"/>
    <x v="1"/>
    <x v="10"/>
    <n v="9"/>
    <n v="0.28415763546798029"/>
    <x v="0"/>
  </r>
  <r>
    <s v="INV100359"/>
    <d v="2025-09-28T00:00:00"/>
    <s v="CUST0279"/>
    <s v="PRD051"/>
    <s v="STR174"/>
    <s v="EMP0100"/>
    <n v="3"/>
    <n v="169.7"/>
    <n v="0"/>
    <n v="0"/>
    <n v="585.46"/>
    <n v="338.4"/>
    <n v="247.06"/>
    <x v="0"/>
    <x v="0"/>
    <x v="0"/>
    <n v="0.46180555555555558"/>
    <s v="Weekend"/>
    <x v="136"/>
    <x v="2"/>
    <n v="147.97"/>
    <s v="Ramesh Devi"/>
    <s v="Gold"/>
    <x v="168"/>
    <s v="HR"/>
    <s v="FreshMart Guwahati Colony"/>
    <x v="3"/>
    <x v="1"/>
    <x v="10"/>
    <n v="9"/>
    <n v="0.4219929627984832"/>
    <x v="0"/>
  </r>
  <r>
    <s v="INV100606"/>
    <d v="2025-09-26T00:00:00"/>
    <s v="CUST0551"/>
    <s v="PRD030"/>
    <s v="STR164"/>
    <s v="EMP0309"/>
    <n v="7"/>
    <n v="173.38"/>
    <n v="0"/>
    <n v="0"/>
    <n v="1213.6600000000001"/>
    <n v="994"/>
    <n v="219.66"/>
    <x v="4"/>
    <x v="0"/>
    <x v="0"/>
    <n v="0.89236111111111116"/>
    <s v="Weekday"/>
    <x v="69"/>
    <x v="3"/>
    <n v="172.63"/>
    <s v="Jagan Pandian"/>
    <s v="Gold"/>
    <x v="274"/>
    <s v="Sales"/>
    <s v="FreshMart Delhi Towers"/>
    <x v="2"/>
    <x v="1"/>
    <x v="10"/>
    <n v="9"/>
    <n v="0.18098973353327949"/>
    <x v="0"/>
  </r>
  <r>
    <s v="INV101113"/>
    <d v="2025-09-15T00:00:00"/>
    <s v="CUST0436"/>
    <s v="PRD102"/>
    <s v="STR144"/>
    <s v="EMP0047"/>
    <n v="5"/>
    <n v="435.35"/>
    <n v="0"/>
    <n v="0"/>
    <n v="2176.75"/>
    <n v="1704.5"/>
    <n v="472.25"/>
    <x v="5"/>
    <x v="0"/>
    <x v="0"/>
    <n v="0.55763888888888891"/>
    <s v="Weekday"/>
    <x v="63"/>
    <x v="10"/>
    <n v="400.33"/>
    <s v="Hari Pillai"/>
    <s v="Gold"/>
    <x v="206"/>
    <s v="Store Manager"/>
    <s v="FreshMart Kanpur Colony"/>
    <x v="2"/>
    <x v="1"/>
    <x v="10"/>
    <n v="9"/>
    <n v="0.2169518777994717"/>
    <x v="0"/>
  </r>
  <r>
    <s v="INV101763"/>
    <d v="2025-05-09T00:00:00"/>
    <s v="CUST0071"/>
    <s v="PRD008"/>
    <s v="STR172"/>
    <s v="EMP0081"/>
    <n v="5"/>
    <n v="455.79"/>
    <n v="0"/>
    <n v="0"/>
    <n v="2278.9499999999998"/>
    <n v="1414.4"/>
    <n v="864.55"/>
    <x v="0"/>
    <x v="0"/>
    <x v="0"/>
    <n v="0.56111111111111112"/>
    <s v="Weekday"/>
    <x v="68"/>
    <x v="6"/>
    <n v="455.79"/>
    <s v="Venkat Iyer"/>
    <s v="Silver"/>
    <x v="275"/>
    <s v="Sales"/>
    <s v="FreshMart Guwahati Heights"/>
    <x v="3"/>
    <x v="1"/>
    <x v="6"/>
    <n v="5"/>
    <n v="0.37936330327563134"/>
    <x v="0"/>
  </r>
  <r>
    <s v="INV102081"/>
    <d v="2025-02-09T00:00:00"/>
    <s v="CUST0398"/>
    <s v="PRD014"/>
    <s v="STR148"/>
    <s v="EMP0267"/>
    <n v="5"/>
    <n v="491.45"/>
    <n v="0"/>
    <n v="0"/>
    <n v="2457.25"/>
    <n v="1758.15"/>
    <n v="699.1"/>
    <x v="0"/>
    <x v="0"/>
    <x v="0"/>
    <n v="0.48680555555555555"/>
    <s v="Weekday"/>
    <x v="54"/>
    <x v="7"/>
    <n v="434.65"/>
    <s v="Balamurugan Menon"/>
    <s v="Gold"/>
    <x v="181"/>
    <s v="HR"/>
    <s v="FreshMart Kanpur Gardens"/>
    <x v="2"/>
    <x v="1"/>
    <x v="0"/>
    <n v="2"/>
    <n v="0.28450503611761119"/>
    <x v="0"/>
  </r>
  <r>
    <s v="INV101537"/>
    <d v="2025-08-30T00:00:00"/>
    <s v="CUST0247"/>
    <s v="PRD041"/>
    <s v="STR160"/>
    <s v="EMP0073"/>
    <n v="1"/>
    <n v="217.85"/>
    <n v="0"/>
    <n v="0"/>
    <n v="250.53"/>
    <n v="189.69"/>
    <n v="60.84"/>
    <x v="5"/>
    <x v="0"/>
    <x v="0"/>
    <n v="0.78333333333333333"/>
    <s v="Weekend"/>
    <x v="116"/>
    <x v="12"/>
    <n v="217.85"/>
    <s v="Chitra Nathan"/>
    <s v="Bronze"/>
    <x v="22"/>
    <s v="Sales"/>
    <s v="FreshMart Lucknow Complex"/>
    <x v="2"/>
    <x v="1"/>
    <x v="11"/>
    <n v="8"/>
    <n v="0.24284516824332417"/>
    <x v="0"/>
  </r>
  <r>
    <s v="INV100972"/>
    <d v="2025-08-23T00:00:00"/>
    <s v="CUST0482"/>
    <s v="PRD025"/>
    <s v="STR164"/>
    <s v="EMP0309"/>
    <n v="8"/>
    <n v="407.53"/>
    <n v="0"/>
    <n v="0"/>
    <n v="3749.28"/>
    <n v="2287.1999999999998"/>
    <n v="1462.08"/>
    <x v="3"/>
    <x v="0"/>
    <x v="0"/>
    <n v="0.625"/>
    <s v="Weekend"/>
    <x v="8"/>
    <x v="3"/>
    <n v="383.51"/>
    <s v="Prakash Naicker"/>
    <s v="Gold"/>
    <x v="274"/>
    <s v="Sales"/>
    <s v="FreshMart Delhi Towers"/>
    <x v="2"/>
    <x v="1"/>
    <x v="11"/>
    <n v="8"/>
    <n v="0.38996287287159132"/>
    <x v="0"/>
  </r>
  <r>
    <s v="INV100952"/>
    <d v="2025-12-08T00:00:00"/>
    <s v="CUST0370"/>
    <s v="PRD014"/>
    <s v="STR147"/>
    <s v="EMP0001"/>
    <n v="4"/>
    <n v="448.1"/>
    <n v="0"/>
    <n v="0"/>
    <n v="1792.4"/>
    <n v="1406.52"/>
    <n v="385.88"/>
    <x v="4"/>
    <x v="0"/>
    <x v="0"/>
    <n v="0.49375000000000002"/>
    <s v="Weekday"/>
    <x v="54"/>
    <x v="7"/>
    <n v="434.65"/>
    <s v="Jaya Naicker"/>
    <s v="Gold"/>
    <x v="261"/>
    <s v="Sales"/>
    <s v="FreshMart Lucknow Nagar"/>
    <x v="2"/>
    <x v="1"/>
    <x v="2"/>
    <n v="12"/>
    <n v="0.21528676634679758"/>
    <x v="0"/>
  </r>
  <r>
    <s v="INV101445"/>
    <d v="2025-06-08T00:00:00"/>
    <s v="CUST0277"/>
    <s v="PRD087"/>
    <s v="STR060"/>
    <s v="EMP0314"/>
    <n v="4"/>
    <n v="72.64"/>
    <n v="0"/>
    <n v="0"/>
    <n v="290.56"/>
    <n v="237.48"/>
    <n v="53.08"/>
    <x v="2"/>
    <x v="0"/>
    <x v="0"/>
    <n v="0.90416666666666667"/>
    <s v="Weekday"/>
    <x v="97"/>
    <x v="9"/>
    <n v="71.290000000000006"/>
    <s v="Senthil Kumar"/>
    <s v="Gold"/>
    <x v="276"/>
    <s v="Cashier"/>
    <s v="FreshMart Erode Square"/>
    <x v="2"/>
    <x v="1"/>
    <x v="9"/>
    <n v="6"/>
    <n v="0.18268171806167399"/>
    <x v="0"/>
  </r>
  <r>
    <s v="INV100569"/>
    <d v="2025-04-08T00:00:00"/>
    <s v="CUST0467"/>
    <s v="PRD015"/>
    <s v="STR060"/>
    <s v="EMP0140"/>
    <n v="1"/>
    <n v="459.58"/>
    <n v="0"/>
    <n v="0"/>
    <n v="459.58"/>
    <n v="386.89"/>
    <n v="72.69"/>
    <x v="2"/>
    <x v="0"/>
    <x v="0"/>
    <n v="0.73819444444444449"/>
    <s v="Weekday"/>
    <x v="19"/>
    <x v="7"/>
    <n v="459.58"/>
    <s v="Raghav Prabhu"/>
    <s v="Silver"/>
    <x v="53"/>
    <s v="Sales"/>
    <s v="FreshMart Erode Square"/>
    <x v="2"/>
    <x v="1"/>
    <x v="4"/>
    <n v="4"/>
    <n v="0.1581661517037295"/>
    <x v="0"/>
  </r>
  <r>
    <s v="INV101351"/>
    <d v="2025-04-08T00:00:00"/>
    <s v="CUST0584"/>
    <s v="PRD093"/>
    <s v="STR153"/>
    <s v="EMP0179"/>
    <n v="8"/>
    <n v="99.54"/>
    <n v="0"/>
    <n v="0"/>
    <n v="796.32"/>
    <n v="638.55999999999995"/>
    <n v="157.76"/>
    <x v="4"/>
    <x v="0"/>
    <x v="0"/>
    <n v="0.72291666666666665"/>
    <s v="Weekday"/>
    <x v="61"/>
    <x v="10"/>
    <n v="96.72"/>
    <s v="Esha Krishnan"/>
    <s v="Gold"/>
    <x v="277"/>
    <s v="Sales"/>
    <s v="FreshMart Lucknow Junction"/>
    <x v="2"/>
    <x v="1"/>
    <x v="4"/>
    <n v="4"/>
    <n v="0.19811131203536264"/>
    <x v="0"/>
  </r>
  <r>
    <s v="INV100270"/>
    <d v="2025-02-08T00:00:00"/>
    <s v="CUST0082"/>
    <s v="PRD053"/>
    <s v="STR150"/>
    <s v="EMP0013"/>
    <n v="8"/>
    <n v="272.18"/>
    <n v="0"/>
    <n v="0"/>
    <n v="2504.06"/>
    <n v="1557.12"/>
    <n v="946.94"/>
    <x v="1"/>
    <x v="0"/>
    <x v="0"/>
    <n v="0.38680555555555557"/>
    <s v="Weekend"/>
    <x v="23"/>
    <x v="2"/>
    <n v="262.77"/>
    <s v="Kavya Raj"/>
    <s v="Gold"/>
    <x v="153"/>
    <s v="Billing"/>
    <s v="FreshMart Lucknow Enclave"/>
    <x v="2"/>
    <x v="1"/>
    <x v="0"/>
    <n v="2"/>
    <n v="0.37816186513102723"/>
    <x v="0"/>
  </r>
  <r>
    <s v="INV101588"/>
    <d v="2025-07-31T00:00:00"/>
    <s v="CUST0184"/>
    <s v="PRD101"/>
    <s v="STR173"/>
    <s v="EMP0019"/>
    <n v="4"/>
    <n v="451.89"/>
    <n v="0"/>
    <n v="0"/>
    <n v="1807.56"/>
    <n v="1548.64"/>
    <n v="258.92"/>
    <x v="3"/>
    <x v="0"/>
    <x v="0"/>
    <n v="0.87708333333333333"/>
    <s v="Weekday"/>
    <x v="79"/>
    <x v="10"/>
    <n v="451.89"/>
    <s v="Ezhil Pillai"/>
    <s v="Silver"/>
    <x v="49"/>
    <s v="Sales"/>
    <s v="FreshMart Kolkata Main Road"/>
    <x v="3"/>
    <x v="1"/>
    <x v="1"/>
    <n v="7"/>
    <n v="0.14324282458120341"/>
    <x v="0"/>
  </r>
  <r>
    <s v="INV102407"/>
    <d v="2025-07-28T00:00:00"/>
    <s v="CUST0666"/>
    <s v="PRD129"/>
    <s v="STR154"/>
    <s v="EMP0207"/>
    <n v="5"/>
    <n v="521.9"/>
    <n v="0"/>
    <n v="0"/>
    <n v="2609.5"/>
    <n v="1867.9"/>
    <n v="741.6"/>
    <x v="5"/>
    <x v="0"/>
    <x v="0"/>
    <n v="0.58611111111111114"/>
    <s v="Weekday"/>
    <x v="106"/>
    <x v="0"/>
    <n v="490.22"/>
    <s v="Anand Reddy"/>
    <s v="Gold"/>
    <x v="278"/>
    <s v="Sales"/>
    <s v="FreshMart Lucknow Heights"/>
    <x v="2"/>
    <x v="1"/>
    <x v="1"/>
    <n v="7"/>
    <n v="0.28419237401801112"/>
    <x v="0"/>
  </r>
  <r>
    <s v="INV101346"/>
    <d v="2025-07-26T00:00:00"/>
    <s v="CUST0567"/>
    <s v="PRD145"/>
    <s v="STR174"/>
    <s v="EMP0100"/>
    <n v="5"/>
    <n v="421.67"/>
    <n v="0"/>
    <n v="0"/>
    <n v="2424.6"/>
    <n v="1414.95"/>
    <n v="1009.65"/>
    <x v="2"/>
    <x v="0"/>
    <x v="0"/>
    <n v="0.73750000000000004"/>
    <s v="Weekend"/>
    <x v="138"/>
    <x v="5"/>
    <n v="367.25"/>
    <s v="Bharath Balan"/>
    <s v="Gold"/>
    <x v="168"/>
    <s v="HR"/>
    <s v="FreshMart Guwahati Colony"/>
    <x v="3"/>
    <x v="1"/>
    <x v="1"/>
    <n v="7"/>
    <n v="0.41641920316753278"/>
    <x v="0"/>
  </r>
  <r>
    <s v="INV100123"/>
    <d v="2025-07-21T00:00:00"/>
    <s v="CUST0147"/>
    <s v="PRD127"/>
    <s v="STR162"/>
    <s v="EMP0032"/>
    <n v="3"/>
    <n v="331.35"/>
    <n v="0"/>
    <n v="0"/>
    <n v="994.05"/>
    <n v="870.99"/>
    <n v="123.06"/>
    <x v="5"/>
    <x v="0"/>
    <x v="0"/>
    <n v="0.86944444444444446"/>
    <s v="Weekday"/>
    <x v="65"/>
    <x v="8"/>
    <n v="331.35"/>
    <s v="Hari Rao"/>
    <s v="Silver"/>
    <x v="186"/>
    <s v="Cashier"/>
    <s v="FreshMart Delhi Extension"/>
    <x v="2"/>
    <x v="1"/>
    <x v="1"/>
    <n v="7"/>
    <n v="0.12379658970876717"/>
    <x v="0"/>
  </r>
  <r>
    <s v="INV102127"/>
    <d v="2025-07-19T00:00:00"/>
    <s v="CUST0437"/>
    <s v="PRD124"/>
    <s v="STR164"/>
    <s v="EMP0309"/>
    <n v="5"/>
    <n v="121.9"/>
    <n v="0"/>
    <n v="0"/>
    <n v="700.92"/>
    <n v="544.6"/>
    <n v="156.32"/>
    <x v="5"/>
    <x v="0"/>
    <x v="0"/>
    <n v="0.78888888888888886"/>
    <s v="Weekend"/>
    <x v="102"/>
    <x v="8"/>
    <n v="121.9"/>
    <s v="Vasanth Krishnan"/>
    <s v="Silver"/>
    <x v="274"/>
    <s v="Sales"/>
    <s v="FreshMart Delhi Towers"/>
    <x v="2"/>
    <x v="1"/>
    <x v="1"/>
    <n v="7"/>
    <n v="0.22302117217371456"/>
    <x v="0"/>
  </r>
  <r>
    <s v="INV101135"/>
    <d v="2025-07-18T00:00:00"/>
    <s v="CUST0538"/>
    <s v="PRD033"/>
    <s v="STR180"/>
    <s v="EMP0093"/>
    <n v="2"/>
    <n v="217.42"/>
    <n v="0"/>
    <n v="0"/>
    <n v="434.84"/>
    <n v="354.06"/>
    <n v="80.78"/>
    <x v="0"/>
    <x v="0"/>
    <x v="0"/>
    <n v="0.80694444444444446"/>
    <s v="Weekday"/>
    <x v="66"/>
    <x v="3"/>
    <n v="217.42"/>
    <s v="Hemalatha Velan"/>
    <s v="Bronze"/>
    <x v="88"/>
    <s v="Cashier"/>
    <s v="FreshMart Guwahati Extension"/>
    <x v="3"/>
    <x v="1"/>
    <x v="1"/>
    <n v="7"/>
    <n v="0.18576947842884742"/>
    <x v="0"/>
  </r>
  <r>
    <s v="INV102470"/>
    <d v="2025-07-18T00:00:00"/>
    <s v="CUST0436"/>
    <s v="PRD021"/>
    <s v="STR165"/>
    <s v="EMP0342"/>
    <n v="8"/>
    <n v="39.69"/>
    <n v="0"/>
    <n v="0"/>
    <n v="317.52"/>
    <n v="259.2"/>
    <n v="58.32"/>
    <x v="4"/>
    <x v="0"/>
    <x v="0"/>
    <n v="0.68958333333333333"/>
    <s v="Weekday"/>
    <x v="67"/>
    <x v="7"/>
    <n v="38.659999999999997"/>
    <s v="Hari Pillai"/>
    <s v="Gold"/>
    <x v="180"/>
    <s v="Inventory"/>
    <s v="FreshMart Jaipur Junction"/>
    <x v="2"/>
    <x v="1"/>
    <x v="1"/>
    <n v="7"/>
    <n v="0.18367346938775511"/>
    <x v="0"/>
  </r>
  <r>
    <s v="INV100342"/>
    <d v="2025-07-16T00:00:00"/>
    <s v="CUST0346"/>
    <s v="PRD136"/>
    <s v="STR165"/>
    <s v="EMP0287"/>
    <n v="8"/>
    <n v="132.15"/>
    <n v="0"/>
    <n v="0"/>
    <n v="1057.2"/>
    <n v="729.44"/>
    <n v="327.76"/>
    <x v="2"/>
    <x v="0"/>
    <x v="0"/>
    <n v="0.56944444444444442"/>
    <s v="Weekday"/>
    <x v="72"/>
    <x v="0"/>
    <n v="123.11"/>
    <s v="Thenmozhi Devi"/>
    <s v="Gold"/>
    <x v="67"/>
    <s v="Store Manager"/>
    <s v="FreshMart Jaipur Junction"/>
    <x v="2"/>
    <x v="1"/>
    <x v="1"/>
    <n v="7"/>
    <n v="0.31002648505486186"/>
    <x v="0"/>
  </r>
  <r>
    <s v="INV101527"/>
    <d v="2025-12-07T00:00:00"/>
    <s v="CUST0658"/>
    <s v="PRD087"/>
    <s v="STR168"/>
    <s v="EMP0343"/>
    <n v="3"/>
    <n v="77.400000000000006"/>
    <n v="0"/>
    <n v="0"/>
    <n v="267.02999999999997"/>
    <n v="178.11"/>
    <n v="88.92"/>
    <x v="0"/>
    <x v="0"/>
    <x v="0"/>
    <n v="0.86527777777777781"/>
    <s v="Weekend"/>
    <x v="97"/>
    <x v="9"/>
    <n v="71.290000000000006"/>
    <s v="Udhay Subramaniam"/>
    <s v="Gold"/>
    <x v="260"/>
    <s v="Inventory"/>
    <s v="FreshMart Guwahati Point"/>
    <x v="3"/>
    <x v="1"/>
    <x v="2"/>
    <n v="12"/>
    <n v="0.33299629255139879"/>
    <x v="0"/>
  </r>
  <r>
    <s v="INV101838"/>
    <d v="2025-07-07T00:00:00"/>
    <s v="CUST0507"/>
    <s v="PRD120"/>
    <s v="STR150"/>
    <s v="EMP0037"/>
    <n v="3"/>
    <n v="109.69"/>
    <n v="0"/>
    <n v="0"/>
    <n v="329.07"/>
    <n v="278.88"/>
    <n v="50.19"/>
    <x v="1"/>
    <x v="0"/>
    <x v="0"/>
    <n v="0.82777777777777772"/>
    <s v="Weekday"/>
    <x v="26"/>
    <x v="8"/>
    <n v="109.69"/>
    <s v="Kamala Iyer"/>
    <s v="Silver"/>
    <x v="279"/>
    <s v="Cashier"/>
    <s v="FreshMart Lucknow Enclave"/>
    <x v="2"/>
    <x v="1"/>
    <x v="1"/>
    <n v="7"/>
    <n v="0.15252074026802809"/>
    <x v="0"/>
  </r>
  <r>
    <s v="INV102184"/>
    <d v="2025-07-07T00:00:00"/>
    <s v="CUST0383"/>
    <s v="PRD033"/>
    <s v="STR060"/>
    <s v="EMP0140"/>
    <n v="2"/>
    <n v="217.42"/>
    <n v="0"/>
    <n v="0"/>
    <n v="434.84"/>
    <n v="354.06"/>
    <n v="80.78"/>
    <x v="5"/>
    <x v="0"/>
    <x v="0"/>
    <n v="0.52777777777777779"/>
    <s v="Weekday"/>
    <x v="66"/>
    <x v="3"/>
    <n v="217.42"/>
    <s v="Charulatha Naidu"/>
    <s v="Silver"/>
    <x v="53"/>
    <s v="Sales"/>
    <s v="FreshMart Erode Square"/>
    <x v="2"/>
    <x v="1"/>
    <x v="1"/>
    <n v="7"/>
    <n v="0.18576947842884742"/>
    <x v="0"/>
  </r>
  <r>
    <s v="INV100912"/>
    <d v="2025-03-07T00:00:00"/>
    <s v="CUST0562"/>
    <s v="PRD136"/>
    <s v="STR161"/>
    <s v="EMP0126"/>
    <n v="4"/>
    <n v="136.15"/>
    <n v="0"/>
    <n v="0"/>
    <n v="544.6"/>
    <n v="364.72"/>
    <n v="179.88"/>
    <x v="5"/>
    <x v="0"/>
    <x v="0"/>
    <n v="0.82986111111111116"/>
    <s v="Weekday"/>
    <x v="72"/>
    <x v="0"/>
    <n v="123.11"/>
    <s v="Gopal Pandian"/>
    <s v="Gold"/>
    <x v="237"/>
    <s v="Sales"/>
    <s v="FreshMart Jaipur Hub"/>
    <x v="2"/>
    <x v="1"/>
    <x v="3"/>
    <n v="3"/>
    <n v="0.33029746603011384"/>
    <x v="0"/>
  </r>
  <r>
    <s v="INV101192"/>
    <d v="2025-06-29T00:00:00"/>
    <s v="CUST0271"/>
    <s v="PRD124"/>
    <s v="STR175"/>
    <s v="EMP0043"/>
    <n v="1"/>
    <n v="121.9"/>
    <n v="0"/>
    <n v="0"/>
    <n v="140.19"/>
    <n v="108.92"/>
    <n v="31.27"/>
    <x v="3"/>
    <x v="0"/>
    <x v="0"/>
    <n v="0.73472222222222228"/>
    <s v="Weekend"/>
    <x v="102"/>
    <x v="8"/>
    <n v="121.9"/>
    <s v="Kalpana Iyer"/>
    <s v="Silver"/>
    <x v="193"/>
    <s v="Cashier"/>
    <s v="FreshMart Patna Square"/>
    <x v="3"/>
    <x v="1"/>
    <x v="9"/>
    <n v="6"/>
    <n v="0.22305442613595836"/>
    <x v="0"/>
  </r>
  <r>
    <s v="INV101213"/>
    <d v="2025-06-16T00:00:00"/>
    <s v="CUST0214"/>
    <s v="PRD006"/>
    <s v="STR148"/>
    <s v="EMP0088"/>
    <n v="1"/>
    <n v="343.56"/>
    <n v="0"/>
    <n v="0"/>
    <n v="343.56"/>
    <n v="216.32"/>
    <n v="127.24"/>
    <x v="0"/>
    <x v="0"/>
    <x v="0"/>
    <n v="0.88263888888888886"/>
    <s v="Weekday"/>
    <x v="81"/>
    <x v="6"/>
    <n v="343.56"/>
    <s v="Thenmozhi Reddy"/>
    <s v="Bronze"/>
    <x v="189"/>
    <s v="Cashier"/>
    <s v="FreshMart Kanpur Gardens"/>
    <x v="2"/>
    <x v="1"/>
    <x v="9"/>
    <n v="6"/>
    <n v="0.37035743392711606"/>
    <x v="0"/>
  </r>
  <r>
    <s v="INV101469"/>
    <d v="2025-06-13T00:00:00"/>
    <s v="CUST0668"/>
    <s v="PRD092"/>
    <s v="STR175"/>
    <s v="EMP0043"/>
    <n v="2"/>
    <n v="224.28"/>
    <n v="0"/>
    <n v="0"/>
    <n v="448.56"/>
    <n v="384.78"/>
    <n v="63.78"/>
    <x v="3"/>
    <x v="0"/>
    <x v="0"/>
    <n v="0.88541666666666663"/>
    <s v="Weekday"/>
    <x v="22"/>
    <x v="9"/>
    <n v="224.28"/>
    <s v="Arun Achari"/>
    <s v="Bronze"/>
    <x v="193"/>
    <s v="Cashier"/>
    <s v="FreshMart Patna Square"/>
    <x v="3"/>
    <x v="1"/>
    <x v="9"/>
    <n v="6"/>
    <n v="0.14218833600856073"/>
    <x v="0"/>
  </r>
  <r>
    <s v="INV101680"/>
    <d v="2025-05-06T00:00:00"/>
    <s v="CUST0651"/>
    <s v="PRD098"/>
    <s v="STR165"/>
    <s v="EMP0028"/>
    <n v="4"/>
    <n v="83.13"/>
    <n v="0"/>
    <n v="0"/>
    <n v="332.52"/>
    <n v="276.36"/>
    <n v="56.16"/>
    <x v="2"/>
    <x v="0"/>
    <x v="0"/>
    <n v="0.40972222222222221"/>
    <s v="Weekday"/>
    <x v="32"/>
    <x v="10"/>
    <n v="83.13"/>
    <s v="Ilango Mudaliar"/>
    <s v="Bronze"/>
    <x v="54"/>
    <s v="Sales"/>
    <s v="FreshMart Jaipur Junction"/>
    <x v="2"/>
    <x v="1"/>
    <x v="6"/>
    <n v="5"/>
    <n v="0.16889209671598701"/>
    <x v="0"/>
  </r>
  <r>
    <s v="INV102157"/>
    <d v="2025-05-28T00:00:00"/>
    <s v="CUST0479"/>
    <s v="PRD103"/>
    <s v="STR153"/>
    <s v="EMP0168"/>
    <n v="4"/>
    <n v="355.64"/>
    <n v="0"/>
    <n v="0"/>
    <n v="1422.56"/>
    <n v="1213.6400000000001"/>
    <n v="208.92"/>
    <x v="4"/>
    <x v="0"/>
    <x v="0"/>
    <n v="0.8833333333333333"/>
    <s v="Weekday"/>
    <x v="93"/>
    <x v="10"/>
    <n v="355.64"/>
    <s v="Hariharan Raj"/>
    <s v="Bronze"/>
    <x v="280"/>
    <s v="Cashier"/>
    <s v="FreshMart Lucknow Junction"/>
    <x v="2"/>
    <x v="1"/>
    <x v="6"/>
    <n v="5"/>
    <n v="0.14686199527612193"/>
    <x v="0"/>
  </r>
  <r>
    <s v="INV101714"/>
    <d v="2025-05-26T00:00:00"/>
    <s v="CUST0092"/>
    <s v="PRD076"/>
    <s v="STR152"/>
    <s v="EMP0291"/>
    <n v="4"/>
    <n v="432.79"/>
    <n v="0"/>
    <n v="0"/>
    <n v="1731.16"/>
    <n v="1280.76"/>
    <n v="450.4"/>
    <x v="2"/>
    <x v="0"/>
    <x v="0"/>
    <n v="0.4826388888888889"/>
    <s v="Weekday"/>
    <x v="33"/>
    <x v="1"/>
    <n v="395.66"/>
    <s v="Naveen Kumar"/>
    <s v="Gold"/>
    <x v="281"/>
    <s v="HR"/>
    <s v="FreshMart Lucknow Arcade"/>
    <x v="2"/>
    <x v="1"/>
    <x v="6"/>
    <n v="5"/>
    <n v="0.26017236997157972"/>
    <x v="0"/>
  </r>
  <r>
    <s v="INV101973"/>
    <d v="2025-05-25T00:00:00"/>
    <s v="CUST0209"/>
    <s v="PRD090"/>
    <s v="STR172"/>
    <s v="EMP0111"/>
    <n v="4"/>
    <n v="497.74"/>
    <n v="0"/>
    <n v="0"/>
    <n v="2289.6"/>
    <n v="1480.72"/>
    <n v="808.88"/>
    <x v="0"/>
    <x v="0"/>
    <x v="0"/>
    <n v="0.55625000000000002"/>
    <s v="Weekend"/>
    <x v="49"/>
    <x v="9"/>
    <n v="438.7"/>
    <s v="Udhay Pandian"/>
    <s v="Gold"/>
    <x v="282"/>
    <s v="Store Manager"/>
    <s v="FreshMart Guwahati Heights"/>
    <x v="3"/>
    <x v="1"/>
    <x v="6"/>
    <n v="5"/>
    <n v="0.35328441649196368"/>
    <x v="0"/>
  </r>
  <r>
    <s v="INV102193"/>
    <d v="2025-05-25T00:00:00"/>
    <s v="CUST0270"/>
    <s v="PRD029"/>
    <s v="STR148"/>
    <s v="EMP0220"/>
    <n v="8"/>
    <n v="343.55"/>
    <n v="0"/>
    <n v="0"/>
    <n v="3160.66"/>
    <n v="2089.7600000000002"/>
    <n v="1070.9000000000001"/>
    <x v="1"/>
    <x v="0"/>
    <x v="0"/>
    <n v="0.46180555555555558"/>
    <s v="Weekend"/>
    <x v="9"/>
    <x v="3"/>
    <n v="332.73"/>
    <s v="Banu Venkataraman"/>
    <s v="Gold"/>
    <x v="283"/>
    <s v="Operations"/>
    <s v="FreshMart Kanpur Gardens"/>
    <x v="2"/>
    <x v="1"/>
    <x v="6"/>
    <n v="5"/>
    <n v="0.3388216385185373"/>
    <x v="0"/>
  </r>
  <r>
    <s v="INV101491"/>
    <d v="2025-05-24T00:00:00"/>
    <s v="CUST0157"/>
    <s v="PRD148"/>
    <s v="STR143"/>
    <s v="EMP0264"/>
    <n v="4"/>
    <n v="121.74"/>
    <n v="0"/>
    <n v="0"/>
    <n v="560"/>
    <n v="333.32"/>
    <n v="226.68"/>
    <x v="4"/>
    <x v="0"/>
    <x v="0"/>
    <n v="0.46319444444444446"/>
    <s v="Weekend"/>
    <x v="115"/>
    <x v="5"/>
    <n v="108.97"/>
    <s v="Prasath Chettiar"/>
    <s v="Gold"/>
    <x v="8"/>
    <s v="Sales"/>
    <s v="FreshMart Jaipur Colony"/>
    <x v="2"/>
    <x v="1"/>
    <x v="6"/>
    <n v="5"/>
    <n v="0.4047857142857143"/>
    <x v="0"/>
  </r>
  <r>
    <s v="INV101688"/>
    <d v="2025-11-05T00:00:00"/>
    <s v="CUST0239"/>
    <s v="PRD060"/>
    <s v="STR149"/>
    <s v="EMP0246"/>
    <n v="1"/>
    <n v="72.930000000000007"/>
    <n v="0"/>
    <n v="0"/>
    <n v="83.87"/>
    <n v="54.25"/>
    <n v="29.62"/>
    <x v="0"/>
    <x v="0"/>
    <x v="0"/>
    <n v="0.37708333333333333"/>
    <s v="Weekend"/>
    <x v="87"/>
    <x v="11"/>
    <n v="72.930000000000007"/>
    <s v="Jayakumar Velan"/>
    <s v="Silver"/>
    <x v="44"/>
    <s v="Sales"/>
    <s v="FreshMart Jaipur Point"/>
    <x v="2"/>
    <x v="1"/>
    <x v="5"/>
    <n v="11"/>
    <n v="0.35316561344938596"/>
    <x v="0"/>
  </r>
  <r>
    <s v="INV102178"/>
    <d v="2025-08-05T00:00:00"/>
    <s v="CUST0008"/>
    <s v="PRD132"/>
    <s v="STR142"/>
    <s v="EMP0101"/>
    <n v="2"/>
    <n v="351.78"/>
    <n v="0"/>
    <n v="0"/>
    <n v="703.56"/>
    <n v="507.66"/>
    <n v="195.9"/>
    <x v="2"/>
    <x v="0"/>
    <x v="0"/>
    <n v="0.78402777777777777"/>
    <s v="Weekday"/>
    <x v="77"/>
    <x v="0"/>
    <n v="351.78"/>
    <s v="Eswari Raj"/>
    <s v="Silver"/>
    <x v="284"/>
    <s v="Operations"/>
    <s v="FreshMart Chandigarh Plaza"/>
    <x v="2"/>
    <x v="1"/>
    <x v="11"/>
    <n v="8"/>
    <n v="0.27844107112399796"/>
    <x v="0"/>
  </r>
  <r>
    <s v="INV100505"/>
    <d v="2025-04-13T00:00:00"/>
    <s v="CUST0147"/>
    <s v="PRD003"/>
    <s v="STR160"/>
    <s v="EMP0073"/>
    <n v="5"/>
    <n v="589.75"/>
    <n v="0"/>
    <n v="0"/>
    <n v="3391.06"/>
    <n v="1718.25"/>
    <n v="1672.81"/>
    <x v="0"/>
    <x v="0"/>
    <x v="0"/>
    <n v="0.52777777777777779"/>
    <s v="Weekend"/>
    <x v="104"/>
    <x v="6"/>
    <n v="589.75"/>
    <s v="Hari Rao"/>
    <s v="Silver"/>
    <x v="22"/>
    <s v="Sales"/>
    <s v="FreshMart Lucknow Complex"/>
    <x v="2"/>
    <x v="1"/>
    <x v="4"/>
    <n v="4"/>
    <n v="0.49330003007909029"/>
    <x v="0"/>
  </r>
  <r>
    <s v="INV101029"/>
    <d v="2025-11-04T00:00:00"/>
    <s v="CUST0295"/>
    <s v="PRD092"/>
    <s v="STR098"/>
    <s v="EMP0096"/>
    <n v="2"/>
    <n v="224.28"/>
    <n v="0"/>
    <n v="0"/>
    <n v="448.56"/>
    <n v="384.78"/>
    <n v="63.78"/>
    <x v="2"/>
    <x v="0"/>
    <x v="0"/>
    <n v="0.50069444444444444"/>
    <s v="Weekday"/>
    <x v="22"/>
    <x v="9"/>
    <n v="224.28"/>
    <s v="Latha Gounder"/>
    <s v="Silver"/>
    <x v="236"/>
    <s v="Sales"/>
    <s v="FreshMart Pune Main Road"/>
    <x v="2"/>
    <x v="1"/>
    <x v="5"/>
    <n v="11"/>
    <n v="0.14218833600856073"/>
    <x v="0"/>
  </r>
  <r>
    <s v="INV101033"/>
    <d v="2025-10-04T00:00:00"/>
    <s v="CUST0007"/>
    <s v="PRD014"/>
    <s v="STR168"/>
    <s v="EMP0203"/>
    <n v="2"/>
    <n v="434.65"/>
    <n v="0"/>
    <n v="0"/>
    <n v="869.3"/>
    <n v="703.26"/>
    <n v="166.04"/>
    <x v="4"/>
    <x v="0"/>
    <x v="0"/>
    <n v="0.6958333333333333"/>
    <s v="Weekday"/>
    <x v="54"/>
    <x v="7"/>
    <n v="434.65"/>
    <s v="Senthil Pillai"/>
    <s v="Silver"/>
    <x v="154"/>
    <s v="Operations"/>
    <s v="FreshMart Guwahati Point"/>
    <x v="3"/>
    <x v="1"/>
    <x v="8"/>
    <n v="10"/>
    <n v="0.19100425629817094"/>
    <x v="0"/>
  </r>
  <r>
    <s v="INV100825"/>
    <d v="2025-08-04T00:00:00"/>
    <s v="CUST0392"/>
    <s v="PRD097"/>
    <s v="STR144"/>
    <s v="EMP0047"/>
    <n v="3"/>
    <n v="403.7"/>
    <n v="0"/>
    <n v="0"/>
    <n v="1211.0999999999999"/>
    <n v="931.14"/>
    <n v="279.95999999999998"/>
    <x v="3"/>
    <x v="0"/>
    <x v="0"/>
    <n v="0.47708333333333336"/>
    <s v="Weekday"/>
    <x v="41"/>
    <x v="10"/>
    <n v="365.92"/>
    <s v="Indira Chettiar"/>
    <s v="Gold"/>
    <x v="206"/>
    <s v="Store Manager"/>
    <s v="FreshMart Kanpur Colony"/>
    <x v="2"/>
    <x v="1"/>
    <x v="11"/>
    <n v="8"/>
    <n v="0.2311617537775576"/>
    <x v="0"/>
  </r>
  <r>
    <s v="INV101917"/>
    <d v="2026-03-17T00:00:00"/>
    <s v="CUST0180"/>
    <s v="PRD092"/>
    <s v="STR173"/>
    <s v="EMP0019"/>
    <n v="3"/>
    <n v="224.28"/>
    <n v="0"/>
    <n v="0"/>
    <n v="672.84"/>
    <n v="577.16999999999996"/>
    <n v="95.67"/>
    <x v="1"/>
    <x v="0"/>
    <x v="1"/>
    <n v="0.7993055555555556"/>
    <s v="Weekday"/>
    <x v="22"/>
    <x v="9"/>
    <n v="224.28"/>
    <s v="Nandhini Gupta"/>
    <s v="Silver"/>
    <x v="49"/>
    <s v="Sales"/>
    <s v="FreshMart Kolkata Main Road"/>
    <x v="3"/>
    <x v="0"/>
    <x v="3"/>
    <n v="3"/>
    <n v="0.14218833600856073"/>
    <x v="0"/>
  </r>
  <r>
    <s v="INV100993"/>
    <d v="2026-03-21T00:00:00"/>
    <m/>
    <s v="PRD002"/>
    <s v="STR128"/>
    <s v="EMP0021"/>
    <n v="6"/>
    <n v="484.5"/>
    <n v="0"/>
    <n v="0"/>
    <n v="3343.05"/>
    <n v="1524.3"/>
    <n v="1818.75"/>
    <x v="5"/>
    <x v="0"/>
    <x v="1"/>
    <n v="0.44097222222222221"/>
    <s v="Weekend"/>
    <x v="83"/>
    <x v="6"/>
    <n v="440.5"/>
    <m/>
    <m/>
    <x v="129"/>
    <s v="Inventory"/>
    <s v="FreshMart Surat Junction"/>
    <x v="1"/>
    <x v="0"/>
    <x v="3"/>
    <n v="3"/>
    <n v="0.54403912594786197"/>
    <x v="0"/>
  </r>
  <r>
    <s v="INV101150"/>
    <d v="2025-12-21T00:00:00"/>
    <s v="CUST0046"/>
    <s v="PRD079"/>
    <s v="STR101"/>
    <s v="EMP0098"/>
    <n v="7"/>
    <n v="286.44"/>
    <n v="0"/>
    <n v="0"/>
    <n v="2305.84"/>
    <n v="1358.42"/>
    <n v="947.42"/>
    <x v="4"/>
    <x v="0"/>
    <x v="1"/>
    <n v="0.8"/>
    <s v="Weekend"/>
    <x v="64"/>
    <x v="1"/>
    <n v="260.93"/>
    <s v="Kishore Murugan"/>
    <s v="Gold"/>
    <x v="115"/>
    <s v="Inventory"/>
    <s v="FreshMart Nagpur Junction"/>
    <x v="1"/>
    <x v="1"/>
    <x v="2"/>
    <n v="12"/>
    <n v="0.4108784651146653"/>
    <x v="0"/>
  </r>
  <r>
    <s v="INV100838"/>
    <d v="2026-03-27T00:00:00"/>
    <s v="CUST0375"/>
    <s v="PRD053"/>
    <s v="STR137"/>
    <s v="EMP0080"/>
    <n v="5"/>
    <n v="300.02999999999997"/>
    <n v="0"/>
    <n v="0"/>
    <n v="1500.15"/>
    <n v="973.2"/>
    <n v="526.95000000000005"/>
    <x v="2"/>
    <x v="1"/>
    <x v="1"/>
    <n v="0.86805555555555558"/>
    <s v="Weekday"/>
    <x v="23"/>
    <x v="2"/>
    <n v="262.77"/>
    <s v="Yogesh Gounder"/>
    <s v="Bronze"/>
    <x v="222"/>
    <s v="Sales"/>
    <s v="FreshMart Ahmedabad Square"/>
    <x v="1"/>
    <x v="0"/>
    <x v="3"/>
    <n v="3"/>
    <n v="0.35126487351264873"/>
    <x v="0"/>
  </r>
  <r>
    <s v="INV102499"/>
    <d v="2025-11-12T00:00:00"/>
    <s v="CUST0056"/>
    <s v="PRD012"/>
    <s v="STR133"/>
    <s v="EMP0076"/>
    <n v="4"/>
    <n v="541.35"/>
    <n v="0"/>
    <n v="0"/>
    <n v="2165.4"/>
    <n v="1345.6"/>
    <n v="819.8"/>
    <x v="5"/>
    <x v="0"/>
    <x v="1"/>
    <n v="0.58472222222222225"/>
    <s v="Weekday"/>
    <x v="51"/>
    <x v="6"/>
    <n v="541.35"/>
    <s v="Nithya Prabhu"/>
    <s v="Silver"/>
    <x v="285"/>
    <s v="Inventory"/>
    <s v="FreshMart Nagpur Gardens"/>
    <x v="1"/>
    <x v="1"/>
    <x v="5"/>
    <n v="11"/>
    <n v="0.37859056063544838"/>
    <x v="0"/>
  </r>
  <r>
    <s v="INV102275"/>
    <d v="2026-02-01T00:00:00"/>
    <s v="CUST0161"/>
    <s v="PRD142"/>
    <s v="STR167"/>
    <s v="EMP0071"/>
    <n v="3"/>
    <n v="555.21"/>
    <n v="0"/>
    <n v="0"/>
    <n v="1665.63"/>
    <n v="1187.6099999999999"/>
    <n v="478.02"/>
    <x v="3"/>
    <x v="0"/>
    <x v="1"/>
    <n v="0.77708333333333335"/>
    <s v="Weekday"/>
    <x v="62"/>
    <x v="5"/>
    <n v="522.78"/>
    <s v="Karthik Velan"/>
    <s v="Gold"/>
    <x v="127"/>
    <s v="Inventory"/>
    <s v="FreshMart Kolkata Nagar"/>
    <x v="3"/>
    <x v="0"/>
    <x v="0"/>
    <n v="2"/>
    <n v="0.28699050809603571"/>
    <x v="0"/>
  </r>
  <r>
    <s v="INV101536"/>
    <d v="2026-03-14T00:00:00"/>
    <s v="CUST0137"/>
    <s v="PRD116"/>
    <s v="STR140"/>
    <s v="EMP0145"/>
    <n v="4"/>
    <n v="156.52000000000001"/>
    <n v="0"/>
    <n v="0"/>
    <n v="719.99"/>
    <n v="511.92"/>
    <n v="208.07"/>
    <x v="5"/>
    <x v="0"/>
    <x v="1"/>
    <n v="0.87013888888888891"/>
    <s v="Weekend"/>
    <x v="125"/>
    <x v="4"/>
    <n v="150.04"/>
    <s v="Raghav Selvam"/>
    <s v="Gold"/>
    <x v="195"/>
    <s v="Cashier"/>
    <s v="FreshMart Surat Crossing"/>
    <x v="1"/>
    <x v="0"/>
    <x v="3"/>
    <n v="3"/>
    <n v="0.28899012486284531"/>
    <x v="0"/>
  </r>
  <r>
    <s v="INV102392"/>
    <d v="2026-03-15T00:00:00"/>
    <s v="CUST0346"/>
    <s v="PRD014"/>
    <s v="STR109"/>
    <s v="EMP0180"/>
    <n v="3"/>
    <n v="471.05"/>
    <n v="0"/>
    <n v="0"/>
    <n v="1625.12"/>
    <n v="1054.8900000000001"/>
    <n v="570.23"/>
    <x v="3"/>
    <x v="0"/>
    <x v="1"/>
    <n v="0.4375"/>
    <s v="Weekend"/>
    <x v="54"/>
    <x v="7"/>
    <n v="434.65"/>
    <s v="Thenmozhi Devi"/>
    <s v="Gold"/>
    <x v="229"/>
    <s v="Billing"/>
    <s v="FreshMart Mumbai Complex"/>
    <x v="1"/>
    <x v="0"/>
    <x v="3"/>
    <n v="3"/>
    <n v="0.3508848577335828"/>
    <x v="0"/>
  </r>
  <r>
    <s v="INV100141"/>
    <d v="2026-03-28T00:00:00"/>
    <s v="CUST0067"/>
    <s v="PRD106"/>
    <s v="STR118"/>
    <s v="EMP0223"/>
    <n v="4"/>
    <n v="227"/>
    <n v="0"/>
    <n v="0"/>
    <n v="1044.2"/>
    <n v="785.2"/>
    <n v="259"/>
    <x v="5"/>
    <x v="0"/>
    <x v="1"/>
    <n v="0.71319444444444446"/>
    <s v="Weekend"/>
    <x v="144"/>
    <x v="4"/>
    <n v="227"/>
    <s v="Unknown"/>
    <s v="Silver"/>
    <x v="211"/>
    <s v="HR"/>
    <s v="FreshMart Surat Heights"/>
    <x v="1"/>
    <x v="0"/>
    <x v="3"/>
    <n v="3"/>
    <n v="0.24803677456425971"/>
    <x v="0"/>
  </r>
  <r>
    <s v="INV102472"/>
    <d v="2026-09-03T00:00:00"/>
    <s v="CUST0398"/>
    <s v="PRD057"/>
    <s v="STR125"/>
    <s v="EMP0259"/>
    <n v="8"/>
    <n v="335.16"/>
    <n v="0"/>
    <n v="0"/>
    <n v="2681.28"/>
    <n v="1880.4"/>
    <n v="800.88"/>
    <x v="5"/>
    <x v="0"/>
    <x v="1"/>
    <n v="0.50416666666666665"/>
    <s v="Weekday"/>
    <x v="117"/>
    <x v="2"/>
    <n v="317.99"/>
    <s v="Balamurugan Menon"/>
    <s v="Gold"/>
    <x v="74"/>
    <s v="Inventory"/>
    <s v="FreshMart Nagpur Arcade"/>
    <x v="1"/>
    <x v="0"/>
    <x v="10"/>
    <n v="9"/>
    <n v="0.29869316147511632"/>
    <x v="0"/>
  </r>
  <r>
    <s v="INV101829"/>
    <d v="2026-02-03T00:00:00"/>
    <s v="CUST0168"/>
    <s v="PRD147"/>
    <s v="STR097"/>
    <s v="EMP0340"/>
    <n v="8"/>
    <n v="70.64"/>
    <n v="0"/>
    <n v="0"/>
    <n v="565.12"/>
    <n v="403.44"/>
    <n v="161.68"/>
    <x v="4"/>
    <x v="0"/>
    <x v="1"/>
    <n v="0.81736111111111109"/>
    <s v="Weekday"/>
    <x v="123"/>
    <x v="5"/>
    <n v="67.37"/>
    <s v="Naveen Prabhu"/>
    <s v="Gold"/>
    <x v="245"/>
    <s v="Cashier"/>
    <s v="FreshMart Ahmedabad Arcade"/>
    <x v="1"/>
    <x v="0"/>
    <x v="0"/>
    <n v="2"/>
    <n v="0.28609852774631939"/>
    <x v="0"/>
  </r>
  <r>
    <s v="INV100815"/>
    <d v="2026-02-28T00:00:00"/>
    <s v="CUST0320"/>
    <s v="PRD114"/>
    <s v="STR111"/>
    <s v="EMP0177"/>
    <n v="4"/>
    <n v="188.64"/>
    <n v="0"/>
    <n v="0"/>
    <n v="867.74"/>
    <n v="633.12"/>
    <n v="234.62"/>
    <x v="1"/>
    <x v="0"/>
    <x v="1"/>
    <n v="0.49583333333333335"/>
    <s v="Weekend"/>
    <x v="98"/>
    <x v="4"/>
    <n v="188.64"/>
    <s v="Sudha Menon"/>
    <s v="Silver"/>
    <x v="215"/>
    <s v="Store Manager"/>
    <s v="FreshMart Mumbai Towers"/>
    <x v="1"/>
    <x v="0"/>
    <x v="0"/>
    <n v="2"/>
    <n v="0.27038052872980384"/>
    <x v="0"/>
  </r>
  <r>
    <s v="INV101520"/>
    <d v="2026-10-03T00:00:00"/>
    <s v="CUST0699"/>
    <s v="PRD133"/>
    <s v="STR094"/>
    <s v="EMP0347"/>
    <n v="3"/>
    <n v="82.31"/>
    <n v="0"/>
    <n v="0"/>
    <n v="246.93"/>
    <n v="186.75"/>
    <n v="60.18"/>
    <x v="4"/>
    <x v="0"/>
    <x v="1"/>
    <n v="0.82499999999999996"/>
    <s v="Weekday"/>
    <x v="55"/>
    <x v="0"/>
    <n v="80.5"/>
    <s v="Karthik Iyer"/>
    <s v="Gold"/>
    <x v="232"/>
    <s v="Sales"/>
    <s v="FreshMart Mumbai Central"/>
    <x v="1"/>
    <x v="0"/>
    <x v="8"/>
    <n v="10"/>
    <n v="0.24371279309925889"/>
    <x v="0"/>
  </r>
  <r>
    <s v="INV102342"/>
    <d v="2026-02-19T00:00:00"/>
    <s v="CUST0361"/>
    <s v="PRD082"/>
    <s v="STR118"/>
    <s v="EMP0223"/>
    <n v="7"/>
    <n v="266.14999999999998"/>
    <n v="0"/>
    <n v="0"/>
    <n v="1863.05"/>
    <n v="1346.87"/>
    <n v="516.17999999999995"/>
    <x v="5"/>
    <x v="0"/>
    <x v="1"/>
    <n v="0.73402777777777772"/>
    <s v="Weekday"/>
    <x v="31"/>
    <x v="9"/>
    <n v="232.92"/>
    <s v="Ramesh Achari"/>
    <s v="Gold"/>
    <x v="211"/>
    <s v="HR"/>
    <s v="FreshMart Surat Heights"/>
    <x v="1"/>
    <x v="0"/>
    <x v="0"/>
    <n v="2"/>
    <n v="0.27706180725154989"/>
    <x v="0"/>
  </r>
  <r>
    <s v="INV100229"/>
    <d v="2026-05-03T00:00:00"/>
    <s v="CUST0415"/>
    <s v="PRD072"/>
    <s v="STR151"/>
    <s v="EMP0277"/>
    <n v="4"/>
    <n v="345.14"/>
    <n v="0"/>
    <n v="0"/>
    <n v="1380.56"/>
    <n v="1055.4000000000001"/>
    <n v="325.16000000000003"/>
    <x v="4"/>
    <x v="0"/>
    <x v="1"/>
    <n v="0.67013888888888884"/>
    <s v="Weekday"/>
    <x v="57"/>
    <x v="1"/>
    <n v="340.25"/>
    <s v="Bharath Devi"/>
    <s v="Gold"/>
    <x v="286"/>
    <s v="Cashier"/>
    <s v="FreshMart Chandigarh Square"/>
    <x v="2"/>
    <x v="0"/>
    <x v="6"/>
    <n v="5"/>
    <n v="0.23552761198354294"/>
    <x v="0"/>
  </r>
  <r>
    <s v="INV101439"/>
    <d v="2025-09-12T00:00:00"/>
    <s v="CUST0517"/>
    <s v="PRD021"/>
    <s v="STR165"/>
    <s v="EMP0010"/>
    <n v="5"/>
    <n v="38.659999999999997"/>
    <n v="0"/>
    <n v="0"/>
    <n v="193.3"/>
    <n v="162"/>
    <n v="31.3"/>
    <x v="5"/>
    <x v="0"/>
    <x v="1"/>
    <n v="0.76388888888888884"/>
    <s v="Weekday"/>
    <x v="67"/>
    <x v="7"/>
    <n v="38.659999999999997"/>
    <s v="Tamil Varma"/>
    <s v="Silver"/>
    <x v="104"/>
    <s v="Billing"/>
    <s v="FreshMart Jaipur Junction"/>
    <x v="2"/>
    <x v="1"/>
    <x v="10"/>
    <n v="9"/>
    <n v="0.1619244697361614"/>
    <x v="0"/>
  </r>
  <r>
    <s v="INV100317"/>
    <d v="2026-02-25T00:00:00"/>
    <s v="CUST0437"/>
    <s v="PRD080"/>
    <s v="STR135"/>
    <s v="EMP0184"/>
    <n v="2"/>
    <n v="275.70999999999998"/>
    <n v="0"/>
    <n v="0"/>
    <n v="551.41999999999996"/>
    <n v="412.6"/>
    <n v="138.82"/>
    <x v="1"/>
    <x v="0"/>
    <x v="1"/>
    <n v="0.79791666666666672"/>
    <s v="Weekday"/>
    <x v="56"/>
    <x v="1"/>
    <n v="275.70999999999998"/>
    <s v="Vasanth Krishnan"/>
    <s v="Silver"/>
    <x v="287"/>
    <s v="Sales"/>
    <s v="FreshMart Pune Towers"/>
    <x v="1"/>
    <x v="0"/>
    <x v="0"/>
    <n v="2"/>
    <n v="0.2517500272024954"/>
    <x v="0"/>
  </r>
  <r>
    <s v="INV101070"/>
    <d v="2025-12-14T00:00:00"/>
    <s v="CUST0446"/>
    <s v="PRD052"/>
    <s v="STR108"/>
    <s v="EMP0171"/>
    <n v="4"/>
    <n v="328.59"/>
    <n v="0"/>
    <n v="0"/>
    <n v="1511.51"/>
    <n v="1021.96"/>
    <n v="489.55"/>
    <x v="4"/>
    <x v="0"/>
    <x v="1"/>
    <n v="0.86458333333333337"/>
    <s v="Weekend"/>
    <x v="10"/>
    <x v="2"/>
    <n v="328.59"/>
    <s v="Ramesh Sharma"/>
    <s v="Silver"/>
    <x v="152"/>
    <s v="Cashier"/>
    <s v="FreshMart Mumbai Square"/>
    <x v="1"/>
    <x v="1"/>
    <x v="2"/>
    <n v="12"/>
    <n v="0.32388141659664837"/>
    <x v="0"/>
  </r>
  <r>
    <s v="INV100484"/>
    <d v="2026-01-24T00:00:00"/>
    <s v="CUST0451"/>
    <s v="PRD059"/>
    <s v="STR095"/>
    <s v="EMP0177"/>
    <n v="2"/>
    <n v="507.5"/>
    <n v="0"/>
    <n v="0"/>
    <n v="1167.25"/>
    <n v="726.58"/>
    <n v="440.67"/>
    <x v="2"/>
    <x v="0"/>
    <x v="1"/>
    <n v="0.73472222222222228"/>
    <s v="Weekend"/>
    <x v="119"/>
    <x v="11"/>
    <n v="507.5"/>
    <s v="Divya Nair"/>
    <s v="Silver"/>
    <x v="215"/>
    <s v="Store Manager"/>
    <s v="FreshMart Ahmedabad Gardens"/>
    <x v="1"/>
    <x v="0"/>
    <x v="7"/>
    <n v="1"/>
    <n v="0.37752837866780897"/>
    <x v="0"/>
  </r>
  <r>
    <s v="INV100888"/>
    <d v="2026-04-01T00:00:00"/>
    <s v="CUST0493"/>
    <s v="PRD025"/>
    <s v="STR137"/>
    <s v="EMP0091"/>
    <n v="3"/>
    <n v="415.18"/>
    <n v="0"/>
    <n v="0"/>
    <n v="1432.37"/>
    <n v="857.7"/>
    <n v="574.66999999999996"/>
    <x v="3"/>
    <x v="0"/>
    <x v="1"/>
    <n v="0.86736111111111114"/>
    <s v="Weekend"/>
    <x v="8"/>
    <x v="3"/>
    <n v="383.51"/>
    <s v="Elango Nair"/>
    <s v="Gold"/>
    <x v="288"/>
    <s v="Sales"/>
    <s v="FreshMart Ahmedabad Square"/>
    <x v="1"/>
    <x v="0"/>
    <x v="4"/>
    <n v="4"/>
    <n v="0.40120220334131546"/>
    <x v="0"/>
  </r>
  <r>
    <s v="INV102418"/>
    <d v="2026-02-27T00:00:00"/>
    <s v="CUST0639"/>
    <s v="PRD028"/>
    <s v="STR146"/>
    <s v="EMP0343"/>
    <n v="5"/>
    <n v="388.34"/>
    <n v="0"/>
    <n v="0"/>
    <n v="1941.7"/>
    <n v="1549.9"/>
    <n v="391.8"/>
    <x v="4"/>
    <x v="0"/>
    <x v="1"/>
    <n v="0.60833333333333328"/>
    <s v="Weekday"/>
    <x v="58"/>
    <x v="3"/>
    <n v="380.12"/>
    <s v="Hari Raj"/>
    <s v="Gold"/>
    <x v="260"/>
    <s v="Inventory"/>
    <s v="FreshMart Chandigarh Hub"/>
    <x v="2"/>
    <x v="0"/>
    <x v="0"/>
    <n v="2"/>
    <n v="0.20178194365761962"/>
    <x v="0"/>
  </r>
  <r>
    <s v="INV100128"/>
    <d v="2026-02-20T00:00:00"/>
    <s v="CUST0620"/>
    <s v="PRD085"/>
    <s v="STR098"/>
    <s v="EMP0096"/>
    <n v="3"/>
    <n v="389.61"/>
    <n v="0"/>
    <n v="0"/>
    <n v="1168.83"/>
    <n v="1008.21"/>
    <n v="160.62"/>
    <x v="4"/>
    <x v="0"/>
    <x v="1"/>
    <n v="0.50277777777777777"/>
    <s v="Weekday"/>
    <x v="44"/>
    <x v="9"/>
    <n v="389.61"/>
    <s v="Nagarajan Gupta"/>
    <s v="Silver"/>
    <x v="236"/>
    <s v="Sales"/>
    <s v="FreshMart Pune Main Road"/>
    <x v="2"/>
    <x v="0"/>
    <x v="0"/>
    <n v="2"/>
    <n v="0.13741947075280408"/>
    <x v="0"/>
  </r>
  <r>
    <s v="INV101254"/>
    <d v="2026-01-18T00:00:00"/>
    <s v="CUST0527"/>
    <s v="PRD016"/>
    <s v="STR126"/>
    <s v="EMP0063"/>
    <n v="6"/>
    <n v="65.36"/>
    <n v="0"/>
    <n v="0"/>
    <n v="450.98"/>
    <n v="288.89999999999998"/>
    <n v="162.08000000000001"/>
    <x v="0"/>
    <x v="0"/>
    <x v="1"/>
    <n v="0.38124999999999998"/>
    <s v="Weekend"/>
    <x v="17"/>
    <x v="7"/>
    <n v="59.92"/>
    <s v="Gopal Varma"/>
    <s v="Gold"/>
    <x v="138"/>
    <s v="Store Manager"/>
    <s v="FreshMart Surat Hub"/>
    <x v="1"/>
    <x v="0"/>
    <x v="7"/>
    <n v="1"/>
    <n v="0.35939509512616968"/>
    <x v="0"/>
  </r>
  <r>
    <s v="INV101637"/>
    <d v="2026-04-01T00:00:00"/>
    <s v="CUST0625"/>
    <s v="PRD069"/>
    <s v="STR107"/>
    <s v="EMP0038"/>
    <n v="2"/>
    <n v="468.94"/>
    <n v="0"/>
    <n v="0"/>
    <n v="1078.56"/>
    <n v="673.6"/>
    <n v="404.96"/>
    <x v="1"/>
    <x v="0"/>
    <x v="1"/>
    <n v="0.59027777777777779"/>
    <s v="Weekend"/>
    <x v="142"/>
    <x v="11"/>
    <n v="468.94"/>
    <s v="Kishore Prabhu"/>
    <s v="Silver"/>
    <x v="205"/>
    <s v="Inventory"/>
    <s v="FreshMart Surat Arcade"/>
    <x v="1"/>
    <x v="0"/>
    <x v="4"/>
    <n v="4"/>
    <n v="0.37546358107105771"/>
    <x v="0"/>
  </r>
  <r>
    <s v="INV101904"/>
    <d v="2025-06-12T00:00:00"/>
    <s v="CUST0679"/>
    <s v="PRD020"/>
    <s v="STR143"/>
    <s v="EMP0338"/>
    <n v="4"/>
    <n v="99.93"/>
    <n v="0"/>
    <n v="0"/>
    <n v="459.68"/>
    <n v="344.2"/>
    <n v="115.48"/>
    <x v="4"/>
    <x v="0"/>
    <x v="1"/>
    <n v="0.81041666666666667"/>
    <s v="Weekend"/>
    <x v="35"/>
    <x v="7"/>
    <n v="99.93"/>
    <s v="Thiru Prabhu"/>
    <s v="Silver"/>
    <x v="268"/>
    <s v="Sales"/>
    <s v="FreshMart Jaipur Colony"/>
    <x v="2"/>
    <x v="1"/>
    <x v="9"/>
    <n v="6"/>
    <n v="0.25121823877479987"/>
    <x v="0"/>
  </r>
  <r>
    <s v="INV101574"/>
    <d v="2025-05-12T00:00:00"/>
    <s v="CUST0046"/>
    <s v="PRD034"/>
    <s v="STR148"/>
    <s v="EMP0220"/>
    <n v="6"/>
    <n v="137.82"/>
    <n v="0"/>
    <n v="0"/>
    <n v="826.92"/>
    <n v="584.1"/>
    <n v="242.82"/>
    <x v="0"/>
    <x v="0"/>
    <x v="1"/>
    <n v="0.46458333333333335"/>
    <s v="Weekday"/>
    <x v="13"/>
    <x v="3"/>
    <n v="124.84"/>
    <s v="Kishore Murugan"/>
    <s v="Gold"/>
    <x v="283"/>
    <s v="Operations"/>
    <s v="FreshMart Kanpur Gardens"/>
    <x v="2"/>
    <x v="1"/>
    <x v="6"/>
    <n v="5"/>
    <n v="0.29364388332607749"/>
    <x v="0"/>
  </r>
  <r>
    <s v="INV101726"/>
    <d v="2025-11-27T00:00:00"/>
    <s v="CUST0063"/>
    <s v="PRD123"/>
    <s v="STR123"/>
    <s v="EMP0155"/>
    <n v="6"/>
    <n v="208.77"/>
    <n v="0"/>
    <n v="0"/>
    <n v="1252.6199999999999"/>
    <n v="950.58"/>
    <n v="302.04000000000002"/>
    <x v="1"/>
    <x v="0"/>
    <x v="1"/>
    <n v="0.40833333333333333"/>
    <s v="Weekday"/>
    <x v="137"/>
    <x v="8"/>
    <n v="183.39"/>
    <s v="Priya Varma"/>
    <s v="Gold"/>
    <x v="247"/>
    <s v="Cashier"/>
    <s v="FreshMart Mumbai Extension"/>
    <x v="1"/>
    <x v="1"/>
    <x v="5"/>
    <n v="11"/>
    <n v="0.24112659864923125"/>
    <x v="0"/>
  </r>
  <r>
    <s v="INV100810"/>
    <d v="2025-11-24T00:00:00"/>
    <s v="CUST0629"/>
    <s v="PRD032"/>
    <s v="STR160"/>
    <s v="EMP0073"/>
    <n v="4"/>
    <n v="141.11000000000001"/>
    <n v="0"/>
    <n v="0"/>
    <n v="564.44000000000005"/>
    <n v="463.64"/>
    <n v="100.8"/>
    <x v="2"/>
    <x v="0"/>
    <x v="1"/>
    <n v="0.6118055555555556"/>
    <s v="Weekday"/>
    <x v="28"/>
    <x v="3"/>
    <n v="141.11000000000001"/>
    <s v="Suresh Raj"/>
    <s v="Silver"/>
    <x v="22"/>
    <s v="Sales"/>
    <s v="FreshMart Lucknow Complex"/>
    <x v="2"/>
    <x v="1"/>
    <x v="5"/>
    <n v="11"/>
    <n v="0.17858408333923886"/>
    <x v="0"/>
  </r>
  <r>
    <s v="INV100916"/>
    <d v="2025-11-15T00:00:00"/>
    <s v="CUST0108"/>
    <s v="PRD076"/>
    <s v="STR115"/>
    <s v="EMP0269"/>
    <n v="7"/>
    <n v="397.53"/>
    <n v="0"/>
    <n v="0"/>
    <n v="3200.12"/>
    <n v="2241.33"/>
    <n v="958.79"/>
    <x v="3"/>
    <x v="0"/>
    <x v="1"/>
    <n v="0.53541666666666665"/>
    <s v="Weekend"/>
    <x v="33"/>
    <x v="1"/>
    <n v="395.66"/>
    <s v="Tara Rao"/>
    <s v="Gold"/>
    <x v="95"/>
    <s v="Billing"/>
    <s v="FreshMart Surat Nagar"/>
    <x v="1"/>
    <x v="1"/>
    <x v="5"/>
    <n v="11"/>
    <n v="0.29961063960101497"/>
    <x v="0"/>
  </r>
  <r>
    <s v="INV102172"/>
    <d v="2025-10-31T00:00:00"/>
    <s v="CUST0174"/>
    <s v="PRD061"/>
    <s v="STR120"/>
    <s v="EMP0344"/>
    <n v="1"/>
    <n v="318.62"/>
    <n v="0"/>
    <n v="0"/>
    <n v="318.62"/>
    <n v="221.72"/>
    <n v="96.9"/>
    <x v="1"/>
    <x v="0"/>
    <x v="1"/>
    <n v="0.58819444444444446"/>
    <s v="Weekday"/>
    <x v="124"/>
    <x v="11"/>
    <n v="318.62"/>
    <s v="Yogesh Sharma"/>
    <s v="Silver"/>
    <x v="34"/>
    <s v="Sales"/>
    <s v="FreshMart Nagpur Central"/>
    <x v="1"/>
    <x v="1"/>
    <x v="8"/>
    <n v="10"/>
    <n v="0.30412403490050843"/>
    <x v="0"/>
  </r>
  <r>
    <s v="INV100727"/>
    <d v="2025-10-26T00:00:00"/>
    <s v="CUST0223"/>
    <s v="PRD062"/>
    <s v="STR097"/>
    <s v="EMP0340"/>
    <n v="6"/>
    <n v="449.18"/>
    <n v="0"/>
    <n v="0"/>
    <n v="3099.34"/>
    <n v="1953.66"/>
    <n v="1145.68"/>
    <x v="1"/>
    <x v="0"/>
    <x v="1"/>
    <n v="0.8208333333333333"/>
    <s v="Weekend"/>
    <x v="42"/>
    <x v="11"/>
    <n v="298.81"/>
    <s v="Gopal Velan"/>
    <s v="Gold"/>
    <x v="245"/>
    <s v="Cashier"/>
    <s v="FreshMart Ahmedabad Arcade"/>
    <x v="1"/>
    <x v="1"/>
    <x v="8"/>
    <n v="10"/>
    <n v="0.36965289384191474"/>
    <x v="0"/>
  </r>
  <r>
    <s v="INV100404"/>
    <d v="2025-10-25T00:00:00"/>
    <s v="CUST0328"/>
    <s v="PRD051"/>
    <s v="STR179"/>
    <s v="EMP0049"/>
    <n v="4"/>
    <n v="147.97"/>
    <n v="0"/>
    <n v="0"/>
    <n v="680.66"/>
    <n v="451.2"/>
    <n v="229.46"/>
    <x v="0"/>
    <x v="0"/>
    <x v="1"/>
    <n v="0.72847222222222219"/>
    <s v="Weekend"/>
    <x v="136"/>
    <x v="2"/>
    <n v="147.97"/>
    <s v="Nagarajan Krishnan"/>
    <s v="Silver"/>
    <x v="49"/>
    <s v="Billing"/>
    <s v="FreshMart Bhubaneswar Nagar"/>
    <x v="3"/>
    <x v="1"/>
    <x v="8"/>
    <n v="10"/>
    <n v="0.33711397760996681"/>
    <x v="0"/>
  </r>
  <r>
    <s v="INV101600"/>
    <d v="2025-10-25T00:00:00"/>
    <s v="CUST0463"/>
    <s v="PRD016"/>
    <s v="STR116"/>
    <s v="EMP0111"/>
    <n v="6"/>
    <n v="66.16"/>
    <n v="0"/>
    <n v="0"/>
    <n v="456.5"/>
    <n v="288.89999999999998"/>
    <n v="167.6"/>
    <x v="1"/>
    <x v="0"/>
    <x v="1"/>
    <n v="0.49930555555555556"/>
    <s v="Weekend"/>
    <x v="17"/>
    <x v="7"/>
    <n v="59.92"/>
    <s v="Gayathri Gounder"/>
    <s v="Gold"/>
    <x v="282"/>
    <s v="Store Manager"/>
    <s v="FreshMart Surat Towers"/>
    <x v="1"/>
    <x v="1"/>
    <x v="8"/>
    <n v="10"/>
    <n v="0.36714129244249727"/>
    <x v="0"/>
  </r>
  <r>
    <s v="INV101069"/>
    <d v="2025-10-24T00:00:00"/>
    <s v="CUST0610"/>
    <s v="PRD114"/>
    <s v="STR093"/>
    <s v="EMP0141"/>
    <n v="6"/>
    <n v="211.31"/>
    <n v="0"/>
    <n v="0"/>
    <n v="1267.8599999999999"/>
    <n v="949.68"/>
    <n v="318.18"/>
    <x v="2"/>
    <x v="0"/>
    <x v="1"/>
    <n v="0.90347222222222223"/>
    <s v="Weekday"/>
    <x v="98"/>
    <x v="4"/>
    <n v="188.64"/>
    <s v="Gokul Chettiar"/>
    <s v="Gold"/>
    <x v="46"/>
    <s v="Sales"/>
    <s v="FreshMart Pune Complex"/>
    <x v="1"/>
    <x v="1"/>
    <x v="8"/>
    <n v="10"/>
    <n v="0.25095830769958832"/>
    <x v="0"/>
  </r>
  <r>
    <s v="INV102028"/>
    <d v="2025-10-23T00:00:00"/>
    <s v="CUST0190"/>
    <s v="PRD042"/>
    <s v="STR163"/>
    <s v="EMP0292"/>
    <n v="1"/>
    <n v="444.49"/>
    <n v="0"/>
    <n v="0"/>
    <n v="444.49"/>
    <n v="374.48"/>
    <n v="70.010000000000005"/>
    <x v="4"/>
    <x v="0"/>
    <x v="1"/>
    <n v="0.7368055555555556"/>
    <s v="Weekday"/>
    <x v="47"/>
    <x v="12"/>
    <n v="444.49"/>
    <s v="Jaya Kumar"/>
    <s v="Bronze"/>
    <x v="263"/>
    <s v="Inventory"/>
    <s v="FreshMart Lucknow Square"/>
    <x v="2"/>
    <x v="1"/>
    <x v="8"/>
    <n v="10"/>
    <n v="0.15750635559855117"/>
    <x v="0"/>
  </r>
  <r>
    <s v="INV100925"/>
    <d v="2025-10-18T00:00:00"/>
    <s v="CUST0400"/>
    <s v="PRD054"/>
    <s v="STR121"/>
    <s v="EMP0319"/>
    <n v="3"/>
    <n v="530.16"/>
    <n v="0"/>
    <n v="0"/>
    <n v="1829.05"/>
    <n v="1137.57"/>
    <n v="691.48"/>
    <x v="3"/>
    <x v="0"/>
    <x v="1"/>
    <n v="0.48194444444444445"/>
    <s v="Weekend"/>
    <x v="3"/>
    <x v="2"/>
    <n v="530.16"/>
    <s v="Meena Prabhu"/>
    <s v="Bronze"/>
    <x v="244"/>
    <s v="Cashier"/>
    <s v="FreshMart Pune Junction"/>
    <x v="1"/>
    <x v="1"/>
    <x v="8"/>
    <n v="10"/>
    <n v="0.37805418113228179"/>
    <x v="0"/>
  </r>
  <r>
    <s v="INV102014"/>
    <d v="2025-12-10T00:00:00"/>
    <s v="CUST0093"/>
    <s v="PRD079"/>
    <s v="STR134"/>
    <s v="EMP0013"/>
    <n v="4"/>
    <n v="260.93"/>
    <n v="0"/>
    <n v="0"/>
    <n v="1200.28"/>
    <n v="776.24"/>
    <n v="424.04"/>
    <x v="4"/>
    <x v="0"/>
    <x v="1"/>
    <n v="0.7944444444444444"/>
    <s v="Weekend"/>
    <x v="64"/>
    <x v="1"/>
    <n v="260.93"/>
    <s v="Prakash Menon"/>
    <s v="Silver"/>
    <x v="153"/>
    <s v="Billing"/>
    <s v="FreshMart Pune Extension"/>
    <x v="1"/>
    <x v="1"/>
    <x v="2"/>
    <n v="12"/>
    <n v="0.35328423367880829"/>
    <x v="0"/>
  </r>
  <r>
    <s v="INV100276"/>
    <d v="2025-11-10T00:00:00"/>
    <s v="CUST0254"/>
    <s v="PRD034"/>
    <s v="STR148"/>
    <s v="EMP0133"/>
    <n v="5"/>
    <n v="124.84"/>
    <n v="0"/>
    <n v="0"/>
    <n v="717.83"/>
    <n v="486.75"/>
    <n v="231.08"/>
    <x v="5"/>
    <x v="0"/>
    <x v="1"/>
    <n v="0.69305555555555554"/>
    <s v="Weekend"/>
    <x v="13"/>
    <x v="3"/>
    <n v="124.84"/>
    <s v="Devi Raj"/>
    <s v="Silver"/>
    <x v="2"/>
    <s v="Sales"/>
    <s v="FreshMart Kanpur Gardens"/>
    <x v="2"/>
    <x v="1"/>
    <x v="5"/>
    <n v="11"/>
    <n v="0.32191465945976067"/>
    <x v="0"/>
  </r>
  <r>
    <s v="INV100453"/>
    <d v="2025-11-10T00:00:00"/>
    <s v="CUST0205"/>
    <s v="PRD050"/>
    <s v="STR141"/>
    <s v="EMP0213"/>
    <n v="5"/>
    <n v="56.42"/>
    <n v="0"/>
    <n v="0"/>
    <n v="324.42"/>
    <n v="187.4"/>
    <n v="137.02000000000001"/>
    <x v="1"/>
    <x v="0"/>
    <x v="1"/>
    <n v="0.65694444444444444"/>
    <s v="Weekend"/>
    <x v="2"/>
    <x v="2"/>
    <n v="51.33"/>
    <s v="Lalitha Nathan"/>
    <s v="Gold"/>
    <x v="254"/>
    <s v="Cashier"/>
    <s v="FreshMart Delhi Arcade"/>
    <x v="2"/>
    <x v="1"/>
    <x v="5"/>
    <n v="11"/>
    <n v="0.42235373898033413"/>
    <x v="0"/>
  </r>
  <r>
    <s v="INV101354"/>
    <d v="2025-05-10T00:00:00"/>
    <s v="CUST0158"/>
    <s v="PRD030"/>
    <s v="STR176"/>
    <s v="EMP0085"/>
    <n v="2"/>
    <n v="172.63"/>
    <n v="0"/>
    <n v="0"/>
    <n v="397.05"/>
    <n v="284"/>
    <n v="113.05"/>
    <x v="1"/>
    <x v="0"/>
    <x v="1"/>
    <n v="0.45347222222222222"/>
    <s v="Weekend"/>
    <x v="69"/>
    <x v="3"/>
    <n v="172.63"/>
    <s v="Hemalatha Murugan"/>
    <s v="Bronze"/>
    <x v="273"/>
    <s v="Store Manager"/>
    <s v="FreshMart Kolkata Hub"/>
    <x v="3"/>
    <x v="1"/>
    <x v="6"/>
    <n v="5"/>
    <n v="0.28472484573731266"/>
    <x v="0"/>
  </r>
  <r>
    <s v="INV101089"/>
    <d v="2025-03-10T00:00:00"/>
    <s v="CUST0346"/>
    <s v="PRD011"/>
    <s v="STR118"/>
    <s v="EMP0223"/>
    <n v="3"/>
    <n v="178.07"/>
    <n v="0"/>
    <n v="0"/>
    <n v="534.21"/>
    <n v="306.69"/>
    <n v="227.52"/>
    <x v="3"/>
    <x v="0"/>
    <x v="1"/>
    <n v="0.77847222222222223"/>
    <s v="Weekday"/>
    <x v="52"/>
    <x v="6"/>
    <n v="168.36"/>
    <s v="Thenmozhi Devi"/>
    <s v="Gold"/>
    <x v="211"/>
    <s v="HR"/>
    <s v="FreshMart Surat Heights"/>
    <x v="1"/>
    <x v="1"/>
    <x v="3"/>
    <n v="3"/>
    <n v="0.42589992699500195"/>
    <x v="0"/>
  </r>
  <r>
    <s v="INV101497"/>
    <d v="2025-03-10T00:00:00"/>
    <s v="CUST0194"/>
    <s v="PRD073"/>
    <s v="STR115"/>
    <s v="EMP0072"/>
    <n v="3"/>
    <n v="392.68"/>
    <n v="0"/>
    <n v="0"/>
    <n v="1178.04"/>
    <n v="957.15"/>
    <n v="220.89"/>
    <x v="5"/>
    <x v="0"/>
    <x v="1"/>
    <n v="0.90277777777777779"/>
    <s v="Weekday"/>
    <x v="51"/>
    <x v="1"/>
    <n v="392.68"/>
    <s v="Bhuvana Subramaniam"/>
    <s v="Silver"/>
    <x v="289"/>
    <s v="Sales"/>
    <s v="FreshMart Surat Nagar"/>
    <x v="1"/>
    <x v="1"/>
    <x v="3"/>
    <n v="3"/>
    <n v="0.18750636650707955"/>
    <x v="0"/>
  </r>
  <r>
    <s v="INV101911"/>
    <d v="2025-03-10T00:00:00"/>
    <s v="CUST0477"/>
    <s v="PRD035"/>
    <s v="STR124"/>
    <s v="EMP0149"/>
    <n v="8"/>
    <n v="569.79999999999995"/>
    <n v="0"/>
    <n v="0"/>
    <n v="4558.3999999999996"/>
    <n v="3118.4"/>
    <n v="1440"/>
    <x v="4"/>
    <x v="0"/>
    <x v="1"/>
    <n v="0.3888888888888889"/>
    <s v="Weekday"/>
    <x v="40"/>
    <x v="3"/>
    <n v="503.36"/>
    <s v="Malathi Gupta"/>
    <s v="Gold"/>
    <x v="209"/>
    <s v="Billing"/>
    <s v="FreshMart Ahmedabad Hub"/>
    <x v="1"/>
    <x v="1"/>
    <x v="3"/>
    <n v="3"/>
    <n v="0.31590031590031592"/>
    <x v="0"/>
  </r>
  <r>
    <s v="INV100664"/>
    <d v="2025-02-10T00:00:00"/>
    <s v="CUST0116"/>
    <s v="PRD103"/>
    <s v="STR104"/>
    <s v="EMP0148"/>
    <n v="4"/>
    <n v="355.64"/>
    <n v="0"/>
    <n v="0"/>
    <n v="1422.56"/>
    <n v="1213.6400000000001"/>
    <n v="208.92"/>
    <x v="5"/>
    <x v="0"/>
    <x v="1"/>
    <n v="0.69305555555555554"/>
    <s v="Weekday"/>
    <x v="93"/>
    <x v="10"/>
    <n v="355.64"/>
    <s v="Sundar Achari"/>
    <s v="Bronze"/>
    <x v="219"/>
    <s v="Billing"/>
    <s v="FreshMart Nagpur Square"/>
    <x v="1"/>
    <x v="1"/>
    <x v="0"/>
    <n v="2"/>
    <n v="0.14686199527612193"/>
    <x v="0"/>
  </r>
  <r>
    <s v="INV100704"/>
    <d v="2025-01-10T00:00:00"/>
    <s v="CUST0153"/>
    <s v="PRD018"/>
    <s v="STR172"/>
    <s v="EMP0111"/>
    <n v="3"/>
    <n v="232.58"/>
    <n v="0"/>
    <n v="0"/>
    <n v="697.74"/>
    <n v="573.6"/>
    <n v="124.14"/>
    <x v="4"/>
    <x v="0"/>
    <x v="1"/>
    <n v="0.4284722222222222"/>
    <s v="Weekday"/>
    <x v="21"/>
    <x v="7"/>
    <n v="232.58"/>
    <s v="Thenmozhi Sharma"/>
    <s v="Silver"/>
    <x v="282"/>
    <s v="Store Manager"/>
    <s v="FreshMart Guwahati Heights"/>
    <x v="3"/>
    <x v="1"/>
    <x v="7"/>
    <n v="1"/>
    <n v="0.17791727577607705"/>
    <x v="0"/>
  </r>
  <r>
    <s v="INV100772"/>
    <d v="2025-09-27T00:00:00"/>
    <s v="CUST0096"/>
    <s v="PRD149"/>
    <s v="STR099"/>
    <s v="EMP0202"/>
    <n v="4"/>
    <n v="176.45"/>
    <n v="0"/>
    <n v="0"/>
    <n v="811.67"/>
    <n v="497.32"/>
    <n v="314.35000000000002"/>
    <x v="1"/>
    <x v="0"/>
    <x v="1"/>
    <n v="0.38819444444444445"/>
    <s v="Weekend"/>
    <x v="89"/>
    <x v="5"/>
    <n v="171.25"/>
    <s v="Hariharan Gounder"/>
    <s v="Gold"/>
    <x v="216"/>
    <s v="Sales"/>
    <s v="FreshMart Nagpur Plaza"/>
    <x v="1"/>
    <x v="1"/>
    <x v="10"/>
    <n v="9"/>
    <n v="0.38728793721586363"/>
    <x v="0"/>
  </r>
  <r>
    <s v="INV101840"/>
    <d v="2025-09-27T00:00:00"/>
    <s v="CUST0470"/>
    <s v="PRD015"/>
    <s v="STR112"/>
    <s v="EMP0084"/>
    <n v="3"/>
    <n v="459.58"/>
    <n v="0"/>
    <n v="0"/>
    <n v="1585.55"/>
    <n v="1160.67"/>
    <n v="424.88"/>
    <x v="5"/>
    <x v="0"/>
    <x v="1"/>
    <n v="0.76875000000000004"/>
    <s v="Weekend"/>
    <x v="19"/>
    <x v="7"/>
    <n v="459.58"/>
    <s v="Vijay Mudaliar"/>
    <s v="Bronze"/>
    <x v="248"/>
    <s v="Cashier"/>
    <s v="FreshMart Surat Colony"/>
    <x v="1"/>
    <x v="1"/>
    <x v="10"/>
    <n v="9"/>
    <n v="0.26797010501087953"/>
    <x v="0"/>
  </r>
  <r>
    <s v="INV102263"/>
    <d v="2025-09-19T00:00:00"/>
    <s v="CUST0605"/>
    <s v="PRD109"/>
    <s v="STR154"/>
    <s v="EMP0165"/>
    <n v="4"/>
    <n v="163.55000000000001"/>
    <n v="0"/>
    <n v="0"/>
    <n v="654.20000000000005"/>
    <n v="551.79999999999995"/>
    <n v="102.4"/>
    <x v="2"/>
    <x v="0"/>
    <x v="1"/>
    <n v="0.53055555555555556"/>
    <s v="Weekday"/>
    <x v="18"/>
    <x v="4"/>
    <n v="157.97999999999999"/>
    <s v="Arun Iyer"/>
    <s v="Gold"/>
    <x v="214"/>
    <s v="Sales"/>
    <s v="FreshMart Lucknow Heights"/>
    <x v="2"/>
    <x v="1"/>
    <x v="10"/>
    <n v="9"/>
    <n v="0.15652705594619382"/>
    <x v="0"/>
  </r>
  <r>
    <s v="INV101658"/>
    <d v="2025-09-13T00:00:00"/>
    <s v="CUST0507"/>
    <s v="PRD065"/>
    <s v="STR140"/>
    <s v="EMP0145"/>
    <n v="5"/>
    <n v="277.42"/>
    <n v="0"/>
    <n v="0"/>
    <n v="1595.16"/>
    <n v="995.8"/>
    <n v="599.36"/>
    <x v="4"/>
    <x v="0"/>
    <x v="1"/>
    <n v="0.72222222222222221"/>
    <s v="Weekend"/>
    <x v="114"/>
    <x v="11"/>
    <n v="159.5"/>
    <s v="Kamala Iyer"/>
    <s v="Silver"/>
    <x v="195"/>
    <s v="Cashier"/>
    <s v="FreshMart Surat Crossing"/>
    <x v="1"/>
    <x v="1"/>
    <x v="10"/>
    <n v="9"/>
    <n v="0.37573660322475488"/>
    <x v="0"/>
  </r>
  <r>
    <s v="INV101444"/>
    <d v="2025-12-09T00:00:00"/>
    <s v="CUST0096"/>
    <s v="PRD029"/>
    <s v="STR123"/>
    <s v="EMP0155"/>
    <n v="4"/>
    <n v="335.78"/>
    <n v="0"/>
    <n v="0"/>
    <n v="1343.12"/>
    <n v="1044.8800000000001"/>
    <n v="298.24"/>
    <x v="5"/>
    <x v="0"/>
    <x v="1"/>
    <n v="0.45"/>
    <s v="Weekday"/>
    <x v="9"/>
    <x v="3"/>
    <n v="332.73"/>
    <s v="Hariharan Gounder"/>
    <s v="Gold"/>
    <x v="247"/>
    <s v="Cashier"/>
    <s v="FreshMart Mumbai Extension"/>
    <x v="1"/>
    <x v="1"/>
    <x v="2"/>
    <n v="12"/>
    <n v="0.22205015188516292"/>
    <x v="0"/>
  </r>
  <r>
    <s v="INV100619"/>
    <d v="2025-02-09T00:00:00"/>
    <s v="CUST0542"/>
    <s v="PRD027"/>
    <s v="STR147"/>
    <s v="EMP0159"/>
    <n v="2"/>
    <n v="139.21"/>
    <n v="0"/>
    <n v="0"/>
    <n v="278.42"/>
    <n v="213.98"/>
    <n v="64.44"/>
    <x v="3"/>
    <x v="0"/>
    <x v="1"/>
    <n v="0.56874999999999998"/>
    <s v="Weekday"/>
    <x v="4"/>
    <x v="3"/>
    <n v="139.21"/>
    <s v="Bhuvana Devi"/>
    <s v="Bronze"/>
    <x v="269"/>
    <s v="Store Manager"/>
    <s v="FreshMart Lucknow Nagar"/>
    <x v="2"/>
    <x v="1"/>
    <x v="0"/>
    <n v="2"/>
    <n v="0.23144889016593634"/>
    <x v="0"/>
  </r>
  <r>
    <s v="INV100716"/>
    <d v="2025-08-29T00:00:00"/>
    <s v="CUST0262"/>
    <s v="PRD054"/>
    <s v="STR124"/>
    <s v="EMP0294"/>
    <n v="5"/>
    <n v="530.16"/>
    <n v="0"/>
    <n v="0"/>
    <n v="2650.8"/>
    <n v="1895.95"/>
    <n v="754.85"/>
    <x v="0"/>
    <x v="0"/>
    <x v="1"/>
    <n v="0.86388888888888893"/>
    <s v="Weekday"/>
    <x v="3"/>
    <x v="2"/>
    <n v="530.16"/>
    <s v="Udhay Mudaliar"/>
    <s v="Silver"/>
    <x v="79"/>
    <s v="Store Manager"/>
    <s v="FreshMart Ahmedabad Hub"/>
    <x v="1"/>
    <x v="1"/>
    <x v="11"/>
    <n v="8"/>
    <n v="0.28476309038780745"/>
    <x v="0"/>
  </r>
  <r>
    <s v="INV100216"/>
    <d v="2025-08-13T00:00:00"/>
    <s v="CUST0494"/>
    <s v="PRD079"/>
    <s v="STR139"/>
    <s v="EMP0130"/>
    <n v="3"/>
    <n v="268.7"/>
    <n v="0"/>
    <n v="0"/>
    <n v="806.1"/>
    <n v="582.17999999999995"/>
    <n v="223.92"/>
    <x v="3"/>
    <x v="0"/>
    <x v="1"/>
    <n v="0.66249999999999998"/>
    <s v="Weekday"/>
    <x v="64"/>
    <x v="1"/>
    <n v="260.93"/>
    <s v="Bhavani Reddy"/>
    <s v="Gold"/>
    <x v="139"/>
    <s v="Inventory"/>
    <s v="FreshMart Nagpur Colony"/>
    <x v="1"/>
    <x v="1"/>
    <x v="11"/>
    <n v="8"/>
    <n v="0.27778191291403048"/>
    <x v="0"/>
  </r>
  <r>
    <s v="INV100959"/>
    <d v="2025-08-13T00:00:00"/>
    <s v="CUST0364"/>
    <s v="PRD056"/>
    <s v="STR115"/>
    <s v="EMP0051"/>
    <n v="2"/>
    <n v="333.54"/>
    <n v="0"/>
    <n v="0"/>
    <n v="667.08"/>
    <n v="476.86"/>
    <n v="190.22"/>
    <x v="5"/>
    <x v="0"/>
    <x v="1"/>
    <n v="0.47708333333333336"/>
    <s v="Weekday"/>
    <x v="133"/>
    <x v="2"/>
    <n v="333.54"/>
    <s v="Suresh Sekar"/>
    <s v="Bronze"/>
    <x v="150"/>
    <s v="Billing"/>
    <s v="FreshMart Surat Nagar"/>
    <x v="1"/>
    <x v="1"/>
    <x v="11"/>
    <n v="8"/>
    <n v="0.28515320501289199"/>
    <x v="0"/>
  </r>
  <r>
    <s v="INV101607"/>
    <d v="2025-08-13T00:00:00"/>
    <s v="CUST0209"/>
    <s v="PRD023"/>
    <s v="STR138"/>
    <s v="EMP0083"/>
    <n v="3"/>
    <n v="344.73"/>
    <n v="0"/>
    <n v="0"/>
    <n v="1034.19"/>
    <n v="798.3"/>
    <n v="235.89"/>
    <x v="0"/>
    <x v="0"/>
    <x v="1"/>
    <n v="0.45277777777777778"/>
    <s v="Weekday"/>
    <x v="11"/>
    <x v="7"/>
    <n v="342.27"/>
    <s v="Udhay Pandian"/>
    <s v="Gold"/>
    <x v="207"/>
    <s v="Billing"/>
    <s v="FreshMart Mumbai Enclave"/>
    <x v="1"/>
    <x v="1"/>
    <x v="11"/>
    <n v="8"/>
    <n v="0.22809154990862412"/>
    <x v="0"/>
  </r>
  <r>
    <s v="INV100148"/>
    <d v="2025-12-08T00:00:00"/>
    <s v="CUST0270"/>
    <s v="PRD040"/>
    <s v="STR173"/>
    <s v="EMP0019"/>
    <n v="7"/>
    <n v="162.44999999999999"/>
    <n v="0"/>
    <n v="0"/>
    <n v="1137.1500000000001"/>
    <n v="892.36"/>
    <n v="244.79"/>
    <x v="2"/>
    <x v="0"/>
    <x v="1"/>
    <n v="0.69513888888888886"/>
    <s v="Weekday"/>
    <x v="118"/>
    <x v="12"/>
    <n v="144.03"/>
    <s v="Banu Venkataraman"/>
    <s v="Gold"/>
    <x v="49"/>
    <s v="Sales"/>
    <s v="FreshMart Kolkata Main Road"/>
    <x v="3"/>
    <x v="1"/>
    <x v="2"/>
    <n v="12"/>
    <n v="0.21526623576485071"/>
    <x v="0"/>
  </r>
  <r>
    <s v="INV100794"/>
    <d v="2025-07-08T00:00:00"/>
    <s v="CUST0609"/>
    <s v="PRD112"/>
    <s v="STR120"/>
    <s v="EMP0098"/>
    <n v="5"/>
    <n v="251.73"/>
    <n v="0"/>
    <n v="0"/>
    <n v="1258.6500000000001"/>
    <n v="1052.5999999999999"/>
    <n v="206.05"/>
    <x v="0"/>
    <x v="0"/>
    <x v="1"/>
    <n v="0.84305555555555556"/>
    <s v="Weekday"/>
    <x v="80"/>
    <x v="4"/>
    <n v="251.73"/>
    <s v="Suresh Prabhu"/>
    <s v="Silver"/>
    <x v="115"/>
    <s v="Inventory"/>
    <s v="FreshMart Nagpur Central"/>
    <x v="1"/>
    <x v="1"/>
    <x v="1"/>
    <n v="7"/>
    <n v="0.16370714654590235"/>
    <x v="0"/>
  </r>
  <r>
    <s v="INV100393"/>
    <d v="2025-01-08T00:00:00"/>
    <s v="CUST0546"/>
    <s v="PRD015"/>
    <s v="STR115"/>
    <s v="EMP0136"/>
    <n v="2"/>
    <n v="459.58"/>
    <n v="0"/>
    <n v="0"/>
    <n v="919.16"/>
    <n v="773.78"/>
    <n v="145.38"/>
    <x v="5"/>
    <x v="0"/>
    <x v="1"/>
    <n v="0.58958333333333335"/>
    <s v="Weekday"/>
    <x v="19"/>
    <x v="7"/>
    <n v="459.58"/>
    <s v="Balaji Sekar"/>
    <s v="Silver"/>
    <x v="290"/>
    <s v="Sales"/>
    <s v="FreshMart Surat Nagar"/>
    <x v="1"/>
    <x v="1"/>
    <x v="7"/>
    <n v="1"/>
    <n v="0.1581661517037295"/>
    <x v="0"/>
  </r>
  <r>
    <s v="INV100818"/>
    <d v="2025-10-07T00:00:00"/>
    <s v="CUST0254"/>
    <s v="PRD072"/>
    <s v="STR163"/>
    <s v="EMP0292"/>
    <n v="3"/>
    <n v="340.25"/>
    <n v="0"/>
    <n v="0"/>
    <n v="1020.75"/>
    <n v="791.55"/>
    <n v="229.2"/>
    <x v="0"/>
    <x v="0"/>
    <x v="1"/>
    <n v="0.75208333333333333"/>
    <s v="Weekday"/>
    <x v="57"/>
    <x v="1"/>
    <n v="340.25"/>
    <s v="Devi Raj"/>
    <s v="Silver"/>
    <x v="263"/>
    <s v="Inventory"/>
    <s v="FreshMart Lucknow Square"/>
    <x v="2"/>
    <x v="1"/>
    <x v="8"/>
    <n v="10"/>
    <n v="0.22454077883908891"/>
    <x v="0"/>
  </r>
  <r>
    <s v="INV101750"/>
    <d v="2025-08-07T00:00:00"/>
    <s v="CUST0346"/>
    <s v="PRD054"/>
    <s v="STR133"/>
    <m/>
    <n v="8"/>
    <n v="561.87"/>
    <n v="0"/>
    <n v="0"/>
    <n v="4494.96"/>
    <n v="3033.52"/>
    <n v="1461.44"/>
    <x v="1"/>
    <x v="0"/>
    <x v="1"/>
    <n v="0.83611111111111114"/>
    <s v="Weekday"/>
    <x v="3"/>
    <x v="2"/>
    <n v="530.16"/>
    <s v="Thenmozhi Devi"/>
    <s v="Gold"/>
    <x v="49"/>
    <m/>
    <s v="FreshMart Nagpur Gardens"/>
    <x v="1"/>
    <x v="1"/>
    <x v="11"/>
    <n v="8"/>
    <n v="0.3251285884635236"/>
    <x v="0"/>
  </r>
  <r>
    <s v="INV101876"/>
    <d v="2025-06-28T00:00:00"/>
    <s v="CUST0250"/>
    <s v="PRD052"/>
    <s v="STR129"/>
    <s v="EMP0314"/>
    <n v="3"/>
    <n v="328.59"/>
    <n v="0"/>
    <n v="0"/>
    <n v="1133.6400000000001"/>
    <n v="766.47"/>
    <n v="367.17"/>
    <x v="4"/>
    <x v="0"/>
    <x v="1"/>
    <n v="0.90069444444444446"/>
    <s v="Weekend"/>
    <x v="10"/>
    <x v="2"/>
    <n v="328.59"/>
    <s v="Nirmala Mudaliar"/>
    <s v="Bronze"/>
    <x v="276"/>
    <s v="Cashier"/>
    <s v="FreshMart Ahmedabad Heights"/>
    <x v="1"/>
    <x v="1"/>
    <x v="9"/>
    <n v="6"/>
    <n v="0.32388588970043397"/>
    <x v="0"/>
  </r>
  <r>
    <s v="INV100567"/>
    <d v="2025-06-26T00:00:00"/>
    <s v="CUST0677"/>
    <s v="PRD070"/>
    <s v="STR162"/>
    <s v="EMP0032"/>
    <n v="5"/>
    <n v="249.15"/>
    <n v="0"/>
    <n v="0"/>
    <n v="1245.75"/>
    <n v="944.9"/>
    <n v="300.85000000000002"/>
    <x v="2"/>
    <x v="1"/>
    <x v="1"/>
    <n v="0.61458333333333337"/>
    <s v="Weekday"/>
    <x v="1"/>
    <x v="1"/>
    <n v="233.47"/>
    <s v="Kamala Naidu"/>
    <s v="Gold"/>
    <x v="186"/>
    <s v="Cashier"/>
    <s v="FreshMart Delhi Extension"/>
    <x v="2"/>
    <x v="1"/>
    <x v="9"/>
    <n v="6"/>
    <n v="0.24150110375275941"/>
    <x v="0"/>
  </r>
  <r>
    <s v="INV101387"/>
    <d v="2025-06-26T00:00:00"/>
    <s v="CUST0378"/>
    <s v="PRD073"/>
    <s v="STR161"/>
    <s v="EMP0126"/>
    <n v="4"/>
    <n v="392.77"/>
    <n v="0"/>
    <n v="0"/>
    <n v="1571.08"/>
    <n v="1276.2"/>
    <n v="294.88"/>
    <x v="3"/>
    <x v="0"/>
    <x v="1"/>
    <n v="0.49861111111111112"/>
    <s v="Weekday"/>
    <x v="51"/>
    <x v="1"/>
    <n v="392.68"/>
    <s v="Radha Nair"/>
    <s v="Gold"/>
    <x v="237"/>
    <s v="Sales"/>
    <s v="FreshMart Jaipur Hub"/>
    <x v="2"/>
    <x v="1"/>
    <x v="9"/>
    <n v="6"/>
    <n v="0.18769254270947375"/>
    <x v="0"/>
  </r>
  <r>
    <s v="INV101432"/>
    <d v="2025-06-25T00:00:00"/>
    <s v="CUST0219"/>
    <s v="PRD047"/>
    <s v="STR144"/>
    <s v="EMP0048"/>
    <n v="3"/>
    <n v="489.43"/>
    <n v="0"/>
    <n v="0"/>
    <n v="1468.29"/>
    <n v="1031.67"/>
    <n v="436.62"/>
    <x v="4"/>
    <x v="0"/>
    <x v="1"/>
    <n v="0.84444444444444444"/>
    <s v="Weekday"/>
    <x v="91"/>
    <x v="2"/>
    <n v="474.19"/>
    <s v="Pandi Naidu"/>
    <s v="Gold"/>
    <x v="291"/>
    <s v="Cashier"/>
    <s v="FreshMart Kanpur Colony"/>
    <x v="2"/>
    <x v="1"/>
    <x v="9"/>
    <n v="6"/>
    <n v="0.29736632409128988"/>
    <x v="0"/>
  </r>
  <r>
    <s v="INV102158"/>
    <d v="2025-06-22T00:00:00"/>
    <s v="CUST0680"/>
    <s v="PRD087"/>
    <s v="STR125"/>
    <s v="EMP0139"/>
    <n v="5"/>
    <n v="71.290000000000006"/>
    <n v="0"/>
    <n v="0"/>
    <n v="409.92"/>
    <n v="296.85000000000002"/>
    <n v="113.07"/>
    <x v="4"/>
    <x v="0"/>
    <x v="1"/>
    <n v="0.54097222222222219"/>
    <s v="Weekend"/>
    <x v="97"/>
    <x v="9"/>
    <n v="71.290000000000006"/>
    <s v="Lokesh Chandran"/>
    <s v="Silver"/>
    <x v="208"/>
    <s v="Operations"/>
    <s v="FreshMart Nagpur Arcade"/>
    <x v="1"/>
    <x v="1"/>
    <x v="9"/>
    <n v="6"/>
    <n v="0.27583430913348944"/>
    <x v="0"/>
  </r>
  <r>
    <s v="INV101406"/>
    <d v="2025-06-18T00:00:00"/>
    <s v="CUST0364"/>
    <s v="PRD007"/>
    <s v="STR124"/>
    <s v="EMP0164"/>
    <n v="1"/>
    <n v="437.49"/>
    <n v="0"/>
    <n v="0"/>
    <n v="437.49"/>
    <n v="265.44"/>
    <n v="172.05"/>
    <x v="5"/>
    <x v="0"/>
    <x v="1"/>
    <n v="0.52430555555555558"/>
    <s v="Weekday"/>
    <x v="7"/>
    <x v="6"/>
    <n v="437.49"/>
    <s v="Suresh Sekar"/>
    <s v="Bronze"/>
    <x v="230"/>
    <s v="Billing"/>
    <s v="FreshMart Ahmedabad Hub"/>
    <x v="1"/>
    <x v="1"/>
    <x v="9"/>
    <n v="6"/>
    <n v="0.39326613179729825"/>
    <x v="0"/>
  </r>
  <r>
    <s v="INV102143"/>
    <d v="2025-06-18T00:00:00"/>
    <s v="CUST0200"/>
    <s v="PRD103"/>
    <s v="STR157"/>
    <s v="EMP0127"/>
    <n v="7"/>
    <n v="399.42"/>
    <n v="0"/>
    <n v="0"/>
    <n v="2795.94"/>
    <n v="2123.87"/>
    <n v="672.07"/>
    <x v="4"/>
    <x v="0"/>
    <x v="1"/>
    <n v="0.45694444444444443"/>
    <s v="Weekday"/>
    <x v="93"/>
    <x v="10"/>
    <n v="355.64"/>
    <s v="Karthik Achari"/>
    <s v="Gold"/>
    <x v="15"/>
    <s v="Sales"/>
    <s v="FreshMart Lucknow Extension"/>
    <x v="2"/>
    <x v="1"/>
    <x v="9"/>
    <n v="6"/>
    <n v="0.24037354163537131"/>
    <x v="0"/>
  </r>
  <r>
    <s v="INV101529"/>
    <d v="2025-11-06T00:00:00"/>
    <m/>
    <s v="PRD142"/>
    <s v="STR096"/>
    <s v="EMP0301"/>
    <n v="3"/>
    <n v="522.78"/>
    <n v="0"/>
    <n v="0"/>
    <n v="1568.34"/>
    <n v="1187.6099999999999"/>
    <n v="380.73"/>
    <x v="0"/>
    <x v="0"/>
    <x v="1"/>
    <n v="0.90138888888888891"/>
    <s v="Weekday"/>
    <x v="62"/>
    <x v="5"/>
    <n v="522.78"/>
    <m/>
    <m/>
    <x v="228"/>
    <s v="Inventory"/>
    <s v="FreshMart Mumbai Bypass"/>
    <x v="1"/>
    <x v="1"/>
    <x v="5"/>
    <n v="11"/>
    <n v="0.24275986074448144"/>
    <x v="0"/>
  </r>
  <r>
    <s v="INV100776"/>
    <d v="2025-05-06T00:00:00"/>
    <s v="CUST0002"/>
    <s v="PRD111"/>
    <s v="STR160"/>
    <s v="EMP0073"/>
    <n v="2"/>
    <n v="225.45"/>
    <n v="0"/>
    <n v="0"/>
    <n v="450.9"/>
    <n v="381.8"/>
    <n v="69.099999999999994"/>
    <x v="3"/>
    <x v="0"/>
    <x v="1"/>
    <n v="0.46458333333333335"/>
    <s v="Weekday"/>
    <x v="29"/>
    <x v="4"/>
    <n v="225.45"/>
    <s v="Eswari Murugan"/>
    <s v="Silver"/>
    <x v="22"/>
    <s v="Sales"/>
    <s v="FreshMart Lucknow Complex"/>
    <x v="2"/>
    <x v="1"/>
    <x v="6"/>
    <n v="5"/>
    <n v="0.15324905744067421"/>
    <x v="0"/>
  </r>
  <r>
    <s v="INV100973"/>
    <d v="2025-05-31T00:00:00"/>
    <s v="CUST0308"/>
    <s v="PRD116"/>
    <s v="STR107"/>
    <s v="EMP0038"/>
    <n v="7"/>
    <n v="158.16999999999999"/>
    <n v="0"/>
    <n v="0"/>
    <n v="1273.27"/>
    <n v="895.86"/>
    <n v="377.41"/>
    <x v="4"/>
    <x v="0"/>
    <x v="1"/>
    <n v="0.79305555555555551"/>
    <s v="Weekend"/>
    <x v="125"/>
    <x v="4"/>
    <n v="150.04"/>
    <s v="Deepa Nathan"/>
    <s v="Gold"/>
    <x v="205"/>
    <s v="Inventory"/>
    <s v="FreshMart Surat Arcade"/>
    <x v="1"/>
    <x v="1"/>
    <x v="6"/>
    <n v="5"/>
    <n v="0.29641003086540957"/>
    <x v="0"/>
  </r>
  <r>
    <s v="INV101177"/>
    <d v="2025-05-28T00:00:00"/>
    <s v="CUST0205"/>
    <s v="PRD052"/>
    <s v="STR164"/>
    <s v="EMP0006"/>
    <n v="4"/>
    <n v="372.64"/>
    <n v="0"/>
    <n v="0"/>
    <n v="1490.56"/>
    <n v="1021.96"/>
    <n v="468.6"/>
    <x v="4"/>
    <x v="0"/>
    <x v="1"/>
    <n v="0.66249999999999998"/>
    <s v="Weekday"/>
    <x v="10"/>
    <x v="2"/>
    <n v="328.59"/>
    <s v="Lalitha Nathan"/>
    <s v="Gold"/>
    <x v="255"/>
    <s v="Cashier"/>
    <s v="FreshMart Delhi Towers"/>
    <x v="2"/>
    <x v="1"/>
    <x v="6"/>
    <n v="5"/>
    <n v="0.31437848862172607"/>
    <x v="0"/>
  </r>
  <r>
    <s v="INV101558"/>
    <d v="2025-05-24T00:00:00"/>
    <s v="CUST0082"/>
    <s v="PRD097"/>
    <s v="STR136"/>
    <s v="EMP0070"/>
    <n v="7"/>
    <n v="368"/>
    <n v="0"/>
    <n v="0"/>
    <n v="2962.4"/>
    <n v="2172.66"/>
    <n v="789.74"/>
    <x v="0"/>
    <x v="0"/>
    <x v="1"/>
    <n v="0.65694444444444444"/>
    <s v="Weekend"/>
    <x v="41"/>
    <x v="10"/>
    <n v="365.92"/>
    <s v="Kavya Raj"/>
    <s v="Gold"/>
    <x v="51"/>
    <s v="Sales"/>
    <s v="FreshMart Nagpur Crossing"/>
    <x v="1"/>
    <x v="1"/>
    <x v="6"/>
    <n v="5"/>
    <n v="0.26658790170132324"/>
    <x v="0"/>
  </r>
  <r>
    <s v="INV100628"/>
    <d v="2025-05-23T00:00:00"/>
    <s v="CUST0546"/>
    <s v="PRD086"/>
    <s v="STR135"/>
    <s v="EMP0089"/>
    <n v="2"/>
    <n v="327.08"/>
    <n v="0"/>
    <n v="0"/>
    <n v="654.16"/>
    <n v="549.22"/>
    <n v="104.94"/>
    <x v="4"/>
    <x v="0"/>
    <x v="1"/>
    <n v="0.38263888888888886"/>
    <s v="Weekday"/>
    <x v="100"/>
    <x v="9"/>
    <n v="327.08"/>
    <s v="Balaji Sekar"/>
    <s v="Silver"/>
    <x v="239"/>
    <s v="Cashier"/>
    <s v="FreshMart Pune Towers"/>
    <x v="1"/>
    <x v="1"/>
    <x v="6"/>
    <n v="5"/>
    <n v="0.16041946924299866"/>
    <x v="0"/>
  </r>
  <r>
    <s v="INV102240"/>
    <d v="2025-05-23T00:00:00"/>
    <s v="CUST0214"/>
    <s v="PRD026"/>
    <s v="STR060"/>
    <s v="EMP0314"/>
    <n v="3"/>
    <n v="329.69"/>
    <n v="0"/>
    <n v="0"/>
    <n v="989.07"/>
    <n v="741.75"/>
    <n v="247.32"/>
    <x v="2"/>
    <x v="0"/>
    <x v="1"/>
    <n v="0.85972222222222228"/>
    <s v="Weekday"/>
    <x v="15"/>
    <x v="3"/>
    <n v="329.69"/>
    <s v="Thenmozhi Reddy"/>
    <s v="Bronze"/>
    <x v="276"/>
    <s v="Cashier"/>
    <s v="FreshMart Erode Square"/>
    <x v="2"/>
    <x v="1"/>
    <x v="6"/>
    <n v="5"/>
    <n v="0.25005308016621675"/>
    <x v="0"/>
  </r>
  <r>
    <s v="INV101385"/>
    <d v="2025-05-21T00:00:00"/>
    <s v="CUST0188"/>
    <s v="PRD035"/>
    <s v="STR101"/>
    <s v="EMP0098"/>
    <n v="4"/>
    <n v="542.41999999999996"/>
    <n v="0"/>
    <n v="0"/>
    <n v="2169.6799999999998"/>
    <n v="1559.2"/>
    <n v="610.48"/>
    <x v="2"/>
    <x v="0"/>
    <x v="1"/>
    <n v="0.74652777777777779"/>
    <s v="Weekday"/>
    <x v="40"/>
    <x v="3"/>
    <n v="503.36"/>
    <s v="Gopal Raj"/>
    <s v="Gold"/>
    <x v="115"/>
    <s v="Inventory"/>
    <s v="FreshMart Nagpur Junction"/>
    <x v="1"/>
    <x v="1"/>
    <x v="6"/>
    <n v="5"/>
    <n v="0.28136868109582985"/>
    <x v="0"/>
  </r>
  <r>
    <s v="INV100534"/>
    <d v="2025-05-17T00:00:00"/>
    <s v="CUST0235"/>
    <s v="PRD022"/>
    <s v="STR140"/>
    <s v="EMP0145"/>
    <n v="4"/>
    <n v="445.21"/>
    <n v="0"/>
    <n v="0"/>
    <n v="2047.97"/>
    <n v="1277.48"/>
    <n v="770.49"/>
    <x v="3"/>
    <x v="0"/>
    <x v="1"/>
    <n v="0.83888888888888891"/>
    <s v="Weekend"/>
    <x v="25"/>
    <x v="7"/>
    <n v="397.22"/>
    <s v="Rajesh Pandian"/>
    <s v="Gold"/>
    <x v="195"/>
    <s v="Cashier"/>
    <s v="FreshMart Surat Crossing"/>
    <x v="1"/>
    <x v="1"/>
    <x v="6"/>
    <n v="5"/>
    <n v="0.37622133136715868"/>
    <x v="0"/>
  </r>
  <r>
    <s v="INV100795"/>
    <d v="2025-05-17T00:00:00"/>
    <s v="CUST0232"/>
    <s v="PRD051"/>
    <s v="STR147"/>
    <s v="EMP0001"/>
    <n v="4"/>
    <n v="147.97"/>
    <n v="0"/>
    <n v="0"/>
    <n v="680.66"/>
    <n v="451.2"/>
    <n v="229.46"/>
    <x v="3"/>
    <x v="0"/>
    <x v="1"/>
    <n v="0.83402777777777781"/>
    <s v="Weekend"/>
    <x v="136"/>
    <x v="2"/>
    <n v="147.97"/>
    <s v="Kishore Sharma"/>
    <s v="Bronze"/>
    <x v="261"/>
    <s v="Sales"/>
    <s v="FreshMart Lucknow Nagar"/>
    <x v="2"/>
    <x v="1"/>
    <x v="6"/>
    <n v="5"/>
    <n v="0.33711397760996681"/>
    <x v="0"/>
  </r>
  <r>
    <s v="INV101076"/>
    <d v="2025-07-05T00:00:00"/>
    <s v="CUST0259"/>
    <s v="PRD026"/>
    <s v="STR139"/>
    <s v="EMP0237"/>
    <n v="2"/>
    <n v="329.69"/>
    <n v="0"/>
    <n v="0"/>
    <n v="659.38"/>
    <n v="494.5"/>
    <n v="164.88"/>
    <x v="0"/>
    <x v="1"/>
    <x v="1"/>
    <n v="0.88749999999999996"/>
    <s v="Weekday"/>
    <x v="15"/>
    <x v="3"/>
    <n v="329.69"/>
    <s v="Mani Pandian"/>
    <s v="Silver"/>
    <x v="292"/>
    <s v="Inventory"/>
    <s v="FreshMart Nagpur Colony"/>
    <x v="1"/>
    <x v="1"/>
    <x v="1"/>
    <n v="7"/>
    <n v="0.25005308016621675"/>
    <x v="0"/>
  </r>
  <r>
    <s v="INV100592"/>
    <d v="2025-03-05T00:00:00"/>
    <s v="CUST0230"/>
    <s v="PRD106"/>
    <s v="STR160"/>
    <s v="EMP0073"/>
    <n v="1"/>
    <n v="227"/>
    <n v="0"/>
    <n v="0"/>
    <n v="261.05"/>
    <n v="196.3"/>
    <n v="64.75"/>
    <x v="0"/>
    <x v="0"/>
    <x v="1"/>
    <n v="0.7895833333333333"/>
    <s v="Weekend"/>
    <x v="144"/>
    <x v="4"/>
    <n v="227"/>
    <s v="Thenmozhi Menon"/>
    <s v="Silver"/>
    <x v="22"/>
    <s v="Sales"/>
    <s v="FreshMart Lucknow Complex"/>
    <x v="2"/>
    <x v="1"/>
    <x v="3"/>
    <n v="3"/>
    <n v="0.24803677456425971"/>
    <x v="0"/>
  </r>
  <r>
    <s v="INV101814"/>
    <d v="2025-05-04T00:00:00"/>
    <s v="CUST0162"/>
    <s v="PRD054"/>
    <s v="STR129"/>
    <s v="EMP0186"/>
    <n v="3"/>
    <n v="530.16"/>
    <n v="0"/>
    <n v="0"/>
    <n v="1829.05"/>
    <n v="1137.57"/>
    <n v="691.48"/>
    <x v="5"/>
    <x v="0"/>
    <x v="1"/>
    <n v="0.8618055555555556"/>
    <s v="Weekend"/>
    <x v="3"/>
    <x v="2"/>
    <n v="530.16"/>
    <s v="Geetha Balan"/>
    <s v="Silver"/>
    <x v="176"/>
    <s v="Billing"/>
    <s v="FreshMart Ahmedabad Heights"/>
    <x v="1"/>
    <x v="1"/>
    <x v="6"/>
    <n v="5"/>
    <n v="0.37805418113228179"/>
    <x v="0"/>
  </r>
  <r>
    <s v="INV102285"/>
    <d v="2025-04-04T00:00:00"/>
    <s v="CUST0018"/>
    <s v="PRD105"/>
    <s v="STR144"/>
    <s v="EMP0048"/>
    <n v="2"/>
    <n v="131.03"/>
    <n v="0"/>
    <n v="0"/>
    <n v="262.06"/>
    <n v="234.54"/>
    <n v="27.52"/>
    <x v="2"/>
    <x v="0"/>
    <x v="1"/>
    <n v="0.63541666666666663"/>
    <s v="Weekday"/>
    <x v="39"/>
    <x v="4"/>
    <n v="131.03"/>
    <s v="Kalpana Murugan"/>
    <s v="Silver"/>
    <x v="291"/>
    <s v="Cashier"/>
    <s v="FreshMart Kanpur Colony"/>
    <x v="2"/>
    <x v="1"/>
    <x v="4"/>
    <n v="4"/>
    <n v="0.10501411890406777"/>
    <x v="0"/>
  </r>
  <r>
    <s v="INV101014"/>
    <d v="2026-03-29T00:00:00"/>
    <s v="CUST0681"/>
    <s v="PRD021"/>
    <s v="STR072"/>
    <s v="EMP0124"/>
    <n v="1"/>
    <n v="38.659999999999997"/>
    <n v="0"/>
    <n v="0"/>
    <n v="44.46"/>
    <n v="32.4"/>
    <n v="12.06"/>
    <x v="4"/>
    <x v="1"/>
    <x v="1"/>
    <n v="0.90416666666666667"/>
    <s v="Weekend"/>
    <x v="67"/>
    <x v="7"/>
    <n v="38.659999999999997"/>
    <s v="Raghav Iyer"/>
    <s v="Bronze"/>
    <x v="27"/>
    <s v="Sales"/>
    <s v="FreshMart Salem Point"/>
    <x v="0"/>
    <x v="0"/>
    <x v="3"/>
    <n v="3"/>
    <n v="0.27125506072874495"/>
    <x v="0"/>
  </r>
  <r>
    <s v="INV101656"/>
    <d v="2026-03-17T00:00:00"/>
    <s v="CUST0513"/>
    <s v="PRD142"/>
    <s v="STR030"/>
    <s v="EMP0283"/>
    <n v="2"/>
    <n v="522.78"/>
    <n v="0"/>
    <n v="0"/>
    <n v="1045.56"/>
    <n v="791.74"/>
    <n v="253.82"/>
    <x v="3"/>
    <x v="1"/>
    <x v="1"/>
    <n v="0.84236111111111112"/>
    <s v="Weekday"/>
    <x v="62"/>
    <x v="5"/>
    <n v="522.78"/>
    <s v="Vani Reddy"/>
    <s v="Bronze"/>
    <x v="16"/>
    <s v="Sales"/>
    <s v="FreshMart Mysuru Bypass"/>
    <x v="0"/>
    <x v="0"/>
    <x v="3"/>
    <n v="3"/>
    <n v="0.24275986074448144"/>
    <x v="0"/>
  </r>
  <r>
    <s v="INV100274"/>
    <d v="2025-03-08T00:00:00"/>
    <s v="CUST0005"/>
    <s v="PRD108"/>
    <s v="STR046"/>
    <s v="EMP0023"/>
    <n v="1"/>
    <n v="306.62"/>
    <n v="0"/>
    <n v="0"/>
    <n v="352.61"/>
    <n v="259.93"/>
    <n v="92.68"/>
    <x v="3"/>
    <x v="1"/>
    <x v="1"/>
    <n v="0.75277777777777777"/>
    <s v="Weekend"/>
    <x v="140"/>
    <x v="4"/>
    <n v="306.62"/>
    <s v="Pandi Raj"/>
    <s v="Silver"/>
    <x v="87"/>
    <s v="Operations"/>
    <s v="FreshMart Mysuru Colony"/>
    <x v="0"/>
    <x v="1"/>
    <x v="3"/>
    <n v="3"/>
    <n v="0.26283996483366895"/>
    <x v="0"/>
  </r>
  <r>
    <s v="INV101071"/>
    <d v="2025-07-07T00:00:00"/>
    <s v="CUST0135"/>
    <s v="PRD091"/>
    <s v="STR022"/>
    <s v="EMP0284"/>
    <n v="4"/>
    <n v="376.11"/>
    <n v="0"/>
    <n v="0"/>
    <n v="1504.44"/>
    <n v="1206.28"/>
    <n v="298.16000000000003"/>
    <x v="1"/>
    <x v="1"/>
    <x v="1"/>
    <n v="0.47222222222222221"/>
    <s v="Weekday"/>
    <x v="74"/>
    <x v="9"/>
    <n v="376.11"/>
    <s v="Pandi Velan"/>
    <s v="Bronze"/>
    <x v="21"/>
    <s v="Sales"/>
    <s v="FreshMart Tiruppur Complex"/>
    <x v="0"/>
    <x v="1"/>
    <x v="1"/>
    <n v="7"/>
    <n v="0.19818670069926353"/>
    <x v="0"/>
  </r>
  <r>
    <s v="INV100122"/>
    <d v="2025-04-20T00:00:00"/>
    <s v="CUST0280"/>
    <s v="PRD136"/>
    <s v="STR075"/>
    <s v="EMP0132"/>
    <n v="1"/>
    <n v="123.11"/>
    <n v="0"/>
    <n v="0"/>
    <n v="141.58000000000001"/>
    <n v="91.18"/>
    <n v="50.4"/>
    <x v="3"/>
    <x v="1"/>
    <x v="1"/>
    <n v="0.50763888888888886"/>
    <s v="Weekend"/>
    <x v="72"/>
    <x v="0"/>
    <n v="123.11"/>
    <s v="Gopal Mudaliar"/>
    <s v="Silver"/>
    <x v="45"/>
    <s v="Sales"/>
    <s v="FreshMart Salem Main Road"/>
    <x v="0"/>
    <x v="1"/>
    <x v="4"/>
    <n v="4"/>
    <n v="0.35598248340161037"/>
    <x v="0"/>
  </r>
  <r>
    <s v="INV100566"/>
    <d v="2026-01-18T00:00:00"/>
    <s v="CUST0099"/>
    <s v="PRD004"/>
    <s v="STR010"/>
    <s v="EMP0004"/>
    <n v="2"/>
    <n v="398.25"/>
    <n v="0"/>
    <n v="0"/>
    <n v="915.97"/>
    <n v="473.08"/>
    <n v="442.89"/>
    <x v="5"/>
    <x v="0"/>
    <x v="1"/>
    <n v="0.43819444444444444"/>
    <s v="Weekend"/>
    <x v="127"/>
    <x v="6"/>
    <n v="398.25"/>
    <s v="Lakshmi Krishnan"/>
    <s v="Silver"/>
    <x v="37"/>
    <s v="Sales"/>
    <s v="FreshMart Kochi Colony"/>
    <x v="0"/>
    <x v="0"/>
    <x v="7"/>
    <n v="1"/>
    <n v="0.48352020262672357"/>
    <x v="0"/>
  </r>
  <r>
    <s v="INV101183"/>
    <d v="2026-03-28T00:00:00"/>
    <s v="CUST0222"/>
    <s v="PRD057"/>
    <s v="STR012"/>
    <s v="EMP0142"/>
    <n v="5"/>
    <n v="317.99"/>
    <n v="0"/>
    <n v="0"/>
    <n v="1828.44"/>
    <n v="1175.25"/>
    <n v="653.19000000000005"/>
    <x v="5"/>
    <x v="0"/>
    <x v="1"/>
    <n v="0.52638888888888891"/>
    <s v="Weekend"/>
    <x v="117"/>
    <x v="2"/>
    <n v="317.99"/>
    <s v="Balamurugan Varma"/>
    <s v="Silver"/>
    <x v="70"/>
    <s v="Billing"/>
    <s v="FreshMart Chennai Junction"/>
    <x v="0"/>
    <x v="0"/>
    <x v="3"/>
    <n v="3"/>
    <n v="0.35723895780009191"/>
    <x v="0"/>
  </r>
  <r>
    <s v="INV101356"/>
    <d v="2025-12-13T00:00:00"/>
    <s v="CUST0686"/>
    <s v="PRD016"/>
    <s v="STR014"/>
    <s v="EMP0109"/>
    <n v="4"/>
    <n v="65.06"/>
    <n v="0"/>
    <n v="0"/>
    <n v="299.27999999999997"/>
    <n v="192.6"/>
    <n v="-261.85000000000002"/>
    <x v="1"/>
    <x v="0"/>
    <x v="1"/>
    <n v="0.86736111111111114"/>
    <s v="Weekend"/>
    <x v="17"/>
    <x v="7"/>
    <n v="59.92"/>
    <s v="Hemalatha Balan"/>
    <s v="Gold"/>
    <x v="164"/>
    <s v="Store Manager"/>
    <s v="FreshMart Coimbatore Circle"/>
    <x v="0"/>
    <x v="1"/>
    <x v="2"/>
    <n v="12"/>
    <n v="-0.87493317294840967"/>
    <x v="0"/>
  </r>
  <r>
    <s v="INV100285"/>
    <d v="2026-07-03T00:00:00"/>
    <s v="CUST0156"/>
    <s v="PRD126"/>
    <s v="STR029"/>
    <s v="EMP0133"/>
    <n v="3"/>
    <n v="387.41"/>
    <n v="0"/>
    <n v="0"/>
    <n v="1336.56"/>
    <n v="973.44"/>
    <n v="363.12"/>
    <x v="1"/>
    <x v="0"/>
    <x v="1"/>
    <n v="0.55138888888888893"/>
    <s v="Weekend"/>
    <x v="78"/>
    <x v="8"/>
    <n v="360.52"/>
    <s v="Tara Chettiar"/>
    <s v="Gold"/>
    <x v="2"/>
    <s v="Sales"/>
    <s v="FreshMart Bengaluru Colony"/>
    <x v="0"/>
    <x v="0"/>
    <x v="1"/>
    <n v="7"/>
    <n v="0.27168252828155864"/>
    <x v="0"/>
  </r>
  <r>
    <s v="INV102183"/>
    <d v="2025-12-17T00:00:00"/>
    <s v="CUST0106"/>
    <s v="PRD060"/>
    <s v="STR077"/>
    <s v="EMP0030"/>
    <n v="3"/>
    <n v="78.72"/>
    <n v="0"/>
    <n v="0"/>
    <n v="236.16"/>
    <n v="162.75"/>
    <n v="73.41"/>
    <x v="2"/>
    <x v="0"/>
    <x v="1"/>
    <n v="0.63194444444444442"/>
    <s v="Weekday"/>
    <x v="87"/>
    <x v="11"/>
    <n v="72.930000000000007"/>
    <s v="Sangeetha Sekar"/>
    <s v="Gold"/>
    <x v="110"/>
    <s v="Cashier"/>
    <s v="FreshMart Kochi Gardens"/>
    <x v="0"/>
    <x v="1"/>
    <x v="2"/>
    <n v="12"/>
    <n v="0.31084857723577236"/>
    <x v="0"/>
  </r>
  <r>
    <s v="INV100180"/>
    <d v="2025-12-24T00:00:00"/>
    <s v="CUST0095"/>
    <s v="PRD053"/>
    <s v="STR034"/>
    <s v="EMP0059"/>
    <n v="4"/>
    <n v="262.77"/>
    <n v="0"/>
    <n v="0"/>
    <n v="1051.08"/>
    <n v="778.56"/>
    <n v="272.52"/>
    <x v="4"/>
    <x v="0"/>
    <x v="1"/>
    <n v="0.60416666666666663"/>
    <s v="Weekday"/>
    <x v="23"/>
    <x v="2"/>
    <n v="262.77"/>
    <s v="Jayakumar Reddy"/>
    <s v="Bronze"/>
    <x v="83"/>
    <s v="Billing"/>
    <s v="FreshMart Tiruppur Circle"/>
    <x v="0"/>
    <x v="1"/>
    <x v="2"/>
    <n v="12"/>
    <n v="0.2592761730791186"/>
    <x v="0"/>
  </r>
  <r>
    <s v="INV101058"/>
    <d v="2026-12-02T00:00:00"/>
    <s v="CUST0118"/>
    <s v="PRD020"/>
    <s v="STR036"/>
    <s v="EMP0150"/>
    <n v="4"/>
    <n v="99.93"/>
    <n v="0"/>
    <n v="0"/>
    <n v="399.72"/>
    <n v="344.2"/>
    <n v="55.52"/>
    <x v="3"/>
    <x v="0"/>
    <x v="1"/>
    <n v="0.81736111111111109"/>
    <s v="Weekday"/>
    <x v="35"/>
    <x v="7"/>
    <n v="99.93"/>
    <s v="Gokul Naidu"/>
    <s v="Silver"/>
    <x v="58"/>
    <s v="Operations"/>
    <s v="FreshMart Chennai Central"/>
    <x v="0"/>
    <x v="0"/>
    <x v="2"/>
    <n v="12"/>
    <n v="0.13889722805964175"/>
    <x v="0"/>
  </r>
  <r>
    <s v="INV100777"/>
    <d v="2025-07-12T00:00:00"/>
    <s v="CUST0190"/>
    <s v="PRD008"/>
    <s v="STR088"/>
    <s v="EMP0012"/>
    <n v="1"/>
    <n v="455.79"/>
    <n v="0"/>
    <n v="0"/>
    <n v="524.16"/>
    <n v="282.88"/>
    <n v="241.28"/>
    <x v="2"/>
    <x v="0"/>
    <x v="1"/>
    <n v="0.85902777777777772"/>
    <s v="Weekend"/>
    <x v="68"/>
    <x v="6"/>
    <n v="455.79"/>
    <s v="Jaya Kumar"/>
    <s v="Bronze"/>
    <x v="172"/>
    <s v="Cashier"/>
    <s v="FreshMart Salem Extension"/>
    <x v="0"/>
    <x v="1"/>
    <x v="1"/>
    <n v="7"/>
    <n v="0.46031746031746035"/>
    <x v="0"/>
  </r>
  <r>
    <s v="INV100022"/>
    <d v="2026-03-31T00:00:00"/>
    <s v="CUST0398"/>
    <s v="PRD029"/>
    <s v="STR049"/>
    <s v="EMP0017"/>
    <n v="7"/>
    <n v="343.97"/>
    <n v="0"/>
    <n v="0"/>
    <n v="2407.79"/>
    <n v="1828.54"/>
    <n v="579.25"/>
    <x v="5"/>
    <x v="0"/>
    <x v="1"/>
    <n v="0.50069444444444444"/>
    <s v="Weekday"/>
    <x v="9"/>
    <x v="3"/>
    <n v="332.73"/>
    <s v="Balamurugan Menon"/>
    <s v="Gold"/>
    <x v="0"/>
    <s v="Sales"/>
    <s v="FreshMart Mysuru Circle"/>
    <x v="0"/>
    <x v="0"/>
    <x v="3"/>
    <n v="3"/>
    <n v="0.24057330581155334"/>
    <x v="0"/>
  </r>
  <r>
    <s v="INV101013"/>
    <d v="2026-07-01T00:00:00"/>
    <s v="CUST0053"/>
    <s v="PRD145"/>
    <s v="STR059"/>
    <s v="EMP0090"/>
    <n v="3"/>
    <n v="367.25"/>
    <n v="0"/>
    <n v="0"/>
    <n v="1101.75"/>
    <n v="848.97"/>
    <n v="252.78"/>
    <x v="1"/>
    <x v="0"/>
    <x v="1"/>
    <n v="0.65277777777777779"/>
    <s v="Weekday"/>
    <x v="138"/>
    <x v="5"/>
    <n v="367.25"/>
    <s v="Suresh Chettiar"/>
    <s v="Bronze"/>
    <x v="293"/>
    <s v="Billing"/>
    <s v="FreshMart Coimbatore Plaza"/>
    <x v="0"/>
    <x v="0"/>
    <x v="1"/>
    <n v="7"/>
    <n v="0.22943498978897209"/>
    <x v="0"/>
  </r>
  <r>
    <s v="INV101587"/>
    <d v="2026-03-15T00:00:00"/>
    <s v="CUST0353"/>
    <s v="PRD148"/>
    <s v="STR063"/>
    <s v="EMP0052"/>
    <n v="7"/>
    <n v="112.45"/>
    <n v="0"/>
    <n v="0"/>
    <n v="905.22"/>
    <n v="583.30999999999995"/>
    <n v="321.91000000000003"/>
    <x v="4"/>
    <x v="0"/>
    <x v="1"/>
    <n v="0.6166666666666667"/>
    <s v="Weekend"/>
    <x v="115"/>
    <x v="5"/>
    <n v="108.97"/>
    <s v="Mala Nair"/>
    <s v="Gold"/>
    <x v="294"/>
    <s v="Sales"/>
    <s v="FreshMart Hyderabad Market"/>
    <x v="0"/>
    <x v="0"/>
    <x v="3"/>
    <n v="3"/>
    <n v="0.35561520956231635"/>
    <x v="0"/>
  </r>
  <r>
    <s v="INV100833"/>
    <d v="2026-02-19T00:00:00"/>
    <s v="CUST0686"/>
    <s v="PRD119"/>
    <s v="STR080"/>
    <s v="EMP0285"/>
    <n v="4"/>
    <n v="254.62"/>
    <n v="0"/>
    <n v="0"/>
    <n v="1018.48"/>
    <n v="852.92"/>
    <n v="165.56"/>
    <x v="5"/>
    <x v="0"/>
    <x v="1"/>
    <n v="0.6166666666666667"/>
    <s v="Weekday"/>
    <x v="96"/>
    <x v="8"/>
    <n v="234.86"/>
    <s v="Hemalatha Balan"/>
    <s v="Gold"/>
    <x v="62"/>
    <s v="Store Manager"/>
    <s v="FreshMart Madurai Colony"/>
    <x v="0"/>
    <x v="0"/>
    <x v="0"/>
    <n v="2"/>
    <n v="0.16255596575288667"/>
    <x v="0"/>
  </r>
  <r>
    <s v="INV100471"/>
    <d v="2026-09-02T00:00:00"/>
    <s v="CUST0200"/>
    <s v="PRD015"/>
    <s v="STR028"/>
    <s v="EMP0123"/>
    <n v="6"/>
    <n v="464.87"/>
    <n v="0"/>
    <n v="0"/>
    <n v="2789.22"/>
    <n v="2321.34"/>
    <n v="467.88"/>
    <x v="0"/>
    <x v="0"/>
    <x v="1"/>
    <n v="0.54722222222222228"/>
    <s v="Weekday"/>
    <x v="19"/>
    <x v="7"/>
    <n v="459.58"/>
    <s v="Karthik Achari"/>
    <s v="Gold"/>
    <x v="111"/>
    <s v="Cashier"/>
    <s v="FreshMart Ahmedabad Hub"/>
    <x v="0"/>
    <x v="0"/>
    <x v="10"/>
    <n v="9"/>
    <n v="0.16774582141243791"/>
    <x v="0"/>
  </r>
  <r>
    <s v="INV101778"/>
    <d v="2026-01-03T00:00:00"/>
    <s v="CUST0222"/>
    <s v="PRD013"/>
    <s v="STR043"/>
    <s v="EMP0278"/>
    <n v="1"/>
    <n v="161.03"/>
    <n v="0"/>
    <n v="0"/>
    <n v="185.18"/>
    <n v="124.24"/>
    <n v="60.94"/>
    <x v="5"/>
    <x v="0"/>
    <x v="1"/>
    <n v="0.87152777777777779"/>
    <s v="Weekend"/>
    <x v="24"/>
    <x v="7"/>
    <n v="161.03"/>
    <s v="Balamurugan Varma"/>
    <s v="Silver"/>
    <x v="148"/>
    <s v="Inventory"/>
    <s v="FreshMart Erode Heights"/>
    <x v="0"/>
    <x v="0"/>
    <x v="7"/>
    <n v="1"/>
    <n v="0.3290852143860028"/>
    <x v="0"/>
  </r>
  <r>
    <s v="INV100055"/>
    <d v="2025-11-12T00:00:00"/>
    <s v="CUST0067"/>
    <s v="PRD067"/>
    <s v="STR087"/>
    <s v="EMP0222"/>
    <n v="2"/>
    <n v="186.38"/>
    <n v="0"/>
    <n v="0"/>
    <n v="372.76"/>
    <n v="271.32"/>
    <n v="101.44"/>
    <x v="3"/>
    <x v="0"/>
    <x v="1"/>
    <n v="0.6479166666666667"/>
    <s v="Weekday"/>
    <x v="30"/>
    <x v="11"/>
    <n v="186.38"/>
    <s v="Unknown"/>
    <s v="Silver"/>
    <x v="96"/>
    <s v="Inventory"/>
    <s v="FreshMart Mysuru Complex"/>
    <x v="0"/>
    <x v="1"/>
    <x v="5"/>
    <n v="11"/>
    <n v="0.27213220302607577"/>
    <x v="0"/>
  </r>
  <r>
    <s v="INV101706"/>
    <d v="2026-11-03T00:00:00"/>
    <s v="CUST0352"/>
    <s v="PRD054"/>
    <s v="STR087"/>
    <s v="EMP0222"/>
    <n v="3"/>
    <n v="530.16"/>
    <n v="0"/>
    <n v="0"/>
    <n v="1590.48"/>
    <n v="1137.57"/>
    <n v="452.91"/>
    <x v="4"/>
    <x v="0"/>
    <x v="1"/>
    <n v="0.64444444444444449"/>
    <s v="Weekday"/>
    <x v="3"/>
    <x v="2"/>
    <n v="530.16"/>
    <s v="Hemalatha Naicker"/>
    <s v="Bronze"/>
    <x v="96"/>
    <s v="Inventory"/>
    <s v="FreshMart Mysuru Complex"/>
    <x v="0"/>
    <x v="0"/>
    <x v="5"/>
    <n v="11"/>
    <n v="0.28476309038780745"/>
    <x v="0"/>
  </r>
  <r>
    <s v="INV101659"/>
    <d v="2025-12-19T00:00:00"/>
    <s v="CUST0091"/>
    <s v="PRD053"/>
    <s v="STR035"/>
    <s v="EMP0158"/>
    <n v="3"/>
    <n v="262.77"/>
    <n v="0"/>
    <n v="0"/>
    <n v="788.31"/>
    <n v="583.91999999999996"/>
    <n v="204.39"/>
    <x v="2"/>
    <x v="0"/>
    <x v="1"/>
    <n v="0.84097222222222223"/>
    <s v="Weekday"/>
    <x v="23"/>
    <x v="2"/>
    <n v="262.77"/>
    <s v="Prasath Selvam"/>
    <s v="Bronze"/>
    <x v="17"/>
    <s v="Sales"/>
    <s v="FreshMart Kochi Circle"/>
    <x v="0"/>
    <x v="1"/>
    <x v="2"/>
    <n v="12"/>
    <n v="0.2592761730791186"/>
    <x v="0"/>
  </r>
  <r>
    <s v="INV102216"/>
    <d v="2025-12-24T00:00:00"/>
    <s v="CUST0634"/>
    <s v="PRD126"/>
    <s v="STR056"/>
    <s v="EMP0163"/>
    <n v="3"/>
    <n v="384.85"/>
    <n v="0"/>
    <n v="0"/>
    <n v="1154.55"/>
    <n v="973.44"/>
    <n v="181.11"/>
    <x v="1"/>
    <x v="0"/>
    <x v="1"/>
    <n v="0.7"/>
    <s v="Weekday"/>
    <x v="78"/>
    <x v="8"/>
    <n v="360.52"/>
    <s v="Chandrasekar Pandian"/>
    <s v="Gold"/>
    <x v="165"/>
    <s v="Cashier"/>
    <s v="FreshMart Bengaluru Junction"/>
    <x v="0"/>
    <x v="1"/>
    <x v="2"/>
    <n v="12"/>
    <n v="0.15686631154995453"/>
    <x v="0"/>
  </r>
  <r>
    <s v="INV102219"/>
    <d v="2026-06-02T00:00:00"/>
    <s v="CUST0186"/>
    <s v="PRD050"/>
    <s v="STR033"/>
    <s v="EMP0313"/>
    <n v="2"/>
    <n v="51.33"/>
    <n v="0"/>
    <n v="0"/>
    <n v="102.66"/>
    <n v="74.959999999999994"/>
    <n v="27.7"/>
    <x v="3"/>
    <x v="0"/>
    <x v="1"/>
    <n v="0.81944444444444442"/>
    <s v="Weekday"/>
    <x v="2"/>
    <x v="2"/>
    <n v="51.33"/>
    <s v="Bhavani Pillai"/>
    <s v="Bronze"/>
    <x v="199"/>
    <s v="HR"/>
    <s v="FreshMart Ahmedabad Complex"/>
    <x v="0"/>
    <x v="0"/>
    <x v="9"/>
    <n v="6"/>
    <n v="0.26982271576076367"/>
    <x v="0"/>
  </r>
  <r>
    <s v="INV100066"/>
    <d v="2026-03-20T00:00:00"/>
    <s v="CUST0634"/>
    <s v="PRD098"/>
    <s v="STR048"/>
    <s v="EMP0312"/>
    <n v="4"/>
    <n v="83.49"/>
    <n v="0"/>
    <n v="0"/>
    <n v="333.96"/>
    <n v="276.36"/>
    <n v="57.6"/>
    <x v="2"/>
    <x v="0"/>
    <x v="1"/>
    <n v="0.62708333333333333"/>
    <s v="Weekday"/>
    <x v="32"/>
    <x v="10"/>
    <n v="83.13"/>
    <s v="Chandrasekar Pandian"/>
    <s v="Gold"/>
    <x v="19"/>
    <s v="Sales"/>
    <s v="FreshMart Bengaluru Square"/>
    <x v="0"/>
    <x v="0"/>
    <x v="3"/>
    <n v="3"/>
    <n v="0.17247574559827525"/>
    <x v="0"/>
  </r>
  <r>
    <s v="INV100753"/>
    <d v="2025-07-12T00:00:00"/>
    <s v="CUST0231"/>
    <s v="PRD051"/>
    <s v="STR071"/>
    <s v="EMP0189"/>
    <n v="8"/>
    <n v="150.36000000000001"/>
    <n v="0"/>
    <n v="0"/>
    <n v="1383.31"/>
    <n v="902.4"/>
    <n v="480.91"/>
    <x v="4"/>
    <x v="0"/>
    <x v="1"/>
    <n v="0.64722222222222225"/>
    <s v="Weekend"/>
    <x v="136"/>
    <x v="2"/>
    <n v="147.97"/>
    <s v="Suresh Menon"/>
    <s v="Gold"/>
    <x v="158"/>
    <s v="Billing"/>
    <s v="FreshMart Salem Crossing"/>
    <x v="0"/>
    <x v="1"/>
    <x v="1"/>
    <n v="7"/>
    <n v="0.34765164713621677"/>
    <x v="0"/>
  </r>
  <r>
    <s v="INV100257"/>
    <d v="2026-02-13T00:00:00"/>
    <s v="CUST0081"/>
    <s v="PRD112"/>
    <s v="STR047"/>
    <s v="EMP0231"/>
    <n v="3"/>
    <n v="251.73"/>
    <n v="0"/>
    <n v="0"/>
    <n v="755.19"/>
    <n v="631.55999999999995"/>
    <n v="123.63"/>
    <x v="3"/>
    <x v="0"/>
    <x v="1"/>
    <n v="0.51041666666666663"/>
    <s v="Weekday"/>
    <x v="80"/>
    <x v="4"/>
    <n v="251.73"/>
    <s v="Nirmala Achari"/>
    <s v="Bronze"/>
    <x v="295"/>
    <s v="Billing"/>
    <s v="FreshMart Hyderabad Enclave"/>
    <x v="0"/>
    <x v="0"/>
    <x v="0"/>
    <n v="2"/>
    <n v="0.16370714654590235"/>
    <x v="0"/>
  </r>
  <r>
    <s v="INV100625"/>
    <d v="2026-03-15T00:00:00"/>
    <s v="CUST0526"/>
    <s v="PRD115"/>
    <s v="STR070"/>
    <s v="EMP0297"/>
    <n v="2"/>
    <n v="372.61"/>
    <n v="0"/>
    <n v="0"/>
    <n v="857"/>
    <n v="639.82000000000005"/>
    <n v="217.18"/>
    <x v="5"/>
    <x v="0"/>
    <x v="1"/>
    <n v="0.85972222222222228"/>
    <s v="Weekend"/>
    <x v="5"/>
    <x v="4"/>
    <n v="372.61"/>
    <s v="Deepa Krishnan"/>
    <s v="Bronze"/>
    <x v="296"/>
    <s v="Sales"/>
    <s v="FreshMart Bengaluru Nagar"/>
    <x v="0"/>
    <x v="0"/>
    <x v="3"/>
    <n v="3"/>
    <n v="0.25341890315052512"/>
    <x v="0"/>
  </r>
  <r>
    <s v="INV101790"/>
    <d v="2026-03-15T00:00:00"/>
    <s v="CUST0126"/>
    <s v="PRD104"/>
    <s v="STR051"/>
    <s v="EMP0346"/>
    <n v="1"/>
    <n v="191.13"/>
    <n v="0"/>
    <n v="0"/>
    <n v="219.8"/>
    <n v="153.41999999999999"/>
    <n v="66.38"/>
    <x v="5"/>
    <x v="0"/>
    <x v="1"/>
    <n v="0.79791666666666672"/>
    <s v="Weekend"/>
    <x v="95"/>
    <x v="10"/>
    <n v="191.13"/>
    <s v="Anjali Balan"/>
    <s v="Bronze"/>
    <x v="271"/>
    <s v="Sales"/>
    <s v="FreshMart Madurai Arcade"/>
    <x v="0"/>
    <x v="0"/>
    <x v="3"/>
    <n v="3"/>
    <n v="0.30200181983621471"/>
    <x v="0"/>
  </r>
  <r>
    <s v="INV101554"/>
    <d v="2026-03-28T00:00:00"/>
    <s v="CUST0441"/>
    <s v="PRD062"/>
    <s v="STR102"/>
    <s v="EMP0302"/>
    <n v="3"/>
    <n v="446.17"/>
    <n v="0"/>
    <n v="0"/>
    <n v="1539.29"/>
    <n v="976.83"/>
    <n v="562.46"/>
    <x v="5"/>
    <x v="0"/>
    <x v="1"/>
    <n v="0.64375000000000004"/>
    <s v="Weekend"/>
    <x v="42"/>
    <x v="11"/>
    <n v="298.81"/>
    <s v="Hari Kumar"/>
    <s v="Silver"/>
    <x v="297"/>
    <s v="Sales"/>
    <s v="FreshMart Nagpur Towers"/>
    <x v="0"/>
    <x v="0"/>
    <x v="3"/>
    <n v="3"/>
    <n v="0.36540223089866108"/>
    <x v="0"/>
  </r>
  <r>
    <s v="INV102212"/>
    <d v="2026-03-15T00:00:00"/>
    <s v="CUST0246"/>
    <s v="PRD086"/>
    <s v="STR072"/>
    <s v="EMP0124"/>
    <n v="0"/>
    <n v="359.87"/>
    <n v="0"/>
    <n v="0"/>
    <n v="1241.55"/>
    <n v="823.83"/>
    <n v="417.72"/>
    <x v="2"/>
    <x v="0"/>
    <x v="1"/>
    <n v="0.69166666666666665"/>
    <s v="Weekend"/>
    <x v="100"/>
    <x v="9"/>
    <n v="327.08"/>
    <s v="Udhay Varma"/>
    <s v="Gold"/>
    <x v="27"/>
    <s v="Sales"/>
    <s v="FreshMart Salem Point"/>
    <x v="0"/>
    <x v="0"/>
    <x v="3"/>
    <n v="3"/>
    <n v="0.33645040473601551"/>
    <x v="0"/>
  </r>
  <r>
    <s v="INV102031"/>
    <d v="2026-08-03T00:00:00"/>
    <s v="CUST0246"/>
    <s v="PRD104"/>
    <s v="STR057"/>
    <s v="EMP0065"/>
    <n v="4"/>
    <n v="191.42"/>
    <n v="0"/>
    <n v="0"/>
    <n v="880.53"/>
    <n v="613.67999999999995"/>
    <n v="266.85000000000002"/>
    <x v="1"/>
    <x v="0"/>
    <x v="1"/>
    <n v="0.91388888888888886"/>
    <s v="Weekend"/>
    <x v="95"/>
    <x v="10"/>
    <n v="191.13"/>
    <s v="Udhay Varma"/>
    <s v="Gold"/>
    <x v="169"/>
    <s v="Cashier"/>
    <s v="FreshMart Madurai Point"/>
    <x v="0"/>
    <x v="0"/>
    <x v="11"/>
    <n v="8"/>
    <n v="0.30305611393138226"/>
    <x v="0"/>
  </r>
  <r>
    <s v="INV100544"/>
    <d v="2026-03-20T00:00:00"/>
    <s v="CUST0254"/>
    <s v="PRD101"/>
    <s v="STR062"/>
    <s v="EMP0350"/>
    <n v="1"/>
    <n v="451.89"/>
    <n v="0"/>
    <n v="0"/>
    <n v="451.89"/>
    <n v="387.16"/>
    <n v="64.73"/>
    <x v="5"/>
    <x v="0"/>
    <x v="1"/>
    <n v="0.76944444444444449"/>
    <s v="Weekday"/>
    <x v="79"/>
    <x v="10"/>
    <n v="451.89"/>
    <s v="Devi Raj"/>
    <s v="Silver"/>
    <x v="94"/>
    <s v="Cashier"/>
    <s v="FreshMart Hyderabad Crossing"/>
    <x v="0"/>
    <x v="0"/>
    <x v="3"/>
    <n v="3"/>
    <n v="0.14324282458120341"/>
    <x v="0"/>
  </r>
  <r>
    <s v="INV100579"/>
    <d v="2026-02-03T00:00:00"/>
    <s v="CUST0327"/>
    <s v="PRD123"/>
    <s v="STR018"/>
    <s v="EMP0308"/>
    <n v="2"/>
    <n v="183.39"/>
    <n v="0"/>
    <n v="0"/>
    <n v="366.78"/>
    <n v="316.86"/>
    <n v="49.92"/>
    <x v="0"/>
    <x v="0"/>
    <x v="1"/>
    <n v="0.8208333333333333"/>
    <s v="Weekday"/>
    <x v="137"/>
    <x v="8"/>
    <n v="183.39"/>
    <s v="Lakshmi Rao"/>
    <s v="Bronze"/>
    <x v="80"/>
    <s v="Cashier"/>
    <s v="FreshMart Hyderabad Main Road"/>
    <x v="0"/>
    <x v="0"/>
    <x v="0"/>
    <n v="2"/>
    <n v="0.1361033862260756"/>
    <x v="0"/>
  </r>
  <r>
    <s v="INV102297"/>
    <d v="2026-02-28T00:00:00"/>
    <s v="CUST0334"/>
    <s v="PRD062"/>
    <s v="STR021"/>
    <s v="EMP0280"/>
    <n v="4"/>
    <n v="446.17"/>
    <n v="0"/>
    <n v="0"/>
    <n v="2052.38"/>
    <n v="1302.44"/>
    <n v="749.94"/>
    <x v="4"/>
    <x v="0"/>
    <x v="1"/>
    <n v="0.57638888888888884"/>
    <s v="Weekend"/>
    <x v="42"/>
    <x v="11"/>
    <n v="298.81"/>
    <s v="Anitha Kumar"/>
    <s v="Silver"/>
    <x v="61"/>
    <s v="Store Manager"/>
    <s v="FreshMart Madurai Market"/>
    <x v="0"/>
    <x v="0"/>
    <x v="0"/>
    <n v="2"/>
    <n v="0.36540016955924343"/>
    <x v="0"/>
  </r>
  <r>
    <s v="INV102265"/>
    <d v="2026-01-01T00:00:00"/>
    <s v="CUST0340"/>
    <s v="PRD032"/>
    <s v="STR054"/>
    <s v="EMP0104"/>
    <n v="5"/>
    <n v="156.29"/>
    <n v="0"/>
    <n v="0"/>
    <n v="781.45"/>
    <n v="579.54999999999995"/>
    <n v="201.9"/>
    <x v="3"/>
    <x v="0"/>
    <x v="1"/>
    <n v="0.55486111111111114"/>
    <s v="Weekday"/>
    <x v="28"/>
    <x v="3"/>
    <n v="141.11000000000001"/>
    <s v="Anand Prabhu"/>
    <s v="Gold"/>
    <x v="81"/>
    <s v="Inventory"/>
    <s v="FreshMart Mysuru Plaza"/>
    <x v="0"/>
    <x v="0"/>
    <x v="7"/>
    <n v="1"/>
    <n v="0.25836585834026488"/>
    <x v="0"/>
  </r>
  <r>
    <s v="INV100554"/>
    <d v="2025-12-13T00:00:00"/>
    <s v="CUST0378"/>
    <s v="PRD081"/>
    <s v="STR061"/>
    <s v="EMP0279"/>
    <n v="3"/>
    <n v="56.89"/>
    <n v="0"/>
    <n v="0"/>
    <n v="196.27"/>
    <n v="134.88"/>
    <n v="61.39"/>
    <x v="0"/>
    <x v="0"/>
    <x v="1"/>
    <n v="0.67222222222222228"/>
    <s v="Weekend"/>
    <x v="70"/>
    <x v="1"/>
    <n v="55.81"/>
    <s v="Radha Nair"/>
    <s v="Gold"/>
    <x v="12"/>
    <s v="Sales"/>
    <s v="FreshMart Hyderabad Colony"/>
    <x v="0"/>
    <x v="1"/>
    <x v="2"/>
    <n v="12"/>
    <n v="0.31278341060783615"/>
    <x v="0"/>
  </r>
  <r>
    <s v="INV101788"/>
    <d v="2026-12-02T00:00:00"/>
    <s v="CUST0500"/>
    <s v="PRD069"/>
    <s v="STR031"/>
    <s v="EMP0153"/>
    <n v="4"/>
    <n v="520.39"/>
    <n v="0"/>
    <n v="0"/>
    <n v="2081.56"/>
    <n v="1347.2"/>
    <n v="734.36"/>
    <x v="5"/>
    <x v="0"/>
    <x v="1"/>
    <n v="0.90416666666666667"/>
    <s v="Weekday"/>
    <x v="142"/>
    <x v="11"/>
    <n v="468.94"/>
    <s v="Nandhini Prabhu"/>
    <s v="Gold"/>
    <x v="3"/>
    <s v="Sales"/>
    <s v="FreshMart Chennai Complex"/>
    <x v="0"/>
    <x v="0"/>
    <x v="2"/>
    <n v="12"/>
    <n v="0.35279309748457888"/>
    <x v="0"/>
  </r>
  <r>
    <s v="INV100645"/>
    <d v="2025-08-12T00:00:00"/>
    <s v="CUST0493"/>
    <s v="PRD082"/>
    <s v="STR077"/>
    <s v="EMP0030"/>
    <n v="5"/>
    <n v="247.24"/>
    <n v="0"/>
    <n v="0"/>
    <n v="1236.2"/>
    <n v="962.05"/>
    <n v="274.14999999999998"/>
    <x v="5"/>
    <x v="0"/>
    <x v="1"/>
    <n v="0.57916666666666672"/>
    <s v="Weekday"/>
    <x v="31"/>
    <x v="9"/>
    <n v="232.92"/>
    <s v="Elango Nair"/>
    <s v="Gold"/>
    <x v="110"/>
    <s v="Cashier"/>
    <s v="FreshMart Kochi Gardens"/>
    <x v="0"/>
    <x v="1"/>
    <x v="11"/>
    <n v="8"/>
    <n v="0.22176832227794852"/>
    <x v="0"/>
  </r>
  <r>
    <s v="INV100906"/>
    <d v="2025-12-13T00:00:00"/>
    <s v="CUST0684"/>
    <s v="PRD087"/>
    <s v="STR041"/>
    <s v="EMP0325"/>
    <n v="5"/>
    <n v="80.55"/>
    <n v="0"/>
    <n v="0"/>
    <n v="463.16"/>
    <n v="296.85000000000002"/>
    <n v="166.31"/>
    <x v="1"/>
    <x v="0"/>
    <x v="1"/>
    <n v="0.38263888888888886"/>
    <s v="Weekend"/>
    <x v="97"/>
    <x v="9"/>
    <n v="71.290000000000006"/>
    <s v="Unknown"/>
    <s v="Gold"/>
    <x v="298"/>
    <s v="Cashier"/>
    <s v="FreshMart Tiruppur Colony"/>
    <x v="0"/>
    <x v="1"/>
    <x v="2"/>
    <n v="12"/>
    <n v="0.35907677692374124"/>
    <x v="0"/>
  </r>
  <r>
    <s v="INV101983"/>
    <d v="2025-12-14T00:00:00"/>
    <s v="CUST0494"/>
    <s v="PRD002"/>
    <s v="STR046"/>
    <s v="EMP0172"/>
    <n v="4"/>
    <n v="490.98"/>
    <n v="0"/>
    <n v="0"/>
    <n v="2258.5100000000002"/>
    <n v="1016.2"/>
    <n v="1242.31"/>
    <x v="1"/>
    <x v="0"/>
    <x v="1"/>
    <n v="0.84652777777777777"/>
    <s v="Weekend"/>
    <x v="83"/>
    <x v="6"/>
    <n v="440.5"/>
    <s v="Bhavani Reddy"/>
    <s v="Gold"/>
    <x v="151"/>
    <s v="Cashier"/>
    <s v="FreshMart Mysuru Colony"/>
    <x v="0"/>
    <x v="1"/>
    <x v="2"/>
    <n v="12"/>
    <n v="0.55005733868789597"/>
    <x v="0"/>
  </r>
  <r>
    <s v="INV101596"/>
    <d v="2026-01-27T00:00:00"/>
    <s v="CUST0639"/>
    <s v="PRD121"/>
    <s v="STR052"/>
    <s v="EMP0205"/>
    <n v="3"/>
    <n v="330.49"/>
    <n v="0"/>
    <n v="0"/>
    <n v="991.47"/>
    <n v="814.59"/>
    <n v="176.88"/>
    <x v="0"/>
    <x v="0"/>
    <x v="1"/>
    <n v="0.62083333333333335"/>
    <s v="Weekday"/>
    <x v="112"/>
    <x v="8"/>
    <n v="223.15"/>
    <s v="Hari Raj"/>
    <s v="Gold"/>
    <x v="91"/>
    <s v="Store Manager"/>
    <s v="FreshMart Erode Extension"/>
    <x v="0"/>
    <x v="0"/>
    <x v="7"/>
    <n v="1"/>
    <n v="0.17840176707313382"/>
    <x v="0"/>
  </r>
  <r>
    <s v="INV101131"/>
    <d v="2026-07-02T00:00:00"/>
    <s v="CUST0629"/>
    <s v="PRD126"/>
    <s v="STR044"/>
    <s v="EMP0208"/>
    <n v="3"/>
    <n v="360.52"/>
    <n v="0"/>
    <n v="0"/>
    <n v="1243.79"/>
    <n v="973.44"/>
    <n v="270.35000000000002"/>
    <x v="5"/>
    <x v="0"/>
    <x v="1"/>
    <n v="0.63263888888888886"/>
    <s v="Weekend"/>
    <x v="78"/>
    <x v="8"/>
    <n v="360.52"/>
    <s v="Suresh Raj"/>
    <s v="Silver"/>
    <x v="182"/>
    <s v="Inventory"/>
    <s v="FreshMart Erode Colony"/>
    <x v="0"/>
    <x v="0"/>
    <x v="1"/>
    <n v="7"/>
    <n v="0.2173598437035191"/>
    <x v="0"/>
  </r>
  <r>
    <s v="INV101820"/>
    <d v="2025-12-22T00:00:00"/>
    <s v="CUST0672"/>
    <s v="PRD144"/>
    <s v="STR053"/>
    <s v="EMP0190"/>
    <n v="2"/>
    <n v="242.22"/>
    <n v="0"/>
    <n v="0"/>
    <n v="484.44"/>
    <n v="372.08"/>
    <n v="112.36"/>
    <x v="3"/>
    <x v="0"/>
    <x v="1"/>
    <n v="0.53194444444444444"/>
    <s v="Weekday"/>
    <x v="14"/>
    <x v="5"/>
    <n v="242.22"/>
    <s v="Chitra Devi"/>
    <s v="Silver"/>
    <x v="60"/>
    <s v="HR"/>
    <s v="FreshMart Tiruppur Heights"/>
    <x v="0"/>
    <x v="1"/>
    <x v="2"/>
    <n v="12"/>
    <n v="0.2319379076872265"/>
    <x v="0"/>
  </r>
  <r>
    <s v="INV100886"/>
    <d v="2025-12-23T00:00:00"/>
    <s v="CUST0605"/>
    <s v="PRD112"/>
    <s v="STR057"/>
    <s v="EMP0119"/>
    <n v="5"/>
    <n v="257.39999999999998"/>
    <n v="0"/>
    <n v="0"/>
    <n v="1287"/>
    <n v="1052.5999999999999"/>
    <n v="234.4"/>
    <x v="4"/>
    <x v="0"/>
    <x v="1"/>
    <n v="0.79166666666666663"/>
    <s v="Weekday"/>
    <x v="80"/>
    <x v="4"/>
    <n v="251.73"/>
    <s v="Arun Iyer"/>
    <s v="Gold"/>
    <x v="36"/>
    <s v="Sales"/>
    <s v="FreshMart Madurai Point"/>
    <x v="0"/>
    <x v="1"/>
    <x v="2"/>
    <n v="12"/>
    <n v="0.18212898212898213"/>
    <x v="0"/>
  </r>
  <r>
    <s v="INV101910"/>
    <d v="2025-10-12T00:00:00"/>
    <s v="CUST0652"/>
    <s v="PRD020"/>
    <s v="STR014"/>
    <s v="EMP0051"/>
    <n v="5"/>
    <n v="99.93"/>
    <n v="0"/>
    <n v="0"/>
    <n v="499.65"/>
    <n v="430.25"/>
    <n v="69.400000000000006"/>
    <x v="3"/>
    <x v="0"/>
    <x v="1"/>
    <n v="0.39583333333333331"/>
    <s v="Weekday"/>
    <x v="35"/>
    <x v="7"/>
    <n v="99.93"/>
    <s v="Naveen Pillai"/>
    <s v="Silver"/>
    <x v="150"/>
    <s v="Billing"/>
    <s v="FreshMart Coimbatore Circle"/>
    <x v="0"/>
    <x v="1"/>
    <x v="8"/>
    <n v="10"/>
    <n v="0.13889722805964178"/>
    <x v="0"/>
  </r>
  <r>
    <s v="INV102289"/>
    <d v="2025-07-12T00:00:00"/>
    <s v="CUST0284"/>
    <s v="PRD031"/>
    <s v="STR074"/>
    <s v="EMP0270"/>
    <n v="3"/>
    <n v="342.46"/>
    <n v="0"/>
    <n v="0"/>
    <n v="1181.49"/>
    <n v="815.34"/>
    <n v="366.15"/>
    <x v="3"/>
    <x v="0"/>
    <x v="1"/>
    <n v="0.62847222222222221"/>
    <s v="Weekend"/>
    <x v="50"/>
    <x v="3"/>
    <n v="342.46"/>
    <s v="Usha Gounder"/>
    <s v="Bronze"/>
    <x v="135"/>
    <s v="Operations"/>
    <s v="FreshMart Mysuru Main Road"/>
    <x v="0"/>
    <x v="1"/>
    <x v="1"/>
    <n v="7"/>
    <n v="0.30990528908412257"/>
    <x v="0"/>
  </r>
  <r>
    <s v="INV100814"/>
    <d v="2025-06-12T00:00:00"/>
    <s v="CUST0397"/>
    <s v="PRD071"/>
    <s v="STR021"/>
    <s v="EMP0280"/>
    <n v="3"/>
    <n v="53.39"/>
    <n v="0"/>
    <n v="0"/>
    <n v="184.2"/>
    <n v="129.03"/>
    <n v="55.17"/>
    <x v="5"/>
    <x v="0"/>
    <x v="1"/>
    <n v="0.43055555555555558"/>
    <s v="Weekend"/>
    <x v="37"/>
    <x v="1"/>
    <n v="53.39"/>
    <s v="Sudha Venkataraman"/>
    <s v="Bronze"/>
    <x v="61"/>
    <s v="Store Manager"/>
    <s v="FreshMart Madurai Market"/>
    <x v="0"/>
    <x v="1"/>
    <x v="9"/>
    <n v="6"/>
    <n v="0.29951140065146581"/>
    <x v="0"/>
  </r>
  <r>
    <s v="INV100844"/>
    <d v="2025-05-12T00:00:00"/>
    <s v="CUST0589"/>
    <s v="PRD091"/>
    <m/>
    <s v="EMP0244"/>
    <n v="1"/>
    <n v="376.11"/>
    <n v="0"/>
    <n v="0"/>
    <n v="376.11"/>
    <n v="301.57"/>
    <n v="74.540000000000006"/>
    <x v="3"/>
    <x v="0"/>
    <x v="1"/>
    <n v="0.65"/>
    <s v="Weekday"/>
    <x v="74"/>
    <x v="9"/>
    <n v="376.11"/>
    <s v="Ovi Venkataraman"/>
    <s v="Silver"/>
    <x v="136"/>
    <s v="Cashier"/>
    <m/>
    <x v="0"/>
    <x v="1"/>
    <x v="6"/>
    <n v="5"/>
    <n v="0.19818670069926353"/>
    <x v="0"/>
  </r>
  <r>
    <s v="INV101836"/>
    <d v="2025-01-12T00:00:00"/>
    <s v="CUST0235"/>
    <s v="PRD060"/>
    <s v="STR025"/>
    <s v="EMP0323"/>
    <n v="3"/>
    <n v="81.31"/>
    <n v="0"/>
    <n v="0"/>
    <n v="243.93"/>
    <n v="162.75"/>
    <n v="81.180000000000007"/>
    <x v="4"/>
    <x v="0"/>
    <x v="1"/>
    <n v="0.67500000000000004"/>
    <s v="Weekday"/>
    <x v="87"/>
    <x v="11"/>
    <n v="72.930000000000007"/>
    <s v="Rajesh Pandian"/>
    <s v="Gold"/>
    <x v="299"/>
    <s v="Sales"/>
    <s v="FreshMart Tiruppur Enclave"/>
    <x v="0"/>
    <x v="1"/>
    <x v="7"/>
    <n v="1"/>
    <n v="0.33280039355552826"/>
    <x v="0"/>
  </r>
  <r>
    <s v="INV100213"/>
    <d v="2025-11-25T00:00:00"/>
    <s v="CUST0200"/>
    <s v="PRD027"/>
    <s v="STR074"/>
    <s v="EMP0270"/>
    <n v="6"/>
    <n v="157.1"/>
    <n v="0"/>
    <n v="0"/>
    <n v="942.6"/>
    <n v="641.94000000000005"/>
    <n v="300.66000000000003"/>
    <x v="1"/>
    <x v="0"/>
    <x v="1"/>
    <n v="0.51388888888888884"/>
    <s v="Weekday"/>
    <x v="4"/>
    <x v="3"/>
    <n v="139.21"/>
    <s v="Karthik Achari"/>
    <s v="Gold"/>
    <x v="135"/>
    <s v="Operations"/>
    <s v="FreshMart Mysuru Main Road"/>
    <x v="0"/>
    <x v="1"/>
    <x v="5"/>
    <n v="11"/>
    <n v="0.31896880967536601"/>
    <x v="0"/>
  </r>
  <r>
    <s v="INV101433"/>
    <d v="2025-11-23T00:00:00"/>
    <s v="CUST0313"/>
    <s v="PRD019"/>
    <s v="STR020"/>
    <s v="EMP0267"/>
    <n v="3"/>
    <n v="448.94"/>
    <n v="0"/>
    <n v="0"/>
    <n v="1548.84"/>
    <n v="1140.24"/>
    <n v="408.6"/>
    <x v="0"/>
    <x v="0"/>
    <x v="1"/>
    <n v="0.56180555555555556"/>
    <s v="Weekend"/>
    <x v="85"/>
    <x v="7"/>
    <n v="448.94"/>
    <s v="Thiru Nair"/>
    <s v="Bronze"/>
    <x v="181"/>
    <s v="HR"/>
    <s v="FreshMart Erode Circle"/>
    <x v="0"/>
    <x v="1"/>
    <x v="5"/>
    <n v="11"/>
    <n v="0.26381033547687305"/>
    <x v="0"/>
  </r>
  <r>
    <s v="INV102248"/>
    <d v="2025-11-19T00:00:00"/>
    <s v="CUST0611"/>
    <s v="PRD074"/>
    <s v="STR016"/>
    <s v="EMP0067"/>
    <n v="4"/>
    <n v="434.28"/>
    <n v="0"/>
    <n v="0"/>
    <n v="1737.12"/>
    <n v="1257.04"/>
    <n v="480.08"/>
    <x v="4"/>
    <x v="0"/>
    <x v="1"/>
    <n v="0.80208333333333337"/>
    <s v="Weekday"/>
    <x v="110"/>
    <x v="1"/>
    <n v="414.29"/>
    <s v="Vasanth Iyer"/>
    <s v="Gold"/>
    <x v="4"/>
    <s v="Sales"/>
    <s v="FreshMart Kochi Bypass"/>
    <x v="0"/>
    <x v="1"/>
    <x v="5"/>
    <n v="11"/>
    <n v="0.27636547849313808"/>
    <x v="0"/>
  </r>
  <r>
    <s v="INV100530"/>
    <d v="2025-12-11T00:00:00"/>
    <s v="CUST0515"/>
    <s v="PRD051"/>
    <s v="STR055"/>
    <s v="EMP0068"/>
    <n v="2"/>
    <n v="147.97"/>
    <n v="0"/>
    <n v="0"/>
    <n v="295.94"/>
    <n v="225.6"/>
    <n v="70.34"/>
    <x v="4"/>
    <x v="0"/>
    <x v="1"/>
    <n v="0.45208333333333334"/>
    <s v="Weekday"/>
    <x v="136"/>
    <x v="2"/>
    <n v="147.97"/>
    <s v="Ovi Pillai"/>
    <s v="Bronze"/>
    <x v="5"/>
    <s v="Sales"/>
    <s v="FreshMart Madurai Circle"/>
    <x v="0"/>
    <x v="1"/>
    <x v="2"/>
    <n v="12"/>
    <n v="0.23768331418530786"/>
    <x v="0"/>
  </r>
  <r>
    <s v="INV100817"/>
    <d v="2025-12-11T00:00:00"/>
    <s v="CUST0200"/>
    <s v="PRD034"/>
    <s v="STR008"/>
    <s v="EMP0278"/>
    <n v="7"/>
    <n v="133.02000000000001"/>
    <n v="0"/>
    <n v="0"/>
    <n v="931.14"/>
    <n v="681.45"/>
    <n v="249.69"/>
    <x v="0"/>
    <x v="0"/>
    <x v="1"/>
    <n v="0.71805555555555556"/>
    <s v="Weekday"/>
    <x v="13"/>
    <x v="3"/>
    <n v="124.84"/>
    <s v="Karthik Achari"/>
    <s v="Gold"/>
    <x v="148"/>
    <s v="Inventory"/>
    <s v="FreshMart Kochi Plaza"/>
    <x v="0"/>
    <x v="1"/>
    <x v="2"/>
    <n v="12"/>
    <n v="0.2681551646368967"/>
    <x v="0"/>
  </r>
  <r>
    <s v="INV101479"/>
    <d v="2025-09-11T00:00:00"/>
    <s v="CUST0256"/>
    <s v="PRD029"/>
    <s v="STR010"/>
    <s v="EMP0129"/>
    <n v="3"/>
    <n v="332.73"/>
    <n v="0"/>
    <n v="0"/>
    <n v="1147.92"/>
    <n v="783.66"/>
    <n v="364.26"/>
    <x v="0"/>
    <x v="0"/>
    <x v="1"/>
    <n v="0.8569444444444444"/>
    <s v="Weekend"/>
    <x v="9"/>
    <x v="3"/>
    <n v="332.73"/>
    <s v="Charulatha Velan"/>
    <s v="Silver"/>
    <x v="173"/>
    <s v="Inventory"/>
    <s v="FreshMart Kochi Colony"/>
    <x v="0"/>
    <x v="1"/>
    <x v="10"/>
    <n v="9"/>
    <n v="0.31732176458289774"/>
    <x v="0"/>
  </r>
  <r>
    <s v="INV101386"/>
    <d v="2025-08-11T00:00:00"/>
    <s v="CUST0605"/>
    <s v="PRD068"/>
    <s v="STR002"/>
    <s v="EMP0184"/>
    <n v="3"/>
    <n v="257.27999999999997"/>
    <n v="0"/>
    <n v="0"/>
    <n v="887.62"/>
    <n v="482.94"/>
    <n v="404.68"/>
    <x v="0"/>
    <x v="0"/>
    <x v="1"/>
    <n v="0.4777777777777778"/>
    <s v="Weekend"/>
    <x v="105"/>
    <x v="11"/>
    <n v="232.2"/>
    <s v="Arun Iyer"/>
    <s v="Gold"/>
    <x v="287"/>
    <s v="Sales"/>
    <s v="FreshMart Tiruppur Bypass"/>
    <x v="0"/>
    <x v="1"/>
    <x v="11"/>
    <n v="8"/>
    <n v="0.45591581983281132"/>
    <x v="0"/>
  </r>
  <r>
    <s v="INV101143"/>
    <d v="2025-01-11T00:00:00"/>
    <s v="CUST0612"/>
    <s v="PRD084"/>
    <s v="STR078"/>
    <s v="EMP0296"/>
    <n v="4"/>
    <n v="246.31"/>
    <n v="0"/>
    <n v="0"/>
    <n v="1133.03"/>
    <n v="728.68"/>
    <n v="404.35"/>
    <x v="1"/>
    <x v="0"/>
    <x v="1"/>
    <n v="0.53680555555555554"/>
    <s v="Weekend"/>
    <x v="36"/>
    <x v="9"/>
    <n v="221.61"/>
    <s v="Ramesh Naidu"/>
    <s v="Gold"/>
    <x v="140"/>
    <s v="Billing"/>
    <s v="FreshMart Tiruppur Towers"/>
    <x v="0"/>
    <x v="1"/>
    <x v="7"/>
    <n v="1"/>
    <n v="0.35687492828963047"/>
    <x v="0"/>
  </r>
  <r>
    <s v="INV102303"/>
    <d v="2025-01-11T00:00:00"/>
    <s v="CUST0605"/>
    <s v="PRD108"/>
    <s v="STR032"/>
    <s v="EMP0224"/>
    <n v="8"/>
    <n v="350.62"/>
    <n v="0"/>
    <n v="0"/>
    <n v="3225.7"/>
    <n v="2079.44"/>
    <n v="1146.26"/>
    <x v="3"/>
    <x v="0"/>
    <x v="1"/>
    <n v="0.84930555555555554"/>
    <s v="Weekend"/>
    <x v="140"/>
    <x v="4"/>
    <n v="306.62"/>
    <s v="Arun Iyer"/>
    <s v="Gold"/>
    <x v="118"/>
    <s v="Operations"/>
    <s v="FreshMart Kochi Main Road"/>
    <x v="0"/>
    <x v="1"/>
    <x v="7"/>
    <n v="1"/>
    <n v="0.35535232662677868"/>
    <x v="0"/>
  </r>
  <r>
    <s v="INV102403"/>
    <d v="2025-10-31T00:00:00"/>
    <s v="CUST0279"/>
    <s v="PRD049"/>
    <s v="STR035"/>
    <s v="EMP0297"/>
    <n v="5"/>
    <n v="447.25"/>
    <n v="0"/>
    <n v="0"/>
    <n v="2236.25"/>
    <n v="1544.7"/>
    <n v="691.55"/>
    <x v="0"/>
    <x v="0"/>
    <x v="1"/>
    <n v="0.70416666666666672"/>
    <s v="Weekday"/>
    <x v="48"/>
    <x v="2"/>
    <n v="418.79"/>
    <s v="Ramesh Devi"/>
    <s v="Gold"/>
    <x v="296"/>
    <s v="Sales"/>
    <s v="FreshMart Kochi Circle"/>
    <x v="0"/>
    <x v="1"/>
    <x v="8"/>
    <n v="10"/>
    <n v="0.30924538848518723"/>
    <x v="0"/>
  </r>
  <r>
    <s v="INV100405"/>
    <d v="2025-10-26T00:00:00"/>
    <s v="CUST0500"/>
    <s v="PRD107"/>
    <s v="STR023"/>
    <s v="EMP0262"/>
    <n v="3"/>
    <n v="426.75"/>
    <n v="0"/>
    <n v="0"/>
    <n v="1472.29"/>
    <n v="1045.23"/>
    <n v="427.06"/>
    <x v="1"/>
    <x v="0"/>
    <x v="1"/>
    <n v="0.71944444444444444"/>
    <s v="Weekend"/>
    <x v="94"/>
    <x v="4"/>
    <n v="405.1"/>
    <s v="Nandhini Prabhu"/>
    <s v="Gold"/>
    <x v="234"/>
    <s v="Sales"/>
    <s v="FreshMart Mysuru Square"/>
    <x v="0"/>
    <x v="1"/>
    <x v="8"/>
    <n v="10"/>
    <n v="0.29006513662389882"/>
    <x v="0"/>
  </r>
  <r>
    <s v="INV100443"/>
    <d v="2025-10-26T00:00:00"/>
    <s v="CUST0480"/>
    <s v="PRD106"/>
    <s v="STR025"/>
    <s v="EMP0323"/>
    <n v="1"/>
    <n v="227"/>
    <n v="0"/>
    <n v="0"/>
    <n v="261.05"/>
    <n v="196.3"/>
    <n v="64.75"/>
    <x v="5"/>
    <x v="0"/>
    <x v="1"/>
    <n v="0.70763888888888893"/>
    <s v="Weekend"/>
    <x v="144"/>
    <x v="4"/>
    <n v="227"/>
    <s v="Aishwarya Balan"/>
    <s v="Bronze"/>
    <x v="299"/>
    <s v="Sales"/>
    <s v="FreshMart Tiruppur Enclave"/>
    <x v="0"/>
    <x v="1"/>
    <x v="8"/>
    <n v="10"/>
    <n v="0.24803677456425971"/>
    <x v="0"/>
  </r>
  <r>
    <s v="INV101379"/>
    <d v="2025-10-26T00:00:00"/>
    <s v="CUST0522"/>
    <s v="PRD003"/>
    <s v="STR082"/>
    <s v="EMP0115"/>
    <n v="4"/>
    <n v="589.75"/>
    <n v="0"/>
    <n v="0"/>
    <n v="2712.85"/>
    <n v="1374.6"/>
    <n v="1338.25"/>
    <x v="1"/>
    <x v="0"/>
    <x v="1"/>
    <n v="0.64375000000000004"/>
    <s v="Weekend"/>
    <x v="104"/>
    <x v="6"/>
    <n v="589.75"/>
    <s v="Gayathri Naicker"/>
    <s v="Silver"/>
    <x v="69"/>
    <s v="Store Manager"/>
    <s v="FreshMart Salem Bypass"/>
    <x v="0"/>
    <x v="1"/>
    <x v="8"/>
    <n v="10"/>
    <n v="0.49330040363455407"/>
    <x v="0"/>
  </r>
  <r>
    <s v="INV100805"/>
    <d v="2025-10-25T00:00:00"/>
    <s v="CUST0370"/>
    <s v="PRD005"/>
    <s v="STR067"/>
    <s v="EMP0247"/>
    <n v="7"/>
    <n v="359.38"/>
    <n v="0"/>
    <n v="0"/>
    <n v="2893.01"/>
    <n v="1436.89"/>
    <n v="1456.12"/>
    <x v="1"/>
    <x v="0"/>
    <x v="1"/>
    <n v="0.48749999999999999"/>
    <s v="Weekend"/>
    <x v="24"/>
    <x v="6"/>
    <n v="332.74"/>
    <s v="Jaya Naicker"/>
    <s v="Gold"/>
    <x v="31"/>
    <s v="Sales"/>
    <s v="FreshMart Salem Complex"/>
    <x v="0"/>
    <x v="1"/>
    <x v="8"/>
    <n v="10"/>
    <n v="0.5033235280901206"/>
    <x v="0"/>
  </r>
  <r>
    <s v="INV101643"/>
    <d v="2025-10-22T00:00:00"/>
    <s v="CUST0534"/>
    <s v="PRD025"/>
    <s v="STR064"/>
    <s v="EMP0234"/>
    <n v="5"/>
    <n v="383.51"/>
    <n v="0"/>
    <n v="0"/>
    <n v="1917.55"/>
    <n v="1429.5"/>
    <n v="488.05"/>
    <x v="0"/>
    <x v="0"/>
    <x v="1"/>
    <n v="0.7680555555555556"/>
    <s v="Weekday"/>
    <x v="8"/>
    <x v="3"/>
    <n v="383.51"/>
    <s v="Kalpana Nair"/>
    <s v="Silver"/>
    <x v="300"/>
    <s v="Sales"/>
    <s v="FreshMart Kochi Extension"/>
    <x v="0"/>
    <x v="1"/>
    <x v="8"/>
    <n v="10"/>
    <n v="0.25451748324685147"/>
    <x v="0"/>
  </r>
  <r>
    <s v="INV100420"/>
    <d v="2025-10-21T00:00:00"/>
    <s v="CUST0424"/>
    <s v="PRD010"/>
    <s v="STR068"/>
    <s v="EMP0233"/>
    <n v="1"/>
    <n v="182.3"/>
    <n v="0"/>
    <n v="0"/>
    <n v="182.3"/>
    <n v="107.6"/>
    <n v="74.7"/>
    <x v="5"/>
    <x v="0"/>
    <x v="1"/>
    <n v="0.83888888888888891"/>
    <s v="Weekday"/>
    <x v="113"/>
    <x v="6"/>
    <n v="182.3"/>
    <s v="Sanjay Varma"/>
    <s v="Bronze"/>
    <x v="40"/>
    <s v="Sales"/>
    <s v="FreshMart Coimbatore Main Road"/>
    <x v="0"/>
    <x v="1"/>
    <x v="8"/>
    <n v="10"/>
    <n v="0.4097641250685683"/>
    <x v="0"/>
  </r>
  <r>
    <s v="INV100574"/>
    <d v="2025-10-19T00:00:00"/>
    <s v="CUST0089"/>
    <s v="PRD018"/>
    <s v="STR033"/>
    <s v="EMP0313"/>
    <n v="1"/>
    <n v="232.58"/>
    <n v="0"/>
    <n v="0"/>
    <n v="267.47000000000003"/>
    <n v="191.2"/>
    <n v="76.27"/>
    <x v="4"/>
    <x v="0"/>
    <x v="1"/>
    <n v="0.61805555555555558"/>
    <s v="Weekend"/>
    <x v="21"/>
    <x v="7"/>
    <n v="232.58"/>
    <s v="Dhanush Chettiar"/>
    <s v="Bronze"/>
    <x v="199"/>
    <s v="HR"/>
    <s v="FreshMart Ahmedabad Complex"/>
    <x v="0"/>
    <x v="1"/>
    <x v="8"/>
    <n v="10"/>
    <n v="0.28515347515609224"/>
    <x v="0"/>
  </r>
  <r>
    <s v="INV101331"/>
    <d v="2025-10-18T00:00:00"/>
    <s v="CUST0541"/>
    <s v="PRD024"/>
    <s v="STR012"/>
    <s v="EMP0142"/>
    <n v="5"/>
    <n v="354.44"/>
    <n v="0"/>
    <n v="0"/>
    <n v="2038.03"/>
    <n v="1230.5999999999999"/>
    <n v="807.43"/>
    <x v="3"/>
    <x v="0"/>
    <x v="1"/>
    <n v="0.58750000000000002"/>
    <s v="Weekend"/>
    <x v="88"/>
    <x v="7"/>
    <n v="313.47000000000003"/>
    <s v="Divya Reddy"/>
    <s v="Gold"/>
    <x v="70"/>
    <s v="Billing"/>
    <s v="FreshMart Chennai Junction"/>
    <x v="0"/>
    <x v="1"/>
    <x v="8"/>
    <n v="10"/>
    <n v="0.39618160674769259"/>
    <x v="0"/>
  </r>
  <r>
    <s v="INV101826"/>
    <d v="2025-10-18T00:00:00"/>
    <s v="CUST0500"/>
    <s v="PRD033"/>
    <s v="STR056"/>
    <s v="EMP0163"/>
    <n v="6"/>
    <n v="242.47"/>
    <n v="0"/>
    <n v="0"/>
    <n v="1673.04"/>
    <n v="1062.18"/>
    <n v="610.86"/>
    <x v="3"/>
    <x v="0"/>
    <x v="1"/>
    <n v="0.84722222222222221"/>
    <s v="Weekend"/>
    <x v="66"/>
    <x v="3"/>
    <n v="217.42"/>
    <s v="Nandhini Prabhu"/>
    <s v="Gold"/>
    <x v="165"/>
    <s v="Cashier"/>
    <s v="FreshMart Bengaluru Junction"/>
    <x v="0"/>
    <x v="1"/>
    <x v="8"/>
    <n v="10"/>
    <n v="0.36511978195380868"/>
    <x v="0"/>
  </r>
  <r>
    <s v="INV100161"/>
    <d v="2025-10-16T00:00:00"/>
    <s v="CUST0330"/>
    <s v="PRD094"/>
    <s v="STR087"/>
    <s v="EMP0222"/>
    <n v="3"/>
    <n v="298.68"/>
    <n v="0"/>
    <n v="0"/>
    <n v="896.04"/>
    <n v="752.07"/>
    <n v="143.97"/>
    <x v="4"/>
    <x v="0"/>
    <x v="1"/>
    <n v="0.84722222222222221"/>
    <s v="Weekday"/>
    <x v="130"/>
    <x v="10"/>
    <n v="298.68"/>
    <s v="Anand Balan"/>
    <s v="Silver"/>
    <x v="96"/>
    <s v="Inventory"/>
    <s v="FreshMart Mysuru Complex"/>
    <x v="0"/>
    <x v="1"/>
    <x v="8"/>
    <n v="10"/>
    <n v="0.16067363064148923"/>
    <x v="0"/>
  </r>
  <r>
    <s v="INV101494"/>
    <d v="2025-10-13T00:00:00"/>
    <s v="CUST0343"/>
    <s v="PRD020"/>
    <s v="STR079"/>
    <s v="EMP0295"/>
    <n v="3"/>
    <n v="99.93"/>
    <n v="0"/>
    <n v="0"/>
    <n v="299.79000000000002"/>
    <n v="258.14999999999998"/>
    <n v="41.64"/>
    <x v="0"/>
    <x v="0"/>
    <x v="1"/>
    <n v="0.54374999999999996"/>
    <s v="Weekday"/>
    <x v="35"/>
    <x v="7"/>
    <n v="99.93"/>
    <s v="Jayakumar Nathan"/>
    <s v="Silver"/>
    <x v="145"/>
    <s v="Inventory"/>
    <s v="FreshMart Erode Hub"/>
    <x v="0"/>
    <x v="1"/>
    <x v="8"/>
    <n v="10"/>
    <n v="0.13889722805964175"/>
    <x v="0"/>
  </r>
  <r>
    <s v="INV101738"/>
    <d v="2025-12-10T00:00:00"/>
    <s v="CUST0543"/>
    <s v="PRD033"/>
    <s v="STR030"/>
    <s v="EMP0224"/>
    <n v="4"/>
    <n v="239.91"/>
    <n v="0"/>
    <n v="0"/>
    <n v="1103.5899999999999"/>
    <n v="708.12"/>
    <n v="395.47"/>
    <x v="3"/>
    <x v="0"/>
    <x v="1"/>
    <n v="0.49375000000000002"/>
    <s v="Weekend"/>
    <x v="66"/>
    <x v="3"/>
    <n v="217.42"/>
    <s v="Gopal Menon"/>
    <s v="Gold"/>
    <x v="118"/>
    <s v="Operations"/>
    <s v="FreshMart Mysuru Bypass"/>
    <x v="0"/>
    <x v="1"/>
    <x v="2"/>
    <n v="12"/>
    <n v="0.35834866209371241"/>
    <x v="0"/>
  </r>
  <r>
    <s v="INV101954"/>
    <d v="2025-10-10T00:00:00"/>
    <s v="CUST0379"/>
    <s v="PRD054"/>
    <s v="STR081"/>
    <s v="EMP0031"/>
    <n v="1"/>
    <n v="530.16"/>
    <n v="0"/>
    <n v="0"/>
    <n v="530.16"/>
    <n v="379.19"/>
    <n v="150.97"/>
    <x v="1"/>
    <x v="0"/>
    <x v="1"/>
    <n v="0.63749999999999996"/>
    <s v="Weekday"/>
    <x v="3"/>
    <x v="2"/>
    <n v="530.16"/>
    <s v="Aishwarya Pandian"/>
    <s v="Silver"/>
    <x v="196"/>
    <s v="Cashier"/>
    <s v="FreshMart Erode Crossing"/>
    <x v="0"/>
    <x v="1"/>
    <x v="8"/>
    <n v="10"/>
    <n v="0.28476309038780745"/>
    <x v="0"/>
  </r>
  <r>
    <s v="INV100744"/>
    <d v="2025-09-10T00:00:00"/>
    <s v="CUST0042"/>
    <s v="PRD100"/>
    <s v="STR041"/>
    <s v="EMP0097"/>
    <n v="3"/>
    <n v="290.45"/>
    <n v="0"/>
    <n v="0"/>
    <n v="871.35"/>
    <n v="713.67"/>
    <n v="157.68"/>
    <x v="2"/>
    <x v="0"/>
    <x v="1"/>
    <n v="0.54236111111111107"/>
    <s v="Weekday"/>
    <x v="90"/>
    <x v="10"/>
    <n v="290.45"/>
    <s v="Malathi Kumar"/>
    <s v="Silver"/>
    <x v="105"/>
    <s v="Billing"/>
    <s v="FreshMart Tiruppur Colony"/>
    <x v="0"/>
    <x v="1"/>
    <x v="10"/>
    <n v="9"/>
    <n v="0.18096057841280772"/>
    <x v="0"/>
  </r>
  <r>
    <s v="INV100988"/>
    <d v="2025-08-10T00:00:00"/>
    <s v="CUST0685"/>
    <s v="PRD033"/>
    <s v="STR047"/>
    <s v="EMP0231"/>
    <n v="7"/>
    <n v="225.96"/>
    <n v="0"/>
    <n v="0"/>
    <n v="1581.72"/>
    <n v="1239.21"/>
    <n v="342.51"/>
    <x v="5"/>
    <x v="0"/>
    <x v="1"/>
    <n v="0.44027777777777777"/>
    <s v="Weekday"/>
    <x v="66"/>
    <x v="3"/>
    <n v="217.42"/>
    <s v="Naveen Achari"/>
    <s v="Gold"/>
    <x v="295"/>
    <s v="Billing"/>
    <s v="FreshMart Hyderabad Enclave"/>
    <x v="0"/>
    <x v="1"/>
    <x v="11"/>
    <n v="8"/>
    <n v="0.21654275092936803"/>
    <x v="0"/>
  </r>
  <r>
    <s v="INV100500"/>
    <d v="2025-04-10T00:00:00"/>
    <s v="CUST0612"/>
    <s v="PRD043"/>
    <s v="STR063"/>
    <s v="EMP0049"/>
    <n v="6"/>
    <n v="46"/>
    <n v="0"/>
    <n v="0"/>
    <n v="317.39999999999998"/>
    <n v="219.54"/>
    <n v="97.86"/>
    <x v="4"/>
    <x v="0"/>
    <x v="1"/>
    <n v="0.6958333333333333"/>
    <s v="Weekend"/>
    <x v="131"/>
    <x v="12"/>
    <n v="42.97"/>
    <s v="Ramesh Naidu"/>
    <s v="Gold"/>
    <x v="49"/>
    <s v="Billing"/>
    <s v="FreshMart Hyderabad Market"/>
    <x v="0"/>
    <x v="1"/>
    <x v="4"/>
    <n v="4"/>
    <n v="0.30831758034026469"/>
    <x v="0"/>
  </r>
  <r>
    <s v="INV100570"/>
    <d v="2025-04-10T00:00:00"/>
    <s v="CUST0474"/>
    <s v="PRD084"/>
    <s v="STR030"/>
    <s v="EMP0224"/>
    <n v="1"/>
    <n v="221.61"/>
    <n v="0"/>
    <n v="0"/>
    <n v="254.85"/>
    <n v="182.17"/>
    <n v="72.680000000000007"/>
    <x v="4"/>
    <x v="0"/>
    <x v="1"/>
    <n v="0.8833333333333333"/>
    <s v="Weekend"/>
    <x v="36"/>
    <x v="9"/>
    <n v="221.61"/>
    <s v="Geetha Venkataraman"/>
    <s v="Bronze"/>
    <x v="118"/>
    <s v="Operations"/>
    <s v="FreshMart Mysuru Bypass"/>
    <x v="0"/>
    <x v="1"/>
    <x v="4"/>
    <n v="4"/>
    <n v="0.28518736511673537"/>
    <x v="0"/>
  </r>
  <r>
    <s v="INV101782"/>
    <d v="2025-02-10T00:00:00"/>
    <s v="CUST0394"/>
    <s v="PRD140"/>
    <s v="STR022"/>
    <s v="EMP0283"/>
    <n v="7"/>
    <n v="368.46"/>
    <n v="0"/>
    <n v="0"/>
    <n v="2579.2199999999998"/>
    <n v="1820.42"/>
    <n v="758.8"/>
    <x v="0"/>
    <x v="0"/>
    <x v="1"/>
    <n v="0.4861111111111111"/>
    <s v="Weekday"/>
    <x v="128"/>
    <x v="5"/>
    <n v="352.51"/>
    <s v="Sudha Mudaliar"/>
    <s v="Gold"/>
    <x v="16"/>
    <s v="Sales"/>
    <s v="FreshMart Tiruppur Complex"/>
    <x v="0"/>
    <x v="1"/>
    <x v="0"/>
    <n v="2"/>
    <n v="0.29419747055311296"/>
    <x v="0"/>
  </r>
  <r>
    <s v="INV100536"/>
    <d v="2025-09-23T00:00:00"/>
    <s v="CUST0571"/>
    <s v="PRD010"/>
    <s v="STR072"/>
    <s v="EMP0124"/>
    <n v="5"/>
    <n v="182.96"/>
    <n v="0"/>
    <n v="0"/>
    <n v="914.8"/>
    <n v="538"/>
    <n v="376.8"/>
    <x v="5"/>
    <x v="0"/>
    <x v="1"/>
    <n v="0.81180555555555556"/>
    <s v="Weekday"/>
    <x v="113"/>
    <x v="6"/>
    <n v="182.3"/>
    <s v="Nirmala Iyer"/>
    <s v="Gold"/>
    <x v="27"/>
    <s v="Sales"/>
    <s v="FreshMart Salem Point"/>
    <x v="0"/>
    <x v="1"/>
    <x v="10"/>
    <n v="9"/>
    <n v="0.41189331001311763"/>
    <x v="0"/>
  </r>
  <r>
    <s v="INV101108"/>
    <d v="2025-09-22T00:00:00"/>
    <s v="CUST0425"/>
    <s v="PRD103"/>
    <s v="STR010"/>
    <s v="EMP0004"/>
    <n v="8"/>
    <n v="360.25"/>
    <n v="0"/>
    <n v="0"/>
    <n v="2882"/>
    <n v="2427.2800000000002"/>
    <n v="454.72"/>
    <x v="2"/>
    <x v="0"/>
    <x v="1"/>
    <n v="0.43680555555555556"/>
    <s v="Weekday"/>
    <x v="93"/>
    <x v="10"/>
    <n v="355.64"/>
    <s v="Balaji Mudaliar"/>
    <s v="Gold"/>
    <x v="37"/>
    <s v="Sales"/>
    <s v="FreshMart Kochi Colony"/>
    <x v="0"/>
    <x v="1"/>
    <x v="10"/>
    <n v="9"/>
    <n v="0.1577793199167245"/>
    <x v="0"/>
  </r>
  <r>
    <s v="INV100205"/>
    <d v="2025-09-20T00:00:00"/>
    <s v="CUST0618"/>
    <s v="PRD013"/>
    <s v="STR086"/>
    <s v="EMP0263"/>
    <n v="7"/>
    <n v="181.93"/>
    <n v="0"/>
    <n v="0"/>
    <n v="1464.54"/>
    <n v="869.68"/>
    <n v="594.86"/>
    <x v="3"/>
    <x v="0"/>
    <x v="1"/>
    <n v="0.6430555555555556"/>
    <s v="Weekend"/>
    <x v="24"/>
    <x v="7"/>
    <n v="161.03"/>
    <s v="Malathi Naidu"/>
    <s v="Gold"/>
    <x v="99"/>
    <s v="Cashier"/>
    <s v="FreshMart Bengaluru Circle"/>
    <x v="0"/>
    <x v="1"/>
    <x v="10"/>
    <n v="9"/>
    <n v="0.40617531784724215"/>
    <x v="0"/>
  </r>
  <r>
    <s v="INV102374"/>
    <d v="2025-09-20T00:00:00"/>
    <s v="CUST0090"/>
    <s v="PRD128"/>
    <s v="STR079"/>
    <s v="EMP0295"/>
    <n v="3"/>
    <n v="253.11"/>
    <n v="0"/>
    <n v="0"/>
    <n v="873.23"/>
    <n v="572.22"/>
    <n v="301.01"/>
    <x v="2"/>
    <x v="0"/>
    <x v="1"/>
    <n v="0.62638888888888888"/>
    <s v="Weekend"/>
    <x v="46"/>
    <x v="0"/>
    <n v="253.11"/>
    <s v="Deepa Chettiar"/>
    <s v="Silver"/>
    <x v="145"/>
    <s v="Inventory"/>
    <s v="FreshMart Erode Hub"/>
    <x v="0"/>
    <x v="1"/>
    <x v="10"/>
    <n v="9"/>
    <n v="0.34470872507815808"/>
    <x v="0"/>
  </r>
  <r>
    <s v="INV102066"/>
    <d v="2025-09-17T00:00:00"/>
    <s v="CUST0599"/>
    <s v="PRD027"/>
    <s v="STR022"/>
    <s v="EMP0283"/>
    <n v="6"/>
    <n v="157.93"/>
    <n v="0"/>
    <n v="0"/>
    <n v="947.58"/>
    <n v="641.94000000000005"/>
    <n v="305.64"/>
    <x v="4"/>
    <x v="0"/>
    <x v="1"/>
    <n v="0.7944444444444444"/>
    <s v="Weekday"/>
    <x v="4"/>
    <x v="3"/>
    <n v="139.21"/>
    <s v="Kalpana Subramaniam"/>
    <s v="Gold"/>
    <x v="16"/>
    <s v="Sales"/>
    <s v="FreshMart Tiruppur Complex"/>
    <x v="0"/>
    <x v="1"/>
    <x v="10"/>
    <n v="9"/>
    <n v="0.32254796428797566"/>
    <x v="0"/>
  </r>
  <r>
    <s v="INV100193"/>
    <d v="2025-09-15T00:00:00"/>
    <s v="CUST0360"/>
    <s v="PRD132"/>
    <s v="STR020"/>
    <s v="EMP0296"/>
    <n v="4"/>
    <n v="351.78"/>
    <n v="0"/>
    <n v="0"/>
    <n v="1407.12"/>
    <n v="1015.32"/>
    <n v="391.8"/>
    <x v="3"/>
    <x v="0"/>
    <x v="1"/>
    <n v="0.59791666666666665"/>
    <s v="Weekday"/>
    <x v="77"/>
    <x v="0"/>
    <n v="351.78"/>
    <s v="Deepak Nathan"/>
    <s v="Bronze"/>
    <x v="140"/>
    <s v="Billing"/>
    <s v="FreshMart Erode Circle"/>
    <x v="0"/>
    <x v="1"/>
    <x v="10"/>
    <n v="9"/>
    <n v="0.27844107112399796"/>
    <x v="0"/>
  </r>
  <r>
    <s v="INV100465"/>
    <d v="2025-09-13T00:00:00"/>
    <s v="CUST0246"/>
    <s v="PRD064"/>
    <s v="STR024"/>
    <s v="EMP0124"/>
    <n v="8"/>
    <n v="404.88"/>
    <n v="0"/>
    <n v="0"/>
    <n v="3724.9"/>
    <n v="2205.36"/>
    <n v="1519.54"/>
    <x v="0"/>
    <x v="0"/>
    <x v="1"/>
    <n v="0.83611111111111114"/>
    <s v="Weekend"/>
    <x v="135"/>
    <x v="11"/>
    <n v="386.17"/>
    <s v="Udhay Varma"/>
    <s v="Gold"/>
    <x v="27"/>
    <s v="Sales"/>
    <s v="FreshMart Bengaluru Plaza"/>
    <x v="0"/>
    <x v="1"/>
    <x v="10"/>
    <n v="9"/>
    <n v="0.40794115278262499"/>
    <x v="0"/>
  </r>
  <r>
    <s v="INV101189"/>
    <d v="2025-12-09T00:00:00"/>
    <s v="CUST0417"/>
    <s v="PRD097"/>
    <s v="STR063"/>
    <s v="EMP0340"/>
    <n v="3"/>
    <n v="365.92"/>
    <n v="0"/>
    <n v="0"/>
    <n v="1097.76"/>
    <n v="931.14"/>
    <n v="166.62"/>
    <x v="4"/>
    <x v="0"/>
    <x v="1"/>
    <n v="0.67291666666666672"/>
    <s v="Weekday"/>
    <x v="41"/>
    <x v="10"/>
    <n v="365.92"/>
    <s v="Sanjay Chandran"/>
    <s v="Bronze"/>
    <x v="245"/>
    <s v="Cashier"/>
    <s v="FreshMart Hyderabad Market"/>
    <x v="0"/>
    <x v="1"/>
    <x v="2"/>
    <n v="12"/>
    <n v="0.15178181023174464"/>
    <x v="0"/>
  </r>
  <r>
    <s v="INV100020"/>
    <d v="2025-11-09T00:00:00"/>
    <s v="CUST0237"/>
    <s v="PRD007"/>
    <s v="STR027"/>
    <s v="EMP0143"/>
    <n v="1"/>
    <n v="437.49"/>
    <n v="0"/>
    <n v="0"/>
    <n v="437.49"/>
    <n v="265.44"/>
    <n v="172.05"/>
    <x v="4"/>
    <x v="0"/>
    <x v="1"/>
    <n v="0.90416666666666667"/>
    <s v="Weekday"/>
    <x v="7"/>
    <x v="6"/>
    <n v="437.49"/>
    <s v="Harini Varma"/>
    <s v="Bronze"/>
    <x v="24"/>
    <s v="Sales"/>
    <s v="FreshMart Coimbatore Heights"/>
    <x v="0"/>
    <x v="1"/>
    <x v="5"/>
    <n v="11"/>
    <n v="0.39326613179729825"/>
    <x v="0"/>
  </r>
  <r>
    <s v="INV100029"/>
    <d v="2025-10-09T00:00:00"/>
    <s v="CUST0523"/>
    <s v="PRD033"/>
    <s v="STR043"/>
    <s v="EMP0167"/>
    <n v="2"/>
    <n v="217.42"/>
    <n v="0"/>
    <n v="0"/>
    <n v="434.84"/>
    <n v="354.06"/>
    <n v="80.78"/>
    <x v="1"/>
    <x v="0"/>
    <x v="1"/>
    <n v="0.38541666666666669"/>
    <s v="Weekday"/>
    <x v="66"/>
    <x v="3"/>
    <n v="217.42"/>
    <s v="Mala Velan"/>
    <s v="Silver"/>
    <x v="76"/>
    <s v="Store Manager"/>
    <s v="FreshMart Erode Heights"/>
    <x v="0"/>
    <x v="1"/>
    <x v="8"/>
    <n v="10"/>
    <n v="0.18576947842884742"/>
    <x v="0"/>
  </r>
  <r>
    <s v="INV101846"/>
    <d v="2025-07-09T00:00:00"/>
    <s v="CUST0620"/>
    <s v="PRD018"/>
    <s v="STR015"/>
    <s v="EMP0118"/>
    <n v="1"/>
    <n v="232.58"/>
    <n v="0"/>
    <n v="0"/>
    <n v="267.47000000000003"/>
    <n v="191.2"/>
    <n v="76.27"/>
    <x v="1"/>
    <x v="0"/>
    <x v="1"/>
    <n v="0.74236111111111114"/>
    <s v="Weekend"/>
    <x v="21"/>
    <x v="7"/>
    <n v="232.58"/>
    <s v="Nagarajan Gupta"/>
    <s v="Silver"/>
    <x v="191"/>
    <s v="Inventory"/>
    <s v="FreshMart Salem Circle"/>
    <x v="0"/>
    <x v="1"/>
    <x v="1"/>
    <n v="7"/>
    <n v="0.28515347515609224"/>
    <x v="0"/>
  </r>
  <r>
    <s v="INV100616"/>
    <d v="2025-05-09T00:00:00"/>
    <s v="CUST0149"/>
    <s v="PRD016"/>
    <s v="STR033"/>
    <s v="EMP0024"/>
    <n v="4"/>
    <n v="59.92"/>
    <n v="0"/>
    <n v="0"/>
    <n v="239.68"/>
    <n v="192.6"/>
    <n v="47.08"/>
    <x v="2"/>
    <x v="0"/>
    <x v="1"/>
    <n v="0.69652777777777775"/>
    <s v="Weekday"/>
    <x v="17"/>
    <x v="7"/>
    <n v="59.92"/>
    <s v="Vani Rao"/>
    <s v="Silver"/>
    <x v="156"/>
    <s v="Cashier"/>
    <s v="FreshMart Ahmedabad Complex"/>
    <x v="0"/>
    <x v="1"/>
    <x v="6"/>
    <n v="5"/>
    <n v="0.19642857142857142"/>
    <x v="0"/>
  </r>
  <r>
    <s v="INV102027"/>
    <d v="2025-08-31T00:00:00"/>
    <s v="CUST0325"/>
    <s v="PRD035"/>
    <s v="STR076"/>
    <s v="EMP0342"/>
    <n v="1"/>
    <n v="503.36"/>
    <n v="0"/>
    <n v="0"/>
    <n v="578.86"/>
    <n v="389.8"/>
    <n v="189.06"/>
    <x v="3"/>
    <x v="0"/>
    <x v="1"/>
    <n v="0.60972222222222228"/>
    <s v="Weekend"/>
    <x v="40"/>
    <x v="3"/>
    <n v="503.36"/>
    <s v="Meena Kumar"/>
    <s v="Bronze"/>
    <x v="180"/>
    <s v="Inventory"/>
    <s v="FreshMart Hyderabad Towers"/>
    <x v="0"/>
    <x v="1"/>
    <x v="11"/>
    <n v="8"/>
    <n v="0.3266074698545417"/>
    <x v="0"/>
  </r>
  <r>
    <s v="INV101746"/>
    <d v="2025-08-29T00:00:00"/>
    <s v="CUST0482"/>
    <s v="PRD093"/>
    <s v="STR001"/>
    <s v="EMP0320"/>
    <n v="7"/>
    <n v="102.76"/>
    <n v="0"/>
    <n v="0"/>
    <n v="719.32"/>
    <n v="558.74"/>
    <n v="160.58000000000001"/>
    <x v="5"/>
    <x v="0"/>
    <x v="1"/>
    <n v="0.45069444444444445"/>
    <s v="Weekday"/>
    <x v="61"/>
    <x v="10"/>
    <n v="96.72"/>
    <s v="Prakash Naicker"/>
    <s v="Gold"/>
    <x v="259"/>
    <s v="Sales"/>
    <s v="FreshMart Madurai Crossing"/>
    <x v="0"/>
    <x v="1"/>
    <x v="11"/>
    <n v="8"/>
    <n v="0.22323861424678865"/>
    <x v="0"/>
  </r>
  <r>
    <s v="INV100009"/>
    <d v="2025-08-24T00:00:00"/>
    <s v="CUST0151"/>
    <s v="PRD105"/>
    <s v="STR062"/>
    <s v="EMP0350"/>
    <n v="5"/>
    <n v="131.03"/>
    <n v="0"/>
    <n v="0"/>
    <n v="753.42"/>
    <n v="586.35"/>
    <n v="167.07"/>
    <x v="5"/>
    <x v="0"/>
    <x v="1"/>
    <n v="0.57638888888888884"/>
    <s v="Weekend"/>
    <x v="39"/>
    <x v="4"/>
    <n v="131.03"/>
    <s v="Gopal Selvam"/>
    <s v="Silver"/>
    <x v="94"/>
    <s v="Cashier"/>
    <s v="FreshMart Hyderabad Crossing"/>
    <x v="0"/>
    <x v="1"/>
    <x v="11"/>
    <n v="8"/>
    <n v="0.22174882535637494"/>
    <x v="0"/>
  </r>
  <r>
    <s v="INV101023"/>
    <d v="2025-08-19T00:00:00"/>
    <s v="CUST0186"/>
    <s v="PRD141"/>
    <s v="STR003"/>
    <s v="EMP0298"/>
    <n v="2"/>
    <n v="46.76"/>
    <n v="0"/>
    <n v="0"/>
    <n v="93.52"/>
    <n v="73.3"/>
    <n v="20.22"/>
    <x v="1"/>
    <x v="0"/>
    <x v="1"/>
    <n v="0.64930555555555558"/>
    <s v="Weekday"/>
    <x v="103"/>
    <x v="5"/>
    <n v="46.76"/>
    <s v="Bhavani Pillai"/>
    <s v="Bronze"/>
    <x v="107"/>
    <s v="Billing"/>
    <s v="FreshMart Tiruppur Square"/>
    <x v="0"/>
    <x v="1"/>
    <x v="11"/>
    <n v="8"/>
    <n v="0.2162104362703165"/>
    <x v="0"/>
  </r>
  <r>
    <s v="INV101369"/>
    <d v="2025-08-19T00:00:00"/>
    <s v="CUST0677"/>
    <s v="PRD089"/>
    <s v="STR041"/>
    <s v="EMP0325"/>
    <n v="4"/>
    <n v="330.3"/>
    <n v="0"/>
    <n v="0"/>
    <n v="1321.2"/>
    <n v="1005.68"/>
    <n v="315.52"/>
    <x v="2"/>
    <x v="0"/>
    <x v="1"/>
    <n v="0.82777777777777772"/>
    <s v="Weekday"/>
    <x v="92"/>
    <x v="9"/>
    <n v="305.67"/>
    <s v="Kamala Naidu"/>
    <s v="Gold"/>
    <x v="298"/>
    <s v="Cashier"/>
    <s v="FreshMart Tiruppur Colony"/>
    <x v="0"/>
    <x v="1"/>
    <x v="11"/>
    <n v="8"/>
    <n v="0.23881320012110199"/>
    <x v="0"/>
  </r>
  <r>
    <s v="INV100853"/>
    <d v="2025-08-17T00:00:00"/>
    <s v="CUST0058"/>
    <s v="PRD031"/>
    <s v="STR072"/>
    <s v="EMP0124"/>
    <n v="7"/>
    <n v="381.68"/>
    <n v="0"/>
    <n v="0"/>
    <n v="3072.52"/>
    <n v="1902.46"/>
    <n v="1170.06"/>
    <x v="2"/>
    <x v="0"/>
    <x v="1"/>
    <n v="0.6166666666666667"/>
    <s v="Weekend"/>
    <x v="50"/>
    <x v="3"/>
    <n v="342.46"/>
    <s v="Tara Devi"/>
    <s v="Gold"/>
    <x v="27"/>
    <s v="Sales"/>
    <s v="FreshMart Salem Point"/>
    <x v="0"/>
    <x v="1"/>
    <x v="11"/>
    <n v="8"/>
    <n v="0.38081444547146964"/>
    <x v="0"/>
  </r>
  <r>
    <s v="INV100938"/>
    <d v="2025-06-08T00:00:00"/>
    <s v="CUST0119"/>
    <s v="PRD090"/>
    <s v="STR088"/>
    <s v="EMP0012"/>
    <n v="4"/>
    <n v="470.43"/>
    <n v="0"/>
    <n v="0"/>
    <n v="1881.72"/>
    <n v="1480.72"/>
    <n v="401"/>
    <x v="0"/>
    <x v="0"/>
    <x v="1"/>
    <n v="0.8305555555555556"/>
    <s v="Weekday"/>
    <x v="49"/>
    <x v="9"/>
    <n v="438.7"/>
    <s v="Nandhini Naidu"/>
    <s v="Gold"/>
    <x v="172"/>
    <s v="Cashier"/>
    <s v="FreshMart Salem Extension"/>
    <x v="0"/>
    <x v="1"/>
    <x v="9"/>
    <n v="6"/>
    <n v="0.21310290585209277"/>
    <x v="0"/>
  </r>
  <r>
    <s v="INV102044"/>
    <d v="2025-06-08T00:00:00"/>
    <s v="CUST0543"/>
    <s v="PRD041"/>
    <s v="STR039"/>
    <s v="EMP0184"/>
    <n v="7"/>
    <n v="228.73"/>
    <n v="0"/>
    <n v="0"/>
    <n v="1601.11"/>
    <n v="1327.83"/>
    <n v="273.27999999999997"/>
    <x v="4"/>
    <x v="0"/>
    <x v="1"/>
    <n v="0.83472222222222225"/>
    <s v="Weekday"/>
    <x v="116"/>
    <x v="12"/>
    <n v="217.85"/>
    <s v="Gopal Menon"/>
    <s v="Gold"/>
    <x v="287"/>
    <s v="Sales"/>
    <s v="FreshMart Mysuru Market"/>
    <x v="0"/>
    <x v="1"/>
    <x v="9"/>
    <n v="6"/>
    <n v="0.17068158964718227"/>
    <x v="0"/>
  </r>
  <r>
    <s v="INV100735"/>
    <d v="2025-02-08T00:00:00"/>
    <s v="CUST0531"/>
    <s v="PRD007"/>
    <s v="STR058"/>
    <s v="EMP0297"/>
    <n v="2"/>
    <n v="437.49"/>
    <n v="0"/>
    <n v="0"/>
    <n v="1006.23"/>
    <n v="530.88"/>
    <n v="475.35"/>
    <x v="2"/>
    <x v="0"/>
    <x v="1"/>
    <n v="0.89027777777777772"/>
    <s v="Weekend"/>
    <x v="7"/>
    <x v="6"/>
    <n v="437.49"/>
    <s v="Kamala Sekar"/>
    <s v="Silver"/>
    <x v="296"/>
    <s v="Sales"/>
    <s v="FreshMart Erode Central"/>
    <x v="0"/>
    <x v="1"/>
    <x v="0"/>
    <n v="2"/>
    <n v="0.47240690498196236"/>
    <x v="0"/>
  </r>
  <r>
    <s v="INV102359"/>
    <d v="2025-02-08T00:00:00"/>
    <s v="CUST0417"/>
    <s v="PRD022"/>
    <s v="STR070"/>
    <s v="EMP0183"/>
    <n v="3"/>
    <n v="397.22"/>
    <n v="0"/>
    <n v="0"/>
    <n v="1370.41"/>
    <n v="958.11"/>
    <n v="412.3"/>
    <x v="0"/>
    <x v="0"/>
    <x v="1"/>
    <n v="0.70833333333333337"/>
    <s v="Weekend"/>
    <x v="25"/>
    <x v="7"/>
    <n v="397.22"/>
    <s v="Sanjay Chandran"/>
    <s v="Bronze"/>
    <x v="146"/>
    <s v="Cashier"/>
    <s v="FreshMart Bengaluru Nagar"/>
    <x v="0"/>
    <x v="1"/>
    <x v="0"/>
    <n v="2"/>
    <n v="0.30085886705438519"/>
    <x v="0"/>
  </r>
  <r>
    <s v="INV101530"/>
    <d v="2025-01-08T00:00:00"/>
    <s v="CUST0522"/>
    <s v="PRD090"/>
    <s v="STR018"/>
    <s v="EMP0308"/>
    <n v="4"/>
    <n v="438.7"/>
    <n v="0"/>
    <n v="0"/>
    <n v="1754.8"/>
    <n v="1480.72"/>
    <n v="274.08"/>
    <x v="5"/>
    <x v="0"/>
    <x v="1"/>
    <n v="0.8881944444444444"/>
    <s v="Weekday"/>
    <x v="49"/>
    <x v="9"/>
    <n v="438.7"/>
    <s v="Gayathri Naicker"/>
    <s v="Silver"/>
    <x v="80"/>
    <s v="Cashier"/>
    <s v="FreshMart Hyderabad Main Road"/>
    <x v="0"/>
    <x v="1"/>
    <x v="7"/>
    <n v="1"/>
    <n v="0.15618873945748804"/>
    <x v="0"/>
  </r>
  <r>
    <s v="INV101240"/>
    <d v="2025-07-29T00:00:00"/>
    <s v="CUST0193"/>
    <s v="PRD052"/>
    <s v="STR011"/>
    <s v="EMP0058"/>
    <n v="2"/>
    <n v="328.59"/>
    <n v="0"/>
    <n v="0"/>
    <n v="657.18"/>
    <n v="510.98"/>
    <n v="146.19999999999999"/>
    <x v="0"/>
    <x v="0"/>
    <x v="1"/>
    <n v="0.72083333333333333"/>
    <s v="Weekday"/>
    <x v="10"/>
    <x v="2"/>
    <n v="328.59"/>
    <s v="Ilango Nathan"/>
    <s v="Bronze"/>
    <x v="119"/>
    <s v="Cashier"/>
    <s v="FreshMart Bengaluru Enclave"/>
    <x v="0"/>
    <x v="1"/>
    <x v="1"/>
    <n v="7"/>
    <n v="0.22246568672205483"/>
    <x v="0"/>
  </r>
  <r>
    <s v="INV101849"/>
    <d v="2025-07-26T00:00:00"/>
    <s v="CUST0082"/>
    <s v="PRD012"/>
    <s v="STR086"/>
    <s v="EMP0263"/>
    <n v="6"/>
    <n v="541.83000000000004"/>
    <n v="0"/>
    <n v="0"/>
    <n v="3738.63"/>
    <n v="2018.4"/>
    <n v="1720.23"/>
    <x v="5"/>
    <x v="0"/>
    <x v="1"/>
    <n v="0.87222222222222223"/>
    <s v="Weekend"/>
    <x v="51"/>
    <x v="6"/>
    <n v="541.35"/>
    <s v="Kavya Raj"/>
    <s v="Gold"/>
    <x v="99"/>
    <s v="Cashier"/>
    <s v="FreshMart Bengaluru Circle"/>
    <x v="0"/>
    <x v="1"/>
    <x v="1"/>
    <n v="7"/>
    <n v="0.46012309321863892"/>
    <x v="0"/>
  </r>
  <r>
    <s v="INV101885"/>
    <d v="2025-07-26T00:00:00"/>
    <s v="CUST0092"/>
    <s v="PRD035"/>
    <s v="STR028"/>
    <s v="EMP0235"/>
    <n v="4"/>
    <n v="548.55999999999995"/>
    <n v="0"/>
    <n v="0"/>
    <n v="2523.38"/>
    <n v="1559.2"/>
    <n v="964.18"/>
    <x v="0"/>
    <x v="0"/>
    <x v="1"/>
    <n v="0.6118055555555556"/>
    <s v="Weekend"/>
    <x v="40"/>
    <x v="3"/>
    <n v="503.36"/>
    <s v="Naveen Kumar"/>
    <s v="Gold"/>
    <x v="71"/>
    <s v="Cashier"/>
    <s v="FreshMart Ahmedabad Hub"/>
    <x v="0"/>
    <x v="1"/>
    <x v="1"/>
    <n v="7"/>
    <n v="0.38209861376407828"/>
    <x v="0"/>
  </r>
  <r>
    <s v="INV100416"/>
    <d v="2025-07-19T00:00:00"/>
    <s v="CUST0030"/>
    <s v="PRD017"/>
    <s v="STR086"/>
    <s v="EMP0263"/>
    <n v="1"/>
    <n v="464.41"/>
    <n v="0"/>
    <n v="0"/>
    <n v="534.07000000000005"/>
    <n v="397.69"/>
    <n v="136.38"/>
    <x v="5"/>
    <x v="0"/>
    <x v="1"/>
    <n v="0.64861111111111114"/>
    <s v="Weekend"/>
    <x v="34"/>
    <x v="7"/>
    <n v="464.41"/>
    <s v="Revathi Pillai"/>
    <s v="Silver"/>
    <x v="99"/>
    <s v="Cashier"/>
    <s v="FreshMart Bengaluru Circle"/>
    <x v="0"/>
    <x v="1"/>
    <x v="1"/>
    <n v="7"/>
    <n v="0.25535978429793843"/>
    <x v="0"/>
  </r>
  <r>
    <s v="INV101129"/>
    <d v="2025-07-19T00:00:00"/>
    <s v="CUST0180"/>
    <s v="PRD122"/>
    <s v="STR005"/>
    <s v="EMP0127"/>
    <n v="1"/>
    <n v="102.51"/>
    <n v="0"/>
    <n v="0"/>
    <n v="117.89"/>
    <n v="88.72"/>
    <n v="29.17"/>
    <x v="2"/>
    <x v="0"/>
    <x v="1"/>
    <n v="0.57013888888888886"/>
    <s v="Weekend"/>
    <x v="12"/>
    <x v="8"/>
    <n v="102.51"/>
    <s v="Nandhini Gupta"/>
    <s v="Silver"/>
    <x v="15"/>
    <s v="Sales"/>
    <s v="FreshMart Chennai Crossing"/>
    <x v="0"/>
    <x v="1"/>
    <x v="1"/>
    <n v="7"/>
    <n v="0.24743404868945629"/>
    <x v="0"/>
  </r>
  <r>
    <s v="INV101653"/>
    <d v="2025-07-13T00:00:00"/>
    <s v="CUST0140"/>
    <s v="PRD086"/>
    <s v="STR049"/>
    <s v="EMP0017"/>
    <n v="3"/>
    <n v="327.08"/>
    <n v="0"/>
    <n v="0"/>
    <n v="1128.43"/>
    <n v="823.83"/>
    <n v="304.60000000000002"/>
    <x v="3"/>
    <x v="0"/>
    <x v="1"/>
    <n v="0.60833333333333328"/>
    <s v="Weekend"/>
    <x v="100"/>
    <x v="9"/>
    <n v="327.08"/>
    <s v="Manoj Prabhu"/>
    <s v="Bronze"/>
    <x v="0"/>
    <s v="Sales"/>
    <s v="FreshMart Mysuru Circle"/>
    <x v="0"/>
    <x v="1"/>
    <x v="1"/>
    <n v="7"/>
    <n v="0.26993256116905789"/>
    <x v="0"/>
  </r>
  <r>
    <s v="INV100673"/>
    <d v="2025-08-07T00:00:00"/>
    <s v="CUST0020"/>
    <s v="PRD126"/>
    <s v="STR048"/>
    <s v="EMP0152"/>
    <n v="3"/>
    <n v="360.52"/>
    <n v="0"/>
    <n v="0"/>
    <n v="1081.56"/>
    <n v="973.44"/>
    <n v="108.12"/>
    <x v="0"/>
    <x v="0"/>
    <x v="1"/>
    <n v="0.4"/>
    <s v="Weekday"/>
    <x v="78"/>
    <x v="8"/>
    <n v="360.52"/>
    <s v="Ilango Murugan"/>
    <s v="Bronze"/>
    <x v="141"/>
    <s v="Store Manager"/>
    <s v="FreshMart Bengaluru Square"/>
    <x v="0"/>
    <x v="1"/>
    <x v="11"/>
    <n v="8"/>
    <n v="9.9966714745367807E-2"/>
    <x v="0"/>
  </r>
  <r>
    <s v="INV100196"/>
    <d v="2025-06-28T00:00:00"/>
    <s v="CUST0094"/>
    <s v="PRD012"/>
    <s v="STR033"/>
    <s v="EMP0313"/>
    <n v="5"/>
    <n v="541.35"/>
    <n v="0"/>
    <n v="0"/>
    <n v="3112.76"/>
    <n v="1682"/>
    <n v="1430.76"/>
    <x v="5"/>
    <x v="0"/>
    <x v="1"/>
    <n v="0.71666666666666667"/>
    <s v="Weekend"/>
    <x v="51"/>
    <x v="6"/>
    <n v="541.35"/>
    <s v="Sathish Sharma"/>
    <s v="Silver"/>
    <x v="199"/>
    <s v="HR"/>
    <s v="FreshMart Ahmedabad Complex"/>
    <x v="0"/>
    <x v="1"/>
    <x v="9"/>
    <n v="6"/>
    <n v="0.4596435317852966"/>
    <x v="0"/>
  </r>
  <r>
    <s v="INV100447"/>
    <d v="2025-06-24T00:00:00"/>
    <s v="CUST0190"/>
    <s v="PRD005"/>
    <s v="STR010"/>
    <s v="EMP0129"/>
    <n v="4"/>
    <n v="332.74"/>
    <n v="0"/>
    <n v="0"/>
    <n v="1330.96"/>
    <n v="821.08"/>
    <n v="509.88"/>
    <x v="3"/>
    <x v="0"/>
    <x v="1"/>
    <n v="0.37638888888888888"/>
    <s v="Weekday"/>
    <x v="24"/>
    <x v="6"/>
    <n v="332.74"/>
    <s v="Jaya Kumar"/>
    <s v="Bronze"/>
    <x v="173"/>
    <s v="Inventory"/>
    <s v="FreshMart Kochi Colony"/>
    <x v="0"/>
    <x v="1"/>
    <x v="9"/>
    <n v="6"/>
    <n v="0.38309190358838729"/>
    <x v="0"/>
  </r>
  <r>
    <s v="INV100939"/>
    <d v="2025-06-14T00:00:00"/>
    <s v="CUST0365"/>
    <s v="PRD103"/>
    <s v="STR078"/>
    <s v="EMP0296"/>
    <n v="2"/>
    <n v="355.64"/>
    <n v="0"/>
    <n v="0"/>
    <n v="817.97"/>
    <n v="606.82000000000005"/>
    <n v="211.15"/>
    <x v="1"/>
    <x v="0"/>
    <x v="1"/>
    <n v="0.58819444444444446"/>
    <s v="Weekend"/>
    <x v="93"/>
    <x v="10"/>
    <n v="355.64"/>
    <s v="Jaya Iyer"/>
    <s v="Silver"/>
    <x v="140"/>
    <s v="Billing"/>
    <s v="FreshMart Tiruppur Towers"/>
    <x v="0"/>
    <x v="1"/>
    <x v="9"/>
    <n v="6"/>
    <n v="0.25813905155445799"/>
    <x v="0"/>
  </r>
  <r>
    <s v="INV100978"/>
    <d v="2025-07-06T00:00:00"/>
    <s v="CUST0398"/>
    <s v="PRD012"/>
    <s v="STR091"/>
    <s v="EMP0076"/>
    <n v="4"/>
    <n v="605.22"/>
    <n v="0"/>
    <n v="0"/>
    <n v="2784.01"/>
    <n v="1345.6"/>
    <n v="1438.41"/>
    <x v="0"/>
    <x v="0"/>
    <x v="1"/>
    <n v="0.5541666666666667"/>
    <s v="Weekend"/>
    <x v="51"/>
    <x v="6"/>
    <n v="541.35"/>
    <s v="Balamurugan Menon"/>
    <s v="Gold"/>
    <x v="285"/>
    <s v="Inventory"/>
    <s v="FreshMart Tiruppur Plaza"/>
    <x v="0"/>
    <x v="1"/>
    <x v="1"/>
    <n v="7"/>
    <n v="0.5166684027715418"/>
    <x v="0"/>
  </r>
  <r>
    <s v="INV100473"/>
    <d v="2025-04-06T00:00:00"/>
    <s v="CUST0329"/>
    <s v="PRD016"/>
    <s v="STR006"/>
    <s v="EMP0265"/>
    <n v="6"/>
    <n v="66.930000000000007"/>
    <n v="0"/>
    <n v="0"/>
    <n v="401.58"/>
    <n v="288.89999999999998"/>
    <n v="112.68"/>
    <x v="0"/>
    <x v="0"/>
    <x v="1"/>
    <n v="0.39791666666666664"/>
    <s v="Weekday"/>
    <x v="17"/>
    <x v="7"/>
    <n v="59.92"/>
    <s v="Usha Krishnan"/>
    <s v="Gold"/>
    <x v="124"/>
    <s v="Operations"/>
    <s v="FreshMart Mysuru Junction"/>
    <x v="0"/>
    <x v="1"/>
    <x v="4"/>
    <n v="4"/>
    <n v="0.2805916629314209"/>
    <x v="0"/>
  </r>
  <r>
    <s v="INV101640"/>
    <d v="2025-04-06T00:00:00"/>
    <s v="CUST0246"/>
    <s v="PRD102"/>
    <s v="STR051"/>
    <s v="EMP0024"/>
    <n v="4"/>
    <n v="449.39"/>
    <n v="0"/>
    <n v="0"/>
    <n v="1797.56"/>
    <n v="1363.6"/>
    <n v="433.96"/>
    <x v="2"/>
    <x v="0"/>
    <x v="1"/>
    <n v="0.68611111111111112"/>
    <s v="Weekday"/>
    <x v="63"/>
    <x v="10"/>
    <n v="400.33"/>
    <s v="Udhay Varma"/>
    <s v="Gold"/>
    <x v="156"/>
    <s v="Cashier"/>
    <s v="FreshMart Madurai Arcade"/>
    <x v="0"/>
    <x v="1"/>
    <x v="4"/>
    <n v="4"/>
    <n v="0.24141614188121677"/>
    <x v="0"/>
  </r>
  <r>
    <s v="INV100231"/>
    <d v="2025-01-06T00:00:00"/>
    <s v="CUST0372"/>
    <s v="PRD051"/>
    <s v="STR044"/>
    <s v="EMP0031"/>
    <n v="1"/>
    <n v="147.97"/>
    <n v="0"/>
    <n v="0"/>
    <n v="170.17"/>
    <n v="112.8"/>
    <n v="57.37"/>
    <x v="5"/>
    <x v="0"/>
    <x v="1"/>
    <n v="0.77500000000000002"/>
    <s v="Weekend"/>
    <x v="136"/>
    <x v="2"/>
    <n v="147.97"/>
    <s v="Harini Sharma"/>
    <s v="Bronze"/>
    <x v="196"/>
    <s v="Cashier"/>
    <s v="FreshMart Erode Colony"/>
    <x v="0"/>
    <x v="1"/>
    <x v="7"/>
    <n v="1"/>
    <n v="0.3371334547805136"/>
    <x v="0"/>
  </r>
  <r>
    <s v="INV100991"/>
    <d v="2025-01-06T00:00:00"/>
    <s v="CUST0562"/>
    <s v="PRD020"/>
    <s v="STR052"/>
    <s v="EMP0205"/>
    <n v="7"/>
    <n v="104.55"/>
    <n v="0"/>
    <n v="0"/>
    <n v="841.63"/>
    <n v="602.35"/>
    <n v="239.28"/>
    <x v="3"/>
    <x v="0"/>
    <x v="1"/>
    <n v="0.72499999999999998"/>
    <s v="Weekend"/>
    <x v="35"/>
    <x v="7"/>
    <n v="99.93"/>
    <s v="Gopal Pandian"/>
    <s v="Gold"/>
    <x v="91"/>
    <s v="Store Manager"/>
    <s v="FreshMart Erode Extension"/>
    <x v="0"/>
    <x v="1"/>
    <x v="7"/>
    <n v="1"/>
    <n v="0.28430545489110415"/>
    <x v="0"/>
  </r>
  <r>
    <s v="INV100459"/>
    <d v="2025-05-27T00:00:00"/>
    <s v="CUST0324"/>
    <s v="PRD120"/>
    <s v="STR034"/>
    <s v="EMP0059"/>
    <n v="8"/>
    <n v="116.1"/>
    <n v="0"/>
    <n v="0"/>
    <n v="928.8"/>
    <n v="743.68"/>
    <n v="185.12"/>
    <x v="1"/>
    <x v="0"/>
    <x v="1"/>
    <n v="0.38263888888888886"/>
    <s v="Weekday"/>
    <x v="26"/>
    <x v="8"/>
    <n v="109.69"/>
    <s v="Tamil Velan"/>
    <s v="Gold"/>
    <x v="83"/>
    <s v="Billing"/>
    <s v="FreshMart Tiruppur Circle"/>
    <x v="0"/>
    <x v="1"/>
    <x v="6"/>
    <n v="5"/>
    <n v="0.19931093884582257"/>
    <x v="0"/>
  </r>
  <r>
    <s v="INV102273"/>
    <d v="2025-05-24T00:00:00"/>
    <s v="CUST0610"/>
    <s v="PRD133"/>
    <s v="STR032"/>
    <s v="EMP0155"/>
    <n v="7"/>
    <n v="88.7"/>
    <n v="0"/>
    <n v="0"/>
    <n v="714.03"/>
    <n v="435.75"/>
    <n v="278.27999999999997"/>
    <x v="5"/>
    <x v="0"/>
    <x v="1"/>
    <n v="0.62291666666666667"/>
    <s v="Weekend"/>
    <x v="55"/>
    <x v="0"/>
    <n v="80.5"/>
    <s v="Gokul Chettiar"/>
    <s v="Gold"/>
    <x v="247"/>
    <s v="Cashier"/>
    <s v="FreshMart Kochi Main Road"/>
    <x v="0"/>
    <x v="1"/>
    <x v="6"/>
    <n v="5"/>
    <n v="0.38973152388555099"/>
    <x v="0"/>
  </r>
  <r>
    <s v="INV101047"/>
    <d v="2025-05-22T00:00:00"/>
    <s v="CUST0270"/>
    <s v="PRD011"/>
    <s v="STR072"/>
    <s v="EMP0124"/>
    <n v="7"/>
    <n v="186.02"/>
    <n v="0"/>
    <n v="0"/>
    <n v="1302.1400000000001"/>
    <n v="715.61"/>
    <n v="586.53"/>
    <x v="2"/>
    <x v="0"/>
    <x v="1"/>
    <n v="0.8305555555555556"/>
    <s v="Weekday"/>
    <x v="52"/>
    <x v="6"/>
    <n v="168.36"/>
    <s v="Banu Venkataraman"/>
    <s v="Gold"/>
    <x v="27"/>
    <s v="Sales"/>
    <s v="FreshMart Salem Point"/>
    <x v="0"/>
    <x v="1"/>
    <x v="6"/>
    <n v="5"/>
    <n v="0.45043543704977956"/>
    <x v="0"/>
  </r>
  <r>
    <s v="INV101041"/>
    <d v="2025-05-21T00:00:00"/>
    <s v="CUST0051"/>
    <s v="PRD027"/>
    <s v="STR037"/>
    <s v="EMP0060"/>
    <n v="6"/>
    <n v="139.27000000000001"/>
    <n v="0"/>
    <n v="0"/>
    <n v="835.62"/>
    <n v="641.94000000000005"/>
    <n v="193.68"/>
    <x v="0"/>
    <x v="0"/>
    <x v="1"/>
    <n v="0.875"/>
    <s v="Weekday"/>
    <x v="4"/>
    <x v="3"/>
    <n v="139.21"/>
    <s v="Ovi Devi"/>
    <s v="Gold"/>
    <x v="32"/>
    <s v="Sales"/>
    <s v="FreshMart Hyderabad Extension"/>
    <x v="0"/>
    <x v="1"/>
    <x v="6"/>
    <n v="5"/>
    <n v="0.23177999569182164"/>
    <x v="0"/>
  </r>
  <r>
    <s v="INV100280"/>
    <d v="2025-05-20T00:00:00"/>
    <s v="CUST0462"/>
    <s v="PRD077"/>
    <s v="STR050"/>
    <s v="EMP0253"/>
    <n v="4"/>
    <n v="86.11"/>
    <n v="0"/>
    <n v="0"/>
    <n v="344.44"/>
    <n v="272.68"/>
    <n v="71.760000000000005"/>
    <x v="3"/>
    <x v="0"/>
    <x v="1"/>
    <n v="0.40763888888888888"/>
    <s v="Weekday"/>
    <x v="109"/>
    <x v="1"/>
    <n v="86.11"/>
    <s v="Anitha Sharma"/>
    <s v="Silver"/>
    <x v="77"/>
    <s v="HR"/>
    <s v="FreshMart Chennai Main Road"/>
    <x v="0"/>
    <x v="1"/>
    <x v="6"/>
    <n v="5"/>
    <n v="0.20833817210544653"/>
    <x v="0"/>
  </r>
  <r>
    <s v="INV102415"/>
    <d v="2025-05-18T00:00:00"/>
    <s v="CUST0209"/>
    <s v="PRD066"/>
    <s v="STR017"/>
    <s v="EMP0092"/>
    <n v="3"/>
    <n v="511.56"/>
    <n v="0"/>
    <n v="0"/>
    <n v="1764.88"/>
    <n v="1096.71"/>
    <n v="668.17"/>
    <x v="4"/>
    <x v="0"/>
    <x v="1"/>
    <n v="0.58472222222222225"/>
    <s v="Weekend"/>
    <x v="126"/>
    <x v="11"/>
    <n v="491.81"/>
    <s v="Udhay Pandian"/>
    <s v="Gold"/>
    <x v="26"/>
    <s v="Sales"/>
    <s v="FreshMart Madurai Plaza"/>
    <x v="0"/>
    <x v="1"/>
    <x v="6"/>
    <n v="5"/>
    <n v="0.37859231222519374"/>
    <x v="0"/>
  </r>
  <r>
    <s v="INV101218"/>
    <d v="2025-05-17T00:00:00"/>
    <s v="CUST0126"/>
    <s v="PRD113"/>
    <s v="STR054"/>
    <s v="EMP0104"/>
    <n v="3"/>
    <n v="236.56"/>
    <n v="0"/>
    <n v="0"/>
    <n v="816.13"/>
    <n v="635.19000000000005"/>
    <n v="180.94"/>
    <x v="2"/>
    <x v="0"/>
    <x v="1"/>
    <n v="0.77708333333333335"/>
    <s v="Weekend"/>
    <x v="146"/>
    <x v="4"/>
    <n v="236.56"/>
    <s v="Anjali Balan"/>
    <s v="Bronze"/>
    <x v="81"/>
    <s v="Inventory"/>
    <s v="FreshMart Mysuru Plaza"/>
    <x v="0"/>
    <x v="1"/>
    <x v="6"/>
    <n v="5"/>
    <n v="0.2217048754487643"/>
    <x v="0"/>
  </r>
  <r>
    <s v="INV101711"/>
    <d v="2025-12-05T00:00:00"/>
    <s v="CUST0072"/>
    <s v="PRD063"/>
    <s v="STR077"/>
    <s v="EMP0030"/>
    <n v="6"/>
    <n v="75.34"/>
    <n v="0"/>
    <n v="0"/>
    <n v="452.04"/>
    <n v="325.92"/>
    <n v="126.12"/>
    <x v="3"/>
    <x v="0"/>
    <x v="1"/>
    <n v="0.41041666666666665"/>
    <s v="Weekday"/>
    <x v="75"/>
    <x v="11"/>
    <n v="42.16"/>
    <s v="Vijay Chandran"/>
    <s v="Gold"/>
    <x v="110"/>
    <s v="Cashier"/>
    <s v="FreshMart Kochi Gardens"/>
    <x v="0"/>
    <x v="1"/>
    <x v="2"/>
    <n v="12"/>
    <n v="0.2790018582426334"/>
    <x v="0"/>
  </r>
  <r>
    <s v="INV101570"/>
    <d v="2025-11-05T00:00:00"/>
    <s v="CUST0472"/>
    <s v="PRD111"/>
    <s v="STR027"/>
    <s v="EMP0143"/>
    <n v="5"/>
    <n v="245.4"/>
    <n v="0"/>
    <n v="0"/>
    <n v="1411.05"/>
    <n v="954.5"/>
    <n v="456.55"/>
    <x v="2"/>
    <x v="0"/>
    <x v="1"/>
    <n v="0.81666666666666665"/>
    <s v="Weekend"/>
    <x v="29"/>
    <x v="4"/>
    <n v="225.45"/>
    <s v="Banu Chandran"/>
    <s v="Gold"/>
    <x v="24"/>
    <s v="Sales"/>
    <s v="FreshMart Coimbatore Heights"/>
    <x v="0"/>
    <x v="1"/>
    <x v="5"/>
    <n v="11"/>
    <n v="0.32355338223308883"/>
    <x v="0"/>
  </r>
  <r>
    <s v="INV101861"/>
    <d v="2025-11-05T00:00:00"/>
    <s v="CUST0587"/>
    <s v="PRD035"/>
    <s v="STR006"/>
    <s v="EMP0265"/>
    <n v="2"/>
    <n v="503.36"/>
    <n v="0"/>
    <n v="0"/>
    <n v="1157.73"/>
    <n v="779.6"/>
    <n v="378.13"/>
    <x v="3"/>
    <x v="0"/>
    <x v="1"/>
    <n v="0.51458333333333328"/>
    <s v="Weekend"/>
    <x v="40"/>
    <x v="3"/>
    <n v="503.36"/>
    <s v="Uma Iyer"/>
    <s v="Bronze"/>
    <x v="124"/>
    <s v="Operations"/>
    <s v="FreshMart Mysuru Junction"/>
    <x v="0"/>
    <x v="1"/>
    <x v="5"/>
    <n v="11"/>
    <n v="0.32661328634482995"/>
    <x v="0"/>
  </r>
  <r>
    <s v="INV100314"/>
    <d v="2025-10-05T00:00:00"/>
    <s v="CUST0405"/>
    <s v="PRD029"/>
    <s v="STR079"/>
    <s v="EMP0295"/>
    <n v="3"/>
    <n v="332.73"/>
    <n v="0"/>
    <n v="0"/>
    <n v="1147.92"/>
    <n v="783.66"/>
    <n v="364.26"/>
    <x v="2"/>
    <x v="0"/>
    <x v="1"/>
    <n v="0.71527777777777779"/>
    <s v="Weekend"/>
    <x v="9"/>
    <x v="3"/>
    <n v="332.73"/>
    <s v="Devi Velan"/>
    <s v="Bronze"/>
    <x v="145"/>
    <s v="Inventory"/>
    <s v="FreshMart Erode Hub"/>
    <x v="0"/>
    <x v="1"/>
    <x v="8"/>
    <n v="10"/>
    <n v="0.31732176458289774"/>
    <x v="0"/>
  </r>
  <r>
    <s v="INV101523"/>
    <d v="2025-08-05T00:00:00"/>
    <s v="CUST0101"/>
    <s v="PRD025"/>
    <s v="STR035"/>
    <s v="EMP0290"/>
    <n v="4"/>
    <n v="383.51"/>
    <n v="0"/>
    <n v="0"/>
    <n v="1534.04"/>
    <n v="1143.5999999999999"/>
    <n v="390.44"/>
    <x v="5"/>
    <x v="0"/>
    <x v="1"/>
    <n v="0.57430555555555551"/>
    <s v="Weekday"/>
    <x v="8"/>
    <x v="3"/>
    <n v="383.51"/>
    <s v="Dinesh Nair"/>
    <s v="Silver"/>
    <x v="301"/>
    <s v="Operations"/>
    <s v="FreshMart Kochi Circle"/>
    <x v="0"/>
    <x v="1"/>
    <x v="11"/>
    <n v="8"/>
    <n v="0.25451748324685147"/>
    <x v="0"/>
  </r>
  <r>
    <s v="INV100953"/>
    <d v="2025-04-05T00:00:00"/>
    <s v="CUST0033"/>
    <s v="PRD006"/>
    <s v="STR030"/>
    <s v="EMP0224"/>
    <n v="2"/>
    <n v="343.56"/>
    <n v="0"/>
    <n v="0"/>
    <n v="790.19"/>
    <n v="432.64"/>
    <n v="357.55"/>
    <x v="1"/>
    <x v="0"/>
    <x v="1"/>
    <n v="0.38472222222222224"/>
    <s v="Weekend"/>
    <x v="81"/>
    <x v="6"/>
    <n v="343.56"/>
    <s v="Nirmala Sekar"/>
    <s v="Bronze"/>
    <x v="118"/>
    <s v="Operations"/>
    <s v="FreshMart Mysuru Bypass"/>
    <x v="0"/>
    <x v="1"/>
    <x v="4"/>
    <n v="4"/>
    <n v="0.45248611093534463"/>
    <x v="0"/>
  </r>
  <r>
    <s v="INV101858"/>
    <d v="2025-04-05T00:00:00"/>
    <s v="CUST0472"/>
    <s v="PRD112"/>
    <s v="STR009"/>
    <s v="EMP0322"/>
    <n v="6"/>
    <n v="265.69"/>
    <n v="0"/>
    <n v="0"/>
    <n v="1833.26"/>
    <n v="1263.1199999999999"/>
    <n v="570.14"/>
    <x v="5"/>
    <x v="0"/>
    <x v="1"/>
    <n v="0.54305555555555551"/>
    <s v="Weekend"/>
    <x v="80"/>
    <x v="4"/>
    <n v="251.73"/>
    <s v="Banu Chandran"/>
    <s v="Gold"/>
    <x v="66"/>
    <s v="Billing"/>
    <s v="FreshMart Kochi Square"/>
    <x v="0"/>
    <x v="1"/>
    <x v="4"/>
    <n v="4"/>
    <n v="0.31099789446123299"/>
    <x v="0"/>
  </r>
  <r>
    <s v="INV101349"/>
    <d v="2025-03-05T00:00:00"/>
    <s v="CUST0242"/>
    <s v="PRD051"/>
    <s v="STR056"/>
    <s v="EMP0315"/>
    <n v="7"/>
    <n v="166.6"/>
    <n v="0"/>
    <n v="0"/>
    <n v="1341.13"/>
    <n v="789.6"/>
    <n v="551.53"/>
    <x v="2"/>
    <x v="0"/>
    <x v="1"/>
    <n v="0.81736111111111109"/>
    <s v="Weekend"/>
    <x v="136"/>
    <x v="2"/>
    <n v="147.97"/>
    <s v="Unknown"/>
    <s v="Gold"/>
    <x v="11"/>
    <s v="Sales"/>
    <s v="FreshMart Bengaluru Junction"/>
    <x v="0"/>
    <x v="1"/>
    <x v="3"/>
    <n v="3"/>
    <n v="0.41124275797275428"/>
    <x v="0"/>
  </r>
  <r>
    <s v="INV101111"/>
    <d v="2025-02-05T00:00:00"/>
    <s v="CUST0125"/>
    <s v="PRD100"/>
    <s v="STR085"/>
    <s v="EMP0086"/>
    <n v="4"/>
    <n v="290.45"/>
    <n v="0"/>
    <n v="0"/>
    <n v="1161.8"/>
    <n v="951.56"/>
    <n v="210.24"/>
    <x v="1"/>
    <x v="0"/>
    <x v="1"/>
    <n v="0.81944444444444442"/>
    <s v="Weekday"/>
    <x v="90"/>
    <x v="10"/>
    <n v="290.45"/>
    <s v="Ovi Selvam"/>
    <s v="Bronze"/>
    <x v="28"/>
    <s v="Sales"/>
    <s v="FreshMart Mysuru Arcade"/>
    <x v="0"/>
    <x v="1"/>
    <x v="0"/>
    <n v="2"/>
    <n v="0.18096057841280772"/>
    <x v="0"/>
  </r>
  <r>
    <s v="INV100448"/>
    <d v="2025-04-28T00:00:00"/>
    <s v="CUST0520"/>
    <s v="PRD120"/>
    <s v="STR063"/>
    <s v="EMP0006"/>
    <n v="1"/>
    <n v="109.69"/>
    <n v="0"/>
    <n v="0"/>
    <n v="109.69"/>
    <n v="92.96"/>
    <n v="16.73"/>
    <x v="1"/>
    <x v="0"/>
    <x v="1"/>
    <n v="0.81736111111111109"/>
    <s v="Weekday"/>
    <x v="26"/>
    <x v="8"/>
    <n v="109.69"/>
    <s v="Anand Gounder"/>
    <s v="Bronze"/>
    <x v="255"/>
    <s v="Cashier"/>
    <s v="FreshMart Hyderabad Market"/>
    <x v="0"/>
    <x v="1"/>
    <x v="4"/>
    <n v="4"/>
    <n v="0.15252074026802809"/>
    <x v="0"/>
  </r>
  <r>
    <s v="INV102339"/>
    <d v="2025-04-28T00:00:00"/>
    <s v="CUST0179"/>
    <s v="PRD119"/>
    <s v="STR070"/>
    <s v="EMP0072"/>
    <n v="6"/>
    <n v="241.39"/>
    <n v="0"/>
    <n v="0"/>
    <n v="1448.34"/>
    <n v="1279.3800000000001"/>
    <n v="168.96"/>
    <x v="3"/>
    <x v="0"/>
    <x v="1"/>
    <n v="0.45694444444444443"/>
    <s v="Weekday"/>
    <x v="96"/>
    <x v="8"/>
    <n v="234.86"/>
    <s v="Chitra Mudaliar"/>
    <s v="Gold"/>
    <x v="289"/>
    <s v="Sales"/>
    <s v="FreshMart Bengaluru Nagar"/>
    <x v="0"/>
    <x v="1"/>
    <x v="4"/>
    <n v="4"/>
    <n v="0.11665769087368989"/>
    <x v="0"/>
  </r>
  <r>
    <s v="INV101723"/>
    <d v="2025-04-27T00:00:00"/>
    <s v="CUST0154"/>
    <s v="PRD017"/>
    <s v="STR029"/>
    <s v="EMP0041"/>
    <n v="2"/>
    <n v="464.41"/>
    <n v="0"/>
    <n v="0"/>
    <n v="1068.1400000000001"/>
    <n v="795.38"/>
    <n v="272.76"/>
    <x v="3"/>
    <x v="0"/>
    <x v="1"/>
    <n v="0.90833333333333333"/>
    <s v="Weekend"/>
    <x v="34"/>
    <x v="7"/>
    <n v="464.41"/>
    <s v="Indira Subramaniam"/>
    <s v="Bronze"/>
    <x v="179"/>
    <s v="Inventory"/>
    <s v="FreshMart Bengaluru Colony"/>
    <x v="0"/>
    <x v="1"/>
    <x v="4"/>
    <n v="4"/>
    <n v="0.25535978429793843"/>
    <x v="0"/>
  </r>
  <r>
    <s v="INV102043"/>
    <d v="2025-04-26T00:00:00"/>
    <s v="CUST0110"/>
    <s v="PRD031"/>
    <s v="STR070"/>
    <s v="EMP0037"/>
    <n v="5"/>
    <n v="389.31"/>
    <n v="0"/>
    <n v="0"/>
    <n v="2238.5300000000002"/>
    <n v="1358.9"/>
    <n v="879.63"/>
    <x v="0"/>
    <x v="0"/>
    <x v="1"/>
    <n v="0.72013888888888888"/>
    <s v="Weekend"/>
    <x v="50"/>
    <x v="3"/>
    <n v="342.46"/>
    <s v="Pandi Chandran"/>
    <s v="Gold"/>
    <x v="279"/>
    <s v="Cashier"/>
    <s v="FreshMart Bengaluru Nagar"/>
    <x v="0"/>
    <x v="1"/>
    <x v="4"/>
    <n v="4"/>
    <n v="0.3929498376166502"/>
    <x v="0"/>
  </r>
  <r>
    <s v="INV102171"/>
    <d v="2025-04-26T00:00:00"/>
    <s v="CUST0600"/>
    <s v="PRD105"/>
    <s v="STR008"/>
    <s v="EMP0159"/>
    <n v="6"/>
    <n v="143.56"/>
    <n v="0"/>
    <n v="0"/>
    <n v="990.56"/>
    <n v="703.62"/>
    <n v="286.94"/>
    <x v="4"/>
    <x v="0"/>
    <x v="1"/>
    <n v="0.6118055555555556"/>
    <s v="Weekend"/>
    <x v="39"/>
    <x v="4"/>
    <n v="131.03"/>
    <s v="Anitha Reddy"/>
    <s v="Gold"/>
    <x v="269"/>
    <s v="Store Manager"/>
    <s v="FreshMart Kochi Plaza"/>
    <x v="0"/>
    <x v="1"/>
    <x v="4"/>
    <n v="4"/>
    <n v="0.28967452753997741"/>
    <x v="0"/>
  </r>
  <r>
    <s v="INV100640"/>
    <d v="2025-04-25T00:00:00"/>
    <s v="CUST0298"/>
    <s v="PRD047"/>
    <s v="STR082"/>
    <s v="EMP0115"/>
    <n v="5"/>
    <n v="474.19"/>
    <n v="0"/>
    <n v="0"/>
    <n v="2370.9499999999998"/>
    <n v="1719.45"/>
    <n v="651.5"/>
    <x v="4"/>
    <x v="0"/>
    <x v="1"/>
    <n v="0.59791666666666665"/>
    <s v="Weekday"/>
    <x v="91"/>
    <x v="2"/>
    <n v="474.19"/>
    <s v="Divya Naicker"/>
    <s v="Silver"/>
    <x v="69"/>
    <s v="Store Manager"/>
    <s v="FreshMart Salem Bypass"/>
    <x v="0"/>
    <x v="1"/>
    <x v="4"/>
    <n v="4"/>
    <n v="0.27478436913473503"/>
    <x v="0"/>
  </r>
  <r>
    <s v="INV100036"/>
    <d v="2025-04-20T00:00:00"/>
    <s v="CUST0542"/>
    <s v="PRD049"/>
    <s v="STR034"/>
    <s v="EMP0059"/>
    <n v="3"/>
    <n v="418.79"/>
    <n v="0"/>
    <n v="0"/>
    <n v="1444.83"/>
    <n v="926.82"/>
    <n v="518.01"/>
    <x v="1"/>
    <x v="0"/>
    <x v="1"/>
    <n v="0.90902777777777777"/>
    <s v="Weekend"/>
    <x v="48"/>
    <x v="2"/>
    <n v="418.79"/>
    <s v="Bhuvana Devi"/>
    <s v="Bronze"/>
    <x v="83"/>
    <s v="Billing"/>
    <s v="FreshMart Tiruppur Circle"/>
    <x v="0"/>
    <x v="1"/>
    <x v="4"/>
    <n v="4"/>
    <n v="0.35852660866676356"/>
    <x v="0"/>
  </r>
  <r>
    <s v="INV101741"/>
    <d v="2025-04-17T00:00:00"/>
    <s v="CUST0123"/>
    <s v="PRD056"/>
    <s v="STR041"/>
    <s v="EMP0325"/>
    <n v="2"/>
    <n v="333.54"/>
    <n v="0"/>
    <n v="0"/>
    <n v="667.08"/>
    <n v="476.86"/>
    <n v="190.22"/>
    <x v="0"/>
    <x v="0"/>
    <x v="1"/>
    <n v="0.82916666666666672"/>
    <s v="Weekday"/>
    <x v="133"/>
    <x v="2"/>
    <n v="333.54"/>
    <s v="Sudha Rao"/>
    <s v="Bronze"/>
    <x v="298"/>
    <s v="Cashier"/>
    <s v="FreshMart Tiruppur Colony"/>
    <x v="0"/>
    <x v="1"/>
    <x v="4"/>
    <n v="4"/>
    <n v="0.28515320501289199"/>
    <x v="0"/>
  </r>
  <r>
    <s v="INV100030"/>
    <d v="2025-04-16T00:00:00"/>
    <s v="CUST0344"/>
    <s v="PRD124"/>
    <s v="STR088"/>
    <s v="EMP0229"/>
    <n v="3"/>
    <n v="121.9"/>
    <n v="0"/>
    <n v="0"/>
    <n v="365.7"/>
    <n v="326.76"/>
    <n v="38.94"/>
    <x v="2"/>
    <x v="0"/>
    <x v="1"/>
    <n v="0.41875000000000001"/>
    <s v="Weekday"/>
    <x v="102"/>
    <x v="8"/>
    <n v="121.9"/>
    <s v="Karthik Nathan"/>
    <s v="Bronze"/>
    <x v="18"/>
    <s v="Sales"/>
    <s v="FreshMart Salem Extension"/>
    <x v="0"/>
    <x v="1"/>
    <x v="4"/>
    <n v="4"/>
    <n v="0.10648072190319934"/>
    <x v="0"/>
  </r>
  <r>
    <s v="INV100061"/>
    <d v="2025-04-13T00:00:00"/>
    <s v="CUST0653"/>
    <s v="PRD015"/>
    <s v="STR047"/>
    <s v="EMP0108"/>
    <n v="4"/>
    <n v="506"/>
    <n v="0"/>
    <n v="0"/>
    <n v="2327.6"/>
    <n v="1547.56"/>
    <n v="780.04"/>
    <x v="5"/>
    <x v="0"/>
    <x v="1"/>
    <n v="0.85486111111111107"/>
    <s v="Weekend"/>
    <x v="19"/>
    <x v="7"/>
    <n v="459.58"/>
    <s v="Hemalatha Kumar"/>
    <s v="Gold"/>
    <x v="302"/>
    <s v="Cashier"/>
    <s v="FreshMart Hyderabad Enclave"/>
    <x v="0"/>
    <x v="1"/>
    <x v="4"/>
    <n v="4"/>
    <n v="0.33512631036260526"/>
    <x v="0"/>
  </r>
  <r>
    <s v="INV101324"/>
    <d v="2025-12-04T00:00:00"/>
    <s v="CUST0398"/>
    <s v="PRD144"/>
    <s v="STR054"/>
    <s v="EMP0104"/>
    <n v="3"/>
    <n v="248.4"/>
    <n v="0"/>
    <n v="0"/>
    <n v="856.98"/>
    <n v="558.12"/>
    <n v="298.86"/>
    <x v="2"/>
    <x v="0"/>
    <x v="1"/>
    <n v="0.38541666666666669"/>
    <s v="Weekend"/>
    <x v="14"/>
    <x v="5"/>
    <n v="242.22"/>
    <s v="Balamurugan Menon"/>
    <s v="Gold"/>
    <x v="81"/>
    <s v="Inventory"/>
    <s v="FreshMart Mysuru Plaza"/>
    <x v="0"/>
    <x v="1"/>
    <x v="2"/>
    <n v="12"/>
    <n v="0.34873625988937901"/>
    <x v="0"/>
  </r>
  <r>
    <s v="INV101725"/>
    <d v="2025-12-04T00:00:00"/>
    <s v="CUST0324"/>
    <s v="PRD006"/>
    <s v="STR003"/>
    <s v="EMP0298"/>
    <n v="8"/>
    <n v="373.66"/>
    <n v="0"/>
    <n v="0"/>
    <n v="3437.67"/>
    <n v="1730.56"/>
    <n v="1707.11"/>
    <x v="0"/>
    <x v="0"/>
    <x v="1"/>
    <n v="0.53263888888888888"/>
    <s v="Weekend"/>
    <x v="81"/>
    <x v="6"/>
    <n v="343.56"/>
    <s v="Tamil Velan"/>
    <s v="Gold"/>
    <x v="107"/>
    <s v="Billing"/>
    <s v="FreshMart Tiruppur Square"/>
    <x v="0"/>
    <x v="1"/>
    <x v="2"/>
    <n v="12"/>
    <n v="0.49658925958570771"/>
    <x v="0"/>
  </r>
  <r>
    <s v="INV101263"/>
    <d v="2025-01-04T00:00:00"/>
    <s v="CUST0087"/>
    <s v="PRD055"/>
    <s v="STR080"/>
    <s v="EMP0285"/>
    <n v="3"/>
    <n v="125.15"/>
    <n v="0"/>
    <n v="0"/>
    <n v="375.45"/>
    <n v="287.10000000000002"/>
    <n v="88.35"/>
    <x v="4"/>
    <x v="0"/>
    <x v="1"/>
    <n v="0.48819444444444443"/>
    <s v="Weekday"/>
    <x v="101"/>
    <x v="2"/>
    <n v="125.15"/>
    <s v="Karthik Selvam"/>
    <s v="Bronze"/>
    <x v="62"/>
    <s v="Store Manager"/>
    <s v="FreshMart Madurai Colony"/>
    <x v="0"/>
    <x v="1"/>
    <x v="7"/>
    <n v="1"/>
    <n v="0.23531761885737115"/>
    <x v="0"/>
  </r>
  <r>
    <s v="INV100608"/>
    <d v="2026-06-01T00:00:00"/>
    <s v="CUST0554"/>
    <s v="PRD083"/>
    <s v="STR017"/>
    <s v="EMP0092"/>
    <n v="1"/>
    <n v="425.88"/>
    <n v="0"/>
    <n v="0"/>
    <n v="425.88"/>
    <n v="357.47"/>
    <n v="68.41"/>
    <x v="4"/>
    <x v="0"/>
    <x v="2"/>
    <n v="0.89444444444444449"/>
    <s v="Weekday"/>
    <x v="111"/>
    <x v="9"/>
    <n v="425.88"/>
    <s v="Nirmala Chandran"/>
    <s v="Silver"/>
    <x v="26"/>
    <s v="Sales"/>
    <s v="FreshMart Madurai Plaza"/>
    <x v="0"/>
    <x v="0"/>
    <x v="9"/>
    <n v="6"/>
    <n v="0.16063210293979524"/>
    <x v="0"/>
  </r>
  <r>
    <s v="INV100610"/>
    <d v="2026-03-27T00:00:00"/>
    <s v="CUST0215"/>
    <s v="PRD108"/>
    <s v="STR164"/>
    <s v="EMP0006"/>
    <n v="4"/>
    <n v="306.62"/>
    <n v="0"/>
    <n v="0"/>
    <n v="1226.48"/>
    <n v="1039.72"/>
    <n v="186.76"/>
    <x v="0"/>
    <x v="0"/>
    <x v="2"/>
    <n v="0.37916666666666665"/>
    <s v="Weekday"/>
    <x v="140"/>
    <x v="4"/>
    <n v="306.62"/>
    <s v="Nithya Nathan"/>
    <s v="Bronze"/>
    <x v="255"/>
    <s v="Cashier"/>
    <s v="FreshMart Delhi Towers"/>
    <x v="2"/>
    <x v="0"/>
    <x v="3"/>
    <n v="3"/>
    <n v="0.15227317200443544"/>
    <x v="0"/>
  </r>
  <r>
    <s v="INV101786"/>
    <d v="2026-03-29T00:00:00"/>
    <s v="CUST0685"/>
    <s v="PRD020"/>
    <s v="STR055"/>
    <s v="EMP0068"/>
    <n v="7"/>
    <n v="111.78"/>
    <n v="0"/>
    <n v="0"/>
    <n v="899.83"/>
    <n v="602.35"/>
    <n v="297.48"/>
    <x v="0"/>
    <x v="0"/>
    <x v="2"/>
    <n v="0.69861111111111107"/>
    <s v="Weekend"/>
    <x v="35"/>
    <x v="7"/>
    <n v="99.93"/>
    <s v="Naveen Achari"/>
    <s v="Gold"/>
    <x v="5"/>
    <s v="Sales"/>
    <s v="FreshMart Madurai Circle"/>
    <x v="0"/>
    <x v="0"/>
    <x v="3"/>
    <n v="3"/>
    <n v="0.3305957792027383"/>
    <x v="0"/>
  </r>
  <r>
    <s v="INV101313"/>
    <d v="2026-08-01T00:00:00"/>
    <s v="CUST0126"/>
    <s v="PRD020"/>
    <s v="STR057"/>
    <s v="EMP0065"/>
    <n v="3"/>
    <n v="99.93"/>
    <n v="0"/>
    <n v="0"/>
    <n v="299.79000000000002"/>
    <n v="258.14999999999998"/>
    <n v="41.64"/>
    <x v="5"/>
    <x v="0"/>
    <x v="2"/>
    <n v="0.55625000000000002"/>
    <s v="Weekday"/>
    <x v="35"/>
    <x v="7"/>
    <n v="99.93"/>
    <s v="Anjali Balan"/>
    <s v="Bronze"/>
    <x v="169"/>
    <s v="Cashier"/>
    <s v="FreshMart Madurai Point"/>
    <x v="0"/>
    <x v="0"/>
    <x v="11"/>
    <n v="8"/>
    <n v="0.13889722805964175"/>
    <x v="0"/>
  </r>
  <r>
    <s v="INV101817"/>
    <d v="2025-08-12T00:00:00"/>
    <s v="CUST0212"/>
    <s v="PRD016"/>
    <s v="STR075"/>
    <s v="EMP0033"/>
    <n v="4"/>
    <n v="59.92"/>
    <n v="0"/>
    <n v="0"/>
    <n v="239.68"/>
    <n v="192.6"/>
    <n v="47.08"/>
    <x v="4"/>
    <x v="0"/>
    <x v="2"/>
    <n v="0.52638888888888891"/>
    <s v="Weekday"/>
    <x v="17"/>
    <x v="7"/>
    <n v="59.92"/>
    <s v="Vasanth Sekar"/>
    <s v="Bronze"/>
    <x v="20"/>
    <s v="Sales"/>
    <s v="FreshMart Salem Main Road"/>
    <x v="0"/>
    <x v="1"/>
    <x v="11"/>
    <n v="8"/>
    <n v="0.19642857142857142"/>
    <x v="0"/>
  </r>
  <r>
    <s v="INV100002"/>
    <d v="2026-03-22T00:00:00"/>
    <s v="CUST0114"/>
    <s v="PRD019"/>
    <s v="STR082"/>
    <s v="EMP0115"/>
    <n v="2"/>
    <n v="448.94"/>
    <n v="0"/>
    <n v="0"/>
    <n v="1032.56"/>
    <n v="760.16"/>
    <n v="272.39999999999998"/>
    <x v="3"/>
    <x v="0"/>
    <x v="2"/>
    <n v="0.41041666666666665"/>
    <s v="Weekend"/>
    <x v="85"/>
    <x v="7"/>
    <n v="448.94"/>
    <s v="Hariharan Menon"/>
    <s v="Bronze"/>
    <x v="69"/>
    <s v="Store Manager"/>
    <s v="FreshMart Salem Bypass"/>
    <x v="0"/>
    <x v="0"/>
    <x v="3"/>
    <n v="3"/>
    <n v="0.26381033547687299"/>
    <x v="0"/>
  </r>
  <r>
    <s v="INV100367"/>
    <d v="2026-05-03T00:00:00"/>
    <s v="CUST0049"/>
    <s v="PRD034"/>
    <s v="STR115"/>
    <s v="EMP0136"/>
    <n v="4"/>
    <n v="126.21"/>
    <n v="0"/>
    <n v="0"/>
    <n v="504.84"/>
    <n v="389.4"/>
    <n v="115.44"/>
    <x v="1"/>
    <x v="0"/>
    <x v="2"/>
    <n v="0.64166666666666672"/>
    <s v="Weekday"/>
    <x v="13"/>
    <x v="3"/>
    <n v="124.84"/>
    <s v="Lokesh Gupta"/>
    <s v="Gold"/>
    <x v="290"/>
    <s v="Sales"/>
    <s v="FreshMart Surat Nagar"/>
    <x v="1"/>
    <x v="0"/>
    <x v="6"/>
    <n v="5"/>
    <n v="0.22866650820061801"/>
    <x v="0"/>
  </r>
  <r>
    <s v="INV100468"/>
    <d v="2026-09-03T00:00:00"/>
    <s v="CUST0528"/>
    <s v="PRD006"/>
    <s v="STR023"/>
    <s v="EMP0171"/>
    <n v="5"/>
    <n v="343.56"/>
    <n v="0"/>
    <n v="0"/>
    <n v="1717.8"/>
    <n v="1081.5999999999999"/>
    <n v="636.20000000000005"/>
    <x v="3"/>
    <x v="0"/>
    <x v="2"/>
    <n v="0.77986111111111112"/>
    <s v="Weekday"/>
    <x v="81"/>
    <x v="6"/>
    <n v="343.56"/>
    <s v="Divya Balan"/>
    <s v="Silver"/>
    <x v="152"/>
    <s v="Cashier"/>
    <s v="FreshMart Mysuru Square"/>
    <x v="0"/>
    <x v="0"/>
    <x v="10"/>
    <n v="9"/>
    <n v="0.37035743392711612"/>
    <x v="0"/>
  </r>
  <r>
    <s v="INV102439"/>
    <d v="2026-03-26T00:00:00"/>
    <s v="CUST0035"/>
    <s v="PRD148"/>
    <s v="STR009"/>
    <s v="EMP0317"/>
    <n v="6"/>
    <n v="121.28"/>
    <n v="0"/>
    <n v="0"/>
    <n v="727.68"/>
    <n v="499.98"/>
    <n v="227.7"/>
    <x v="5"/>
    <x v="0"/>
    <x v="2"/>
    <n v="0.52986111111111112"/>
    <s v="Weekday"/>
    <x v="115"/>
    <x v="5"/>
    <n v="108.97"/>
    <s v="Balamurugan Sharma"/>
    <s v="Gold"/>
    <x v="78"/>
    <s v="HR"/>
    <s v="FreshMart Kochi Square"/>
    <x v="0"/>
    <x v="0"/>
    <x v="3"/>
    <n v="3"/>
    <n v="0.3129122691292876"/>
    <x v="0"/>
  </r>
  <r>
    <s v="INV101913"/>
    <d v="2025-12-28T00:00:00"/>
    <s v="CUST0035"/>
    <s v="PRD028"/>
    <s v="STR087"/>
    <s v="EMP0222"/>
    <n v="6"/>
    <n v="422.63"/>
    <n v="0"/>
    <n v="0"/>
    <n v="2916.15"/>
    <n v="1859.88"/>
    <n v="1056.27"/>
    <x v="4"/>
    <x v="0"/>
    <x v="2"/>
    <n v="0.67500000000000004"/>
    <s v="Weekend"/>
    <x v="58"/>
    <x v="3"/>
    <n v="380.12"/>
    <s v="Balamurugan Sharma"/>
    <s v="Gold"/>
    <x v="96"/>
    <s v="Inventory"/>
    <s v="FreshMart Mysuru Complex"/>
    <x v="0"/>
    <x v="1"/>
    <x v="2"/>
    <n v="12"/>
    <n v="0.36221387788693993"/>
    <x v="0"/>
  </r>
  <r>
    <s v="INV101531"/>
    <d v="2026-03-14T00:00:00"/>
    <s v="CUST0370"/>
    <s v="PRD024"/>
    <s v="STR079"/>
    <s v="EMP0295"/>
    <n v="4"/>
    <n v="331.6"/>
    <n v="0"/>
    <n v="0"/>
    <n v="1525.36"/>
    <n v="984.48"/>
    <n v="540.88"/>
    <x v="2"/>
    <x v="0"/>
    <x v="2"/>
    <n v="0.53055555555555556"/>
    <s v="Weekend"/>
    <x v="88"/>
    <x v="7"/>
    <n v="313.47000000000003"/>
    <s v="Jaya Naicker"/>
    <s v="Gold"/>
    <x v="145"/>
    <s v="Inventory"/>
    <s v="FreshMart Erode Hub"/>
    <x v="0"/>
    <x v="0"/>
    <x v="3"/>
    <n v="3"/>
    <n v="0.35459170294225628"/>
    <x v="0"/>
  </r>
  <r>
    <s v="INV101416"/>
    <d v="2025-12-21T00:00:00"/>
    <s v="CUST0088"/>
    <s v="PRD027"/>
    <s v="STR153"/>
    <s v="EMP0168"/>
    <n v="3"/>
    <n v="139.21"/>
    <n v="0"/>
    <n v="0"/>
    <n v="480.27"/>
    <n v="320.97000000000003"/>
    <n v="159.30000000000001"/>
    <x v="4"/>
    <x v="0"/>
    <x v="2"/>
    <n v="0.59305555555555556"/>
    <s v="Weekend"/>
    <x v="4"/>
    <x v="3"/>
    <n v="139.21"/>
    <s v="Eswari Achari"/>
    <s v="Silver"/>
    <x v="280"/>
    <s v="Cashier"/>
    <s v="FreshMart Lucknow Junction"/>
    <x v="2"/>
    <x v="1"/>
    <x v="2"/>
    <n v="12"/>
    <n v="0.33168842526079084"/>
    <x v="0"/>
  </r>
  <r>
    <s v="INV101591"/>
    <d v="2026-02-21T00:00:00"/>
    <s v="CUST0175"/>
    <s v="PRD048"/>
    <s v="STR001"/>
    <s v="EMP0219"/>
    <n v="5"/>
    <n v="147.72"/>
    <n v="0"/>
    <n v="0"/>
    <n v="849.39"/>
    <n v="546.04999999999995"/>
    <n v="303.33999999999997"/>
    <x v="1"/>
    <x v="0"/>
    <x v="2"/>
    <n v="0.50347222222222221"/>
    <s v="Weekend"/>
    <x v="122"/>
    <x v="2"/>
    <n v="147.72"/>
    <s v="Gopal Venkataraman"/>
    <s v="Silver"/>
    <x v="122"/>
    <s v="Billing"/>
    <s v="FreshMart Madurai Crossing"/>
    <x v="0"/>
    <x v="0"/>
    <x v="0"/>
    <n v="2"/>
    <n v="0.35712687928984327"/>
    <x v="0"/>
  </r>
  <r>
    <s v="INV102036"/>
    <d v="2026-02-24T00:00:00"/>
    <s v="CUST0061"/>
    <s v="PRD058"/>
    <s v="STR025"/>
    <s v="EMP0281"/>
    <n v="7"/>
    <n v="369.28"/>
    <n v="0"/>
    <n v="0"/>
    <n v="2584.96"/>
    <n v="1754.76"/>
    <n v="830.2"/>
    <x v="2"/>
    <x v="0"/>
    <x v="2"/>
    <n v="0.65833333333333333"/>
    <s v="Weekday"/>
    <x v="38"/>
    <x v="11"/>
    <n v="339.13"/>
    <s v="Deepa Sekar"/>
    <s v="Gold"/>
    <x v="43"/>
    <s v="Sales"/>
    <s v="FreshMart Tiruppur Enclave"/>
    <x v="0"/>
    <x v="0"/>
    <x v="0"/>
    <n v="2"/>
    <n v="0.32116551126516468"/>
    <x v="0"/>
  </r>
  <r>
    <s v="INV101946"/>
    <d v="2026-01-18T00:00:00"/>
    <s v="CUST0297"/>
    <s v="PRD123"/>
    <s v="STR082"/>
    <s v="EMP0115"/>
    <n v="8"/>
    <n v="189.3"/>
    <n v="0"/>
    <n v="0"/>
    <n v="1741.56"/>
    <n v="1267.44"/>
    <n v="474.12"/>
    <x v="3"/>
    <x v="0"/>
    <x v="2"/>
    <n v="0.8930555555555556"/>
    <s v="Weekend"/>
    <x v="137"/>
    <x v="8"/>
    <n v="183.39"/>
    <s v="Nithya Sharma"/>
    <s v="Gold"/>
    <x v="69"/>
    <s v="Store Manager"/>
    <s v="FreshMart Salem Bypass"/>
    <x v="0"/>
    <x v="0"/>
    <x v="7"/>
    <n v="1"/>
    <n v="0.27223868256046302"/>
    <x v="0"/>
  </r>
  <r>
    <s v="INV100675"/>
    <d v="2025-12-20T00:00:00"/>
    <s v="CUST0304"/>
    <s v="PRD008"/>
    <s v="STR153"/>
    <s v="EMP0168"/>
    <n v="1"/>
    <n v="455.79"/>
    <n v="0"/>
    <n v="0"/>
    <n v="524.16"/>
    <n v="282.88"/>
    <n v="241.28"/>
    <x v="3"/>
    <x v="0"/>
    <x v="2"/>
    <n v="0.68125000000000002"/>
    <s v="Weekend"/>
    <x v="68"/>
    <x v="6"/>
    <n v="455.79"/>
    <s v="Unknown"/>
    <s v="Bronze"/>
    <x v="280"/>
    <s v="Cashier"/>
    <s v="FreshMart Lucknow Junction"/>
    <x v="2"/>
    <x v="1"/>
    <x v="2"/>
    <n v="12"/>
    <n v="0.46031746031746035"/>
    <x v="0"/>
  </r>
  <r>
    <s v="INV101623"/>
    <d v="2026-09-02T00:00:00"/>
    <s v="CUST0435"/>
    <s v="PRD019"/>
    <s v="STR049"/>
    <s v="EMP0017"/>
    <n v="1"/>
    <n v="448.94"/>
    <n v="0"/>
    <n v="0"/>
    <n v="448.94"/>
    <n v="380.08"/>
    <n v="68.86"/>
    <x v="5"/>
    <x v="0"/>
    <x v="2"/>
    <n v="0.66666666666666663"/>
    <s v="Weekday"/>
    <x v="85"/>
    <x v="7"/>
    <n v="448.94"/>
    <s v="Rajesh Devi"/>
    <s v="Silver"/>
    <x v="0"/>
    <s v="Sales"/>
    <s v="FreshMart Mysuru Circle"/>
    <x v="0"/>
    <x v="0"/>
    <x v="10"/>
    <n v="9"/>
    <n v="0.1533835256381699"/>
    <x v="0"/>
  </r>
  <r>
    <s v="INV101359"/>
    <d v="2026-02-16T00:00:00"/>
    <s v="CUST0311"/>
    <s v="PRD076"/>
    <s v="STR095"/>
    <s v="EMP0177"/>
    <n v="2"/>
    <n v="395.66"/>
    <n v="0"/>
    <n v="0"/>
    <n v="791.32"/>
    <n v="640.38"/>
    <n v="150.94"/>
    <x v="3"/>
    <x v="0"/>
    <x v="2"/>
    <n v="0.64236111111111116"/>
    <s v="Weekday"/>
    <x v="33"/>
    <x v="1"/>
    <n v="395.66"/>
    <s v="Sudha Pandian"/>
    <s v="Bronze"/>
    <x v="215"/>
    <s v="Store Manager"/>
    <s v="FreshMart Ahmedabad Gardens"/>
    <x v="1"/>
    <x v="0"/>
    <x v="0"/>
    <n v="2"/>
    <n v="0.19074457867866348"/>
    <x v="0"/>
  </r>
  <r>
    <s v="INV101732"/>
    <d v="2026-01-18T00:00:00"/>
    <s v="CUST0569"/>
    <s v="PRD024"/>
    <s v="STR151"/>
    <s v="EMP0277"/>
    <n v="3"/>
    <n v="313.47000000000003"/>
    <n v="0"/>
    <n v="0"/>
    <n v="1081.47"/>
    <n v="738.36"/>
    <n v="343.11"/>
    <x v="0"/>
    <x v="0"/>
    <x v="2"/>
    <n v="0.38472222222222224"/>
    <s v="Weekend"/>
    <x v="88"/>
    <x v="7"/>
    <n v="313.47000000000003"/>
    <s v="Sathish Krishnan"/>
    <s v="Bronze"/>
    <x v="286"/>
    <s v="Cashier"/>
    <s v="FreshMart Chandigarh Square"/>
    <x v="2"/>
    <x v="0"/>
    <x v="7"/>
    <n v="1"/>
    <n v="0.31726261477433493"/>
    <x v="0"/>
  </r>
  <r>
    <s v="INV100040"/>
    <d v="2026-02-19T00:00:00"/>
    <s v="CUST0394"/>
    <s v="PRD125"/>
    <s v="STR026"/>
    <s v="EMP0253"/>
    <n v="7"/>
    <n v="243"/>
    <n v="0"/>
    <n v="0"/>
    <n v="1701"/>
    <n v="1368.08"/>
    <n v="332.92"/>
    <x v="3"/>
    <x v="0"/>
    <x v="2"/>
    <n v="0.40486111111111112"/>
    <s v="Weekday"/>
    <x v="82"/>
    <x v="8"/>
    <n v="219.39"/>
    <s v="Sudha Mudaliar"/>
    <s v="Gold"/>
    <x v="77"/>
    <s v="HR"/>
    <s v="FreshMart Mysuru Crossing"/>
    <x v="0"/>
    <x v="0"/>
    <x v="0"/>
    <n v="2"/>
    <n v="0.1957201646090535"/>
    <x v="0"/>
  </r>
  <r>
    <s v="INV100236"/>
    <d v="2026-07-03T00:00:00"/>
    <s v="CUST0576"/>
    <s v="PRD032"/>
    <s v="STR175"/>
    <s v="EMP0043"/>
    <n v="6"/>
    <n v="141.99"/>
    <n v="0"/>
    <n v="0"/>
    <n v="979.73"/>
    <n v="695.46"/>
    <n v="284.27"/>
    <x v="5"/>
    <x v="0"/>
    <x v="2"/>
    <n v="0.8666666666666667"/>
    <s v="Weekend"/>
    <x v="28"/>
    <x v="3"/>
    <n v="141.11000000000001"/>
    <s v="Vasanthi Chandran"/>
    <s v="Gold"/>
    <x v="193"/>
    <s v="Cashier"/>
    <s v="FreshMart Patna Square"/>
    <x v="3"/>
    <x v="0"/>
    <x v="1"/>
    <n v="7"/>
    <n v="0.29015136823410531"/>
    <x v="0"/>
  </r>
  <r>
    <s v="INV102118"/>
    <d v="2026-09-02T00:00:00"/>
    <s v="CUST0414"/>
    <s v="PRD006"/>
    <s v="STR072"/>
    <s v="EMP0124"/>
    <n v="1"/>
    <n v="343.56"/>
    <n v="0"/>
    <n v="0"/>
    <n v="343.56"/>
    <n v="216.32"/>
    <n v="127.24"/>
    <x v="5"/>
    <x v="0"/>
    <x v="2"/>
    <n v="0.69513888888888886"/>
    <s v="Weekday"/>
    <x v="81"/>
    <x v="6"/>
    <n v="343.56"/>
    <s v="Jaya Pandian"/>
    <s v="Silver"/>
    <x v="27"/>
    <s v="Sales"/>
    <s v="FreshMart Salem Point"/>
    <x v="0"/>
    <x v="0"/>
    <x v="10"/>
    <n v="9"/>
    <n v="0.37035743392711606"/>
    <x v="0"/>
  </r>
  <r>
    <s v="INV100932"/>
    <d v="2025-12-28T00:00:00"/>
    <s v="CUST0433"/>
    <s v="PRD052"/>
    <s v="STR036"/>
    <s v="EMP0150"/>
    <n v="8"/>
    <n v="338.77"/>
    <n v="0"/>
    <n v="0"/>
    <n v="3116.68"/>
    <n v="2043.92"/>
    <n v="1072.76"/>
    <x v="4"/>
    <x v="0"/>
    <x v="2"/>
    <n v="0.64583333333333337"/>
    <s v="Weekend"/>
    <x v="10"/>
    <x v="2"/>
    <n v="328.59"/>
    <s v="Uma Nair"/>
    <s v="Gold"/>
    <x v="58"/>
    <s v="Operations"/>
    <s v="FreshMart Chennai Central"/>
    <x v="0"/>
    <x v="1"/>
    <x v="2"/>
    <n v="12"/>
    <n v="0.34419959700707164"/>
    <x v="0"/>
  </r>
  <r>
    <s v="INV100754"/>
    <d v="2025-12-26T00:00:00"/>
    <s v="CUST0439"/>
    <s v="PRD104"/>
    <s v="STR059"/>
    <s v="EMP0346"/>
    <n v="1"/>
    <n v="191.13"/>
    <n v="0"/>
    <n v="0"/>
    <n v="191.13"/>
    <n v="153.41999999999999"/>
    <n v="37.71"/>
    <x v="2"/>
    <x v="0"/>
    <x v="2"/>
    <n v="0.80555555555555558"/>
    <s v="Weekday"/>
    <x v="95"/>
    <x v="10"/>
    <n v="191.13"/>
    <s v="Vijay Velan"/>
    <s v="Silver"/>
    <x v="271"/>
    <s v="Sales"/>
    <s v="FreshMart Coimbatore Plaza"/>
    <x v="0"/>
    <x v="1"/>
    <x v="2"/>
    <n v="12"/>
    <n v="0.19730026683409199"/>
    <x v="0"/>
  </r>
  <r>
    <s v="INV102222"/>
    <d v="2026-01-22T00:00:00"/>
    <s v="CUST0543"/>
    <s v="PRD125"/>
    <s v="STR108"/>
    <s v="EMP0171"/>
    <n v="4"/>
    <n v="245.36"/>
    <n v="0"/>
    <n v="0"/>
    <n v="981.44"/>
    <n v="781.76"/>
    <n v="199.68"/>
    <x v="5"/>
    <x v="0"/>
    <x v="2"/>
    <n v="0.53680555555555554"/>
    <s v="Weekday"/>
    <x v="82"/>
    <x v="8"/>
    <n v="219.39"/>
    <s v="Gopal Menon"/>
    <s v="Gold"/>
    <x v="152"/>
    <s v="Cashier"/>
    <s v="FreshMart Mumbai Square"/>
    <x v="1"/>
    <x v="0"/>
    <x v="7"/>
    <n v="1"/>
    <n v="0.20345614607107923"/>
    <x v="0"/>
  </r>
  <r>
    <s v="INV101110"/>
    <d v="2026-02-21T00:00:00"/>
    <s v="CUST0489"/>
    <s v="PRD018"/>
    <s v="STR072"/>
    <s v="EMP0124"/>
    <n v="4"/>
    <n v="232.58"/>
    <n v="0"/>
    <n v="0"/>
    <n v="1069.8699999999999"/>
    <n v="764.8"/>
    <n v="305.07"/>
    <x v="5"/>
    <x v="0"/>
    <x v="2"/>
    <n v="0.38124999999999998"/>
    <s v="Weekend"/>
    <x v="21"/>
    <x v="7"/>
    <n v="232.58"/>
    <s v="Nagarajan Sharma"/>
    <s v="Bronze"/>
    <x v="27"/>
    <s v="Sales"/>
    <s v="FreshMart Salem Point"/>
    <x v="0"/>
    <x v="0"/>
    <x v="0"/>
    <n v="2"/>
    <n v="0.28514679353566325"/>
    <x v="0"/>
  </r>
  <r>
    <s v="INV101699"/>
    <d v="2026-02-24T00:00:00"/>
    <s v="CUST0600"/>
    <s v="PRD052"/>
    <s v="STR007"/>
    <s v="EMP0125"/>
    <n v="3"/>
    <n v="373.02"/>
    <n v="0"/>
    <n v="0"/>
    <n v="1119.06"/>
    <n v="766.47"/>
    <n v="352.59"/>
    <x v="3"/>
    <x v="0"/>
    <x v="2"/>
    <n v="0.72430555555555554"/>
    <s v="Weekday"/>
    <x v="10"/>
    <x v="2"/>
    <n v="328.59"/>
    <s v="Anitha Reddy"/>
    <s v="Gold"/>
    <x v="171"/>
    <s v="Cashier"/>
    <s v="FreshMart Mysuru Towers"/>
    <x v="0"/>
    <x v="0"/>
    <x v="0"/>
    <n v="2"/>
    <n v="0.31507693957428556"/>
    <x v="0"/>
  </r>
  <r>
    <s v="INV101767"/>
    <d v="2025-12-14T00:00:00"/>
    <s v="CUST0561"/>
    <s v="PRD004"/>
    <s v="STR059"/>
    <s v="EMP0160"/>
    <n v="4"/>
    <n v="398.25"/>
    <n v="0"/>
    <n v="0"/>
    <n v="1831.95"/>
    <n v="946.16"/>
    <n v="885.79"/>
    <x v="0"/>
    <x v="0"/>
    <x v="2"/>
    <n v="0.53888888888888886"/>
    <s v="Weekend"/>
    <x v="127"/>
    <x v="6"/>
    <n v="398.25"/>
    <s v="Usha Balan"/>
    <s v="Bronze"/>
    <x v="303"/>
    <s v="Sales"/>
    <s v="FreshMart Coimbatore Plaza"/>
    <x v="0"/>
    <x v="1"/>
    <x v="2"/>
    <n v="12"/>
    <n v="0.48352302191653701"/>
    <x v="0"/>
  </r>
  <r>
    <s v="INV100793"/>
    <d v="2025-06-12T00:00:00"/>
    <s v="CUST0324"/>
    <s v="PRD106"/>
    <s v="STR042"/>
    <s v="EMP0261"/>
    <n v="6"/>
    <n v="242.49"/>
    <n v="0"/>
    <n v="0"/>
    <n v="1673.18"/>
    <n v="1177.8"/>
    <n v="495.38"/>
    <x v="5"/>
    <x v="0"/>
    <x v="2"/>
    <n v="0.41666666666666669"/>
    <s v="Weekend"/>
    <x v="144"/>
    <x v="4"/>
    <n v="227"/>
    <s v="Tamil Velan"/>
    <s v="Gold"/>
    <x v="13"/>
    <s v="Sales"/>
    <s v="FreshMart Erode Point"/>
    <x v="0"/>
    <x v="1"/>
    <x v="9"/>
    <n v="6"/>
    <n v="0.29607095470899725"/>
    <x v="0"/>
  </r>
  <r>
    <s v="INV102145"/>
    <d v="2025-04-12T00:00:00"/>
    <s v="CUST0554"/>
    <s v="PRD063"/>
    <s v="STR137"/>
    <s v="EMP0091"/>
    <n v="3"/>
    <n v="73.83"/>
    <n v="0"/>
    <n v="0"/>
    <n v="221.49"/>
    <n v="162.96"/>
    <n v="58.53"/>
    <x v="5"/>
    <x v="0"/>
    <x v="2"/>
    <n v="0.60347222222222219"/>
    <s v="Weekday"/>
    <x v="75"/>
    <x v="11"/>
    <n v="42.16"/>
    <s v="Nirmala Chandran"/>
    <s v="Silver"/>
    <x v="288"/>
    <s v="Sales"/>
    <s v="FreshMart Ahmedabad Square"/>
    <x v="1"/>
    <x v="1"/>
    <x v="4"/>
    <n v="4"/>
    <n v="0.26425572260598673"/>
    <x v="0"/>
  </r>
  <r>
    <s v="INV102425"/>
    <d v="2025-11-29T00:00:00"/>
    <s v="CUST0312"/>
    <s v="PRD004"/>
    <s v="STR088"/>
    <s v="EMP0012"/>
    <n v="3"/>
    <n v="429.2"/>
    <n v="0"/>
    <n v="0"/>
    <n v="1480.74"/>
    <n v="709.62"/>
    <n v="771.12"/>
    <x v="1"/>
    <x v="0"/>
    <x v="2"/>
    <n v="0.48819444444444443"/>
    <s v="Weekend"/>
    <x v="127"/>
    <x v="6"/>
    <n v="398.25"/>
    <s v="Tara Sharma"/>
    <s v="Gold"/>
    <x v="172"/>
    <s v="Cashier"/>
    <s v="FreshMart Salem Extension"/>
    <x v="0"/>
    <x v="1"/>
    <x v="5"/>
    <n v="11"/>
    <n v="0.52076664370517445"/>
    <x v="0"/>
  </r>
  <r>
    <s v="INV100518"/>
    <d v="2025-11-24T00:00:00"/>
    <s v="CUST0625"/>
    <s v="PRD111"/>
    <s v="STR083"/>
    <s v="EMP0074"/>
    <n v="4"/>
    <n v="225.45"/>
    <n v="0"/>
    <n v="0"/>
    <n v="901.8"/>
    <n v="763.6"/>
    <n v="138.19999999999999"/>
    <x v="1"/>
    <x v="0"/>
    <x v="2"/>
    <n v="0.47569444444444442"/>
    <s v="Weekday"/>
    <x v="29"/>
    <x v="4"/>
    <n v="225.45"/>
    <s v="Kishore Prabhu"/>
    <s v="Silver"/>
    <x v="33"/>
    <s v="Sales"/>
    <s v="FreshMart Salem Colony"/>
    <x v="0"/>
    <x v="1"/>
    <x v="5"/>
    <n v="11"/>
    <n v="0.15324905744067421"/>
    <x v="0"/>
  </r>
  <r>
    <s v="INV101903"/>
    <d v="2025-11-22T00:00:00"/>
    <s v="CUST0477"/>
    <s v="PRD014"/>
    <s v="STR140"/>
    <s v="EMP0145"/>
    <n v="7"/>
    <n v="465.57"/>
    <n v="0"/>
    <n v="0"/>
    <n v="3747.84"/>
    <n v="2461.41"/>
    <n v="1286.43"/>
    <x v="2"/>
    <x v="0"/>
    <x v="2"/>
    <n v="0.76249999999999996"/>
    <s v="Weekend"/>
    <x v="54"/>
    <x v="7"/>
    <n v="434.65"/>
    <s v="Malathi Gupta"/>
    <s v="Gold"/>
    <x v="195"/>
    <s v="Cashier"/>
    <s v="FreshMart Surat Crossing"/>
    <x v="1"/>
    <x v="1"/>
    <x v="5"/>
    <n v="11"/>
    <n v="0.34324570952868855"/>
    <x v="0"/>
  </r>
  <r>
    <s v="INV100750"/>
    <d v="2025-11-21T00:00:00"/>
    <s v="CUST0084"/>
    <s v="PRD081"/>
    <s v="STR127"/>
    <s v="EMP0098"/>
    <n v="4"/>
    <n v="55.81"/>
    <n v="0"/>
    <n v="0"/>
    <n v="223.24"/>
    <n v="179.84"/>
    <n v="43.4"/>
    <x v="2"/>
    <x v="0"/>
    <x v="2"/>
    <n v="0.45763888888888887"/>
    <s v="Weekday"/>
    <x v="70"/>
    <x v="1"/>
    <n v="55.81"/>
    <s v="Pandi Gupta"/>
    <s v="Silver"/>
    <x v="115"/>
    <s v="Inventory"/>
    <s v="FreshMart Surat Enclave"/>
    <x v="1"/>
    <x v="1"/>
    <x v="5"/>
    <n v="11"/>
    <n v="0.19440960401361762"/>
    <x v="0"/>
  </r>
  <r>
    <s v="INV101595"/>
    <d v="2025-11-19T00:00:00"/>
    <s v="CUST0303"/>
    <s v="PRD030"/>
    <s v="STR077"/>
    <s v="EMP0030"/>
    <n v="5"/>
    <n v="172.63"/>
    <n v="0"/>
    <n v="0"/>
    <n v="863.15"/>
    <n v="710"/>
    <n v="153.15"/>
    <x v="4"/>
    <x v="0"/>
    <x v="2"/>
    <n v="0.68958333333333333"/>
    <s v="Weekday"/>
    <x v="69"/>
    <x v="3"/>
    <n v="172.63"/>
    <s v="Kamala Subramaniam"/>
    <s v="Silver"/>
    <x v="110"/>
    <s v="Cashier"/>
    <s v="FreshMart Kochi Gardens"/>
    <x v="0"/>
    <x v="1"/>
    <x v="5"/>
    <n v="11"/>
    <n v="0.17743150089787407"/>
    <x v="0"/>
  </r>
  <r>
    <s v="INV102311"/>
    <d v="2025-11-17T00:00:00"/>
    <s v="CUST0309"/>
    <s v="PRD014"/>
    <s v="STR044"/>
    <s v="EMP0287"/>
    <n v="6"/>
    <n v="469.45"/>
    <n v="0"/>
    <n v="0"/>
    <n v="2816.7"/>
    <n v="2109.7800000000002"/>
    <n v="706.92"/>
    <x v="4"/>
    <x v="0"/>
    <x v="2"/>
    <n v="0.48402777777777778"/>
    <s v="Weekday"/>
    <x v="54"/>
    <x v="7"/>
    <n v="434.65"/>
    <s v="Bharath Pillai"/>
    <s v="Gold"/>
    <x v="67"/>
    <s v="Store Manager"/>
    <s v="FreshMart Erode Colony"/>
    <x v="0"/>
    <x v="1"/>
    <x v="5"/>
    <n v="11"/>
    <n v="0.25097454467994462"/>
    <x v="0"/>
  </r>
  <r>
    <s v="INV101624"/>
    <d v="2025-11-13T00:00:00"/>
    <s v="CUST0096"/>
    <s v="PRD044"/>
    <s v="STR123"/>
    <s v="EMP0299"/>
    <n v="6"/>
    <n v="259.55"/>
    <n v="0"/>
    <n v="0"/>
    <n v="1557.3"/>
    <n v="1249.32"/>
    <n v="307.98"/>
    <x v="0"/>
    <x v="0"/>
    <x v="2"/>
    <n v="0.57361111111111107"/>
    <s v="Weekday"/>
    <x v="132"/>
    <x v="12"/>
    <n v="229.81"/>
    <s v="Hariharan Gounder"/>
    <s v="Gold"/>
    <x v="251"/>
    <s v="Cashier"/>
    <s v="FreshMart Mumbai Extension"/>
    <x v="1"/>
    <x v="1"/>
    <x v="5"/>
    <n v="11"/>
    <n v="0.19776536312849163"/>
    <x v="0"/>
  </r>
  <r>
    <s v="INV100715"/>
    <d v="2025-05-11T00:00:00"/>
    <s v="CUST0343"/>
    <s v="PRD032"/>
    <s v="STR100"/>
    <s v="EMP0324"/>
    <n v="5"/>
    <n v="141.11000000000001"/>
    <n v="0"/>
    <n v="0"/>
    <n v="705.55"/>
    <n v="579.54999999999995"/>
    <n v="126"/>
    <x v="3"/>
    <x v="0"/>
    <x v="2"/>
    <n v="0.46527777777777779"/>
    <s v="Weekday"/>
    <x v="28"/>
    <x v="3"/>
    <n v="141.11000000000001"/>
    <s v="Jayakumar Nathan"/>
    <s v="Silver"/>
    <x v="175"/>
    <s v="Inventory"/>
    <s v="FreshMart Ahmedabad Enclave"/>
    <x v="1"/>
    <x v="1"/>
    <x v="6"/>
    <n v="5"/>
    <n v="0.17858408333923889"/>
    <x v="0"/>
  </r>
  <r>
    <s v="INV101799"/>
    <d v="2025-02-11T00:00:00"/>
    <s v="CUST0069"/>
    <s v="PRD039"/>
    <s v="STR102"/>
    <s v="EMP0193"/>
    <n v="4"/>
    <n v="418.56"/>
    <n v="0"/>
    <n v="0"/>
    <n v="1925.38"/>
    <n v="1393.32"/>
    <n v="532.05999999999995"/>
    <x v="5"/>
    <x v="0"/>
    <x v="2"/>
    <n v="0.3840277777777778"/>
    <s v="Weekend"/>
    <x v="129"/>
    <x v="12"/>
    <n v="392.79"/>
    <s v="Aishwarya Prabhu"/>
    <s v="Gold"/>
    <x v="132"/>
    <s v="HR"/>
    <s v="FreshMart Nagpur Towers"/>
    <x v="0"/>
    <x v="1"/>
    <x v="0"/>
    <n v="2"/>
    <n v="0.2763402549107189"/>
    <x v="0"/>
  </r>
  <r>
    <s v="INV101945"/>
    <d v="2025-10-31T00:00:00"/>
    <s v="CUST0568"/>
    <s v="PRD051"/>
    <s v="STR123"/>
    <s v="EMP0155"/>
    <n v="7"/>
    <n v="153.31"/>
    <n v="0"/>
    <n v="0"/>
    <n v="1073.17"/>
    <n v="789.6"/>
    <n v="283.57"/>
    <x v="1"/>
    <x v="0"/>
    <x v="2"/>
    <n v="0.62430555555555556"/>
    <s v="Weekday"/>
    <x v="136"/>
    <x v="2"/>
    <n v="147.97"/>
    <s v="Hemalatha Menon"/>
    <s v="Gold"/>
    <x v="247"/>
    <s v="Cashier"/>
    <s v="FreshMart Mumbai Extension"/>
    <x v="1"/>
    <x v="1"/>
    <x v="8"/>
    <n v="10"/>
    <n v="0.26423586197899679"/>
    <x v="0"/>
  </r>
  <r>
    <s v="INV102391"/>
    <d v="2025-10-31T00:00:00"/>
    <s v="CUST0276"/>
    <s v="PRD124"/>
    <s v="STR067"/>
    <s v="EMP0342"/>
    <n v="1"/>
    <n v="121.9"/>
    <n v="0"/>
    <n v="0"/>
    <n v="121.9"/>
    <n v="108.92"/>
    <n v="12.98"/>
    <x v="3"/>
    <x v="0"/>
    <x v="2"/>
    <n v="0.86388888888888893"/>
    <s v="Weekday"/>
    <x v="102"/>
    <x v="8"/>
    <n v="121.9"/>
    <s v="Padma Balan"/>
    <s v="Bronze"/>
    <x v="180"/>
    <s v="Inventory"/>
    <s v="FreshMart Salem Complex"/>
    <x v="0"/>
    <x v="1"/>
    <x v="8"/>
    <n v="10"/>
    <n v="0.10648072190319935"/>
    <x v="0"/>
  </r>
  <r>
    <s v="INV100761"/>
    <d v="2025-10-27T00:00:00"/>
    <s v="CUST0344"/>
    <s v="PRD035"/>
    <s v="STR035"/>
    <s v="EMP0158"/>
    <n v="2"/>
    <n v="503.36"/>
    <n v="0"/>
    <n v="0"/>
    <n v="1006.72"/>
    <n v="779.6"/>
    <n v="227.12"/>
    <x v="4"/>
    <x v="0"/>
    <x v="2"/>
    <n v="0.88055555555555554"/>
    <s v="Weekday"/>
    <x v="40"/>
    <x v="3"/>
    <n v="503.36"/>
    <s v="Karthik Nathan"/>
    <s v="Bronze"/>
    <x v="17"/>
    <s v="Sales"/>
    <s v="FreshMart Kochi Circle"/>
    <x v="0"/>
    <x v="1"/>
    <x v="8"/>
    <n v="10"/>
    <n v="0.22560394151303242"/>
    <x v="0"/>
  </r>
  <r>
    <s v="INV101202"/>
    <d v="2025-10-27T00:00:00"/>
    <s v="CUST0137"/>
    <s v="PRD025"/>
    <s v="STR038"/>
    <s v="EMP0255"/>
    <n v="0"/>
    <n v="416.63"/>
    <n v="0"/>
    <n v="0"/>
    <n v="2916.41"/>
    <n v="2001.3"/>
    <n v="915.11"/>
    <x v="1"/>
    <x v="0"/>
    <x v="2"/>
    <n v="0.70138888888888884"/>
    <s v="Weekday"/>
    <x v="8"/>
    <x v="3"/>
    <n v="383.51"/>
    <s v="Raghav Selvam"/>
    <s v="Gold"/>
    <x v="137"/>
    <s v="Billing"/>
    <s v="FreshMart Hyderabad Hub"/>
    <x v="0"/>
    <x v="1"/>
    <x v="8"/>
    <n v="10"/>
    <n v="0.31377961260590936"/>
    <x v="0"/>
  </r>
  <r>
    <s v="INV102016"/>
    <d v="2025-10-27T00:00:00"/>
    <s v="CUST0370"/>
    <s v="PRD015"/>
    <s v="STR111"/>
    <s v="EMP0083"/>
    <n v="5"/>
    <n v="479.15"/>
    <n v="0"/>
    <n v="0"/>
    <n v="2395.75"/>
    <n v="1934.45"/>
    <n v="461.3"/>
    <x v="0"/>
    <x v="0"/>
    <x v="2"/>
    <n v="0.51458333333333328"/>
    <s v="Weekday"/>
    <x v="19"/>
    <x v="7"/>
    <n v="459.58"/>
    <s v="Jaya Naicker"/>
    <s v="Gold"/>
    <x v="207"/>
    <s v="Billing"/>
    <s v="FreshMart Mumbai Towers"/>
    <x v="1"/>
    <x v="1"/>
    <x v="8"/>
    <n v="10"/>
    <n v="0.19254930606281959"/>
    <x v="0"/>
  </r>
  <r>
    <s v="INV101269"/>
    <d v="2025-10-26T00:00:00"/>
    <s v="CUST0312"/>
    <s v="PRD143"/>
    <s v="STR036"/>
    <s v="EMP0150"/>
    <n v="4"/>
    <n v="211.08"/>
    <n v="0"/>
    <n v="0"/>
    <n v="970.97"/>
    <n v="622.6"/>
    <n v="348.37"/>
    <x v="0"/>
    <x v="0"/>
    <x v="2"/>
    <n v="0.83888888888888891"/>
    <s v="Weekend"/>
    <x v="120"/>
    <x v="5"/>
    <n v="210.36"/>
    <s v="Tara Sharma"/>
    <s v="Gold"/>
    <x v="58"/>
    <s v="Operations"/>
    <s v="FreshMart Chennai Central"/>
    <x v="0"/>
    <x v="1"/>
    <x v="8"/>
    <n v="10"/>
    <n v="0.35878554435255466"/>
    <x v="0"/>
  </r>
  <r>
    <s v="INV100265"/>
    <d v="2025-10-23T00:00:00"/>
    <s v="CUST0017"/>
    <s v="PRD083"/>
    <s v="STR070"/>
    <s v="EMP0283"/>
    <n v="2"/>
    <n v="425.88"/>
    <n v="0"/>
    <n v="0"/>
    <n v="851.76"/>
    <n v="714.94"/>
    <n v="136.82"/>
    <x v="3"/>
    <x v="0"/>
    <x v="2"/>
    <n v="0.45"/>
    <s v="Weekday"/>
    <x v="111"/>
    <x v="9"/>
    <n v="425.88"/>
    <s v="Ashok Nair"/>
    <s v="Silver"/>
    <x v="16"/>
    <s v="Sales"/>
    <s v="FreshMart Bengaluru Nagar"/>
    <x v="0"/>
    <x v="1"/>
    <x v="8"/>
    <n v="10"/>
    <n v="0.16063210293979524"/>
    <x v="0"/>
  </r>
  <r>
    <s v="INV101630"/>
    <d v="2025-10-23T00:00:00"/>
    <s v="CUST0498"/>
    <s v="PRD004"/>
    <s v="STR095"/>
    <s v="EMP0201"/>
    <n v="1"/>
    <n v="398.25"/>
    <n v="0"/>
    <n v="0"/>
    <n v="398.25"/>
    <n v="236.54"/>
    <n v="161.71"/>
    <x v="4"/>
    <x v="0"/>
    <x v="2"/>
    <n v="0.46388888888888891"/>
    <s v="Weekday"/>
    <x v="127"/>
    <x v="6"/>
    <n v="398.25"/>
    <s v="Senthil Raj"/>
    <s v="Bronze"/>
    <x v="52"/>
    <s v="Sales"/>
    <s v="FreshMart Ahmedabad Gardens"/>
    <x v="1"/>
    <x v="1"/>
    <x v="8"/>
    <n v="10"/>
    <n v="0.40605147520401758"/>
    <x v="0"/>
  </r>
  <r>
    <s v="INV102116"/>
    <d v="2025-10-20T00:00:00"/>
    <s v="CUST0686"/>
    <s v="PRD029"/>
    <s v="STR010"/>
    <s v="EMP0129"/>
    <n v="7"/>
    <n v="377.86"/>
    <n v="0"/>
    <n v="0"/>
    <n v="2645.02"/>
    <n v="1828.54"/>
    <n v="816.48"/>
    <x v="5"/>
    <x v="0"/>
    <x v="2"/>
    <n v="0.8666666666666667"/>
    <s v="Weekday"/>
    <x v="9"/>
    <x v="3"/>
    <n v="332.73"/>
    <s v="Hemalatha Balan"/>
    <s v="Gold"/>
    <x v="173"/>
    <s v="Inventory"/>
    <s v="FreshMart Kochi Colony"/>
    <x v="0"/>
    <x v="1"/>
    <x v="8"/>
    <n v="10"/>
    <n v="0.30868575662943948"/>
    <x v="0"/>
  </r>
  <r>
    <s v="INV102072"/>
    <d v="2025-10-19T00:00:00"/>
    <s v="CUST0572"/>
    <s v="PRD104"/>
    <s v="STR048"/>
    <s v="EMP0312"/>
    <n v="7"/>
    <n v="203.01"/>
    <n v="0"/>
    <n v="0"/>
    <n v="1634.23"/>
    <n v="1073.94"/>
    <n v="560.29"/>
    <x v="0"/>
    <x v="0"/>
    <x v="2"/>
    <n v="0.72847222222222219"/>
    <s v="Weekend"/>
    <x v="95"/>
    <x v="10"/>
    <n v="191.13"/>
    <s v="Chandrasekar Balan"/>
    <s v="Gold"/>
    <x v="19"/>
    <s v="Sales"/>
    <s v="FreshMart Bengaluru Square"/>
    <x v="0"/>
    <x v="1"/>
    <x v="8"/>
    <n v="10"/>
    <n v="0.3428464781579092"/>
    <x v="0"/>
  </r>
  <r>
    <s v="INV100757"/>
    <d v="2025-10-14T00:00:00"/>
    <s v="CUST0076"/>
    <s v="PRD062"/>
    <s v="STR033"/>
    <s v="EMP0024"/>
    <n v="4"/>
    <n v="476.18"/>
    <n v="0"/>
    <n v="0"/>
    <n v="1904.72"/>
    <n v="1302.44"/>
    <n v="602.28"/>
    <x v="3"/>
    <x v="0"/>
    <x v="2"/>
    <n v="0.46666666666666667"/>
    <s v="Weekday"/>
    <x v="42"/>
    <x v="11"/>
    <n v="298.81"/>
    <s v="Senthil Chandran"/>
    <s v="Gold"/>
    <x v="156"/>
    <s v="Cashier"/>
    <s v="FreshMart Ahmedabad Complex"/>
    <x v="0"/>
    <x v="1"/>
    <x v="8"/>
    <n v="10"/>
    <n v="0.31620395648704269"/>
    <x v="0"/>
  </r>
  <r>
    <s v="INV100184"/>
    <d v="2025-12-10T00:00:00"/>
    <s v="CUST0605"/>
    <s v="PRD064"/>
    <s v="STR113"/>
    <s v="EMP0339"/>
    <n v="7"/>
    <n v="410.2"/>
    <n v="0"/>
    <n v="0"/>
    <n v="3302.11"/>
    <n v="1929.69"/>
    <n v="1372.42"/>
    <x v="5"/>
    <x v="0"/>
    <x v="2"/>
    <n v="0.4909722222222222"/>
    <s v="Weekend"/>
    <x v="135"/>
    <x v="11"/>
    <n v="386.17"/>
    <s v="Arun Iyer"/>
    <s v="Gold"/>
    <x v="252"/>
    <s v="Cashier"/>
    <s v="FreshMart Pune Heights"/>
    <x v="1"/>
    <x v="1"/>
    <x v="2"/>
    <n v="12"/>
    <n v="0.41561910414855957"/>
    <x v="0"/>
  </r>
  <r>
    <s v="INV102186"/>
    <d v="2025-09-10T00:00:00"/>
    <s v="CUST0046"/>
    <s v="PRD036"/>
    <s v="STR101"/>
    <s v="EMP0016"/>
    <n v="6"/>
    <n v="270.91000000000003"/>
    <n v="0"/>
    <n v="0"/>
    <n v="1625.46"/>
    <n v="1379.16"/>
    <n v="246.3"/>
    <x v="0"/>
    <x v="0"/>
    <x v="2"/>
    <n v="0.56805555555555554"/>
    <s v="Weekday"/>
    <x v="45"/>
    <x v="12"/>
    <n v="254.99"/>
    <s v="Kishore Murugan"/>
    <s v="Gold"/>
    <x v="223"/>
    <s v="Store Manager"/>
    <s v="FreshMart Nagpur Junction"/>
    <x v="1"/>
    <x v="1"/>
    <x v="10"/>
    <n v="9"/>
    <n v="0.15152633715994243"/>
    <x v="0"/>
  </r>
  <r>
    <s v="INV100379"/>
    <d v="2025-08-10T00:00:00"/>
    <s v="CUST0605"/>
    <s v="PRD012"/>
    <s v="STR095"/>
    <s v="EMP0201"/>
    <n v="6"/>
    <n v="580.6"/>
    <n v="0"/>
    <n v="0"/>
    <n v="3483.6"/>
    <n v="2018.4"/>
    <n v="1465.2"/>
    <x v="2"/>
    <x v="0"/>
    <x v="2"/>
    <n v="0.62708333333333333"/>
    <s v="Weekday"/>
    <x v="51"/>
    <x v="6"/>
    <n v="541.35"/>
    <s v="Arun Iyer"/>
    <s v="Gold"/>
    <x v="52"/>
    <s v="Sales"/>
    <s v="FreshMart Ahmedabad Gardens"/>
    <x v="1"/>
    <x v="1"/>
    <x v="11"/>
    <n v="8"/>
    <n v="0.42059937995177404"/>
    <x v="0"/>
  </r>
  <r>
    <s v="INV102411"/>
    <d v="2025-05-10T00:00:00"/>
    <s v="CUST0041"/>
    <s v="PRD052"/>
    <s v="STR002"/>
    <s v="EMP0184"/>
    <n v="2"/>
    <n v="328.59"/>
    <n v="0"/>
    <n v="0"/>
    <n v="755.76"/>
    <n v="510.98"/>
    <n v="244.78"/>
    <x v="3"/>
    <x v="0"/>
    <x v="2"/>
    <n v="0.89444444444444449"/>
    <s v="Weekend"/>
    <x v="10"/>
    <x v="2"/>
    <n v="328.59"/>
    <s v="Geetha Iyer"/>
    <s v="Silver"/>
    <x v="287"/>
    <s v="Sales"/>
    <s v="FreshMart Tiruppur Bypass"/>
    <x v="0"/>
    <x v="1"/>
    <x v="6"/>
    <n v="5"/>
    <n v="0.32388588970043403"/>
    <x v="0"/>
  </r>
  <r>
    <s v="INV101708"/>
    <d v="2025-04-10T00:00:00"/>
    <s v="CUST0354"/>
    <s v="PRD009"/>
    <s v="STR149"/>
    <s v="EMP0246"/>
    <n v="5"/>
    <n v="661.91"/>
    <n v="0"/>
    <n v="0"/>
    <n v="3805.98"/>
    <n v="1993.6"/>
    <n v="1812.38"/>
    <x v="3"/>
    <x v="0"/>
    <x v="2"/>
    <n v="0.5180555555555556"/>
    <s v="Weekend"/>
    <x v="108"/>
    <x v="6"/>
    <n v="661.91"/>
    <s v="Hemalatha Gounder"/>
    <s v="Silver"/>
    <x v="44"/>
    <s v="Sales"/>
    <s v="FreshMart Jaipur Point"/>
    <x v="2"/>
    <x v="1"/>
    <x v="4"/>
    <n v="4"/>
    <n v="0.47619272828548759"/>
    <x v="0"/>
  </r>
  <r>
    <s v="INV102024"/>
    <d v="2025-04-10T00:00:00"/>
    <s v="CUST0223"/>
    <s v="PRD137"/>
    <s v="STR033"/>
    <s v="EMP0313"/>
    <n v="5"/>
    <n v="442.59"/>
    <n v="0"/>
    <n v="0"/>
    <n v="2544.89"/>
    <n v="1759.35"/>
    <n v="785.54"/>
    <x v="4"/>
    <x v="0"/>
    <x v="2"/>
    <n v="0.86458333333333337"/>
    <s v="Weekend"/>
    <x v="0"/>
    <x v="0"/>
    <n v="442.14"/>
    <s v="Gopal Velan"/>
    <s v="Gold"/>
    <x v="199"/>
    <s v="HR"/>
    <s v="FreshMart Ahmedabad Complex"/>
    <x v="0"/>
    <x v="1"/>
    <x v="4"/>
    <n v="4"/>
    <n v="0.30867345936366603"/>
    <x v="0"/>
  </r>
  <r>
    <s v="INV102489"/>
    <d v="2025-04-10T00:00:00"/>
    <s v="CUST0595"/>
    <s v="PRD044"/>
    <s v="STR051"/>
    <s v="EMP0156"/>
    <n v="2"/>
    <n v="229.81"/>
    <n v="0"/>
    <n v="0"/>
    <n v="528.55999999999995"/>
    <n v="416.44"/>
    <n v="112.12"/>
    <x v="2"/>
    <x v="0"/>
    <x v="2"/>
    <n v="0.40902777777777777"/>
    <s v="Weekend"/>
    <x v="132"/>
    <x v="12"/>
    <n v="229.81"/>
    <s v="Lalitha Devi"/>
    <s v="Bronze"/>
    <x v="144"/>
    <s v="Inventory"/>
    <s v="FreshMart Madurai Arcade"/>
    <x v="0"/>
    <x v="1"/>
    <x v="4"/>
    <n v="4"/>
    <n v="0.21212350537308919"/>
    <x v="0"/>
  </r>
  <r>
    <s v="INV101122"/>
    <d v="2025-09-27T00:00:00"/>
    <s v="CUST0464"/>
    <s v="PRD135"/>
    <s v="STR036"/>
    <s v="EMP0150"/>
    <n v="3"/>
    <n v="379.12"/>
    <n v="0"/>
    <n v="0"/>
    <n v="1307.96"/>
    <n v="879.15"/>
    <n v="428.81"/>
    <x v="0"/>
    <x v="0"/>
    <x v="2"/>
    <n v="0.71736111111111112"/>
    <s v="Weekend"/>
    <x v="43"/>
    <x v="0"/>
    <n v="379.12"/>
    <s v="Gopal Sharma"/>
    <s v="Silver"/>
    <x v="58"/>
    <s v="Operations"/>
    <s v="FreshMart Chennai Central"/>
    <x v="0"/>
    <x v="1"/>
    <x v="10"/>
    <n v="9"/>
    <n v="0.32784641732163061"/>
    <x v="0"/>
  </r>
  <r>
    <s v="INV101228"/>
    <d v="2025-09-26T00:00:00"/>
    <s v="CUST0177"/>
    <s v="PRD104"/>
    <s v="STR018"/>
    <s v="EMP0308"/>
    <n v="4"/>
    <n v="191.13"/>
    <n v="0"/>
    <n v="0"/>
    <n v="764.52"/>
    <n v="613.67999999999995"/>
    <n v="150.84"/>
    <x v="2"/>
    <x v="0"/>
    <x v="2"/>
    <n v="0.54027777777777775"/>
    <s v="Weekday"/>
    <x v="95"/>
    <x v="10"/>
    <n v="191.13"/>
    <s v="Chandran Devi"/>
    <s v="Silver"/>
    <x v="80"/>
    <s v="Cashier"/>
    <s v="FreshMart Hyderabad Main Road"/>
    <x v="0"/>
    <x v="1"/>
    <x v="10"/>
    <n v="9"/>
    <n v="0.19730026683409199"/>
    <x v="0"/>
  </r>
  <r>
    <s v="INV101279"/>
    <d v="2025-09-22T00:00:00"/>
    <s v="CUST0657"/>
    <s v="PRD031"/>
    <s v="STR063"/>
    <s v="EMP0179"/>
    <n v="2"/>
    <n v="342.46"/>
    <n v="0"/>
    <n v="0"/>
    <n v="684.92"/>
    <n v="543.55999999999995"/>
    <n v="141.36000000000001"/>
    <x v="2"/>
    <x v="0"/>
    <x v="2"/>
    <n v="0.76944444444444449"/>
    <s v="Weekday"/>
    <x v="50"/>
    <x v="3"/>
    <n v="342.46"/>
    <s v="Devi Pandian"/>
    <s v="Silver"/>
    <x v="277"/>
    <s v="Sales"/>
    <s v="FreshMart Hyderabad Market"/>
    <x v="0"/>
    <x v="1"/>
    <x v="10"/>
    <n v="9"/>
    <n v="0.20638906733633128"/>
    <x v="0"/>
  </r>
  <r>
    <s v="INV100343"/>
    <d v="2025-11-09T00:00:00"/>
    <s v="CUST0232"/>
    <s v="PRD115"/>
    <s v="STR133"/>
    <s v="EMP0258"/>
    <n v="3"/>
    <n v="372.61"/>
    <n v="0"/>
    <n v="0"/>
    <n v="1117.83"/>
    <n v="959.73"/>
    <n v="158.1"/>
    <x v="2"/>
    <x v="0"/>
    <x v="2"/>
    <n v="0.53611111111111109"/>
    <s v="Weekday"/>
    <x v="5"/>
    <x v="4"/>
    <n v="372.61"/>
    <s v="Kishore Sharma"/>
    <s v="Bronze"/>
    <x v="304"/>
    <s v="Sales"/>
    <s v="FreshMart Nagpur Gardens"/>
    <x v="1"/>
    <x v="1"/>
    <x v="5"/>
    <n v="11"/>
    <n v="0.14143474410241272"/>
    <x v="0"/>
  </r>
  <r>
    <s v="INV100519"/>
    <d v="2025-11-09T00:00:00"/>
    <s v="CUST0446"/>
    <s v="PRD024"/>
    <s v="STR031"/>
    <s v="EMP0153"/>
    <n v="3"/>
    <n v="313.47000000000003"/>
    <n v="0"/>
    <n v="0"/>
    <n v="940.41"/>
    <n v="738.36"/>
    <n v="202.05"/>
    <x v="4"/>
    <x v="0"/>
    <x v="2"/>
    <n v="0.44097222222222221"/>
    <s v="Weekday"/>
    <x v="88"/>
    <x v="7"/>
    <n v="313.47000000000003"/>
    <s v="Ramesh Sharma"/>
    <s v="Silver"/>
    <x v="3"/>
    <s v="Sales"/>
    <s v="FreshMart Chennai Complex"/>
    <x v="0"/>
    <x v="1"/>
    <x v="5"/>
    <n v="11"/>
    <n v="0.21485309599004693"/>
    <x v="0"/>
  </r>
  <r>
    <s v="INV100375"/>
    <d v="2025-03-09T00:00:00"/>
    <s v="CUST0477"/>
    <s v="PRD110"/>
    <s v="STR133"/>
    <s v="EMP0206"/>
    <n v="5"/>
    <n v="309.2"/>
    <n v="0"/>
    <n v="0"/>
    <n v="1546"/>
    <n v="1268.5"/>
    <n v="277.5"/>
    <x v="0"/>
    <x v="0"/>
    <x v="2"/>
    <n v="0.5180555555555556"/>
    <s v="Weekday"/>
    <x v="141"/>
    <x v="4"/>
    <n v="291.93"/>
    <s v="Malathi Gupta"/>
    <s v="Gold"/>
    <x v="305"/>
    <s v="Cashier"/>
    <s v="FreshMart Nagpur Gardens"/>
    <x v="1"/>
    <x v="1"/>
    <x v="3"/>
    <n v="3"/>
    <n v="0.1794954721862872"/>
    <x v="0"/>
  </r>
  <r>
    <s v="INV101701"/>
    <d v="2025-02-09T00:00:00"/>
    <s v="CUST0415"/>
    <s v="PRD076"/>
    <s v="STR061"/>
    <s v="EMP0329"/>
    <n v="6"/>
    <n v="438.58"/>
    <n v="0"/>
    <n v="0"/>
    <n v="2631.48"/>
    <n v="1921.14"/>
    <n v="710.34"/>
    <x v="3"/>
    <x v="0"/>
    <x v="2"/>
    <n v="0.70833333333333337"/>
    <s v="Weekday"/>
    <x v="33"/>
    <x v="1"/>
    <n v="395.66"/>
    <s v="Bharath Devi"/>
    <s v="Gold"/>
    <x v="65"/>
    <s v="Cashier"/>
    <s v="FreshMart Hyderabad Colony"/>
    <x v="0"/>
    <x v="1"/>
    <x v="0"/>
    <n v="2"/>
    <n v="0.26993934971954947"/>
    <x v="0"/>
  </r>
  <r>
    <s v="INV101451"/>
    <d v="2025-08-26T00:00:00"/>
    <s v="CUST0300"/>
    <s v="PRD081"/>
    <s v="STR117"/>
    <s v="EMP0009"/>
    <n v="1"/>
    <n v="55.81"/>
    <n v="0"/>
    <n v="0"/>
    <n v="55.81"/>
    <n v="44.96"/>
    <n v="10.85"/>
    <x v="0"/>
    <x v="0"/>
    <x v="2"/>
    <n v="0.61527777777777781"/>
    <s v="Weekday"/>
    <x v="70"/>
    <x v="1"/>
    <n v="55.81"/>
    <s v="Indira Prabhu"/>
    <s v="Bronze"/>
    <x v="190"/>
    <s v="Cashier"/>
    <s v="FreshMart Nagpur Market"/>
    <x v="0"/>
    <x v="1"/>
    <x v="11"/>
    <n v="8"/>
    <n v="0.19440960401361762"/>
    <x v="0"/>
  </r>
  <r>
    <s v="INV101268"/>
    <d v="2025-08-16T00:00:00"/>
    <s v="CUST0689"/>
    <s v="PRD111"/>
    <s v="STR154"/>
    <s v="EMP0182"/>
    <n v="5"/>
    <n v="225.45"/>
    <n v="0"/>
    <n v="0"/>
    <n v="1296.3399999999999"/>
    <n v="954.5"/>
    <n v="341.84"/>
    <x v="1"/>
    <x v="0"/>
    <x v="2"/>
    <n v="0.85555555555555551"/>
    <s v="Weekend"/>
    <x v="29"/>
    <x v="4"/>
    <n v="225.45"/>
    <s v="Karthik Pillai"/>
    <s v="Silver"/>
    <x v="184"/>
    <s v="Operations"/>
    <s v="FreshMart Lucknow Heights"/>
    <x v="2"/>
    <x v="1"/>
    <x v="11"/>
    <n v="8"/>
    <n v="0.26369625252634338"/>
    <x v="0"/>
  </r>
  <r>
    <s v="INV100198"/>
    <d v="2025-12-08T00:00:00"/>
    <s v="CUST0253"/>
    <s v="PRD022"/>
    <s v="STR088"/>
    <s v="EMP0012"/>
    <n v="0"/>
    <n v="397.22"/>
    <n v="0"/>
    <n v="0"/>
    <n v="1986.1"/>
    <n v="1596.85"/>
    <n v="389.25"/>
    <x v="3"/>
    <x v="0"/>
    <x v="2"/>
    <n v="0.76875000000000004"/>
    <s v="Weekday"/>
    <x v="25"/>
    <x v="7"/>
    <n v="397.22"/>
    <s v="Ovi Reddy"/>
    <s v="Silver"/>
    <x v="172"/>
    <s v="Cashier"/>
    <s v="FreshMart Salem Extension"/>
    <x v="0"/>
    <x v="1"/>
    <x v="2"/>
    <n v="12"/>
    <n v="0.19598711041740094"/>
    <x v="0"/>
  </r>
  <r>
    <s v="INV101510"/>
    <d v="2025-10-08T00:00:00"/>
    <s v="CUST0136"/>
    <s v="PRD075"/>
    <s v="STR145"/>
    <s v="EMP0161"/>
    <n v="2"/>
    <n v="297.32"/>
    <n v="0"/>
    <n v="0"/>
    <n v="683.84"/>
    <n v="450.56"/>
    <n v="233.28"/>
    <x v="4"/>
    <x v="0"/>
    <x v="2"/>
    <n v="0.50208333333333333"/>
    <s v="Weekend"/>
    <x v="20"/>
    <x v="1"/>
    <n v="297.32"/>
    <s v="Vani Menon"/>
    <s v="Silver"/>
    <x v="264"/>
    <s v="Inventory"/>
    <s v="FreshMart Lucknow Main Road"/>
    <x v="2"/>
    <x v="1"/>
    <x v="8"/>
    <n v="10"/>
    <n v="0.34113242863827792"/>
    <x v="0"/>
  </r>
  <r>
    <s v="INV100960"/>
    <d v="2025-07-22T00:00:00"/>
    <s v="CUST0140"/>
    <s v="PRD079"/>
    <s v="STR028"/>
    <s v="EMP0235"/>
    <n v="4"/>
    <n v="260.93"/>
    <n v="0"/>
    <n v="0"/>
    <n v="1043.72"/>
    <n v="776.24"/>
    <n v="267.48"/>
    <x v="5"/>
    <x v="0"/>
    <x v="2"/>
    <n v="0.83402777777777781"/>
    <s v="Weekday"/>
    <x v="64"/>
    <x v="1"/>
    <n v="260.93"/>
    <s v="Manoj Prabhu"/>
    <s v="Bronze"/>
    <x v="71"/>
    <s v="Cashier"/>
    <s v="FreshMart Ahmedabad Hub"/>
    <x v="0"/>
    <x v="1"/>
    <x v="1"/>
    <n v="7"/>
    <n v="0.25627562947917065"/>
    <x v="0"/>
  </r>
  <r>
    <s v="INV101319"/>
    <d v="2025-07-22T00:00:00"/>
    <s v="CUST0653"/>
    <s v="PRD120"/>
    <s v="STR032"/>
    <s v="EMP0300"/>
    <n v="5"/>
    <n v="109.95"/>
    <n v="0"/>
    <n v="0"/>
    <n v="549.75"/>
    <n v="464.8"/>
    <n v="84.95"/>
    <x v="3"/>
    <x v="0"/>
    <x v="2"/>
    <n v="0.69305555555555554"/>
    <s v="Weekday"/>
    <x v="26"/>
    <x v="8"/>
    <n v="109.69"/>
    <s v="Hemalatha Kumar"/>
    <s v="Gold"/>
    <x v="57"/>
    <s v="Sales"/>
    <s v="FreshMart Kochi Main Road"/>
    <x v="0"/>
    <x v="1"/>
    <x v="1"/>
    <n v="7"/>
    <n v="0.15452478399272396"/>
    <x v="0"/>
  </r>
  <r>
    <s v="INV101702"/>
    <d v="2025-07-22T00:00:00"/>
    <s v="CUST0077"/>
    <s v="PRD032"/>
    <s v="STR046"/>
    <s v="EMP0023"/>
    <n v="3"/>
    <n v="141.11000000000001"/>
    <n v="0"/>
    <n v="0"/>
    <n v="423.33"/>
    <n v="347.73"/>
    <n v="75.599999999999994"/>
    <x v="1"/>
    <x v="0"/>
    <x v="2"/>
    <n v="0.83263888888888893"/>
    <s v="Weekday"/>
    <x v="28"/>
    <x v="3"/>
    <n v="141.11000000000001"/>
    <s v="Dhanya Krishnan"/>
    <s v="Bronze"/>
    <x v="87"/>
    <s v="Operations"/>
    <s v="FreshMart Mysuru Colony"/>
    <x v="0"/>
    <x v="1"/>
    <x v="1"/>
    <n v="7"/>
    <n v="0.17858408333923889"/>
    <x v="0"/>
  </r>
  <r>
    <s v="INV100767"/>
    <d v="2025-07-19T00:00:00"/>
    <s v="CUST0571"/>
    <s v="PRD034"/>
    <s v="STR015"/>
    <s v="EMP0260"/>
    <n v="3"/>
    <n v="139.72"/>
    <n v="0"/>
    <n v="0"/>
    <n v="482.03"/>
    <n v="292.05"/>
    <n v="189.98"/>
    <x v="4"/>
    <x v="0"/>
    <x v="2"/>
    <n v="0.43958333333333333"/>
    <s v="Weekend"/>
    <x v="13"/>
    <x v="3"/>
    <n v="124.84"/>
    <s v="Nirmala Iyer"/>
    <s v="Gold"/>
    <x v="112"/>
    <s v="Billing"/>
    <s v="FreshMart Salem Circle"/>
    <x v="0"/>
    <x v="1"/>
    <x v="1"/>
    <n v="7"/>
    <n v="0.39412484700122397"/>
    <x v="0"/>
  </r>
  <r>
    <s v="INV100894"/>
    <d v="2025-07-15T00:00:00"/>
    <s v="CUST0594"/>
    <s v="PRD028"/>
    <s v="STR071"/>
    <s v="EMP0239"/>
    <n v="2"/>
    <n v="380.12"/>
    <n v="0"/>
    <n v="0"/>
    <n v="760.24"/>
    <n v="619.96"/>
    <n v="140.28"/>
    <x v="4"/>
    <x v="0"/>
    <x v="2"/>
    <n v="0.81041666666666667"/>
    <s v="Weekday"/>
    <x v="58"/>
    <x v="3"/>
    <n v="380.12"/>
    <s v="Yogesh Iyer"/>
    <s v="Bronze"/>
    <x v="133"/>
    <s v="Billing"/>
    <s v="FreshMart Salem Crossing"/>
    <x v="0"/>
    <x v="1"/>
    <x v="1"/>
    <n v="7"/>
    <n v="0.18452067768073241"/>
    <x v="0"/>
  </r>
  <r>
    <s v="INV101977"/>
    <d v="2025-07-15T00:00:00"/>
    <s v="CUST0060"/>
    <s v="PRD125"/>
    <s v="STR085"/>
    <s v="EMP0121"/>
    <n v="3"/>
    <n v="219.64"/>
    <n v="0"/>
    <n v="0"/>
    <n v="658.92"/>
    <n v="586.32000000000005"/>
    <n v="72.599999999999994"/>
    <x v="3"/>
    <x v="0"/>
    <x v="2"/>
    <n v="0.64930555555555558"/>
    <s v="Weekday"/>
    <x v="82"/>
    <x v="8"/>
    <n v="219.39"/>
    <s v="Anand Subramaniam"/>
    <s v="Gold"/>
    <x v="130"/>
    <s v="Cashier"/>
    <s v="FreshMart Mysuru Arcade"/>
    <x v="0"/>
    <x v="1"/>
    <x v="1"/>
    <n v="7"/>
    <n v="0.110180295028228"/>
    <x v="0"/>
  </r>
  <r>
    <s v="INV100024"/>
    <d v="2025-04-07T00:00:00"/>
    <s v="CUST0150"/>
    <s v="PRD104"/>
    <s v="STR173"/>
    <s v="EMP0019"/>
    <n v="3"/>
    <n v="191.13"/>
    <n v="0"/>
    <n v="0"/>
    <n v="573.39"/>
    <n v="460.26"/>
    <n v="113.13"/>
    <x v="4"/>
    <x v="0"/>
    <x v="2"/>
    <n v="0.50972222222222219"/>
    <s v="Weekday"/>
    <x v="95"/>
    <x v="10"/>
    <n v="191.13"/>
    <s v="Eswari Gounder"/>
    <s v="Bronze"/>
    <x v="49"/>
    <s v="Sales"/>
    <s v="FreshMart Kolkata Main Road"/>
    <x v="3"/>
    <x v="1"/>
    <x v="4"/>
    <n v="4"/>
    <n v="0.19730026683409196"/>
    <x v="0"/>
  </r>
  <r>
    <s v="INV101244"/>
    <d v="2025-06-30T00:00:00"/>
    <s v="CUST0679"/>
    <s v="PRD019"/>
    <s v="STR082"/>
    <s v="EMP0115"/>
    <n v="2"/>
    <n v="448.94"/>
    <n v="0"/>
    <n v="0"/>
    <n v="897.88"/>
    <n v="760.16"/>
    <n v="137.72"/>
    <x v="0"/>
    <x v="0"/>
    <x v="2"/>
    <n v="0.37777777777777777"/>
    <s v="Weekday"/>
    <x v="85"/>
    <x v="7"/>
    <n v="448.94"/>
    <s v="Thiru Prabhu"/>
    <s v="Silver"/>
    <x v="69"/>
    <s v="Store Manager"/>
    <s v="FreshMart Salem Bypass"/>
    <x v="0"/>
    <x v="1"/>
    <x v="9"/>
    <n v="6"/>
    <n v="0.1533835256381699"/>
    <x v="0"/>
  </r>
  <r>
    <s v="INV101694"/>
    <d v="2025-06-29T00:00:00"/>
    <s v="CUST0077"/>
    <s v="PRD011"/>
    <s v="STR059"/>
    <s v="EMP0349"/>
    <n v="2"/>
    <n v="168.36"/>
    <n v="0"/>
    <n v="0"/>
    <n v="387.23"/>
    <n v="204.46"/>
    <n v="182.77"/>
    <x v="5"/>
    <x v="0"/>
    <x v="2"/>
    <n v="0.88472222222222219"/>
    <s v="Weekend"/>
    <x v="52"/>
    <x v="6"/>
    <n v="168.36"/>
    <s v="Dhanya Krishnan"/>
    <s v="Bronze"/>
    <x v="166"/>
    <s v="Cashier"/>
    <s v="FreshMart Coimbatore Plaza"/>
    <x v="0"/>
    <x v="1"/>
    <x v="9"/>
    <n v="6"/>
    <n v="0.47199338894197246"/>
    <x v="0"/>
  </r>
  <r>
    <s v="INV100140"/>
    <d v="2025-06-26T00:00:00"/>
    <s v="CUST0541"/>
    <s v="PRD091"/>
    <s v="STR045"/>
    <s v="EMP0204"/>
    <n v="5"/>
    <n v="425.31"/>
    <n v="0"/>
    <n v="0"/>
    <n v="2126.5500000000002"/>
    <n v="1507.85"/>
    <n v="618.70000000000005"/>
    <x v="4"/>
    <x v="0"/>
    <x v="2"/>
    <n v="0.40763888888888888"/>
    <s v="Weekday"/>
    <x v="74"/>
    <x v="9"/>
    <n v="376.11"/>
    <s v="Divya Reddy"/>
    <s v="Gold"/>
    <x v="116"/>
    <s v="Inventory"/>
    <s v="FreshMart Madurai Junction"/>
    <x v="0"/>
    <x v="1"/>
    <x v="9"/>
    <n v="6"/>
    <n v="0.29094072558839434"/>
    <x v="0"/>
  </r>
  <r>
    <s v="INV100662"/>
    <d v="2025-06-22T00:00:00"/>
    <s v="CUST0060"/>
    <s v="PRD017"/>
    <s v="STR067"/>
    <s v="EMP0247"/>
    <n v="4"/>
    <n v="477.11"/>
    <n v="0"/>
    <n v="0"/>
    <n v="2194.71"/>
    <n v="1590.76"/>
    <n v="603.95000000000005"/>
    <x v="2"/>
    <x v="0"/>
    <x v="2"/>
    <n v="0.38194444444444442"/>
    <s v="Weekend"/>
    <x v="34"/>
    <x v="7"/>
    <n v="464.41"/>
    <s v="Anand Subramaniam"/>
    <s v="Gold"/>
    <x v="31"/>
    <s v="Sales"/>
    <s v="FreshMart Salem Complex"/>
    <x v="0"/>
    <x v="1"/>
    <x v="9"/>
    <n v="6"/>
    <n v="0.27518442072073307"/>
    <x v="0"/>
  </r>
  <r>
    <s v="INV100734"/>
    <d v="2025-06-21T00:00:00"/>
    <s v="CUST0081"/>
    <s v="PRD144"/>
    <s v="STR052"/>
    <s v="EMP0232"/>
    <n v="4"/>
    <n v="242.22"/>
    <n v="0"/>
    <n v="0"/>
    <n v="1114.21"/>
    <n v="744.16"/>
    <n v="370.05"/>
    <x v="1"/>
    <x v="0"/>
    <x v="2"/>
    <n v="0.82361111111111107"/>
    <s v="Weekend"/>
    <x v="14"/>
    <x v="5"/>
    <n v="242.22"/>
    <s v="Nirmala Achari"/>
    <s v="Bronze"/>
    <x v="75"/>
    <s v="Operations"/>
    <s v="FreshMart Erode Extension"/>
    <x v="0"/>
    <x v="1"/>
    <x v="9"/>
    <n v="6"/>
    <n v="0.33211872088744493"/>
    <x v="0"/>
  </r>
  <r>
    <s v="INV101997"/>
    <d v="2025-06-19T00:00:00"/>
    <s v="CUST0012"/>
    <s v="PRD112"/>
    <s v="STR092"/>
    <s v="EMP0336"/>
    <n v="2"/>
    <n v="251.73"/>
    <n v="0"/>
    <n v="0"/>
    <n v="503.46"/>
    <n v="421.04"/>
    <n v="82.42"/>
    <x v="1"/>
    <x v="0"/>
    <x v="2"/>
    <n v="0.42569444444444443"/>
    <s v="Weekday"/>
    <x v="80"/>
    <x v="4"/>
    <n v="251.73"/>
    <s v="Meena Gupta"/>
    <s v="Bronze"/>
    <x v="114"/>
    <s v="Billing"/>
    <s v="FreshMart Chennai Gardens"/>
    <x v="0"/>
    <x v="1"/>
    <x v="9"/>
    <n v="6"/>
    <n v="0.16370714654590238"/>
    <x v="0"/>
  </r>
  <r>
    <s v="INV101182"/>
    <d v="2025-06-15T00:00:00"/>
    <s v="CUST0112"/>
    <s v="PRD119"/>
    <s v="STR047"/>
    <s v="EMP0108"/>
    <n v="3"/>
    <n v="234.86"/>
    <n v="0"/>
    <n v="0"/>
    <n v="810.27"/>
    <n v="639.69000000000005"/>
    <n v="170.58"/>
    <x v="4"/>
    <x v="0"/>
    <x v="2"/>
    <n v="0.45069444444444445"/>
    <s v="Weekend"/>
    <x v="96"/>
    <x v="8"/>
    <n v="234.86"/>
    <s v="Gokul Venkataraman"/>
    <s v="Silver"/>
    <x v="302"/>
    <s v="Cashier"/>
    <s v="FreshMart Hyderabad Enclave"/>
    <x v="0"/>
    <x v="1"/>
    <x v="9"/>
    <n v="6"/>
    <n v="0.21052241845310823"/>
    <x v="0"/>
  </r>
  <r>
    <s v="INV101490"/>
    <d v="2025-07-06T00:00:00"/>
    <s v="CUST0621"/>
    <s v="PRD137"/>
    <s v="STR022"/>
    <s v="EMP0284"/>
    <n v="6"/>
    <n v="508.03"/>
    <n v="0"/>
    <n v="0"/>
    <n v="3505.41"/>
    <n v="2111.2199999999998"/>
    <n v="1394.19"/>
    <x v="2"/>
    <x v="0"/>
    <x v="2"/>
    <n v="0.67847222222222225"/>
    <s v="Weekend"/>
    <x v="0"/>
    <x v="0"/>
    <n v="442.14"/>
    <s v="Priya Iyer"/>
    <s v="Gold"/>
    <x v="21"/>
    <s v="Sales"/>
    <s v="FreshMart Tiruppur Complex"/>
    <x v="0"/>
    <x v="1"/>
    <x v="1"/>
    <n v="7"/>
    <n v="0.39772523042953611"/>
    <x v="0"/>
  </r>
  <r>
    <s v="INV102126"/>
    <d v="2025-05-23T00:00:00"/>
    <s v="CUST0588"/>
    <s v="PRD100"/>
    <s v="STR006"/>
    <s v="EMP0265"/>
    <n v="1"/>
    <n v="290.45"/>
    <n v="0"/>
    <n v="0"/>
    <n v="290.45"/>
    <n v="237.89"/>
    <n v="52.56"/>
    <x v="1"/>
    <x v="0"/>
    <x v="2"/>
    <n v="0.53611111111111109"/>
    <s v="Weekday"/>
    <x v="90"/>
    <x v="10"/>
    <n v="290.45"/>
    <s v="Arun Menon"/>
    <s v="Bronze"/>
    <x v="124"/>
    <s v="Operations"/>
    <s v="FreshMart Mysuru Junction"/>
    <x v="0"/>
    <x v="1"/>
    <x v="6"/>
    <n v="5"/>
    <n v="0.18096057841280772"/>
    <x v="0"/>
  </r>
  <r>
    <s v="INV101362"/>
    <d v="2025-05-14T00:00:00"/>
    <s v="CUST0049"/>
    <s v="PRD025"/>
    <s v="STR108"/>
    <s v="EMP0171"/>
    <n v="4"/>
    <n v="394.14"/>
    <n v="0"/>
    <n v="0"/>
    <n v="1576.56"/>
    <n v="1143.5999999999999"/>
    <n v="432.96"/>
    <x v="5"/>
    <x v="0"/>
    <x v="2"/>
    <n v="0.45624999999999999"/>
    <s v="Weekday"/>
    <x v="8"/>
    <x v="3"/>
    <n v="383.51"/>
    <s v="Lokesh Gupta"/>
    <s v="Gold"/>
    <x v="152"/>
    <s v="Cashier"/>
    <s v="FreshMart Mumbai Square"/>
    <x v="1"/>
    <x v="1"/>
    <x v="6"/>
    <n v="5"/>
    <n v="0.27462323032425029"/>
    <x v="0"/>
  </r>
  <r>
    <s v="INV101137"/>
    <d v="2025-11-05T00:00:00"/>
    <s v="CUST0297"/>
    <s v="PRD006"/>
    <s v="STR033"/>
    <s v="EMP0113"/>
    <n v="8"/>
    <n v="363.87"/>
    <n v="0"/>
    <n v="0"/>
    <n v="3347.6"/>
    <n v="1730.56"/>
    <n v="1617.04"/>
    <x v="1"/>
    <x v="0"/>
    <x v="2"/>
    <n v="0.38055555555555554"/>
    <s v="Weekend"/>
    <x v="81"/>
    <x v="6"/>
    <n v="343.56"/>
    <s v="Nithya Sharma"/>
    <s v="Gold"/>
    <x v="102"/>
    <s v="Inventory"/>
    <s v="FreshMart Ahmedabad Complex"/>
    <x v="0"/>
    <x v="1"/>
    <x v="5"/>
    <n v="11"/>
    <n v="0.48304456924363726"/>
    <x v="0"/>
  </r>
  <r>
    <s v="INV100909"/>
    <d v="2025-03-05T00:00:00"/>
    <s v="CUST0052"/>
    <s v="PRD031"/>
    <s v="STR054"/>
    <s v="EMP0104"/>
    <n v="3"/>
    <n v="383.94"/>
    <n v="0"/>
    <n v="0"/>
    <n v="1324.59"/>
    <n v="815.34"/>
    <n v="509.25"/>
    <x v="0"/>
    <x v="0"/>
    <x v="2"/>
    <n v="0.70277777777777772"/>
    <s v="Weekend"/>
    <x v="50"/>
    <x v="3"/>
    <n v="342.46"/>
    <s v="Janani Selvam"/>
    <s v="Gold"/>
    <x v="81"/>
    <s v="Inventory"/>
    <s v="FreshMart Mysuru Plaza"/>
    <x v="0"/>
    <x v="1"/>
    <x v="3"/>
    <n v="3"/>
    <n v="0.38445858718546871"/>
    <x v="0"/>
  </r>
  <r>
    <s v="INV100262"/>
    <d v="2025-04-30T00:00:00"/>
    <s v="CUST0642"/>
    <s v="PRD022"/>
    <s v="STR047"/>
    <s v="EMP0108"/>
    <n v="1"/>
    <n v="397.22"/>
    <n v="0"/>
    <n v="0"/>
    <n v="397.22"/>
    <n v="319.37"/>
    <n v="77.849999999999994"/>
    <x v="0"/>
    <x v="0"/>
    <x v="2"/>
    <n v="0.53263888888888888"/>
    <s v="Weekday"/>
    <x v="25"/>
    <x v="7"/>
    <n v="397.22"/>
    <s v="Harini Devi"/>
    <s v="Bronze"/>
    <x v="302"/>
    <s v="Cashier"/>
    <s v="FreshMart Hyderabad Enclave"/>
    <x v="0"/>
    <x v="1"/>
    <x v="4"/>
    <n v="4"/>
    <n v="0.19598711041740091"/>
    <x v="0"/>
  </r>
  <r>
    <s v="INV101038"/>
    <d v="2025-04-30T00:00:00"/>
    <s v="CUST0067"/>
    <s v="PRD096"/>
    <s v="STR033"/>
    <s v="EMP0024"/>
    <n v="3"/>
    <n v="205.93"/>
    <n v="0"/>
    <n v="0"/>
    <n v="617.79"/>
    <n v="510.6"/>
    <n v="107.19"/>
    <x v="5"/>
    <x v="0"/>
    <x v="2"/>
    <n v="0.49652777777777779"/>
    <s v="Weekday"/>
    <x v="27"/>
    <x v="10"/>
    <n v="205.93"/>
    <s v="Unknown"/>
    <s v="Silver"/>
    <x v="156"/>
    <s v="Cashier"/>
    <s v="FreshMart Ahmedabad Complex"/>
    <x v="0"/>
    <x v="1"/>
    <x v="4"/>
    <n v="4"/>
    <n v="0.17350556014179577"/>
    <x v="0"/>
  </r>
  <r>
    <s v="INV101886"/>
    <d v="2025-04-29T00:00:00"/>
    <s v="CUST0610"/>
    <s v="PRD091"/>
    <s v="STR018"/>
    <s v="EMP0308"/>
    <n v="8"/>
    <n v="430.64"/>
    <n v="0"/>
    <n v="0"/>
    <n v="3445.12"/>
    <n v="2412.56"/>
    <n v="1032.56"/>
    <x v="1"/>
    <x v="0"/>
    <x v="2"/>
    <n v="0.42430555555555555"/>
    <s v="Weekday"/>
    <x v="74"/>
    <x v="9"/>
    <n v="376.11"/>
    <s v="Gokul Chettiar"/>
    <s v="Gold"/>
    <x v="80"/>
    <s v="Cashier"/>
    <s v="FreshMart Hyderabad Main Road"/>
    <x v="0"/>
    <x v="1"/>
    <x v="4"/>
    <n v="4"/>
    <n v="0.29971670072450307"/>
    <x v="0"/>
  </r>
  <r>
    <s v="INV101378"/>
    <d v="2025-04-28T00:00:00"/>
    <s v="CUST0463"/>
    <s v="PRD089"/>
    <s v="STR030"/>
    <s v="EMP0224"/>
    <n v="6"/>
    <n v="332.46"/>
    <n v="0"/>
    <n v="0"/>
    <n v="1994.76"/>
    <n v="1508.52"/>
    <n v="486.24"/>
    <x v="1"/>
    <x v="0"/>
    <x v="2"/>
    <n v="0.41736111111111113"/>
    <s v="Weekday"/>
    <x v="92"/>
    <x v="9"/>
    <n v="305.67"/>
    <s v="Gayathri Gounder"/>
    <s v="Gold"/>
    <x v="118"/>
    <s v="Operations"/>
    <s v="FreshMart Mysuru Bypass"/>
    <x v="0"/>
    <x v="1"/>
    <x v="4"/>
    <n v="4"/>
    <n v="0.24375864765686098"/>
    <x v="0"/>
  </r>
  <r>
    <s v="INV101197"/>
    <d v="2025-04-26T00:00:00"/>
    <s v="CUST0670"/>
    <s v="PRD023"/>
    <s v="STR018"/>
    <s v="EMP0308"/>
    <n v="4"/>
    <n v="342.27"/>
    <n v="0"/>
    <n v="0"/>
    <n v="1574.44"/>
    <n v="1064.4000000000001"/>
    <n v="510.04"/>
    <x v="0"/>
    <x v="0"/>
    <x v="2"/>
    <n v="0.60486111111111107"/>
    <s v="Weekend"/>
    <x v="11"/>
    <x v="7"/>
    <n v="342.27"/>
    <s v="Balaji Krishnan"/>
    <s v="Bronze"/>
    <x v="80"/>
    <s v="Cashier"/>
    <s v="FreshMart Hyderabad Main Road"/>
    <x v="0"/>
    <x v="1"/>
    <x v="4"/>
    <n v="4"/>
    <n v="0.32395010289372728"/>
    <x v="0"/>
  </r>
  <r>
    <s v="INV101178"/>
    <d v="2025-04-24T00:00:00"/>
    <s v="CUST0221"/>
    <s v="PRD033"/>
    <s v="STR120"/>
    <s v="EMP0344"/>
    <n v="7"/>
    <n v="237.06"/>
    <n v="0"/>
    <n v="0"/>
    <n v="1659.42"/>
    <n v="1239.21"/>
    <n v="420.21"/>
    <x v="1"/>
    <x v="0"/>
    <x v="2"/>
    <n v="0.8833333333333333"/>
    <s v="Weekday"/>
    <x v="66"/>
    <x v="3"/>
    <n v="217.42"/>
    <s v="Mala Nathan"/>
    <s v="Gold"/>
    <x v="34"/>
    <s v="Sales"/>
    <s v="FreshMart Nagpur Central"/>
    <x v="1"/>
    <x v="1"/>
    <x v="4"/>
    <n v="4"/>
    <n v="0.25322703113135914"/>
    <x v="0"/>
  </r>
  <r>
    <s v="INV100901"/>
    <d v="2025-04-14T00:00:00"/>
    <s v="CUST0092"/>
    <s v="PRD144"/>
    <s v="STR072"/>
    <s v="EMP0124"/>
    <n v="3"/>
    <n v="271.51"/>
    <n v="0"/>
    <n v="0"/>
    <n v="814.53"/>
    <n v="558.12"/>
    <n v="256.41000000000003"/>
    <x v="2"/>
    <x v="0"/>
    <x v="2"/>
    <n v="0.46388888888888891"/>
    <s v="Weekday"/>
    <x v="14"/>
    <x v="5"/>
    <n v="242.22"/>
    <s v="Naveen Kumar"/>
    <s v="Gold"/>
    <x v="27"/>
    <s v="Sales"/>
    <s v="FreshMart Salem Point"/>
    <x v="0"/>
    <x v="1"/>
    <x v="4"/>
    <n v="4"/>
    <n v="0.31479503517365848"/>
    <x v="0"/>
  </r>
  <r>
    <s v="INV102062"/>
    <d v="2025-09-04T00:00:00"/>
    <s v="CUST0572"/>
    <s v="PRD004"/>
    <s v="STR165"/>
    <s v="EMP0260"/>
    <n v="7"/>
    <n v="413.36"/>
    <n v="0"/>
    <n v="0"/>
    <n v="2893.52"/>
    <n v="1655.78"/>
    <n v="1237.74"/>
    <x v="3"/>
    <x v="0"/>
    <x v="2"/>
    <n v="0.91180555555555554"/>
    <s v="Weekday"/>
    <x v="127"/>
    <x v="6"/>
    <n v="398.25"/>
    <s v="Chandrasekar Balan"/>
    <s v="Gold"/>
    <x v="112"/>
    <s v="Billing"/>
    <s v="FreshMart Jaipur Junction"/>
    <x v="2"/>
    <x v="1"/>
    <x v="10"/>
    <n v="9"/>
    <n v="0.42776272498548479"/>
    <x v="0"/>
  </r>
  <r>
    <s v="INV101856"/>
    <d v="2025-05-04T00:00:00"/>
    <s v="CUST0519"/>
    <s v="PRD094"/>
    <s v="STR004"/>
    <s v="EMP0212"/>
    <n v="4"/>
    <n v="298.68"/>
    <n v="0"/>
    <n v="0"/>
    <n v="1373.93"/>
    <n v="1002.76"/>
    <n v="371.17"/>
    <x v="2"/>
    <x v="0"/>
    <x v="2"/>
    <n v="0.42152777777777778"/>
    <s v="Weekend"/>
    <x v="130"/>
    <x v="10"/>
    <n v="298.68"/>
    <s v="Padma Murugan"/>
    <s v="Silver"/>
    <x v="84"/>
    <s v="Billing"/>
    <s v="FreshMart Erode Plaza"/>
    <x v="0"/>
    <x v="1"/>
    <x v="6"/>
    <n v="5"/>
    <n v="0.27015204559184236"/>
    <x v="0"/>
  </r>
  <r>
    <s v="INV100881"/>
    <d v="2025-01-04T00:00:00"/>
    <s v="CUST0560"/>
    <s v="PRD015"/>
    <s v="STR041"/>
    <s v="EMP0133"/>
    <n v="4"/>
    <n v="459.58"/>
    <n v="0"/>
    <n v="0"/>
    <n v="1838.32"/>
    <n v="1547.56"/>
    <n v="290.76"/>
    <x v="1"/>
    <x v="0"/>
    <x v="2"/>
    <n v="0.67708333333333337"/>
    <s v="Weekday"/>
    <x v="19"/>
    <x v="7"/>
    <n v="459.58"/>
    <s v="Dinesh Prabhu"/>
    <s v="Silver"/>
    <x v="2"/>
    <s v="Sales"/>
    <s v="FreshMart Tiruppur Colony"/>
    <x v="0"/>
    <x v="1"/>
    <x v="7"/>
    <n v="1"/>
    <n v="0.1581661517037295"/>
    <x v="0"/>
  </r>
  <r>
    <s v="INV101641"/>
    <d v="2025-03-09T00:00:00"/>
    <s v="CUST0436"/>
    <s v="PRD099"/>
    <s v="STR159"/>
    <s v="EMP0238"/>
    <n v="5"/>
    <n v="433.04"/>
    <n v="0"/>
    <n v="0"/>
    <n v="2165.1999999999998"/>
    <n v="1737.35"/>
    <n v="427.85"/>
    <x v="4"/>
    <x v="1"/>
    <x v="2"/>
    <n v="0.61875000000000002"/>
    <s v="Weekday"/>
    <x v="20"/>
    <x v="10"/>
    <n v="401.06"/>
    <s v="Hari Pillai"/>
    <s v="Gold"/>
    <x v="267"/>
    <s v="Operations"/>
    <s v="FreshMart Jaipur Market"/>
    <x v="2"/>
    <x v="1"/>
    <x v="3"/>
    <n v="3"/>
    <n v="0.19760299279512289"/>
    <x v="0"/>
  </r>
  <r>
    <s v="INV100985"/>
    <d v="2025-07-08T00:00:00"/>
    <s v="CUST0650"/>
    <s v="PRD054"/>
    <s v="STR101"/>
    <s v="EMP0098"/>
    <n v="3"/>
    <n v="530.16"/>
    <n v="0"/>
    <n v="0"/>
    <n v="1590.48"/>
    <n v="1137.57"/>
    <n v="452.91"/>
    <x v="3"/>
    <x v="1"/>
    <x v="2"/>
    <n v="0.76458333333333328"/>
    <s v="Weekday"/>
    <x v="3"/>
    <x v="2"/>
    <n v="530.16"/>
    <s v="Manoj Devi"/>
    <s v="Bronze"/>
    <x v="115"/>
    <s v="Inventory"/>
    <s v="FreshMart Nagpur Junction"/>
    <x v="1"/>
    <x v="1"/>
    <x v="1"/>
    <n v="7"/>
    <n v="0.28476309038780745"/>
    <x v="0"/>
  </r>
  <r>
    <s v="INV100385"/>
    <d v="2025-02-06T00:00:00"/>
    <s v="CUST0451"/>
    <s v="PRD092"/>
    <s v="STR098"/>
    <s v="EMP0179"/>
    <n v="1"/>
    <n v="224.28"/>
    <n v="0"/>
    <n v="0"/>
    <n v="224.28"/>
    <n v="192.39"/>
    <n v="31.89"/>
    <x v="2"/>
    <x v="1"/>
    <x v="2"/>
    <n v="0.88194444444444442"/>
    <s v="Weekday"/>
    <x v="22"/>
    <x v="9"/>
    <n v="224.28"/>
    <s v="Divya Nair"/>
    <s v="Silver"/>
    <x v="277"/>
    <s v="Sales"/>
    <s v="FreshMart Pune Main Road"/>
    <x v="2"/>
    <x v="1"/>
    <x v="0"/>
    <n v="2"/>
    <n v="0.14218833600856073"/>
    <x v="0"/>
  </r>
  <r>
    <s v="INV100252"/>
    <d v="2025-04-20T00:00:00"/>
    <s v="CUST0567"/>
    <s v="PRD018"/>
    <s v="STR046"/>
    <s v="EMP0191"/>
    <n v="8"/>
    <n v="238.51"/>
    <n v="0"/>
    <n v="0"/>
    <n v="2194.29"/>
    <n v="1529.6"/>
    <n v="664.69"/>
    <x v="1"/>
    <x v="1"/>
    <x v="2"/>
    <n v="0.80138888888888893"/>
    <s v="Weekend"/>
    <x v="21"/>
    <x v="7"/>
    <n v="232.58"/>
    <s v="Bharath Balan"/>
    <s v="Gold"/>
    <x v="306"/>
    <s v="Billing"/>
    <s v="FreshMart Mysuru Colony"/>
    <x v="0"/>
    <x v="1"/>
    <x v="4"/>
    <n v="4"/>
    <n v="0.30291802815489294"/>
    <x v="0"/>
  </r>
  <r>
    <s v="INV101340"/>
    <d v="2025-12-18T00:00:00"/>
    <s v="CUST0172"/>
    <s v="PRD031"/>
    <s v="STR140"/>
    <s v="EMP0145"/>
    <n v="4"/>
    <n v="342.46"/>
    <n v="10"/>
    <n v="136.97999999999999"/>
    <n v="1232.8599999999999"/>
    <n v="1087.1199999999999"/>
    <n v="145.74"/>
    <x v="2"/>
    <x v="0"/>
    <x v="2"/>
    <n v="0.51666666666666672"/>
    <s v="Weekday"/>
    <x v="50"/>
    <x v="3"/>
    <n v="342.46"/>
    <s v="Devi Gounder"/>
    <s v="Silver"/>
    <x v="195"/>
    <s v="Cashier"/>
    <s v="FreshMart Surat Crossing"/>
    <x v="1"/>
    <x v="1"/>
    <x v="2"/>
    <n v="12"/>
    <n v="0.11821293577535164"/>
    <x v="1"/>
  </r>
  <r>
    <s v="INV100254"/>
    <d v="2025-12-15T00:00:00"/>
    <s v="CUST0228"/>
    <s v="PRD019"/>
    <s v="STR118"/>
    <s v="EMP0223"/>
    <n v="4"/>
    <n v="494.93"/>
    <n v="10"/>
    <n v="197.97"/>
    <n v="1781.75"/>
    <n v="1520.32"/>
    <n v="261.43"/>
    <x v="1"/>
    <x v="0"/>
    <x v="2"/>
    <n v="0.6875"/>
    <s v="Weekday"/>
    <x v="85"/>
    <x v="7"/>
    <n v="448.94"/>
    <s v="Sundar Balan"/>
    <s v="Gold"/>
    <x v="211"/>
    <s v="HR"/>
    <s v="FreshMart Surat Heights"/>
    <x v="1"/>
    <x v="1"/>
    <x v="2"/>
    <n v="12"/>
    <n v="0.14672653290304477"/>
    <x v="1"/>
  </r>
  <r>
    <s v="INV101057"/>
    <d v="2026-03-23T00:00:00"/>
    <s v="CUST0477"/>
    <s v="PRD049"/>
    <s v="STR112"/>
    <s v="EMP0200"/>
    <n v="4"/>
    <n v="472.65"/>
    <n v="10"/>
    <n v="189.06"/>
    <n v="1701.54"/>
    <n v="1235.76"/>
    <n v="465.78"/>
    <x v="3"/>
    <x v="0"/>
    <x v="2"/>
    <n v="0.37708333333333333"/>
    <s v="Weekday"/>
    <x v="48"/>
    <x v="2"/>
    <n v="418.79"/>
    <s v="Malathi Gupta"/>
    <s v="Gold"/>
    <x v="246"/>
    <s v="Cashier"/>
    <s v="FreshMart Surat Colony"/>
    <x v="1"/>
    <x v="0"/>
    <x v="3"/>
    <n v="3"/>
    <n v="0.2737402588243591"/>
    <x v="1"/>
  </r>
  <r>
    <s v="INV101556"/>
    <d v="2026-08-01T00:00:00"/>
    <s v="CUST0597"/>
    <s v="PRD015"/>
    <s v="STR100"/>
    <s v="EMP0324"/>
    <n v="1"/>
    <n v="459.58"/>
    <n v="20"/>
    <n v="91.92"/>
    <n v="367.66"/>
    <n v="386.89"/>
    <n v="-19.23"/>
    <x v="0"/>
    <x v="0"/>
    <x v="2"/>
    <n v="0.58472222222222225"/>
    <s v="Weekday"/>
    <x v="19"/>
    <x v="7"/>
    <n v="459.58"/>
    <s v="Nagarajan Gounder"/>
    <s v="Bronze"/>
    <x v="175"/>
    <s v="Inventory"/>
    <s v="FreshMart Ahmedabad Enclave"/>
    <x v="1"/>
    <x v="0"/>
    <x v="11"/>
    <n v="8"/>
    <n v="-5.2303758907686446E-2"/>
    <x v="2"/>
  </r>
  <r>
    <s v="INV100092"/>
    <d v="2026-03-21T00:00:00"/>
    <s v="CUST0368"/>
    <s v="PRD062"/>
    <s v="STR145"/>
    <s v="EMP0161"/>
    <n v="3"/>
    <n v="446.17"/>
    <n v="15"/>
    <n v="200.78"/>
    <n v="1308.3900000000001"/>
    <n v="976.83"/>
    <n v="331.56"/>
    <x v="5"/>
    <x v="0"/>
    <x v="2"/>
    <n v="0.84444444444444444"/>
    <s v="Weekend"/>
    <x v="42"/>
    <x v="11"/>
    <n v="298.81"/>
    <s v="Kamala Chettiar"/>
    <s v="Silver"/>
    <x v="264"/>
    <s v="Inventory"/>
    <s v="FreshMart Lucknow Main Road"/>
    <x v="2"/>
    <x v="0"/>
    <x v="3"/>
    <n v="3"/>
    <n v="0.25341068030174485"/>
    <x v="3"/>
  </r>
  <r>
    <s v="INV101093"/>
    <d v="2025-11-12T00:00:00"/>
    <s v="CUST0243"/>
    <s v="PRD057"/>
    <s v="STR129"/>
    <s v="EMP0256"/>
    <n v="3"/>
    <n v="317.99"/>
    <n v="5"/>
    <n v="47.7"/>
    <n v="906.27"/>
    <n v="705.15"/>
    <n v="201.12"/>
    <x v="1"/>
    <x v="0"/>
    <x v="2"/>
    <n v="0.5625"/>
    <s v="Weekday"/>
    <x v="117"/>
    <x v="2"/>
    <n v="317.99"/>
    <s v="Lakshmi Reddy"/>
    <s v="Silver"/>
    <x v="238"/>
    <s v="Cashier"/>
    <s v="FreshMart Ahmedabad Heights"/>
    <x v="1"/>
    <x v="1"/>
    <x v="5"/>
    <n v="11"/>
    <n v="0.22192061968287596"/>
    <x v="4"/>
  </r>
  <r>
    <s v="INV102099"/>
    <d v="2025-12-13T00:00:00"/>
    <s v="CUST0256"/>
    <s v="PRD122"/>
    <s v="STR134"/>
    <s v="EMP0170"/>
    <n v="2"/>
    <n v="102.51"/>
    <n v="10"/>
    <n v="20.5"/>
    <n v="212.2"/>
    <n v="177.44"/>
    <n v="34.76"/>
    <x v="0"/>
    <x v="0"/>
    <x v="2"/>
    <n v="0.58333333333333337"/>
    <s v="Weekend"/>
    <x v="12"/>
    <x v="8"/>
    <n v="102.51"/>
    <s v="Charulatha Velan"/>
    <s v="Silver"/>
    <x v="307"/>
    <s v="Sales"/>
    <s v="FreshMart Pune Extension"/>
    <x v="1"/>
    <x v="1"/>
    <x v="2"/>
    <n v="12"/>
    <n v="0.16380772855796419"/>
    <x v="1"/>
  </r>
  <r>
    <s v="INV100151"/>
    <d v="2025-12-21T00:00:00"/>
    <s v="CUST0308"/>
    <s v="PRD072"/>
    <s v="STR114"/>
    <s v="EMP0053"/>
    <n v="3"/>
    <n v="388.84"/>
    <n v="10"/>
    <n v="116.65"/>
    <n v="1207.3499999999999"/>
    <n v="791.55"/>
    <n v="415.8"/>
    <x v="0"/>
    <x v="0"/>
    <x v="2"/>
    <n v="0.8569444444444444"/>
    <s v="Weekend"/>
    <x v="57"/>
    <x v="1"/>
    <n v="340.25"/>
    <s v="Deepa Nathan"/>
    <s v="Gold"/>
    <x v="308"/>
    <s v="Cashier"/>
    <s v="FreshMart Ahmedabad Complex"/>
    <x v="1"/>
    <x v="1"/>
    <x v="2"/>
    <n v="12"/>
    <n v="0.34439060752888562"/>
    <x v="1"/>
  </r>
  <r>
    <s v="INV101669"/>
    <d v="2025-12-24T00:00:00"/>
    <s v="CUST0555"/>
    <s v="PRD013"/>
    <s v="STR134"/>
    <s v="EMP0013"/>
    <n v="2"/>
    <n v="161.03"/>
    <n v="5"/>
    <n v="16.100000000000001"/>
    <n v="305.95999999999998"/>
    <n v="248.48"/>
    <n v="57.48"/>
    <x v="2"/>
    <x v="1"/>
    <x v="2"/>
    <n v="0.46458333333333335"/>
    <s v="Weekday"/>
    <x v="24"/>
    <x v="7"/>
    <n v="161.03"/>
    <s v="Anjali Venkataraman"/>
    <s v="Silver"/>
    <x v="153"/>
    <s v="Billing"/>
    <s v="FreshMart Pune Extension"/>
    <x v="1"/>
    <x v="1"/>
    <x v="2"/>
    <n v="12"/>
    <n v="0.18786769512354556"/>
    <x v="4"/>
  </r>
  <r>
    <s v="INV102320"/>
    <d v="2025-12-27T00:00:00"/>
    <s v="CUST0673"/>
    <s v="PRD094"/>
    <s v="STR094"/>
    <s v="EMP0008"/>
    <n v="2"/>
    <n v="298.68"/>
    <n v="20"/>
    <n v="119.47"/>
    <n v="549.57000000000005"/>
    <n v="501.38"/>
    <n v="48.19"/>
    <x v="3"/>
    <x v="0"/>
    <x v="2"/>
    <n v="0.45624999999999999"/>
    <s v="Weekend"/>
    <x v="130"/>
    <x v="10"/>
    <n v="298.68"/>
    <s v="Hari Sharma"/>
    <s v="Silver"/>
    <x v="226"/>
    <s v="Store Manager"/>
    <s v="FreshMart Mumbai Central"/>
    <x v="1"/>
    <x v="1"/>
    <x v="2"/>
    <n v="12"/>
    <n v="8.7686736903397192E-2"/>
    <x v="2"/>
  </r>
  <r>
    <s v="INV100588"/>
    <d v="2025-06-12T00:00:00"/>
    <s v="CUST0356"/>
    <s v="PRD014"/>
    <s v="STR129"/>
    <s v="EMP0236"/>
    <n v="3"/>
    <n v="434.65"/>
    <n v="15"/>
    <n v="195.59"/>
    <n v="1274.6099999999999"/>
    <n v="1054.8900000000001"/>
    <n v="219.72"/>
    <x v="0"/>
    <x v="0"/>
    <x v="2"/>
    <n v="0.86111111111111116"/>
    <s v="Weekend"/>
    <x v="54"/>
    <x v="7"/>
    <n v="434.65"/>
    <s v="Janani Chettiar"/>
    <s v="Bronze"/>
    <x v="309"/>
    <s v="Sales"/>
    <s v="FreshMart Ahmedabad Heights"/>
    <x v="1"/>
    <x v="1"/>
    <x v="9"/>
    <n v="6"/>
    <n v="0.17238214041942243"/>
    <x v="3"/>
  </r>
  <r>
    <s v="INV100217"/>
    <d v="2025-05-12T00:00:00"/>
    <s v="CUST0063"/>
    <s v="PRD059"/>
    <s v="STR118"/>
    <s v="EMP0223"/>
    <n v="3"/>
    <n v="571.83000000000004"/>
    <n v="15"/>
    <n v="257.32"/>
    <n v="1458.17"/>
    <n v="1089.8699999999999"/>
    <n v="368.3"/>
    <x v="1"/>
    <x v="0"/>
    <x v="2"/>
    <n v="0.59305555555555556"/>
    <s v="Weekday"/>
    <x v="119"/>
    <x v="11"/>
    <n v="507.5"/>
    <s v="Priya Varma"/>
    <s v="Gold"/>
    <x v="211"/>
    <s v="HR"/>
    <s v="FreshMart Surat Heights"/>
    <x v="1"/>
    <x v="1"/>
    <x v="6"/>
    <n v="5"/>
    <n v="0.25257686003689556"/>
    <x v="3"/>
  </r>
  <r>
    <s v="INV101353"/>
    <d v="2025-11-23T00:00:00"/>
    <s v="CUST0630"/>
    <s v="PRD006"/>
    <s v="STR124"/>
    <s v="EMP0164"/>
    <n v="4"/>
    <n v="343.56"/>
    <n v="20"/>
    <n v="274.85000000000002"/>
    <n v="1264.3"/>
    <n v="865.28"/>
    <n v="399.02"/>
    <x v="4"/>
    <x v="0"/>
    <x v="2"/>
    <n v="0.7416666666666667"/>
    <s v="Weekend"/>
    <x v="81"/>
    <x v="6"/>
    <n v="343.56"/>
    <s v="Lakshmi Chandran"/>
    <s v="Silver"/>
    <x v="230"/>
    <s v="Billing"/>
    <s v="FreshMart Ahmedabad Hub"/>
    <x v="1"/>
    <x v="1"/>
    <x v="5"/>
    <n v="11"/>
    <n v="0.31560547338448153"/>
    <x v="2"/>
  </r>
  <r>
    <s v="INV101553"/>
    <d v="2025-11-23T00:00:00"/>
    <s v="CUST0143"/>
    <s v="PRD070"/>
    <s v="STR128"/>
    <s v="EMP0177"/>
    <n v="2"/>
    <n v="233.47"/>
    <n v="15"/>
    <n v="70.040000000000006"/>
    <n v="456.43"/>
    <n v="377.96"/>
    <n v="78.47"/>
    <x v="3"/>
    <x v="0"/>
    <x v="2"/>
    <n v="0.87777777777777777"/>
    <s v="Weekend"/>
    <x v="1"/>
    <x v="1"/>
    <n v="233.47"/>
    <s v="Charulatha Iyer"/>
    <s v="Silver"/>
    <x v="215"/>
    <s v="Store Manager"/>
    <s v="FreshMart Surat Junction"/>
    <x v="1"/>
    <x v="1"/>
    <x v="5"/>
    <n v="11"/>
    <n v="0.17192121464408561"/>
    <x v="3"/>
  </r>
  <r>
    <s v="INV101887"/>
    <d v="2025-11-17T00:00:00"/>
    <s v="CUST0138"/>
    <s v="PRD085"/>
    <s v="STR162"/>
    <s v="EMP0272"/>
    <n v="3"/>
    <n v="389.61"/>
    <n v="10"/>
    <n v="116.88"/>
    <n v="1051.95"/>
    <n v="1008.21"/>
    <n v="43.74"/>
    <x v="2"/>
    <x v="0"/>
    <x v="2"/>
    <n v="0.80486111111111114"/>
    <s v="Weekday"/>
    <x v="44"/>
    <x v="9"/>
    <n v="389.61"/>
    <s v="Bhavani Gounder"/>
    <s v="Bronze"/>
    <x v="220"/>
    <s v="Store Manager"/>
    <s v="FreshMart Delhi Extension"/>
    <x v="2"/>
    <x v="1"/>
    <x v="5"/>
    <n v="11"/>
    <n v="4.1579923000142592E-2"/>
    <x v="1"/>
  </r>
  <r>
    <s v="INV101248"/>
    <d v="2025-11-16T00:00:00"/>
    <s v="CUST0047"/>
    <s v="PRD102"/>
    <s v="STR124"/>
    <s v="EMP0138"/>
    <n v="4"/>
    <n v="400.33"/>
    <n v="10"/>
    <n v="160.13"/>
    <n v="1657.37"/>
    <n v="1363.6"/>
    <n v="293.77"/>
    <x v="1"/>
    <x v="1"/>
    <x v="2"/>
    <n v="0.75138888888888888"/>
    <s v="Weekend"/>
    <x v="63"/>
    <x v="10"/>
    <n v="400.33"/>
    <s v="Janani Iyer"/>
    <s v="Bronze"/>
    <x v="250"/>
    <s v="Cashier"/>
    <s v="FreshMart Ahmedabad Hub"/>
    <x v="1"/>
    <x v="1"/>
    <x v="5"/>
    <n v="11"/>
    <n v="0.17725070442930668"/>
    <x v="1"/>
  </r>
  <r>
    <s v="INV100272"/>
    <d v="2025-12-11T00:00:00"/>
    <s v="CUST0380"/>
    <s v="PRD120"/>
    <s v="STR148"/>
    <s v="EMP0220"/>
    <n v="4"/>
    <n v="109.69"/>
    <n v="5"/>
    <n v="21.94"/>
    <n v="416.82"/>
    <n v="371.84"/>
    <n v="44.98"/>
    <x v="3"/>
    <x v="0"/>
    <x v="2"/>
    <n v="0.84444444444444444"/>
    <s v="Weekday"/>
    <x v="26"/>
    <x v="8"/>
    <n v="109.69"/>
    <s v="Dinesh Venkataraman"/>
    <s v="Silver"/>
    <x v="283"/>
    <s v="Operations"/>
    <s v="FreshMart Kanpur Gardens"/>
    <x v="2"/>
    <x v="1"/>
    <x v="2"/>
    <n v="12"/>
    <n v="0.10791228827791373"/>
    <x v="4"/>
  </r>
  <r>
    <s v="INV100847"/>
    <d v="2025-10-13T00:00:00"/>
    <s v="CUST0479"/>
    <s v="PRD103"/>
    <s v="STR109"/>
    <s v="EMP0180"/>
    <n v="1"/>
    <n v="355.64"/>
    <n v="15"/>
    <n v="53.35"/>
    <n v="302.29000000000002"/>
    <n v="303.41000000000003"/>
    <n v="-1.1200000000000001"/>
    <x v="4"/>
    <x v="0"/>
    <x v="2"/>
    <n v="0.68819444444444444"/>
    <s v="Weekday"/>
    <x v="93"/>
    <x v="10"/>
    <n v="355.64"/>
    <s v="Hariharan Raj"/>
    <s v="Bronze"/>
    <x v="229"/>
    <s v="Billing"/>
    <s v="FreshMart Mumbai Complex"/>
    <x v="1"/>
    <x v="1"/>
    <x v="8"/>
    <n v="10"/>
    <n v="-3.705051440669556E-3"/>
    <x v="3"/>
  </r>
  <r>
    <s v="INV100703"/>
    <d v="2025-11-10T00:00:00"/>
    <s v="CUST0205"/>
    <s v="PRD127"/>
    <s v="STR132"/>
    <s v="EMP0106"/>
    <n v="4"/>
    <n v="369.14"/>
    <n v="10"/>
    <n v="147.66"/>
    <n v="1528.23"/>
    <n v="1161.32"/>
    <n v="366.91"/>
    <x v="4"/>
    <x v="0"/>
    <x v="2"/>
    <n v="0.76666666666666672"/>
    <s v="Weekend"/>
    <x v="65"/>
    <x v="8"/>
    <n v="331.35"/>
    <s v="Lalitha Nathan"/>
    <s v="Gold"/>
    <x v="217"/>
    <s v="Sales"/>
    <s v="FreshMart Surat Plaza"/>
    <x v="1"/>
    <x v="1"/>
    <x v="5"/>
    <n v="11"/>
    <n v="0.24008820661811378"/>
    <x v="1"/>
  </r>
  <r>
    <s v="INV100152"/>
    <d v="2025-08-10T00:00:00"/>
    <s v="CUST0361"/>
    <s v="PRD015"/>
    <s v="STR143"/>
    <s v="EMP0254"/>
    <n v="4"/>
    <n v="475.32"/>
    <n v="15"/>
    <n v="285.19"/>
    <n v="1616.09"/>
    <n v="1547.56"/>
    <n v="68.53"/>
    <x v="5"/>
    <x v="0"/>
    <x v="2"/>
    <n v="0.56597222222222221"/>
    <s v="Weekday"/>
    <x v="19"/>
    <x v="7"/>
    <n v="459.58"/>
    <s v="Ramesh Achari"/>
    <s v="Gold"/>
    <x v="257"/>
    <s v="Cashier"/>
    <s v="FreshMart Jaipur Colony"/>
    <x v="2"/>
    <x v="1"/>
    <x v="11"/>
    <n v="8"/>
    <n v="4.2404816563433971E-2"/>
    <x v="3"/>
  </r>
  <r>
    <s v="INV100508"/>
    <d v="2025-08-10T00:00:00"/>
    <s v="CUST0074"/>
    <s v="PRD035"/>
    <s v="STR153"/>
    <s v="EMP0168"/>
    <n v="3"/>
    <n v="503.36"/>
    <n v="20"/>
    <n v="302.02"/>
    <n v="1208.06"/>
    <n v="1169.4000000000001"/>
    <n v="38.659999999999997"/>
    <x v="2"/>
    <x v="0"/>
    <x v="2"/>
    <n v="0.49791666666666667"/>
    <s v="Weekday"/>
    <x v="40"/>
    <x v="3"/>
    <n v="503.36"/>
    <s v="Vijay Krishnan"/>
    <s v="Bronze"/>
    <x v="280"/>
    <s v="Cashier"/>
    <s v="FreshMart Lucknow Junction"/>
    <x v="2"/>
    <x v="1"/>
    <x v="11"/>
    <n v="8"/>
    <n v="3.2001721768786316E-2"/>
    <x v="2"/>
  </r>
  <r>
    <s v="INV101984"/>
    <d v="2025-04-10T00:00:00"/>
    <s v="CUST0117"/>
    <s v="PRD018"/>
    <s v="STR125"/>
    <s v="EMP0133"/>
    <n v="4"/>
    <n v="232.58"/>
    <n v="20"/>
    <n v="186.06"/>
    <n v="855.9"/>
    <n v="764.8"/>
    <n v="91.1"/>
    <x v="1"/>
    <x v="0"/>
    <x v="2"/>
    <n v="0.40277777777777779"/>
    <s v="Weekend"/>
    <x v="21"/>
    <x v="7"/>
    <n v="232.58"/>
    <s v="Raghav Menon"/>
    <s v="Bronze"/>
    <x v="2"/>
    <s v="Sales"/>
    <s v="FreshMart Nagpur Arcade"/>
    <x v="1"/>
    <x v="1"/>
    <x v="4"/>
    <n v="4"/>
    <n v="0.10643766795186353"/>
    <x v="2"/>
  </r>
  <r>
    <s v="INV102195"/>
    <d v="2025-04-10T00:00:00"/>
    <s v="CUST0487"/>
    <s v="PRD013"/>
    <s v="STR106"/>
    <s v="EMP0133"/>
    <n v="4"/>
    <n v="161.03"/>
    <n v="5"/>
    <n v="32.21"/>
    <n v="703.7"/>
    <n v="496.96"/>
    <n v="206.74"/>
    <x v="3"/>
    <x v="0"/>
    <x v="2"/>
    <n v="0.86388888888888893"/>
    <s v="Weekend"/>
    <x v="24"/>
    <x v="7"/>
    <n v="161.03"/>
    <s v="Dhanya Murugan"/>
    <s v="Bronze"/>
    <x v="2"/>
    <s v="Sales"/>
    <s v="FreshMart Ahmedabad Crossing"/>
    <x v="1"/>
    <x v="1"/>
    <x v="4"/>
    <n v="4"/>
    <n v="0.29378996731561746"/>
    <x v="4"/>
  </r>
  <r>
    <s v="INV100436"/>
    <d v="2025-02-10T00:00:00"/>
    <s v="CUST0571"/>
    <s v="PRD096"/>
    <s v="STR135"/>
    <s v="EMP0307"/>
    <n v="5"/>
    <n v="222.64"/>
    <n v="15"/>
    <n v="166.98"/>
    <n v="946.22"/>
    <n v="851"/>
    <n v="95.22"/>
    <x v="3"/>
    <x v="0"/>
    <x v="2"/>
    <n v="0.70277777777777772"/>
    <s v="Weekday"/>
    <x v="27"/>
    <x v="10"/>
    <n v="205.93"/>
    <s v="Nirmala Iyer"/>
    <s v="Gold"/>
    <x v="310"/>
    <s v="Cashier"/>
    <s v="FreshMart Pune Towers"/>
    <x v="1"/>
    <x v="1"/>
    <x v="0"/>
    <n v="2"/>
    <n v="0.10063198833252308"/>
    <x v="3"/>
  </r>
  <r>
    <s v="INV101719"/>
    <d v="2025-09-27T00:00:00"/>
    <s v="CUST0137"/>
    <s v="PRD031"/>
    <s v="STR093"/>
    <s v="EMP0141"/>
    <n v="8"/>
    <n v="351.07"/>
    <n v="10"/>
    <n v="280.86"/>
    <n v="2906.85"/>
    <n v="2174.2399999999998"/>
    <n v="732.61"/>
    <x v="2"/>
    <x v="0"/>
    <x v="2"/>
    <n v="0.4513888888888889"/>
    <s v="Weekend"/>
    <x v="50"/>
    <x v="3"/>
    <n v="342.46"/>
    <s v="Raghav Selvam"/>
    <s v="Gold"/>
    <x v="46"/>
    <s v="Sales"/>
    <s v="FreshMart Pune Complex"/>
    <x v="1"/>
    <x v="1"/>
    <x v="10"/>
    <n v="9"/>
    <n v="0.25202882845692076"/>
    <x v="1"/>
  </r>
  <r>
    <s v="INV100878"/>
    <d v="2025-09-13T00:00:00"/>
    <s v="CUST0122"/>
    <s v="PRD001"/>
    <s v="STR099"/>
    <s v="EMP0202"/>
    <n v="2"/>
    <n v="299.73"/>
    <n v="20"/>
    <n v="119.89"/>
    <n v="551.51"/>
    <n v="369.48"/>
    <n v="182.03"/>
    <x v="4"/>
    <x v="0"/>
    <x v="2"/>
    <n v="0.56527777777777777"/>
    <s v="Weekend"/>
    <x v="76"/>
    <x v="6"/>
    <n v="299.73"/>
    <s v="Sudha Prabhu"/>
    <s v="Bronze"/>
    <x v="216"/>
    <s v="Sales"/>
    <s v="FreshMart Nagpur Plaza"/>
    <x v="1"/>
    <x v="1"/>
    <x v="10"/>
    <n v="9"/>
    <n v="0.33005747855886569"/>
    <x v="2"/>
  </r>
  <r>
    <s v="INV101121"/>
    <d v="2025-04-09T00:00:00"/>
    <s v="CUST0499"/>
    <s v="PRD029"/>
    <s v="STR119"/>
    <s v="EMP0110"/>
    <n v="5"/>
    <n v="364.28"/>
    <n v="15"/>
    <n v="273.20999999999998"/>
    <n v="1548.19"/>
    <n v="1306.0999999999999"/>
    <n v="242.09"/>
    <x v="1"/>
    <x v="0"/>
    <x v="2"/>
    <n v="0.58888888888888891"/>
    <s v="Weekday"/>
    <x v="9"/>
    <x v="3"/>
    <n v="332.73"/>
    <s v="Rajesh Rao"/>
    <s v="Gold"/>
    <x v="178"/>
    <s v="Cashier"/>
    <s v="FreshMart Ahmedabad Nagar"/>
    <x v="1"/>
    <x v="1"/>
    <x v="4"/>
    <n v="4"/>
    <n v="0.15636969622591543"/>
    <x v="3"/>
  </r>
  <r>
    <s v="INV101376"/>
    <d v="2025-01-09T00:00:00"/>
    <s v="CUST0666"/>
    <s v="PRD091"/>
    <s v="STR093"/>
    <s v="EMP0141"/>
    <n v="4"/>
    <n v="407.17"/>
    <n v="5"/>
    <n v="81.430000000000007"/>
    <n v="1547.25"/>
    <n v="1206.28"/>
    <n v="340.97"/>
    <x v="4"/>
    <x v="0"/>
    <x v="2"/>
    <n v="0.86527777777777781"/>
    <s v="Weekday"/>
    <x v="74"/>
    <x v="9"/>
    <n v="376.11"/>
    <s v="Anand Reddy"/>
    <s v="Gold"/>
    <x v="46"/>
    <s v="Sales"/>
    <s v="FreshMart Pune Complex"/>
    <x v="1"/>
    <x v="1"/>
    <x v="7"/>
    <n v="1"/>
    <n v="0.22037162708030378"/>
    <x v="4"/>
  </r>
  <r>
    <s v="INV101720"/>
    <d v="2025-08-30T00:00:00"/>
    <s v="CUST0168"/>
    <s v="PRD056"/>
    <s v="STR110"/>
    <s v="EMP0178"/>
    <n v="3"/>
    <n v="343.95"/>
    <n v="5"/>
    <n v="51.59"/>
    <n v="1127.3"/>
    <n v="715.29"/>
    <n v="412.01"/>
    <x v="5"/>
    <x v="0"/>
    <x v="2"/>
    <n v="0.49305555555555558"/>
    <s v="Weekend"/>
    <x v="133"/>
    <x v="2"/>
    <n v="333.54"/>
    <s v="Naveen Prabhu"/>
    <s v="Gold"/>
    <x v="240"/>
    <s v="Cashier"/>
    <s v="FreshMart Mumbai Colony"/>
    <x v="1"/>
    <x v="1"/>
    <x v="11"/>
    <n v="8"/>
    <n v="0.36548389958307459"/>
    <x v="4"/>
  </r>
  <r>
    <s v="INV102298"/>
    <d v="2025-08-26T00:00:00"/>
    <s v="CUST0279"/>
    <s v="PRD133"/>
    <s v="STR141"/>
    <s v="EMP0197"/>
    <n v="7"/>
    <n v="83.37"/>
    <n v="10"/>
    <n v="58.36"/>
    <n v="525.23"/>
    <n v="435.75"/>
    <n v="89.48"/>
    <x v="4"/>
    <x v="0"/>
    <x v="2"/>
    <n v="0.43055555555555558"/>
    <s v="Weekday"/>
    <x v="55"/>
    <x v="0"/>
    <n v="80.5"/>
    <s v="Ramesh Devi"/>
    <s v="Gold"/>
    <x v="311"/>
    <s v="Billing"/>
    <s v="FreshMart Delhi Arcade"/>
    <x v="2"/>
    <x v="1"/>
    <x v="11"/>
    <n v="8"/>
    <n v="0.17036345981760373"/>
    <x v="1"/>
  </r>
  <r>
    <s v="INV100941"/>
    <d v="2025-08-24T00:00:00"/>
    <s v="CUST0463"/>
    <s v="PRD026"/>
    <s v="STR150"/>
    <s v="EMP0037"/>
    <n v="6"/>
    <n v="378.89"/>
    <n v="10"/>
    <n v="227.33"/>
    <n v="2352.91"/>
    <n v="1483.5"/>
    <n v="869.41"/>
    <x v="2"/>
    <x v="1"/>
    <x v="2"/>
    <n v="0.5493055555555556"/>
    <s v="Weekend"/>
    <x v="15"/>
    <x v="3"/>
    <n v="329.69"/>
    <s v="Gayathri Gounder"/>
    <s v="Gold"/>
    <x v="279"/>
    <s v="Cashier"/>
    <s v="FreshMart Lucknow Enclave"/>
    <x v="2"/>
    <x v="1"/>
    <x v="11"/>
    <n v="8"/>
    <n v="0.36950414592993358"/>
    <x v="1"/>
  </r>
  <r>
    <s v="INV100917"/>
    <d v="2025-06-08T00:00:00"/>
    <s v="CUST0281"/>
    <s v="PRD086"/>
    <s v="STR122"/>
    <s v="EMP0256"/>
    <n v="1"/>
    <n v="327.08"/>
    <n v="5"/>
    <n v="16.350000000000001"/>
    <n v="310.73"/>
    <n v="274.61"/>
    <n v="36.119999999999997"/>
    <x v="2"/>
    <x v="1"/>
    <x v="2"/>
    <n v="0.77916666666666667"/>
    <s v="Weekday"/>
    <x v="100"/>
    <x v="9"/>
    <n v="327.08"/>
    <s v="Kamala Varma"/>
    <s v="Silver"/>
    <x v="238"/>
    <s v="Cashier"/>
    <s v="FreshMart Pune Square"/>
    <x v="1"/>
    <x v="1"/>
    <x v="9"/>
    <n v="6"/>
    <n v="0.11624239693624688"/>
    <x v="4"/>
  </r>
  <r>
    <s v="INV102338"/>
    <d v="2025-06-08T00:00:00"/>
    <s v="CUST0144"/>
    <s v="PRD029"/>
    <s v="STR121"/>
    <s v="EMP0319"/>
    <n v="5"/>
    <n v="337.24"/>
    <n v="20"/>
    <n v="337.24"/>
    <n v="1348.96"/>
    <n v="1306.0999999999999"/>
    <n v="42.86"/>
    <x v="3"/>
    <x v="0"/>
    <x v="2"/>
    <n v="0.84305555555555556"/>
    <s v="Weekday"/>
    <x v="9"/>
    <x v="3"/>
    <n v="332.73"/>
    <s v="Lalitha Chandran"/>
    <s v="Gold"/>
    <x v="244"/>
    <s v="Cashier"/>
    <s v="FreshMart Pune Junction"/>
    <x v="1"/>
    <x v="1"/>
    <x v="9"/>
    <n v="6"/>
    <n v="3.1772624836911401E-2"/>
    <x v="2"/>
  </r>
  <r>
    <s v="INV101896"/>
    <d v="2025-03-08T00:00:00"/>
    <s v="CUST0645"/>
    <s v="PRD060"/>
    <s v="STR111"/>
    <s v="EMP0129"/>
    <n v="3"/>
    <n v="82.38"/>
    <n v="10"/>
    <n v="24.71"/>
    <n v="255.79"/>
    <n v="162.75"/>
    <n v="93.04"/>
    <x v="5"/>
    <x v="0"/>
    <x v="2"/>
    <n v="0.91111111111111109"/>
    <s v="Weekend"/>
    <x v="87"/>
    <x v="11"/>
    <n v="72.930000000000007"/>
    <s v="Kamala Velan"/>
    <s v="Gold"/>
    <x v="173"/>
    <s v="Inventory"/>
    <s v="FreshMart Mumbai Towers"/>
    <x v="1"/>
    <x v="1"/>
    <x v="3"/>
    <n v="3"/>
    <n v="0.36373587708667271"/>
    <x v="1"/>
  </r>
  <r>
    <s v="INV101251"/>
    <d v="2025-02-08T00:00:00"/>
    <s v="CUST0229"/>
    <s v="PRD128"/>
    <s v="STR140"/>
    <s v="EMP0145"/>
    <n v="3"/>
    <n v="253.11"/>
    <n v="20"/>
    <n v="151.87"/>
    <n v="698.58"/>
    <n v="572.22"/>
    <n v="126.36"/>
    <x v="0"/>
    <x v="0"/>
    <x v="2"/>
    <n v="0.51597222222222228"/>
    <s v="Weekend"/>
    <x v="46"/>
    <x v="0"/>
    <n v="253.11"/>
    <s v="Gayathri Kumar"/>
    <s v="Silver"/>
    <x v="195"/>
    <s v="Cashier"/>
    <s v="FreshMart Surat Crossing"/>
    <x v="1"/>
    <x v="1"/>
    <x v="0"/>
    <n v="2"/>
    <n v="0.18088121618139655"/>
    <x v="2"/>
  </r>
  <r>
    <s v="INV100476"/>
    <d v="2025-07-20T00:00:00"/>
    <s v="CUST0671"/>
    <s v="PRD001"/>
    <s v="STR163"/>
    <s v="EMP0292"/>
    <n v="4"/>
    <n v="343.97"/>
    <n v="20"/>
    <n v="275.18"/>
    <n v="1265.81"/>
    <n v="738.96"/>
    <n v="526.85"/>
    <x v="1"/>
    <x v="0"/>
    <x v="2"/>
    <n v="0.42708333333333331"/>
    <s v="Weekend"/>
    <x v="76"/>
    <x v="6"/>
    <n v="299.73"/>
    <s v="Nagarajan Raj"/>
    <s v="Gold"/>
    <x v="263"/>
    <s v="Inventory"/>
    <s v="FreshMart Lucknow Square"/>
    <x v="2"/>
    <x v="1"/>
    <x v="1"/>
    <n v="7"/>
    <n v="0.41621570377860823"/>
    <x v="2"/>
  </r>
  <r>
    <s v="INV100333"/>
    <d v="2025-07-19T00:00:00"/>
    <s v="CUST0669"/>
    <s v="PRD017"/>
    <s v="STR147"/>
    <s v="EMP0001"/>
    <n v="2"/>
    <n v="464.41"/>
    <n v="15"/>
    <n v="139.32"/>
    <n v="907.92"/>
    <n v="795.38"/>
    <n v="112.54"/>
    <x v="4"/>
    <x v="0"/>
    <x v="2"/>
    <n v="0.60763888888888884"/>
    <s v="Weekend"/>
    <x v="34"/>
    <x v="7"/>
    <n v="464.41"/>
    <s v="Mani Krishnan"/>
    <s v="Silver"/>
    <x v="261"/>
    <s v="Sales"/>
    <s v="FreshMart Lucknow Nagar"/>
    <x v="2"/>
    <x v="1"/>
    <x v="1"/>
    <n v="7"/>
    <n v="0.12395365230416779"/>
    <x v="3"/>
  </r>
  <r>
    <s v="INV100351"/>
    <d v="2025-01-07T00:00:00"/>
    <s v="CUST0661"/>
    <s v="PRD066"/>
    <s v="STR136"/>
    <s v="EMP0070"/>
    <n v="3"/>
    <n v="491.81"/>
    <n v="20"/>
    <n v="295.08999999999997"/>
    <n v="1180.3399999999999"/>
    <n v="1096.71"/>
    <n v="83.63"/>
    <x v="4"/>
    <x v="0"/>
    <x v="2"/>
    <n v="0.63402777777777775"/>
    <s v="Weekday"/>
    <x v="126"/>
    <x v="11"/>
    <n v="491.81"/>
    <s v="Tamil Mudaliar"/>
    <s v="Silver"/>
    <x v="51"/>
    <s v="Sales"/>
    <s v="FreshMart Nagpur Crossing"/>
    <x v="1"/>
    <x v="1"/>
    <x v="7"/>
    <n v="1"/>
    <n v="7.0852466238541439E-2"/>
    <x v="2"/>
  </r>
  <r>
    <s v="INV100172"/>
    <d v="2025-06-28T00:00:00"/>
    <s v="CUST0024"/>
    <s v="PRD007"/>
    <s v="STR134"/>
    <s v="EMP0013"/>
    <n v="1"/>
    <n v="437.49"/>
    <n v="10"/>
    <n v="43.75"/>
    <n v="452.8"/>
    <n v="265.44"/>
    <n v="187.36"/>
    <x v="5"/>
    <x v="0"/>
    <x v="2"/>
    <n v="0.87777777777777777"/>
    <s v="Weekend"/>
    <x v="7"/>
    <x v="6"/>
    <n v="437.49"/>
    <s v="Devi Balan"/>
    <s v="Silver"/>
    <x v="153"/>
    <s v="Billing"/>
    <s v="FreshMart Pune Extension"/>
    <x v="1"/>
    <x v="1"/>
    <x v="9"/>
    <n v="6"/>
    <n v="0.41378091872791523"/>
    <x v="1"/>
  </r>
  <r>
    <s v="INV101598"/>
    <d v="2025-06-16T00:00:00"/>
    <s v="CUST0219"/>
    <s v="PRD009"/>
    <s v="STR159"/>
    <s v="EMP0238"/>
    <n v="3"/>
    <n v="743.18"/>
    <n v="15"/>
    <n v="334.43"/>
    <n v="1895.11"/>
    <n v="1196.1600000000001"/>
    <n v="698.95"/>
    <x v="1"/>
    <x v="0"/>
    <x v="2"/>
    <n v="0.87708333333333333"/>
    <s v="Weekday"/>
    <x v="108"/>
    <x v="6"/>
    <n v="661.91"/>
    <s v="Pandi Naidu"/>
    <s v="Gold"/>
    <x v="267"/>
    <s v="Operations"/>
    <s v="FreshMart Jaipur Market"/>
    <x v="2"/>
    <x v="1"/>
    <x v="9"/>
    <n v="6"/>
    <n v="0.3688176411923319"/>
    <x v="3"/>
  </r>
  <r>
    <s v="INV101277"/>
    <d v="2025-05-06T00:00:00"/>
    <s v="CUST0277"/>
    <s v="PRD025"/>
    <s v="STR128"/>
    <s v="EMP0316"/>
    <n v="8"/>
    <n v="420.05"/>
    <n v="10"/>
    <n v="336.04"/>
    <n v="3024.36"/>
    <n v="2287.1999999999998"/>
    <n v="737.16"/>
    <x v="0"/>
    <x v="0"/>
    <x v="2"/>
    <n v="0.9"/>
    <s v="Weekday"/>
    <x v="8"/>
    <x v="3"/>
    <n v="383.51"/>
    <s v="Senthil Kumar"/>
    <s v="Gold"/>
    <x v="235"/>
    <s v="Billing"/>
    <s v="FreshMart Surat Junction"/>
    <x v="1"/>
    <x v="1"/>
    <x v="6"/>
    <n v="5"/>
    <n v="0.24374082450501922"/>
    <x v="1"/>
  </r>
  <r>
    <s v="INV100581"/>
    <d v="2025-03-06T00:00:00"/>
    <s v="CUST0551"/>
    <s v="PRD099"/>
    <s v="STR126"/>
    <s v="EMP0063"/>
    <n v="3"/>
    <n v="445.03"/>
    <n v="10"/>
    <n v="133.51"/>
    <n v="1201.58"/>
    <n v="1042.4100000000001"/>
    <n v="159.16999999999999"/>
    <x v="2"/>
    <x v="0"/>
    <x v="2"/>
    <n v="0.81388888888888888"/>
    <s v="Weekday"/>
    <x v="20"/>
    <x v="10"/>
    <n v="401.06"/>
    <s v="Jagan Pandian"/>
    <s v="Gold"/>
    <x v="138"/>
    <s v="Store Manager"/>
    <s v="FreshMart Surat Hub"/>
    <x v="1"/>
    <x v="1"/>
    <x v="3"/>
    <n v="3"/>
    <n v="0.13246725145225452"/>
    <x v="1"/>
  </r>
  <r>
    <s v="INV100958"/>
    <d v="2025-05-25T00:00:00"/>
    <s v="CUST0305"/>
    <s v="PRD125"/>
    <s v="STR157"/>
    <s v="EMP0191"/>
    <n v="3"/>
    <n v="219.39"/>
    <n v="15"/>
    <n v="98.73"/>
    <n v="643.36"/>
    <n v="586.32000000000005"/>
    <n v="57.04"/>
    <x v="0"/>
    <x v="0"/>
    <x v="2"/>
    <n v="0.61041666666666672"/>
    <s v="Weekend"/>
    <x v="82"/>
    <x v="8"/>
    <n v="219.39"/>
    <s v="Hemalatha Mudaliar"/>
    <s v="Bronze"/>
    <x v="306"/>
    <s v="Billing"/>
    <s v="FreshMart Lucknow Extension"/>
    <x v="2"/>
    <x v="1"/>
    <x v="6"/>
    <n v="5"/>
    <n v="8.8659537428500371E-2"/>
    <x v="3"/>
  </r>
  <r>
    <s v="INV100911"/>
    <d v="2025-05-24T00:00:00"/>
    <s v="CUST0049"/>
    <s v="PRD056"/>
    <s v="STR108"/>
    <s v="EMP0250"/>
    <n v="7"/>
    <n v="346.47"/>
    <n v="10"/>
    <n v="242.53"/>
    <n v="2510.17"/>
    <n v="1669.01"/>
    <n v="841.16"/>
    <x v="3"/>
    <x v="0"/>
    <x v="2"/>
    <n v="0.70277777777777772"/>
    <s v="Weekend"/>
    <x v="133"/>
    <x v="2"/>
    <n v="333.54"/>
    <s v="Lokesh Gupta"/>
    <s v="Gold"/>
    <x v="221"/>
    <s v="Sales"/>
    <s v="FreshMart Mumbai Square"/>
    <x v="1"/>
    <x v="1"/>
    <x v="6"/>
    <n v="5"/>
    <n v="0.33510080990530522"/>
    <x v="1"/>
  </r>
  <r>
    <s v="INV101355"/>
    <d v="2025-05-21T00:00:00"/>
    <s v="CUST0612"/>
    <s v="PRD027"/>
    <s v="STR112"/>
    <s v="EMP0084"/>
    <n v="5"/>
    <n v="156.58000000000001"/>
    <n v="20"/>
    <n v="156.58000000000001"/>
    <n v="626.32000000000005"/>
    <n v="534.95000000000005"/>
    <n v="91.37"/>
    <x v="5"/>
    <x v="0"/>
    <x v="2"/>
    <n v="0.45277777777777778"/>
    <s v="Weekday"/>
    <x v="4"/>
    <x v="3"/>
    <n v="139.21"/>
    <s v="Ramesh Naidu"/>
    <s v="Gold"/>
    <x v="248"/>
    <s v="Cashier"/>
    <s v="FreshMart Surat Colony"/>
    <x v="1"/>
    <x v="1"/>
    <x v="6"/>
    <n v="5"/>
    <n v="0.1458838932175246"/>
    <x v="2"/>
  </r>
  <r>
    <s v="INV101227"/>
    <d v="2025-07-05T00:00:00"/>
    <s v="CUST0540"/>
    <s v="PRD047"/>
    <s v="STR120"/>
    <s v="EMP0344"/>
    <n v="7"/>
    <n v="534.75"/>
    <n v="5"/>
    <n v="187.16"/>
    <n v="3556.09"/>
    <n v="2407.23"/>
    <n v="1148.8599999999999"/>
    <x v="2"/>
    <x v="0"/>
    <x v="2"/>
    <n v="0.89861111111111114"/>
    <s v="Weekday"/>
    <x v="91"/>
    <x v="2"/>
    <n v="474.19"/>
    <s v="Thenmozhi Naicker"/>
    <s v="Gold"/>
    <x v="34"/>
    <s v="Sales"/>
    <s v="FreshMart Nagpur Central"/>
    <x v="1"/>
    <x v="1"/>
    <x v="1"/>
    <n v="7"/>
    <n v="0.3230683137940828"/>
    <x v="4"/>
  </r>
  <r>
    <s v="INV100306"/>
    <d v="2025-04-27T00:00:00"/>
    <s v="CUST0668"/>
    <s v="PRD030"/>
    <s v="STR060"/>
    <s v="EMP0181"/>
    <n v="2"/>
    <n v="172.63"/>
    <n v="20"/>
    <n v="69.05"/>
    <n v="317.64"/>
    <n v="284"/>
    <n v="33.64"/>
    <x v="1"/>
    <x v="0"/>
    <x v="2"/>
    <n v="0.65694444444444444"/>
    <s v="Weekend"/>
    <x v="69"/>
    <x v="3"/>
    <n v="172.63"/>
    <s v="Arun Achari"/>
    <s v="Bronze"/>
    <x v="312"/>
    <s v="Sales"/>
    <s v="FreshMart Erode Square"/>
    <x v="2"/>
    <x v="1"/>
    <x v="4"/>
    <n v="4"/>
    <n v="0.10590605717164085"/>
    <x v="2"/>
  </r>
  <r>
    <s v="INV101168"/>
    <d v="2025-04-20T00:00:00"/>
    <s v="CUST0028"/>
    <s v="PRD150"/>
    <s v="STR121"/>
    <s v="EMP0319"/>
    <n v="4"/>
    <n v="214.04"/>
    <n v="20"/>
    <n v="171.23"/>
    <n v="787.67"/>
    <n v="632.24"/>
    <n v="155.43"/>
    <x v="5"/>
    <x v="0"/>
    <x v="2"/>
    <n v="0.39930555555555558"/>
    <s v="Weekend"/>
    <x v="86"/>
    <x v="5"/>
    <n v="214.04"/>
    <s v="Nithya Pillai"/>
    <s v="Bronze"/>
    <x v="244"/>
    <s v="Cashier"/>
    <s v="FreshMart Pune Junction"/>
    <x v="1"/>
    <x v="1"/>
    <x v="4"/>
    <n v="4"/>
    <n v="0.19732883060164791"/>
    <x v="2"/>
  </r>
  <r>
    <s v="INV102274"/>
    <d v="2025-02-04T00:00:00"/>
    <s v="CUST0381"/>
    <s v="PRD057"/>
    <s v="STR100"/>
    <s v="EMP0324"/>
    <n v="3"/>
    <n v="317.99"/>
    <n v="15"/>
    <n v="143.1"/>
    <n v="810.87"/>
    <n v="705.15"/>
    <n v="105.72"/>
    <x v="0"/>
    <x v="0"/>
    <x v="2"/>
    <n v="0.41180555555555554"/>
    <s v="Weekday"/>
    <x v="117"/>
    <x v="2"/>
    <n v="317.99"/>
    <s v="Ovi Chandran"/>
    <s v="Bronze"/>
    <x v="175"/>
    <s v="Inventory"/>
    <s v="FreshMart Ahmedabad Enclave"/>
    <x v="1"/>
    <x v="1"/>
    <x v="0"/>
    <n v="2"/>
    <n v="0.13037848237078692"/>
    <x v="3"/>
  </r>
  <r>
    <s v="INV100181"/>
    <d v="2025-01-04T00:00:00"/>
    <s v="CUST0171"/>
    <s v="PRD082"/>
    <s v="STR159"/>
    <s v="EMP0052"/>
    <n v="4"/>
    <n v="232.92"/>
    <n v="5"/>
    <n v="46.58"/>
    <n v="885.1"/>
    <n v="769.64"/>
    <n v="115.46"/>
    <x v="0"/>
    <x v="0"/>
    <x v="2"/>
    <n v="0.43541666666666667"/>
    <s v="Weekday"/>
    <x v="31"/>
    <x v="9"/>
    <n v="232.92"/>
    <s v="Kavya Chettiar"/>
    <s v="Silver"/>
    <x v="294"/>
    <s v="Sales"/>
    <s v="FreshMart Jaipur Market"/>
    <x v="2"/>
    <x v="1"/>
    <x v="7"/>
    <n v="1"/>
    <n v="0.13044853688848718"/>
    <x v="4"/>
  </r>
  <r>
    <s v="INV101629"/>
    <d v="2025-03-11T00:00:00"/>
    <s v="CUST0251"/>
    <s v="PRD123"/>
    <s v="STR015"/>
    <s v="EMP0108"/>
    <n v="1"/>
    <n v="183.39"/>
    <n v="15"/>
    <n v="27.51"/>
    <n v="155.88"/>
    <n v="158.43"/>
    <n v="-2.5499999999999998"/>
    <x v="3"/>
    <x v="1"/>
    <x v="2"/>
    <n v="0.41805555555555557"/>
    <s v="Weekday"/>
    <x v="137"/>
    <x v="8"/>
    <n v="183.39"/>
    <s v="Yogesh Devi"/>
    <s v="Silver"/>
    <x v="302"/>
    <s v="Cashier"/>
    <s v="FreshMart Salem Circle"/>
    <x v="0"/>
    <x v="1"/>
    <x v="3"/>
    <n v="3"/>
    <n v="-1.6358737490377213E-2"/>
    <x v="3"/>
  </r>
  <r>
    <s v="INV100115"/>
    <d v="2025-10-08T00:00:00"/>
    <s v="CUST0289"/>
    <s v="PRD051"/>
    <s v="STR024"/>
    <s v="EMP0005"/>
    <n v="4"/>
    <n v="147.97"/>
    <n v="15"/>
    <n v="88.78"/>
    <n v="578.55999999999995"/>
    <n v="451.2"/>
    <n v="127.36"/>
    <x v="5"/>
    <x v="1"/>
    <x v="2"/>
    <n v="0.63263888888888886"/>
    <s v="Weekend"/>
    <x v="136"/>
    <x v="2"/>
    <n v="147.97"/>
    <s v="Mala Naidu"/>
    <s v="Silver"/>
    <x v="117"/>
    <s v="Inventory"/>
    <s v="FreshMart Bengaluru Plaza"/>
    <x v="0"/>
    <x v="1"/>
    <x v="8"/>
    <n v="10"/>
    <n v="0.22013274336283187"/>
    <x v="3"/>
  </r>
  <r>
    <s v="INV100560"/>
    <d v="2025-07-07T00:00:00"/>
    <s v="CUST0500"/>
    <s v="PRD021"/>
    <s v="STR055"/>
    <s v="EMP0068"/>
    <n v="5"/>
    <n v="44.12"/>
    <n v="15"/>
    <n v="33.090000000000003"/>
    <n v="187.51"/>
    <n v="162"/>
    <n v="25.51"/>
    <x v="4"/>
    <x v="1"/>
    <x v="2"/>
    <n v="0.39374999999999999"/>
    <s v="Weekday"/>
    <x v="67"/>
    <x v="7"/>
    <n v="38.659999999999997"/>
    <s v="Nandhini Prabhu"/>
    <s v="Gold"/>
    <x v="5"/>
    <s v="Sales"/>
    <s v="FreshMart Madurai Circle"/>
    <x v="0"/>
    <x v="1"/>
    <x v="1"/>
    <n v="7"/>
    <n v="0.13604607754253109"/>
    <x v="3"/>
  </r>
  <r>
    <s v="INV100057"/>
    <d v="2025-07-06T00:00:00"/>
    <s v="CUST0493"/>
    <s v="PRD079"/>
    <s v="STR006"/>
    <s v="EMP0265"/>
    <n v="7"/>
    <n v="293.76"/>
    <n v="20"/>
    <n v="411.26"/>
    <n v="1891.82"/>
    <n v="1358.42"/>
    <n v="533.4"/>
    <x v="4"/>
    <x v="1"/>
    <x v="2"/>
    <n v="0.7319444444444444"/>
    <s v="Weekend"/>
    <x v="64"/>
    <x v="1"/>
    <n v="260.93"/>
    <s v="Elango Nair"/>
    <s v="Gold"/>
    <x v="124"/>
    <s v="Operations"/>
    <s v="FreshMart Mysuru Junction"/>
    <x v="0"/>
    <x v="1"/>
    <x v="1"/>
    <n v="7"/>
    <n v="0.28195071412713685"/>
    <x v="2"/>
  </r>
  <r>
    <s v="INV101390"/>
    <d v="2025-12-15T00:00:00"/>
    <s v="CUST0071"/>
    <s v="PRD032"/>
    <s v="STR013"/>
    <s v="EMP0078"/>
    <n v="1"/>
    <n v="141.11000000000001"/>
    <n v="5"/>
    <n v="7.06"/>
    <n v="134.05000000000001"/>
    <n v="115.91"/>
    <n v="18.14"/>
    <x v="3"/>
    <x v="0"/>
    <x v="2"/>
    <n v="0.7055555555555556"/>
    <s v="Weekday"/>
    <x v="28"/>
    <x v="3"/>
    <n v="141.11000000000001"/>
    <s v="Venkat Iyer"/>
    <s v="Silver"/>
    <x v="266"/>
    <s v="Billing"/>
    <s v="FreshMart Tiruppur Extension"/>
    <x v="0"/>
    <x v="1"/>
    <x v="2"/>
    <n v="12"/>
    <n v="0.13532264080566953"/>
    <x v="4"/>
  </r>
  <r>
    <s v="INV101104"/>
    <d v="2025-12-31T00:00:00"/>
    <s v="CUST0477"/>
    <s v="PRD097"/>
    <s v="STR063"/>
    <s v="EMP0224"/>
    <n v="8"/>
    <n v="382.87"/>
    <n v="10"/>
    <n v="306.3"/>
    <n v="2756.66"/>
    <n v="2483.04"/>
    <n v="273.62"/>
    <x v="5"/>
    <x v="0"/>
    <x v="2"/>
    <n v="0.81458333333333333"/>
    <s v="Weekday"/>
    <x v="41"/>
    <x v="10"/>
    <n v="365.92"/>
    <s v="Malathi Gupta"/>
    <s v="Gold"/>
    <x v="118"/>
    <s v="Operations"/>
    <s v="FreshMart Hyderabad Market"/>
    <x v="0"/>
    <x v="1"/>
    <x v="2"/>
    <n v="12"/>
    <n v="9.925779747955861E-2"/>
    <x v="1"/>
  </r>
  <r>
    <s v="INV102497"/>
    <d v="2026-11-01T00:00:00"/>
    <s v="CUST0080"/>
    <s v="PRD109"/>
    <s v="STR083"/>
    <s v="EMP0074"/>
    <n v="2"/>
    <n v="157.97999999999999"/>
    <n v="10"/>
    <n v="31.6"/>
    <n v="327.01"/>
    <n v="275.89999999999998"/>
    <n v="51.11"/>
    <x v="2"/>
    <x v="0"/>
    <x v="2"/>
    <n v="0.89444444444444449"/>
    <s v="Weekend"/>
    <x v="18"/>
    <x v="4"/>
    <n v="157.97999999999999"/>
    <s v="Suresh Naidu"/>
    <s v="Silver"/>
    <x v="33"/>
    <s v="Sales"/>
    <s v="FreshMart Salem Colony"/>
    <x v="0"/>
    <x v="0"/>
    <x v="5"/>
    <n v="11"/>
    <n v="0.15629491452860769"/>
    <x v="1"/>
  </r>
  <r>
    <s v="INV102146"/>
    <d v="2026-02-19T00:00:00"/>
    <s v="CUST0084"/>
    <s v="PRD071"/>
    <s v="STR078"/>
    <s v="EMP0296"/>
    <n v="2"/>
    <n v="53.39"/>
    <n v="15"/>
    <n v="16.02"/>
    <n v="90.76"/>
    <n v="86.02"/>
    <n v="4.74"/>
    <x v="2"/>
    <x v="0"/>
    <x v="2"/>
    <n v="0.80208333333333337"/>
    <s v="Weekday"/>
    <x v="37"/>
    <x v="1"/>
    <n v="53.39"/>
    <s v="Pandi Gupta"/>
    <s v="Silver"/>
    <x v="140"/>
    <s v="Billing"/>
    <s v="FreshMart Tiruppur Towers"/>
    <x v="0"/>
    <x v="0"/>
    <x v="0"/>
    <n v="2"/>
    <n v="5.2225650066108416E-2"/>
    <x v="3"/>
  </r>
  <r>
    <s v="INV100742"/>
    <d v="2025-12-12T00:00:00"/>
    <s v="CUST0341"/>
    <s v="PRD002"/>
    <s v="STR033"/>
    <s v="EMP0313"/>
    <n v="4"/>
    <n v="440.5"/>
    <n v="15"/>
    <n v="264.3"/>
    <n v="1497.7"/>
    <n v="1016.2"/>
    <n v="481.5"/>
    <x v="5"/>
    <x v="0"/>
    <x v="2"/>
    <n v="0.88611111111111107"/>
    <s v="Weekday"/>
    <x v="83"/>
    <x v="6"/>
    <n v="440.5"/>
    <s v="Elango Sekar"/>
    <s v="Silver"/>
    <x v="199"/>
    <s v="HR"/>
    <s v="FreshMart Ahmedabad Complex"/>
    <x v="0"/>
    <x v="1"/>
    <x v="2"/>
    <n v="12"/>
    <n v="0.32149295586566068"/>
    <x v="3"/>
  </r>
  <r>
    <s v="INV100603"/>
    <d v="2025-12-20T00:00:00"/>
    <s v="CUST0130"/>
    <s v="PRD022"/>
    <s v="STR091"/>
    <s v="EMP0191"/>
    <n v="3"/>
    <n v="397.22"/>
    <n v="20"/>
    <n v="238.33"/>
    <n v="1096.33"/>
    <n v="958.11"/>
    <n v="138.22"/>
    <x v="4"/>
    <x v="0"/>
    <x v="2"/>
    <n v="0.5493055555555556"/>
    <s v="Weekend"/>
    <x v="25"/>
    <x v="7"/>
    <n v="397.22"/>
    <s v="Geetha Selvam"/>
    <s v="Bronze"/>
    <x v="306"/>
    <s v="Billing"/>
    <s v="FreshMart Tiruppur Plaza"/>
    <x v="0"/>
    <x v="1"/>
    <x v="2"/>
    <n v="12"/>
    <n v="0.12607517809418697"/>
    <x v="2"/>
  </r>
  <r>
    <s v="INV102481"/>
    <d v="2025-12-13T00:00:00"/>
    <s v="CUST0098"/>
    <s v="PRD012"/>
    <s v="STR088"/>
    <s v="EMP0229"/>
    <n v="1"/>
    <n v="541.35"/>
    <n v="10"/>
    <n v="54.13"/>
    <n v="560.29999999999995"/>
    <n v="336.4"/>
    <n v="223.9"/>
    <x v="2"/>
    <x v="0"/>
    <x v="2"/>
    <n v="0.75486111111111109"/>
    <s v="Weekend"/>
    <x v="51"/>
    <x v="6"/>
    <n v="541.35"/>
    <s v="Bhavani Mudaliar"/>
    <s v="Silver"/>
    <x v="18"/>
    <s v="Sales"/>
    <s v="FreshMart Salem Extension"/>
    <x v="0"/>
    <x v="1"/>
    <x v="2"/>
    <n v="12"/>
    <n v="0.39960735320364094"/>
    <x v="1"/>
  </r>
  <r>
    <s v="INV100543"/>
    <d v="2026-08-03T00:00:00"/>
    <s v="CUST0071"/>
    <s v="PRD067"/>
    <s v="STR028"/>
    <s v="EMP0337"/>
    <n v="2"/>
    <n v="186.38"/>
    <n v="20"/>
    <n v="74.55"/>
    <n v="342.94"/>
    <n v="271.32"/>
    <n v="71.62"/>
    <x v="5"/>
    <x v="0"/>
    <x v="2"/>
    <n v="0.76458333333333328"/>
    <s v="Weekend"/>
    <x v="30"/>
    <x v="11"/>
    <n v="186.38"/>
    <s v="Venkat Iyer"/>
    <s v="Silver"/>
    <x v="313"/>
    <s v="Store Manager"/>
    <s v="FreshMart Ahmedabad Hub"/>
    <x v="0"/>
    <x v="0"/>
    <x v="11"/>
    <n v="8"/>
    <n v="0.2088411967107949"/>
    <x v="2"/>
  </r>
  <r>
    <s v="INV100665"/>
    <d v="2025-12-21T00:00:00"/>
    <s v="CUST0540"/>
    <s v="PRD017"/>
    <s v="STR084"/>
    <s v="EMP0288"/>
    <n v="3"/>
    <n v="528.04"/>
    <n v="15"/>
    <n v="237.62"/>
    <n v="1548.47"/>
    <n v="1193.07"/>
    <n v="355.4"/>
    <x v="0"/>
    <x v="0"/>
    <x v="2"/>
    <n v="0.57152777777777775"/>
    <s v="Weekend"/>
    <x v="34"/>
    <x v="7"/>
    <n v="464.41"/>
    <s v="Thenmozhi Naicker"/>
    <s v="Gold"/>
    <x v="25"/>
    <s v="Sales"/>
    <s v="FreshMart Tiruppur Market"/>
    <x v="0"/>
    <x v="1"/>
    <x v="2"/>
    <n v="12"/>
    <n v="0.22951687795049305"/>
    <x v="3"/>
  </r>
  <r>
    <s v="INV101881"/>
    <d v="2026-01-02T00:00:00"/>
    <s v="CUST0238"/>
    <s v="PRD111"/>
    <s v="STR079"/>
    <s v="EMP0295"/>
    <n v="3"/>
    <n v="225.45"/>
    <n v="5"/>
    <n v="33.82"/>
    <n v="738.91"/>
    <n v="572.70000000000005"/>
    <n v="166.21"/>
    <x v="4"/>
    <x v="0"/>
    <x v="2"/>
    <n v="0.87222222222222223"/>
    <s v="Weekend"/>
    <x v="29"/>
    <x v="4"/>
    <n v="225.45"/>
    <s v="Balaji Varma"/>
    <s v="Silver"/>
    <x v="145"/>
    <s v="Inventory"/>
    <s v="FreshMart Erode Hub"/>
    <x v="0"/>
    <x v="0"/>
    <x v="7"/>
    <n v="1"/>
    <n v="0.22493943782057357"/>
    <x v="4"/>
  </r>
  <r>
    <s v="INV101393"/>
    <d v="2025-12-20T00:00:00"/>
    <s v="CUST0238"/>
    <s v="PRD110"/>
    <s v="STR080"/>
    <s v="EMP0285"/>
    <n v="3"/>
    <n v="291.93"/>
    <n v="15"/>
    <n v="131.37"/>
    <n v="856.08"/>
    <n v="761.1"/>
    <n v="94.98"/>
    <x v="1"/>
    <x v="0"/>
    <x v="2"/>
    <n v="0.73958333333333337"/>
    <s v="Weekend"/>
    <x v="141"/>
    <x v="4"/>
    <n v="291.93"/>
    <s v="Balaji Varma"/>
    <s v="Silver"/>
    <x v="62"/>
    <s v="Store Manager"/>
    <s v="FreshMart Madurai Colony"/>
    <x v="0"/>
    <x v="1"/>
    <x v="2"/>
    <n v="12"/>
    <n v="0.11094757499299131"/>
    <x v="3"/>
  </r>
  <r>
    <s v="INV100950"/>
    <d v="2026-12-03T00:00:00"/>
    <s v="CUST0263"/>
    <s v="PRD073"/>
    <s v="STR035"/>
    <s v="EMP0158"/>
    <n v="3"/>
    <n v="402.67"/>
    <n v="10"/>
    <n v="120.8"/>
    <n v="1087.21"/>
    <n v="957.15"/>
    <n v="130.06"/>
    <x v="0"/>
    <x v="0"/>
    <x v="2"/>
    <n v="0.78680555555555554"/>
    <s v="Weekday"/>
    <x v="51"/>
    <x v="1"/>
    <n v="392.68"/>
    <s v="Deepa Kumar"/>
    <s v="Gold"/>
    <x v="17"/>
    <s v="Sales"/>
    <s v="FreshMart Kochi Circle"/>
    <x v="0"/>
    <x v="0"/>
    <x v="2"/>
    <n v="12"/>
    <n v="0.1196273029129607"/>
    <x v="1"/>
  </r>
  <r>
    <s v="INV100916"/>
    <d v="2026-09-02T00:00:00"/>
    <s v="CUST0315"/>
    <s v="PRD012"/>
    <s v="STR088"/>
    <s v="EMP0229"/>
    <n v="4"/>
    <n v="541.35"/>
    <n v="5"/>
    <n v="108.27"/>
    <n v="2057.13"/>
    <n v="1345.6"/>
    <n v="711.53"/>
    <x v="0"/>
    <x v="0"/>
    <x v="2"/>
    <n v="0.49791666666666667"/>
    <s v="Weekday"/>
    <x v="51"/>
    <x v="6"/>
    <n v="541.35"/>
    <s v="Aishwarya Varma"/>
    <s v="Silver"/>
    <x v="18"/>
    <s v="Sales"/>
    <s v="FreshMart Salem Extension"/>
    <x v="0"/>
    <x v="0"/>
    <x v="10"/>
    <n v="9"/>
    <n v="0.34588480066889304"/>
    <x v="4"/>
  </r>
  <r>
    <s v="INV101769"/>
    <d v="2025-12-17T00:00:00"/>
    <s v="CUST0347"/>
    <s v="PRD067"/>
    <s v="STR059"/>
    <s v="EMP0133"/>
    <n v="4"/>
    <n v="186.38"/>
    <n v="10"/>
    <n v="74.55"/>
    <n v="670.97"/>
    <n v="542.64"/>
    <n v="128.33000000000001"/>
    <x v="1"/>
    <x v="0"/>
    <x v="2"/>
    <n v="0.52152777777777781"/>
    <s v="Weekday"/>
    <x v="30"/>
    <x v="11"/>
    <n v="186.38"/>
    <s v="Balamurugan Murugan"/>
    <s v="Bronze"/>
    <x v="2"/>
    <s v="Sales"/>
    <s v="FreshMart Coimbatore Plaza"/>
    <x v="0"/>
    <x v="1"/>
    <x v="2"/>
    <n v="12"/>
    <n v="0.19126041402745281"/>
    <x v="1"/>
  </r>
  <r>
    <s v="INV102261"/>
    <d v="2026-02-26T00:00:00"/>
    <s v="CUST0369"/>
    <s v="PRD057"/>
    <s v="STR049"/>
    <s v="EMP0183"/>
    <n v="2"/>
    <n v="317.99"/>
    <n v="20"/>
    <n v="127.2"/>
    <n v="508.78"/>
    <n v="470.1"/>
    <n v="38.68"/>
    <x v="5"/>
    <x v="0"/>
    <x v="2"/>
    <n v="0.6381944444444444"/>
    <s v="Weekday"/>
    <x v="117"/>
    <x v="2"/>
    <n v="317.99"/>
    <s v="Bharath Gupta"/>
    <s v="Bronze"/>
    <x v="146"/>
    <s v="Cashier"/>
    <s v="FreshMart Mysuru Circle"/>
    <x v="0"/>
    <x v="0"/>
    <x v="0"/>
    <n v="2"/>
    <n v="7.6025000982743035E-2"/>
    <x v="2"/>
  </r>
  <r>
    <s v="INV101505"/>
    <d v="2026-02-22T00:00:00"/>
    <s v="CUST0402"/>
    <s v="PRD084"/>
    <s v="STR013"/>
    <s v="EMP0077"/>
    <n v="7"/>
    <n v="228.59"/>
    <n v="10"/>
    <n v="160.01"/>
    <n v="1656.14"/>
    <n v="1275.19"/>
    <n v="380.95"/>
    <x v="1"/>
    <x v="0"/>
    <x v="2"/>
    <n v="0.40833333333333333"/>
    <s v="Weekend"/>
    <x v="36"/>
    <x v="9"/>
    <n v="221.61"/>
    <s v="Usha Raj"/>
    <s v="Gold"/>
    <x v="241"/>
    <s v="Cashier"/>
    <s v="FreshMart Tiruppur Extension"/>
    <x v="0"/>
    <x v="0"/>
    <x v="0"/>
    <n v="2"/>
    <n v="0.23002282415737799"/>
    <x v="1"/>
  </r>
  <r>
    <s v="INV100585"/>
    <d v="2026-01-18T00:00:00"/>
    <s v="CUST0684"/>
    <s v="PRD026"/>
    <s v="STR002"/>
    <s v="EMP0184"/>
    <n v="7"/>
    <n v="337.13"/>
    <n v="15"/>
    <n v="353.99"/>
    <n v="2306.81"/>
    <n v="1730.75"/>
    <n v="576.05999999999995"/>
    <x v="5"/>
    <x v="0"/>
    <x v="2"/>
    <n v="0.6958333333333333"/>
    <s v="Weekend"/>
    <x v="15"/>
    <x v="3"/>
    <n v="329.69"/>
    <s v="Unknown"/>
    <s v="Gold"/>
    <x v="287"/>
    <s v="Sales"/>
    <s v="FreshMart Tiruppur Bypass"/>
    <x v="0"/>
    <x v="0"/>
    <x v="7"/>
    <n v="1"/>
    <n v="0.24972147684464691"/>
    <x v="3"/>
  </r>
  <r>
    <s v="INV102048"/>
    <d v="2026-01-28T00:00:00"/>
    <s v="CUST0619"/>
    <s v="PRD015"/>
    <s v="STR050"/>
    <s v="EMP0122"/>
    <n v="5"/>
    <n v="459.58"/>
    <n v="20"/>
    <n v="459.58"/>
    <n v="1838.32"/>
    <n v="1934.45"/>
    <n v="-96.13"/>
    <x v="5"/>
    <x v="0"/>
    <x v="2"/>
    <n v="0.84166666666666667"/>
    <s v="Weekday"/>
    <x v="19"/>
    <x v="7"/>
    <n v="459.58"/>
    <s v="Thenmozhi Gupta"/>
    <s v="Silver"/>
    <x v="64"/>
    <s v="Cashier"/>
    <s v="FreshMart Chennai Main Road"/>
    <x v="0"/>
    <x v="0"/>
    <x v="7"/>
    <n v="1"/>
    <n v="-5.2292310370338137E-2"/>
    <x v="2"/>
  </r>
  <r>
    <s v="INV100032"/>
    <d v="2025-11-30T00:00:00"/>
    <s v="CUST0361"/>
    <s v="PRD103"/>
    <s v="STR077"/>
    <s v="EMP0030"/>
    <n v="3"/>
    <n v="404.19"/>
    <n v="20"/>
    <n v="242.51"/>
    <n v="1115.57"/>
    <n v="910.23"/>
    <n v="205.34"/>
    <x v="1"/>
    <x v="0"/>
    <x v="2"/>
    <n v="0.90833333333333333"/>
    <s v="Weekend"/>
    <x v="93"/>
    <x v="10"/>
    <n v="355.64"/>
    <s v="Ramesh Achari"/>
    <s v="Gold"/>
    <x v="110"/>
    <s v="Cashier"/>
    <s v="FreshMart Kochi Gardens"/>
    <x v="0"/>
    <x v="1"/>
    <x v="5"/>
    <n v="11"/>
    <n v="0.18406733777351489"/>
    <x v="2"/>
  </r>
  <r>
    <s v="INV101825"/>
    <d v="2025-11-25T00:00:00"/>
    <s v="CUST0008"/>
    <s v="PRD094"/>
    <s v="STR009"/>
    <s v="EMP0133"/>
    <n v="2"/>
    <n v="298.68"/>
    <n v="15"/>
    <n v="89.6"/>
    <n v="507.76"/>
    <n v="501.38"/>
    <n v="6.38"/>
    <x v="1"/>
    <x v="0"/>
    <x v="2"/>
    <n v="0.55277777777777781"/>
    <s v="Weekday"/>
    <x v="130"/>
    <x v="10"/>
    <n v="298.68"/>
    <s v="Eswari Raj"/>
    <s v="Silver"/>
    <x v="2"/>
    <s v="Sales"/>
    <s v="FreshMart Kochi Square"/>
    <x v="0"/>
    <x v="1"/>
    <x v="5"/>
    <n v="11"/>
    <n v="1.2564991334488735E-2"/>
    <x v="3"/>
  </r>
  <r>
    <s v="INV101990"/>
    <d v="2025-11-23T00:00:00"/>
    <s v="CUST0586"/>
    <s v="PRD134"/>
    <s v="STR012"/>
    <s v="EMP0157"/>
    <n v="3"/>
    <n v="353.05"/>
    <n v="20"/>
    <n v="211.83"/>
    <n v="974.42"/>
    <n v="788.4"/>
    <n v="186.02"/>
    <x v="1"/>
    <x v="0"/>
    <x v="2"/>
    <n v="0.60833333333333328"/>
    <s v="Weekend"/>
    <x v="73"/>
    <x v="0"/>
    <n v="353.05"/>
    <s v="Meena Selvam"/>
    <s v="Bronze"/>
    <x v="142"/>
    <s v="Cashier"/>
    <s v="FreshMart Chennai Junction"/>
    <x v="0"/>
    <x v="1"/>
    <x v="5"/>
    <n v="11"/>
    <n v="0.19090330658237722"/>
    <x v="2"/>
  </r>
  <r>
    <s v="INV101196"/>
    <d v="2025-11-22T00:00:00"/>
    <s v="CUST0547"/>
    <s v="PRD054"/>
    <s v="STR045"/>
    <s v="EMP0057"/>
    <n v="1"/>
    <n v="530.16"/>
    <n v="20"/>
    <n v="106.03"/>
    <n v="487.75"/>
    <n v="379.19"/>
    <n v="108.56"/>
    <x v="1"/>
    <x v="0"/>
    <x v="2"/>
    <n v="0.70763888888888893"/>
    <s v="Weekend"/>
    <x v="3"/>
    <x v="2"/>
    <n v="530.16"/>
    <s v="Umesh Balan"/>
    <s v="Bronze"/>
    <x v="73"/>
    <s v="Billing"/>
    <s v="FreshMart Madurai Junction"/>
    <x v="0"/>
    <x v="1"/>
    <x v="5"/>
    <n v="11"/>
    <n v="0.22257303946694004"/>
    <x v="2"/>
  </r>
  <r>
    <s v="INV101963"/>
    <d v="2025-11-22T00:00:00"/>
    <s v="CUST0571"/>
    <s v="PRD130"/>
    <s v="STR078"/>
    <s v="EMP0296"/>
    <n v="6"/>
    <n v="571.44000000000005"/>
    <n v="15"/>
    <n v="514.29999999999995"/>
    <n v="3351.49"/>
    <n v="2387.52"/>
    <n v="963.97"/>
    <x v="3"/>
    <x v="0"/>
    <x v="2"/>
    <n v="0.89513888888888893"/>
    <s v="Weekend"/>
    <x v="121"/>
    <x v="0"/>
    <n v="519.78"/>
    <s v="Nirmala Iyer"/>
    <s v="Gold"/>
    <x v="140"/>
    <s v="Billing"/>
    <s v="FreshMart Tiruppur Towers"/>
    <x v="0"/>
    <x v="1"/>
    <x v="5"/>
    <n v="11"/>
    <n v="0.28762431038135278"/>
    <x v="3"/>
  </r>
  <r>
    <s v="INV102492"/>
    <d v="2025-11-21T00:00:00"/>
    <s v="CUST0363"/>
    <s v="PRD048"/>
    <s v="STR071"/>
    <s v="EMP0210"/>
    <n v="2"/>
    <n v="147.72"/>
    <n v="20"/>
    <n v="59.09"/>
    <n v="236.35"/>
    <n v="218.42"/>
    <n v="17.93"/>
    <x v="3"/>
    <x v="0"/>
    <x v="2"/>
    <n v="0.70416666666666672"/>
    <s v="Weekday"/>
    <x v="122"/>
    <x v="2"/>
    <n v="147.72"/>
    <s v="Elango Devi"/>
    <s v="Bronze"/>
    <x v="314"/>
    <s v="Sales"/>
    <s v="FreshMart Salem Crossing"/>
    <x v="0"/>
    <x v="1"/>
    <x v="5"/>
    <n v="11"/>
    <n v="7.586206896551724E-2"/>
    <x v="2"/>
  </r>
  <r>
    <s v="INV102328"/>
    <d v="2025-11-15T00:00:00"/>
    <s v="CUST0593"/>
    <s v="PRD134"/>
    <s v="STR074"/>
    <s v="EMP0270"/>
    <n v="3"/>
    <n v="353.05"/>
    <n v="20"/>
    <n v="211.83"/>
    <n v="974.42"/>
    <n v="788.4"/>
    <n v="186.02"/>
    <x v="1"/>
    <x v="0"/>
    <x v="2"/>
    <n v="0.7319444444444444"/>
    <s v="Weekend"/>
    <x v="73"/>
    <x v="0"/>
    <n v="353.05"/>
    <s v="Balamurugan Velan"/>
    <s v="Bronze"/>
    <x v="135"/>
    <s v="Operations"/>
    <s v="FreshMart Mysuru Main Road"/>
    <x v="0"/>
    <x v="1"/>
    <x v="5"/>
    <n v="11"/>
    <n v="0.19090330658237722"/>
    <x v="2"/>
  </r>
  <r>
    <s v="INV101996"/>
    <d v="2025-11-14T00:00:00"/>
    <s v="CUST0657"/>
    <s v="PRD074"/>
    <s v="STR002"/>
    <s v="EMP0060"/>
    <n v="5"/>
    <n v="414.29"/>
    <n v="5"/>
    <n v="103.57"/>
    <n v="1967.88"/>
    <n v="1571.3"/>
    <n v="396.58"/>
    <x v="1"/>
    <x v="0"/>
    <x v="2"/>
    <n v="0.67500000000000004"/>
    <s v="Weekday"/>
    <x v="110"/>
    <x v="1"/>
    <n v="414.29"/>
    <s v="Devi Pandian"/>
    <s v="Silver"/>
    <x v="32"/>
    <s v="Sales"/>
    <s v="FreshMart Tiruppur Bypass"/>
    <x v="0"/>
    <x v="1"/>
    <x v="5"/>
    <n v="11"/>
    <n v="0.20152651584446205"/>
    <x v="4"/>
  </r>
  <r>
    <s v="INV101052"/>
    <d v="2025-09-11T00:00:00"/>
    <s v="CUST0473"/>
    <s v="PRD052"/>
    <s v="STR058"/>
    <s v="EMP0038"/>
    <n v="4"/>
    <n v="328.59"/>
    <n v="20"/>
    <n v="262.87"/>
    <n v="1209.21"/>
    <n v="1021.96"/>
    <n v="187.25"/>
    <x v="5"/>
    <x v="0"/>
    <x v="2"/>
    <n v="0.49652777777777779"/>
    <s v="Weekend"/>
    <x v="10"/>
    <x v="2"/>
    <n v="328.59"/>
    <s v="Gayathri Iyer"/>
    <s v="Bronze"/>
    <x v="205"/>
    <s v="Inventory"/>
    <s v="FreshMart Erode Central"/>
    <x v="0"/>
    <x v="1"/>
    <x v="10"/>
    <n v="9"/>
    <n v="0.15485316859767947"/>
    <x v="2"/>
  </r>
  <r>
    <s v="INV101050"/>
    <d v="2025-08-11T00:00:00"/>
    <s v="CUST0329"/>
    <s v="PRD106"/>
    <s v="STR092"/>
    <s v="EMP0122"/>
    <n v="7"/>
    <n v="257.81"/>
    <n v="15"/>
    <n v="270.7"/>
    <n v="1764.07"/>
    <n v="1374.1"/>
    <n v="389.97"/>
    <x v="0"/>
    <x v="0"/>
    <x v="2"/>
    <n v="0.61458333333333337"/>
    <s v="Weekend"/>
    <x v="144"/>
    <x v="4"/>
    <n v="227"/>
    <s v="Usha Krishnan"/>
    <s v="Gold"/>
    <x v="64"/>
    <s v="Cashier"/>
    <s v="FreshMart Chennai Gardens"/>
    <x v="0"/>
    <x v="1"/>
    <x v="11"/>
    <n v="8"/>
    <n v="0.22106265624379987"/>
    <x v="3"/>
  </r>
  <r>
    <s v="INV101073"/>
    <d v="2025-08-11T00:00:00"/>
    <s v="CUST0516"/>
    <s v="PRD001"/>
    <s v="STR023"/>
    <s v="EMP0082"/>
    <n v="8"/>
    <n v="307.93"/>
    <n v="10"/>
    <n v="246.34"/>
    <n v="2549.66"/>
    <n v="1477.92"/>
    <n v="1071.74"/>
    <x v="0"/>
    <x v="0"/>
    <x v="2"/>
    <n v="0.43541666666666667"/>
    <s v="Weekend"/>
    <x v="76"/>
    <x v="6"/>
    <n v="299.73"/>
    <s v="Bhuvana Venkataraman"/>
    <s v="Gold"/>
    <x v="143"/>
    <s v="Store Manager"/>
    <s v="FreshMart Mysuru Square"/>
    <x v="0"/>
    <x v="1"/>
    <x v="11"/>
    <n v="8"/>
    <n v="0.42034624224406392"/>
    <x v="1"/>
  </r>
  <r>
    <s v="INV102440"/>
    <d v="2025-08-11T00:00:00"/>
    <s v="CUST0668"/>
    <s v="PRD052"/>
    <s v="STR090"/>
    <s v="EMP0302"/>
    <n v="2"/>
    <n v="328.59"/>
    <n v="15"/>
    <n v="98.58"/>
    <n v="642.39"/>
    <n v="510.98"/>
    <n v="131.41"/>
    <x v="3"/>
    <x v="0"/>
    <x v="2"/>
    <n v="0.59652777777777777"/>
    <s v="Weekend"/>
    <x v="10"/>
    <x v="2"/>
    <n v="328.59"/>
    <s v="Arun Achari"/>
    <s v="Bronze"/>
    <x v="297"/>
    <s v="Sales"/>
    <s v="FreshMart Mysuru Heights"/>
    <x v="0"/>
    <x v="1"/>
    <x v="11"/>
    <n v="8"/>
    <n v="0.20456420554491819"/>
    <x v="3"/>
  </r>
  <r>
    <s v="INV100774"/>
    <d v="2025-07-11T00:00:00"/>
    <s v="CUST0512"/>
    <s v="PRD128"/>
    <s v="STR056"/>
    <s v="EMP0315"/>
    <n v="4"/>
    <n v="253.11"/>
    <n v="5"/>
    <n v="50.62"/>
    <n v="961.82"/>
    <n v="762.96"/>
    <n v="198.86"/>
    <x v="1"/>
    <x v="0"/>
    <x v="2"/>
    <n v="0.64375000000000004"/>
    <s v="Weekday"/>
    <x v="46"/>
    <x v="0"/>
    <n v="253.11"/>
    <s v="Elango Rao"/>
    <s v="Silver"/>
    <x v="11"/>
    <s v="Sales"/>
    <s v="FreshMart Bengaluru Junction"/>
    <x v="0"/>
    <x v="1"/>
    <x v="1"/>
    <n v="7"/>
    <n v="0.20675386246906907"/>
    <x v="4"/>
  </r>
  <r>
    <s v="INV100902"/>
    <d v="2025-02-11T00:00:00"/>
    <s v="CUST0573"/>
    <s v="PRD103"/>
    <s v="STR003"/>
    <s v="EMP0298"/>
    <n v="5"/>
    <n v="394.37"/>
    <n v="15"/>
    <n v="295.77999999999997"/>
    <n v="1927.48"/>
    <n v="1517.05"/>
    <n v="410.43"/>
    <x v="5"/>
    <x v="0"/>
    <x v="2"/>
    <n v="0.46180555555555558"/>
    <s v="Weekend"/>
    <x v="93"/>
    <x v="10"/>
    <n v="355.64"/>
    <s v="Padma Varma"/>
    <s v="Bronze"/>
    <x v="107"/>
    <s v="Billing"/>
    <s v="FreshMart Tiruppur Square"/>
    <x v="0"/>
    <x v="1"/>
    <x v="0"/>
    <n v="2"/>
    <n v="0.2129360615933758"/>
    <x v="3"/>
  </r>
  <r>
    <s v="INV100456"/>
    <d v="2025-10-31T00:00:00"/>
    <s v="CUST0643"/>
    <s v="PRD096"/>
    <s v="STR018"/>
    <s v="EMP0308"/>
    <n v="2"/>
    <n v="205.93"/>
    <n v="10"/>
    <n v="41.19"/>
    <n v="370.67"/>
    <n v="340.4"/>
    <n v="30.27"/>
    <x v="5"/>
    <x v="0"/>
    <x v="2"/>
    <n v="0.71666666666666667"/>
    <s v="Weekday"/>
    <x v="27"/>
    <x v="10"/>
    <n v="205.93"/>
    <s v="Arun Gounder"/>
    <s v="Bronze"/>
    <x v="80"/>
    <s v="Cashier"/>
    <s v="FreshMart Hyderabad Main Road"/>
    <x v="0"/>
    <x v="1"/>
    <x v="8"/>
    <n v="10"/>
    <n v="8.1662934685839156E-2"/>
    <x v="1"/>
  </r>
  <r>
    <s v="INV101705"/>
    <d v="2025-10-30T00:00:00"/>
    <s v="CUST0209"/>
    <s v="PRD094"/>
    <s v="STR083"/>
    <s v="EMP0074"/>
    <n v="3"/>
    <n v="320.26"/>
    <n v="10"/>
    <n v="96.08"/>
    <n v="864.7"/>
    <n v="752.07"/>
    <n v="112.63"/>
    <x v="1"/>
    <x v="0"/>
    <x v="2"/>
    <n v="0.46180555555555558"/>
    <s v="Weekday"/>
    <x v="130"/>
    <x v="10"/>
    <n v="298.68"/>
    <s v="Udhay Pandian"/>
    <s v="Gold"/>
    <x v="33"/>
    <s v="Sales"/>
    <s v="FreshMart Salem Colony"/>
    <x v="0"/>
    <x v="1"/>
    <x v="8"/>
    <n v="10"/>
    <n v="0.1302532670290274"/>
    <x v="1"/>
  </r>
  <r>
    <s v="INV101085"/>
    <d v="2025-10-29T00:00:00"/>
    <s v="CUST0246"/>
    <s v="PRD016"/>
    <s v="STR083"/>
    <s v="EMP0074"/>
    <n v="4"/>
    <n v="60.83"/>
    <n v="15"/>
    <n v="36.5"/>
    <n v="206.82"/>
    <n v="192.6"/>
    <n v="14.22"/>
    <x v="2"/>
    <x v="0"/>
    <x v="2"/>
    <n v="0.74375000000000002"/>
    <s v="Weekday"/>
    <x v="17"/>
    <x v="7"/>
    <n v="59.92"/>
    <s v="Udhay Varma"/>
    <s v="Gold"/>
    <x v="33"/>
    <s v="Sales"/>
    <s v="FreshMart Salem Colony"/>
    <x v="0"/>
    <x v="1"/>
    <x v="8"/>
    <n v="10"/>
    <n v="6.875543951261967E-2"/>
    <x v="3"/>
  </r>
  <r>
    <s v="INV100711"/>
    <d v="2025-10-25T00:00:00"/>
    <s v="CUST0409"/>
    <s v="PRD002"/>
    <s v="STR022"/>
    <s v="EMP0133"/>
    <n v="8"/>
    <n v="486.77"/>
    <n v="20"/>
    <n v="778.83"/>
    <n v="3582.63"/>
    <n v="2032.4"/>
    <n v="1550.23"/>
    <x v="4"/>
    <x v="0"/>
    <x v="2"/>
    <n v="0.41736111111111113"/>
    <s v="Weekend"/>
    <x v="83"/>
    <x v="6"/>
    <n v="440.5"/>
    <s v="Banu Subramaniam"/>
    <s v="Gold"/>
    <x v="2"/>
    <s v="Sales"/>
    <s v="FreshMart Tiruppur Complex"/>
    <x v="0"/>
    <x v="1"/>
    <x v="8"/>
    <n v="10"/>
    <n v="0.43270725695927292"/>
    <x v="2"/>
  </r>
  <r>
    <s v="INV101297"/>
    <d v="2025-10-18T00:00:00"/>
    <s v="CUST0541"/>
    <s v="PRD048"/>
    <s v="STR087"/>
    <s v="EMP0222"/>
    <n v="8"/>
    <n v="166.69"/>
    <n v="15"/>
    <n v="200.03"/>
    <n v="1303.51"/>
    <n v="873.68"/>
    <n v="429.83"/>
    <x v="1"/>
    <x v="0"/>
    <x v="2"/>
    <n v="0.79861111111111116"/>
    <s v="Weekend"/>
    <x v="122"/>
    <x v="2"/>
    <n v="147.72"/>
    <s v="Divya Reddy"/>
    <s v="Gold"/>
    <x v="96"/>
    <s v="Inventory"/>
    <s v="FreshMart Mysuru Complex"/>
    <x v="0"/>
    <x v="1"/>
    <x v="8"/>
    <n v="10"/>
    <n v="0.32974814155625964"/>
    <x v="3"/>
  </r>
  <r>
    <s v="INV100869"/>
    <d v="2025-11-10T00:00:00"/>
    <s v="CUST0041"/>
    <s v="PRD062"/>
    <s v="STR001"/>
    <s v="EMP0096"/>
    <n v="3"/>
    <n v="446.17"/>
    <n v="15"/>
    <n v="200.78"/>
    <n v="1308.3900000000001"/>
    <n v="976.83"/>
    <n v="331.56"/>
    <x v="5"/>
    <x v="0"/>
    <x v="2"/>
    <n v="0.44166666666666665"/>
    <s v="Weekend"/>
    <x v="42"/>
    <x v="11"/>
    <n v="298.81"/>
    <s v="Geetha Iyer"/>
    <s v="Silver"/>
    <x v="236"/>
    <s v="Sales"/>
    <s v="FreshMart Madurai Crossing"/>
    <x v="0"/>
    <x v="1"/>
    <x v="5"/>
    <n v="11"/>
    <n v="0.25341068030174485"/>
    <x v="3"/>
  </r>
  <r>
    <s v="INV101185"/>
    <d v="2025-11-10T00:00:00"/>
    <s v="CUST0106"/>
    <s v="PRD061"/>
    <s v="STR080"/>
    <s v="EMP0285"/>
    <n v="4"/>
    <n v="334.46"/>
    <n v="5"/>
    <n v="66.89"/>
    <n v="1461.59"/>
    <n v="886.88"/>
    <n v="574.71"/>
    <x v="2"/>
    <x v="0"/>
    <x v="2"/>
    <n v="0.47499999999999998"/>
    <s v="Weekend"/>
    <x v="124"/>
    <x v="11"/>
    <n v="318.62"/>
    <s v="Sangeetha Sekar"/>
    <s v="Gold"/>
    <x v="62"/>
    <s v="Store Manager"/>
    <s v="FreshMart Madurai Colony"/>
    <x v="0"/>
    <x v="1"/>
    <x v="5"/>
    <n v="11"/>
    <n v="0.39320876579615355"/>
    <x v="4"/>
  </r>
  <r>
    <s v="INV102111"/>
    <d v="2025-11-10T00:00:00"/>
    <s v="CUST0394"/>
    <s v="PRD096"/>
    <s v="STR006"/>
    <s v="EMP0265"/>
    <n v="3"/>
    <n v="211.16"/>
    <n v="20"/>
    <n v="126.7"/>
    <n v="582.79999999999995"/>
    <n v="510.6"/>
    <n v="72.2"/>
    <x v="3"/>
    <x v="0"/>
    <x v="2"/>
    <n v="0.37708333333333333"/>
    <s v="Weekend"/>
    <x v="27"/>
    <x v="10"/>
    <n v="205.93"/>
    <s v="Sudha Mudaliar"/>
    <s v="Gold"/>
    <x v="124"/>
    <s v="Operations"/>
    <s v="FreshMart Mysuru Junction"/>
    <x v="0"/>
    <x v="1"/>
    <x v="5"/>
    <n v="11"/>
    <n v="0.12388469457789981"/>
    <x v="2"/>
  </r>
  <r>
    <s v="INV101434"/>
    <d v="2025-10-10T00:00:00"/>
    <s v="CUST0662"/>
    <s v="PRD012"/>
    <s v="STR082"/>
    <s v="EMP0115"/>
    <n v="2"/>
    <n v="541.35"/>
    <n v="10"/>
    <n v="108.27"/>
    <n v="974.43"/>
    <n v="672.8"/>
    <n v="301.63"/>
    <x v="1"/>
    <x v="0"/>
    <x v="2"/>
    <n v="0.64583333333333337"/>
    <s v="Weekday"/>
    <x v="51"/>
    <x v="6"/>
    <n v="541.35"/>
    <s v="Balamurugan Nair"/>
    <s v="Bronze"/>
    <x v="69"/>
    <s v="Store Manager"/>
    <s v="FreshMart Salem Bypass"/>
    <x v="0"/>
    <x v="1"/>
    <x v="8"/>
    <n v="10"/>
    <n v="0.30954506737272047"/>
    <x v="1"/>
  </r>
  <r>
    <s v="INV100849"/>
    <d v="2025-09-10T00:00:00"/>
    <s v="CUST0059"/>
    <s v="PRD057"/>
    <s v="STR013"/>
    <s v="EMP0043"/>
    <n v="1"/>
    <n v="317.99"/>
    <n v="10"/>
    <n v="31.8"/>
    <n v="286.19"/>
    <n v="235.05"/>
    <n v="51.14"/>
    <x v="3"/>
    <x v="0"/>
    <x v="2"/>
    <n v="0.83125000000000004"/>
    <s v="Weekday"/>
    <x v="117"/>
    <x v="2"/>
    <n v="317.99"/>
    <s v="Banu Sharma"/>
    <s v="Bronze"/>
    <x v="193"/>
    <s v="Cashier"/>
    <s v="FreshMart Tiruppur Extension"/>
    <x v="0"/>
    <x v="1"/>
    <x v="10"/>
    <n v="9"/>
    <n v="0.17869247702575214"/>
    <x v="1"/>
  </r>
  <r>
    <s v="INV102227"/>
    <d v="2025-04-10T00:00:00"/>
    <s v="CUST0477"/>
    <s v="PRD065"/>
    <s v="STR077"/>
    <s v="EMP0030"/>
    <n v="5"/>
    <n v="280.52"/>
    <n v="10"/>
    <n v="140.26"/>
    <n v="1451.69"/>
    <n v="995.8"/>
    <n v="455.89"/>
    <x v="0"/>
    <x v="0"/>
    <x v="2"/>
    <n v="0.57499999999999996"/>
    <s v="Weekend"/>
    <x v="114"/>
    <x v="11"/>
    <n v="159.5"/>
    <s v="Malathi Gupta"/>
    <s v="Gold"/>
    <x v="110"/>
    <s v="Cashier"/>
    <s v="FreshMart Kochi Gardens"/>
    <x v="0"/>
    <x v="1"/>
    <x v="4"/>
    <n v="4"/>
    <n v="0.31404087649567053"/>
    <x v="1"/>
  </r>
  <r>
    <s v="INV102428"/>
    <d v="2025-04-10T00:00:00"/>
    <s v="CUST0455"/>
    <s v="PRD018"/>
    <s v="STR008"/>
    <s v="EMP0175"/>
    <n v="7"/>
    <n v="239.76"/>
    <n v="15"/>
    <n v="251.75"/>
    <n v="1640.56"/>
    <n v="1338.4"/>
    <n v="302.16000000000003"/>
    <x v="2"/>
    <x v="0"/>
    <x v="2"/>
    <n v="0.61111111111111116"/>
    <s v="Weekend"/>
    <x v="21"/>
    <x v="7"/>
    <n v="232.58"/>
    <s v="Nithya Venkataraman"/>
    <s v="Gold"/>
    <x v="1"/>
    <s v="Sales"/>
    <s v="FreshMart Kochi Plaza"/>
    <x v="0"/>
    <x v="1"/>
    <x v="4"/>
    <n v="4"/>
    <n v="0.18418101136197398"/>
    <x v="3"/>
  </r>
  <r>
    <s v="INV101842"/>
    <d v="2025-02-10T00:00:00"/>
    <s v="CUST0031"/>
    <s v="PRD066"/>
    <s v="STR063"/>
    <s v="EMP0289"/>
    <n v="2"/>
    <n v="491.81"/>
    <n v="5"/>
    <n v="49.18"/>
    <n v="934.44"/>
    <n v="731.14"/>
    <n v="203.3"/>
    <x v="3"/>
    <x v="0"/>
    <x v="2"/>
    <n v="0.68263888888888891"/>
    <s v="Weekday"/>
    <x v="126"/>
    <x v="11"/>
    <n v="491.81"/>
    <s v="Lalitha Venkataraman"/>
    <s v="Bronze"/>
    <x v="315"/>
    <s v="Cashier"/>
    <s v="FreshMart Hyderabad Market"/>
    <x v="0"/>
    <x v="1"/>
    <x v="0"/>
    <n v="2"/>
    <n v="0.21756346046830188"/>
    <x v="4"/>
  </r>
  <r>
    <s v="INV100219"/>
    <d v="2025-09-28T00:00:00"/>
    <s v="CUST0209"/>
    <s v="PRD017"/>
    <s v="STR059"/>
    <s v="EMP0116"/>
    <n v="7"/>
    <n v="498.08"/>
    <n v="5"/>
    <n v="174.33"/>
    <n v="3809.06"/>
    <n v="2783.83"/>
    <n v="1025.23"/>
    <x v="5"/>
    <x v="0"/>
    <x v="2"/>
    <n v="0.5180555555555556"/>
    <s v="Weekend"/>
    <x v="34"/>
    <x v="7"/>
    <n v="464.41"/>
    <s v="Udhay Pandian"/>
    <s v="Gold"/>
    <x v="200"/>
    <s v="Inventory"/>
    <s v="FreshMart Coimbatore Plaza"/>
    <x v="0"/>
    <x v="1"/>
    <x v="10"/>
    <n v="9"/>
    <n v="0.26915564469974218"/>
    <x v="4"/>
  </r>
  <r>
    <s v="INV100686"/>
    <d v="2025-09-28T00:00:00"/>
    <s v="CUST0297"/>
    <s v="PRD054"/>
    <s v="STR092"/>
    <s v="EMP0122"/>
    <n v="4"/>
    <n v="540.54"/>
    <n v="5"/>
    <n v="108.11"/>
    <n v="2362.16"/>
    <n v="1516.76"/>
    <n v="845.4"/>
    <x v="5"/>
    <x v="0"/>
    <x v="2"/>
    <n v="0.87222222222222223"/>
    <s v="Weekend"/>
    <x v="3"/>
    <x v="2"/>
    <n v="530.16"/>
    <s v="Nithya Sharma"/>
    <s v="Gold"/>
    <x v="64"/>
    <s v="Cashier"/>
    <s v="FreshMart Chennai Gardens"/>
    <x v="0"/>
    <x v="1"/>
    <x v="10"/>
    <n v="9"/>
    <n v="0.35789277610322756"/>
    <x v="4"/>
  </r>
  <r>
    <s v="INV101752"/>
    <d v="2025-09-26T00:00:00"/>
    <s v="CUST0351"/>
    <s v="PRD119"/>
    <s v="STR012"/>
    <s v="EMP0142"/>
    <n v="3"/>
    <n v="234.86"/>
    <n v="10"/>
    <n v="70.459999999999994"/>
    <n v="634.12"/>
    <n v="639.69000000000005"/>
    <n v="-5.57"/>
    <x v="1"/>
    <x v="0"/>
    <x v="2"/>
    <n v="0.42777777777777776"/>
    <s v="Weekday"/>
    <x v="96"/>
    <x v="8"/>
    <n v="234.86"/>
    <s v="Revathi Devi"/>
    <s v="Silver"/>
    <x v="70"/>
    <s v="Billing"/>
    <s v="FreshMart Chennai Junction"/>
    <x v="0"/>
    <x v="1"/>
    <x v="10"/>
    <n v="9"/>
    <n v="-8.7838264050968274E-3"/>
    <x v="1"/>
  </r>
  <r>
    <s v="INV100176"/>
    <d v="2025-09-20T00:00:00"/>
    <s v="CUST0203"/>
    <s v="PRD049"/>
    <s v="STR064"/>
    <s v="EMP0228"/>
    <n v="1"/>
    <n v="418.79"/>
    <n v="20"/>
    <n v="83.76"/>
    <n v="385.28"/>
    <n v="308.94"/>
    <n v="76.34"/>
    <x v="4"/>
    <x v="0"/>
    <x v="2"/>
    <n v="0.62152777777777779"/>
    <s v="Weekend"/>
    <x v="48"/>
    <x v="2"/>
    <n v="418.79"/>
    <s v="Gopal Pillai"/>
    <s v="Silver"/>
    <x v="7"/>
    <s v="Sales"/>
    <s v="FreshMart Kochi Extension"/>
    <x v="0"/>
    <x v="1"/>
    <x v="10"/>
    <n v="9"/>
    <n v="0.19814161129568109"/>
    <x v="2"/>
  </r>
  <r>
    <s v="INV100044"/>
    <d v="2025-09-13T00:00:00"/>
    <s v="CUST0165"/>
    <s v="PRD050"/>
    <s v="STR071"/>
    <s v="EMP0239"/>
    <n v="7"/>
    <n v="51.58"/>
    <n v="15"/>
    <n v="54.16"/>
    <n v="352.93"/>
    <n v="262.36"/>
    <n v="90.57"/>
    <x v="4"/>
    <x v="0"/>
    <x v="2"/>
    <n v="0.41944444444444445"/>
    <s v="Weekend"/>
    <x v="2"/>
    <x v="2"/>
    <n v="51.33"/>
    <s v="Meena Reddy"/>
    <s v="Gold"/>
    <x v="133"/>
    <s v="Billing"/>
    <s v="FreshMart Salem Crossing"/>
    <x v="0"/>
    <x v="1"/>
    <x v="10"/>
    <n v="9"/>
    <n v="0.25662312639900259"/>
    <x v="3"/>
  </r>
  <r>
    <s v="INV101511"/>
    <d v="2025-09-13T00:00:00"/>
    <s v="CUST0183"/>
    <s v="PRD023"/>
    <s v="STR037"/>
    <s v="EMP0074"/>
    <n v="1"/>
    <n v="342.27"/>
    <n v="20"/>
    <n v="68.45"/>
    <n v="314.89"/>
    <n v="266.10000000000002"/>
    <n v="48.79"/>
    <x v="5"/>
    <x v="0"/>
    <x v="2"/>
    <n v="0.84305555555555556"/>
    <s v="Weekend"/>
    <x v="11"/>
    <x v="7"/>
    <n v="342.27"/>
    <s v="Tara Balan"/>
    <s v="Silver"/>
    <x v="33"/>
    <s v="Sales"/>
    <s v="FreshMart Hyderabad Extension"/>
    <x v="0"/>
    <x v="1"/>
    <x v="10"/>
    <n v="9"/>
    <n v="0.15494299596684558"/>
    <x v="2"/>
  </r>
  <r>
    <s v="INV101410"/>
    <d v="2025-09-09T00:00:00"/>
    <s v="CUST0144"/>
    <s v="PRD055"/>
    <s v="STR088"/>
    <s v="EMP0229"/>
    <n v="6"/>
    <n v="139.65"/>
    <n v="10"/>
    <n v="83.79"/>
    <n v="754.11"/>
    <n v="574.20000000000005"/>
    <n v="179.91"/>
    <x v="0"/>
    <x v="0"/>
    <x v="2"/>
    <n v="0.74236111111111114"/>
    <s v="Weekday"/>
    <x v="101"/>
    <x v="2"/>
    <n v="125.15"/>
    <s v="Lalitha Chandran"/>
    <s v="Gold"/>
    <x v="18"/>
    <s v="Sales"/>
    <s v="FreshMart Salem Extension"/>
    <x v="0"/>
    <x v="1"/>
    <x v="10"/>
    <n v="9"/>
    <n v="0.23857262203126864"/>
    <x v="1"/>
  </r>
  <r>
    <s v="INV101968"/>
    <d v="2025-08-30T00:00:00"/>
    <s v="CUST0275"/>
    <s v="PRD017"/>
    <s v="STR075"/>
    <s v="EMP0033"/>
    <n v="4"/>
    <n v="522.42999999999995"/>
    <n v="15"/>
    <n v="313.45999999999998"/>
    <n v="2042.7"/>
    <n v="1590.76"/>
    <n v="451.94"/>
    <x v="2"/>
    <x v="0"/>
    <x v="2"/>
    <n v="0.6430555555555556"/>
    <s v="Weekend"/>
    <x v="34"/>
    <x v="7"/>
    <n v="464.41"/>
    <s v="Latha Nathan"/>
    <s v="Gold"/>
    <x v="20"/>
    <s v="Sales"/>
    <s v="FreshMart Salem Main Road"/>
    <x v="0"/>
    <x v="1"/>
    <x v="11"/>
    <n v="8"/>
    <n v="0.22124638958241544"/>
    <x v="3"/>
  </r>
  <r>
    <s v="INV100218"/>
    <d v="2025-08-22T00:00:00"/>
    <s v="CUST0535"/>
    <s v="PRD078"/>
    <s v="STR074"/>
    <s v="EMP0270"/>
    <n v="1"/>
    <n v="261.55"/>
    <n v="5"/>
    <n v="13.08"/>
    <n v="248.47"/>
    <n v="215.03"/>
    <n v="33.44"/>
    <x v="4"/>
    <x v="0"/>
    <x v="2"/>
    <n v="0.53888888888888886"/>
    <s v="Weekday"/>
    <x v="139"/>
    <x v="1"/>
    <n v="261.55"/>
    <s v="Sundar Venkataraman"/>
    <s v="Bronze"/>
    <x v="135"/>
    <s v="Operations"/>
    <s v="FreshMart Mysuru Main Road"/>
    <x v="0"/>
    <x v="1"/>
    <x v="11"/>
    <n v="8"/>
    <n v="0.13458365194993357"/>
    <x v="4"/>
  </r>
  <r>
    <s v="INV100971"/>
    <d v="2025-08-19T00:00:00"/>
    <s v="CUST0522"/>
    <s v="PRD001"/>
    <s v="STR032"/>
    <s v="EMP0089"/>
    <n v="2"/>
    <n v="299.73"/>
    <n v="15"/>
    <n v="89.92"/>
    <n v="509.54"/>
    <n v="369.48"/>
    <n v="140.06"/>
    <x v="0"/>
    <x v="0"/>
    <x v="2"/>
    <n v="0.88194444444444442"/>
    <s v="Weekday"/>
    <x v="76"/>
    <x v="6"/>
    <n v="299.73"/>
    <s v="Gayathri Naicker"/>
    <s v="Silver"/>
    <x v="239"/>
    <s v="Cashier"/>
    <s v="FreshMart Kochi Main Road"/>
    <x v="0"/>
    <x v="1"/>
    <x v="11"/>
    <n v="8"/>
    <n v="0.27487537779173371"/>
    <x v="3"/>
  </r>
  <r>
    <s v="INV102228"/>
    <d v="2025-10-08T00:00:00"/>
    <s v="CUST0227"/>
    <s v="PRD119"/>
    <s v="STR032"/>
    <s v="EMP0252"/>
    <n v="2"/>
    <n v="234.86"/>
    <n v="10"/>
    <n v="46.97"/>
    <n v="486.16"/>
    <n v="426.46"/>
    <n v="59.7"/>
    <x v="2"/>
    <x v="0"/>
    <x v="2"/>
    <n v="0.46944444444444444"/>
    <s v="Weekend"/>
    <x v="96"/>
    <x v="8"/>
    <n v="234.86"/>
    <s v="Unknown"/>
    <s v="Silver"/>
    <x v="30"/>
    <s v="Sales"/>
    <s v="FreshMart Kochi Main Road"/>
    <x v="0"/>
    <x v="1"/>
    <x v="8"/>
    <n v="10"/>
    <n v="0.12279907849267731"/>
    <x v="1"/>
  </r>
  <r>
    <s v="INV100708"/>
    <d v="2025-07-08T00:00:00"/>
    <s v="CUST0303"/>
    <s v="PRD142"/>
    <s v="STR070"/>
    <s v="EMP0286"/>
    <n v="3"/>
    <n v="522.78"/>
    <n v="15"/>
    <n v="235.25"/>
    <n v="1333.09"/>
    <n v="1187.6099999999999"/>
    <n v="145.47999999999999"/>
    <x v="4"/>
    <x v="0"/>
    <x v="2"/>
    <n v="0.89513888888888893"/>
    <s v="Weekday"/>
    <x v="62"/>
    <x v="5"/>
    <n v="522.78"/>
    <s v="Kamala Subramaniam"/>
    <s v="Silver"/>
    <x v="225"/>
    <s v="Sales"/>
    <s v="FreshMart Bengaluru Nagar"/>
    <x v="0"/>
    <x v="1"/>
    <x v="1"/>
    <n v="7"/>
    <n v="0.10912991620970827"/>
    <x v="3"/>
  </r>
  <r>
    <s v="INV101077"/>
    <d v="2025-06-08T00:00:00"/>
    <s v="CUST0380"/>
    <m/>
    <s v="STR015"/>
    <s v="EMP0126"/>
    <n v="4"/>
    <n v="383.51"/>
    <n v="15"/>
    <n v="230.11"/>
    <n v="1303.93"/>
    <n v="1143.5999999999999"/>
    <n v="160.33000000000001"/>
    <x v="3"/>
    <x v="0"/>
    <x v="2"/>
    <n v="0.68611111111111112"/>
    <s v="Weekday"/>
    <x v="134"/>
    <x v="3"/>
    <m/>
    <s v="Dinesh Venkataraman"/>
    <s v="Silver"/>
    <x v="237"/>
    <s v="Sales"/>
    <s v="FreshMart Salem Circle"/>
    <x v="0"/>
    <x v="1"/>
    <x v="9"/>
    <n v="6"/>
    <n v="0.12295905455047434"/>
    <x v="3"/>
  </r>
  <r>
    <s v="INV100406"/>
    <d v="2025-05-08T00:00:00"/>
    <s v="CUST0494"/>
    <s v="PRD013"/>
    <s v="STR030"/>
    <s v="EMP0036"/>
    <n v="7"/>
    <n v="180.72"/>
    <n v="10"/>
    <n v="126.5"/>
    <n v="1138.54"/>
    <n v="869.68"/>
    <n v="268.86"/>
    <x v="4"/>
    <x v="0"/>
    <x v="2"/>
    <n v="0.80694444444444446"/>
    <s v="Weekday"/>
    <x v="24"/>
    <x v="7"/>
    <n v="161.03"/>
    <s v="Bhavani Reddy"/>
    <s v="Gold"/>
    <x v="85"/>
    <s v="Cashier"/>
    <s v="FreshMart Mysuru Bypass"/>
    <x v="0"/>
    <x v="1"/>
    <x v="6"/>
    <n v="5"/>
    <n v="0.23614453598468216"/>
    <x v="1"/>
  </r>
  <r>
    <s v="INV100545"/>
    <d v="2025-02-08T00:00:00"/>
    <s v="CUST0654"/>
    <s v="PRD107"/>
    <s v="STR091"/>
    <s v="EMP0002"/>
    <n v="5"/>
    <n v="420.08"/>
    <n v="10"/>
    <n v="210.04"/>
    <n v="2173.91"/>
    <n v="1742.05"/>
    <n v="431.86"/>
    <x v="5"/>
    <x v="0"/>
    <x v="2"/>
    <n v="0.83819444444444446"/>
    <s v="Weekend"/>
    <x v="94"/>
    <x v="4"/>
    <n v="405.1"/>
    <s v="Gokul Sekar"/>
    <s v="Gold"/>
    <x v="59"/>
    <s v="Billing"/>
    <s v="FreshMart Tiruppur Plaza"/>
    <x v="0"/>
    <x v="1"/>
    <x v="0"/>
    <n v="2"/>
    <n v="0.19865587811822938"/>
    <x v="1"/>
  </r>
  <r>
    <s v="INV100892"/>
    <d v="2025-07-22T00:00:00"/>
    <s v="CUST0210"/>
    <s v="PRD124"/>
    <s v="STR027"/>
    <s v="EMP0143"/>
    <n v="1"/>
    <n v="121.9"/>
    <n v="15"/>
    <n v="18.29"/>
    <n v="103.61"/>
    <n v="108.92"/>
    <n v="-5.31"/>
    <x v="4"/>
    <x v="0"/>
    <x v="2"/>
    <n v="0.60833333333333328"/>
    <s v="Weekday"/>
    <x v="102"/>
    <x v="8"/>
    <n v="121.9"/>
    <s v="Anand Pandian"/>
    <s v="Silver"/>
    <x v="24"/>
    <s v="Sales"/>
    <s v="FreshMart Coimbatore Heights"/>
    <x v="0"/>
    <x v="1"/>
    <x v="1"/>
    <n v="7"/>
    <n v="-5.1249879355274586E-2"/>
    <x v="3"/>
  </r>
  <r>
    <s v="INV101884"/>
    <d v="2025-04-07T00:00:00"/>
    <s v="CUST0492"/>
    <s v="PRD100"/>
    <s v="STR080"/>
    <s v="EMP0285"/>
    <n v="2"/>
    <n v="290.45"/>
    <n v="20"/>
    <n v="116.18"/>
    <n v="464.72"/>
    <n v="475.78"/>
    <n v="-11.06"/>
    <x v="2"/>
    <x v="0"/>
    <x v="2"/>
    <n v="0.47916666666666669"/>
    <s v="Weekday"/>
    <x v="90"/>
    <x v="10"/>
    <n v="290.45"/>
    <s v="Jagan Devi"/>
    <s v="Bronze"/>
    <x v="62"/>
    <s v="Store Manager"/>
    <s v="FreshMart Madurai Colony"/>
    <x v="0"/>
    <x v="1"/>
    <x v="4"/>
    <n v="4"/>
    <n v="-2.3799276983990359E-2"/>
    <x v="2"/>
  </r>
  <r>
    <s v="INV102387"/>
    <d v="2025-02-07T00:00:00"/>
    <s v="CUST0523"/>
    <s v="PRD077"/>
    <s v="STR043"/>
    <s v="EMP0014"/>
    <n v="3"/>
    <n v="86.11"/>
    <n v="20"/>
    <n v="51.67"/>
    <n v="206.66"/>
    <n v="204.51"/>
    <n v="2.15"/>
    <x v="0"/>
    <x v="0"/>
    <x v="2"/>
    <n v="0.67361111111111116"/>
    <s v="Weekday"/>
    <x v="109"/>
    <x v="1"/>
    <n v="86.11"/>
    <s v="Mala Velan"/>
    <s v="Silver"/>
    <x v="316"/>
    <s v="Billing"/>
    <s v="FreshMart Erode Heights"/>
    <x v="0"/>
    <x v="1"/>
    <x v="0"/>
    <n v="2"/>
    <n v="1.0403561405206619E-2"/>
    <x v="2"/>
  </r>
  <r>
    <s v="INV100159"/>
    <d v="2025-06-25T00:00:00"/>
    <s v="CUST0057"/>
    <s v="PRD149"/>
    <s v="STR073"/>
    <s v="EMP0114"/>
    <n v="5"/>
    <n v="171.25"/>
    <n v="5"/>
    <n v="42.81"/>
    <n v="813.44"/>
    <n v="621.65"/>
    <n v="191.79"/>
    <x v="0"/>
    <x v="0"/>
    <x v="2"/>
    <n v="0.52500000000000002"/>
    <s v="Weekday"/>
    <x v="89"/>
    <x v="5"/>
    <n v="171.25"/>
    <s v="Harini Chettiar"/>
    <s v="Silver"/>
    <x v="126"/>
    <s v="Store Manager"/>
    <s v="FreshMart Bengaluru Market"/>
    <x v="0"/>
    <x v="1"/>
    <x v="9"/>
    <n v="6"/>
    <n v="0.23577645554681351"/>
    <x v="4"/>
  </r>
  <r>
    <s v="INV101339"/>
    <d v="2025-06-20T00:00:00"/>
    <s v="CUST0627"/>
    <s v="PRD028"/>
    <s v="STR088"/>
    <s v="EMP0229"/>
    <n v="5"/>
    <n v="380.12"/>
    <n v="15"/>
    <n v="285.08999999999997"/>
    <n v="1615.51"/>
    <n v="1549.9"/>
    <n v="65.61"/>
    <x v="5"/>
    <x v="0"/>
    <x v="2"/>
    <n v="0.5625"/>
    <s v="Weekday"/>
    <x v="58"/>
    <x v="3"/>
    <n v="380.12"/>
    <s v="Ishwarya Mudaliar"/>
    <s v="Silver"/>
    <x v="18"/>
    <s v="Sales"/>
    <s v="FreshMart Salem Extension"/>
    <x v="0"/>
    <x v="1"/>
    <x v="9"/>
    <n v="6"/>
    <n v="4.0612561977332234E-2"/>
    <x v="3"/>
  </r>
  <r>
    <s v="INV101413"/>
    <d v="2025-06-19T00:00:00"/>
    <s v="CUST0505"/>
    <s v="PRD103"/>
    <s v="STR008"/>
    <s v="EMP0111"/>
    <n v="8"/>
    <n v="396.47"/>
    <n v="15"/>
    <n v="475.76"/>
    <n v="2696"/>
    <n v="2427.2800000000002"/>
    <n v="268.72000000000003"/>
    <x v="0"/>
    <x v="0"/>
    <x v="2"/>
    <n v="0.45277777777777778"/>
    <s v="Weekday"/>
    <x v="93"/>
    <x v="10"/>
    <n v="355.64"/>
    <s v="Yazhini Sekar"/>
    <s v="Gold"/>
    <x v="282"/>
    <s v="Store Manager"/>
    <s v="FreshMart Kochi Plaza"/>
    <x v="0"/>
    <x v="1"/>
    <x v="9"/>
    <n v="6"/>
    <n v="9.9673590504451043E-2"/>
    <x v="3"/>
  </r>
  <r>
    <s v="INV102064"/>
    <d v="2025-12-06T00:00:00"/>
    <s v="CUST0468"/>
    <s v="PRD094"/>
    <s v="STR020"/>
    <s v="EMP0321"/>
    <n v="3"/>
    <n v="298.68"/>
    <n v="10"/>
    <n v="89.6"/>
    <n v="806.44"/>
    <n v="752.07"/>
    <n v="54.37"/>
    <x v="1"/>
    <x v="0"/>
    <x v="2"/>
    <n v="0.45069444444444445"/>
    <s v="Weekday"/>
    <x v="130"/>
    <x v="10"/>
    <n v="298.68"/>
    <s v="Dinesh Kumar"/>
    <s v="Silver"/>
    <x v="204"/>
    <s v="Cashier"/>
    <s v="FreshMart Erode Circle"/>
    <x v="0"/>
    <x v="1"/>
    <x v="2"/>
    <n v="12"/>
    <n v="6.7419770844700161E-2"/>
    <x v="1"/>
  </r>
  <r>
    <s v="INV101423"/>
    <d v="2025-08-06T00:00:00"/>
    <s v="CUST0578"/>
    <s v="PRD010"/>
    <s v="STR089"/>
    <s v="EMP0105"/>
    <n v="2"/>
    <n v="182.3"/>
    <n v="15"/>
    <n v="54.69"/>
    <n v="356.4"/>
    <n v="215.2"/>
    <n v="141.19999999999999"/>
    <x v="3"/>
    <x v="0"/>
    <x v="2"/>
    <n v="0.80694444444444446"/>
    <s v="Weekend"/>
    <x v="113"/>
    <x v="6"/>
    <n v="182.3"/>
    <s v="Jagan Venkataraman"/>
    <s v="Bronze"/>
    <x v="63"/>
    <s v="Cashier"/>
    <s v="FreshMart Salem Hub"/>
    <x v="0"/>
    <x v="1"/>
    <x v="11"/>
    <n v="8"/>
    <n v="0.39618406285072949"/>
    <x v="3"/>
  </r>
  <r>
    <s v="INV102214"/>
    <d v="2025-08-06T00:00:00"/>
    <s v="CUST0567"/>
    <s v="PRD101"/>
    <s v="STR061"/>
    <s v="EMP0329"/>
    <n v="7"/>
    <n v="518.5"/>
    <n v="10"/>
    <n v="362.95"/>
    <n v="3756.53"/>
    <n v="2710.12"/>
    <n v="1046.4100000000001"/>
    <x v="0"/>
    <x v="0"/>
    <x v="2"/>
    <n v="0.45"/>
    <s v="Weekend"/>
    <x v="79"/>
    <x v="10"/>
    <n v="451.89"/>
    <s v="Bharath Balan"/>
    <s v="Gold"/>
    <x v="65"/>
    <s v="Cashier"/>
    <s v="FreshMart Hyderabad Colony"/>
    <x v="0"/>
    <x v="1"/>
    <x v="11"/>
    <n v="8"/>
    <n v="0.27855760502378524"/>
    <x v="1"/>
  </r>
  <r>
    <s v="INV100811"/>
    <d v="2025-07-06T00:00:00"/>
    <s v="CUST0689"/>
    <s v="PRD112"/>
    <s v="STR083"/>
    <s v="EMP0074"/>
    <n v="4"/>
    <n v="251.73"/>
    <n v="10"/>
    <n v="100.69"/>
    <n v="1042.1600000000001"/>
    <n v="842.08"/>
    <n v="200.08"/>
    <x v="3"/>
    <x v="0"/>
    <x v="2"/>
    <n v="0.64444444444444449"/>
    <s v="Weekend"/>
    <x v="80"/>
    <x v="4"/>
    <n v="251.73"/>
    <s v="Karthik Pillai"/>
    <s v="Silver"/>
    <x v="33"/>
    <s v="Sales"/>
    <s v="FreshMart Salem Colony"/>
    <x v="0"/>
    <x v="1"/>
    <x v="1"/>
    <n v="7"/>
    <n v="0.19198587548936824"/>
    <x v="1"/>
  </r>
  <r>
    <s v="INV100472"/>
    <d v="2025-05-27T00:00:00"/>
    <s v="CUST0659"/>
    <s v="PRD066"/>
    <s v="STR008"/>
    <s v="EMP0267"/>
    <n v="1"/>
    <n v="491.81"/>
    <n v="20"/>
    <n v="98.36"/>
    <n v="393.45"/>
    <n v="365.57"/>
    <n v="27.88"/>
    <x v="1"/>
    <x v="0"/>
    <x v="2"/>
    <n v="0.64375000000000004"/>
    <s v="Weekday"/>
    <x v="126"/>
    <x v="11"/>
    <n v="491.81"/>
    <s v="Unknown"/>
    <s v="Bronze"/>
    <x v="181"/>
    <s v="HR"/>
    <s v="FreshMart Kochi Plaza"/>
    <x v="0"/>
    <x v="1"/>
    <x v="6"/>
    <n v="5"/>
    <n v="7.0860338035328499E-2"/>
    <x v="2"/>
  </r>
  <r>
    <s v="INV100251"/>
    <d v="2025-05-17T00:00:00"/>
    <s v="CUST0459"/>
    <s v="PRD135"/>
    <s v="STR016"/>
    <s v="EMP0013"/>
    <n v="3"/>
    <n v="379.12"/>
    <n v="10"/>
    <n v="113.74"/>
    <n v="1177.1600000000001"/>
    <n v="879.15"/>
    <n v="298.01"/>
    <x v="4"/>
    <x v="0"/>
    <x v="2"/>
    <n v="0.37986111111111109"/>
    <s v="Weekend"/>
    <x v="43"/>
    <x v="0"/>
    <n v="379.12"/>
    <s v="Hari Subramaniam"/>
    <s v="Bronze"/>
    <x v="153"/>
    <s v="Billing"/>
    <s v="FreshMart Kochi Bypass"/>
    <x v="0"/>
    <x v="1"/>
    <x v="6"/>
    <n v="5"/>
    <n v="0.25316014815318222"/>
    <x v="1"/>
  </r>
  <r>
    <s v="INV100397"/>
    <d v="2025-05-16T00:00:00"/>
    <s v="CUST0053"/>
    <s v="PRD095"/>
    <s v="STR041"/>
    <s v="EMP0133"/>
    <n v="4"/>
    <n v="75.680000000000007"/>
    <n v="5"/>
    <n v="15.14"/>
    <n v="287.58"/>
    <n v="248.56"/>
    <n v="39.020000000000003"/>
    <x v="2"/>
    <x v="0"/>
    <x v="2"/>
    <n v="0.75972222222222219"/>
    <s v="Weekday"/>
    <x v="53"/>
    <x v="10"/>
    <n v="75.680000000000007"/>
    <s v="Suresh Chettiar"/>
    <s v="Bronze"/>
    <x v="2"/>
    <s v="Sales"/>
    <s v="FreshMart Tiruppur Colony"/>
    <x v="0"/>
    <x v="1"/>
    <x v="6"/>
    <n v="5"/>
    <n v="0.13568398358717576"/>
    <x v="4"/>
  </r>
  <r>
    <s v="INV100223"/>
    <d v="2025-05-15T00:00:00"/>
    <s v="CUST0140"/>
    <s v="PRD020"/>
    <s v="STR034"/>
    <s v="EMP0239"/>
    <n v="4"/>
    <n v="99.93"/>
    <n v="10"/>
    <n v="39.97"/>
    <n v="359.75"/>
    <n v="344.2"/>
    <n v="15.55"/>
    <x v="5"/>
    <x v="0"/>
    <x v="2"/>
    <n v="0.39930555555555558"/>
    <s v="Weekday"/>
    <x v="35"/>
    <x v="7"/>
    <n v="99.93"/>
    <s v="Manoj Prabhu"/>
    <s v="Bronze"/>
    <x v="133"/>
    <s v="Billing"/>
    <s v="FreshMart Tiruppur Circle"/>
    <x v="0"/>
    <x v="1"/>
    <x v="6"/>
    <n v="5"/>
    <n v="4.3224461431549691E-2"/>
    <x v="1"/>
  </r>
  <r>
    <s v="INV100633"/>
    <d v="2025-11-05T00:00:00"/>
    <s v="CUST0260"/>
    <s v="PRD022"/>
    <s v="STR085"/>
    <s v="EMP0154"/>
    <n v="1"/>
    <n v="397.22"/>
    <n v="15"/>
    <n v="59.58"/>
    <n v="388.29"/>
    <n v="319.37"/>
    <n v="68.92"/>
    <x v="0"/>
    <x v="0"/>
    <x v="2"/>
    <n v="0.80833333333333335"/>
    <s v="Weekend"/>
    <x v="25"/>
    <x v="7"/>
    <n v="397.22"/>
    <s v="Geetha Achari"/>
    <s v="Silver"/>
    <x v="103"/>
    <s v="Store Manager"/>
    <s v="FreshMart Mysuru Arcade"/>
    <x v="0"/>
    <x v="1"/>
    <x v="5"/>
    <n v="11"/>
    <n v="0.17749620129284813"/>
    <x v="3"/>
  </r>
  <r>
    <s v="INV102047"/>
    <d v="2025-04-28T00:00:00"/>
    <s v="CUST0340"/>
    <s v="PRD108"/>
    <s v="STR088"/>
    <s v="EMP0229"/>
    <n v="3"/>
    <n v="318.2"/>
    <n v="5"/>
    <n v="47.73"/>
    <n v="906.87"/>
    <n v="779.79"/>
    <n v="127.08"/>
    <x v="4"/>
    <x v="0"/>
    <x v="2"/>
    <n v="0.46458333333333335"/>
    <s v="Weekday"/>
    <x v="140"/>
    <x v="4"/>
    <n v="306.62"/>
    <s v="Anand Prabhu"/>
    <s v="Gold"/>
    <x v="18"/>
    <s v="Sales"/>
    <s v="FreshMart Salem Extension"/>
    <x v="0"/>
    <x v="1"/>
    <x v="4"/>
    <n v="4"/>
    <n v="0.14013033841675213"/>
    <x v="4"/>
  </r>
  <r>
    <s v="INV101883"/>
    <d v="2025-04-22T00:00:00"/>
    <s v="CUST0457"/>
    <s v="PRD099"/>
    <s v="STR004"/>
    <s v="EMP0212"/>
    <n v="4"/>
    <n v="401.06"/>
    <n v="15"/>
    <n v="240.64"/>
    <n v="1363.6"/>
    <n v="1389.88"/>
    <n v="-26.28"/>
    <x v="4"/>
    <x v="0"/>
    <x v="2"/>
    <n v="0.46319444444444446"/>
    <s v="Weekday"/>
    <x v="20"/>
    <x v="10"/>
    <n v="401.06"/>
    <s v="Nithya Raj"/>
    <s v="Silver"/>
    <x v="84"/>
    <s v="Billing"/>
    <s v="FreshMart Erode Plaza"/>
    <x v="0"/>
    <x v="1"/>
    <x v="4"/>
    <n v="4"/>
    <n v="-1.92725139337049E-2"/>
    <x v="3"/>
  </r>
  <r>
    <s v="INV101625"/>
    <d v="2025-04-13T00:00:00"/>
    <s v="CUST0221"/>
    <s v="PRD026"/>
    <s v="STR027"/>
    <s v="EMP0046"/>
    <n v="4"/>
    <n v="331.28"/>
    <n v="10"/>
    <n v="132.51"/>
    <n v="1371.5"/>
    <n v="989"/>
    <n v="382.5"/>
    <x v="3"/>
    <x v="0"/>
    <x v="2"/>
    <n v="0.80277777777777781"/>
    <s v="Weekend"/>
    <x v="15"/>
    <x v="3"/>
    <n v="329.69"/>
    <s v="Mala Nathan"/>
    <s v="Gold"/>
    <x v="39"/>
    <s v="Sales"/>
    <s v="FreshMart Coimbatore Heights"/>
    <x v="0"/>
    <x v="1"/>
    <x v="4"/>
    <n v="4"/>
    <n v="0.27889172438935472"/>
    <x v="1"/>
  </r>
  <r>
    <s v="INV101889"/>
    <d v="2025-10-04T00:00:00"/>
    <s v="CUST0505"/>
    <s v="PRD105"/>
    <s v="STR085"/>
    <s v="EMP0086"/>
    <n v="8"/>
    <n v="149.47"/>
    <n v="20"/>
    <n v="239.15"/>
    <n v="956.61"/>
    <n v="938.16"/>
    <n v="18.45"/>
    <x v="5"/>
    <x v="0"/>
    <x v="2"/>
    <n v="0.4201388888888889"/>
    <s v="Weekday"/>
    <x v="39"/>
    <x v="4"/>
    <n v="131.03"/>
    <s v="Yazhini Sekar"/>
    <s v="Gold"/>
    <x v="28"/>
    <s v="Sales"/>
    <s v="FreshMart Mysuru Arcade"/>
    <x v="0"/>
    <x v="1"/>
    <x v="8"/>
    <n v="10"/>
    <n v="1.9286856712766958E-2"/>
    <x v="2"/>
  </r>
  <r>
    <s v="INV101897"/>
    <d v="2025-10-04T00:00:00"/>
    <s v="CUST0174"/>
    <s v="PRD087"/>
    <s v="STR020"/>
    <s v="EMP0129"/>
    <n v="5"/>
    <n v="71.290000000000006"/>
    <n v="10"/>
    <n v="35.65"/>
    <n v="320.8"/>
    <n v="296.85000000000002"/>
    <n v="23.95"/>
    <x v="0"/>
    <x v="0"/>
    <x v="2"/>
    <n v="0.5229166666666667"/>
    <s v="Weekday"/>
    <x v="97"/>
    <x v="9"/>
    <n v="71.290000000000006"/>
    <s v="Yogesh Sharma"/>
    <s v="Silver"/>
    <x v="173"/>
    <s v="Inventory"/>
    <s v="FreshMart Erode Circle"/>
    <x v="0"/>
    <x v="1"/>
    <x v="8"/>
    <n v="10"/>
    <n v="7.4657107231920192E-2"/>
    <x v="1"/>
  </r>
  <r>
    <s v="INV100105"/>
    <d v="2025-06-04T00:00:00"/>
    <s v="CUST0594"/>
    <s v="PRD141"/>
    <s v="STR004"/>
    <s v="EMP0212"/>
    <n v="4"/>
    <n v="46.76"/>
    <n v="5"/>
    <n v="9.35"/>
    <n v="204.34"/>
    <n v="146.6"/>
    <n v="57.74"/>
    <x v="1"/>
    <x v="0"/>
    <x v="2"/>
    <n v="0.49861111111111112"/>
    <s v="Weekend"/>
    <x v="103"/>
    <x v="5"/>
    <n v="46.76"/>
    <s v="Yogesh Iyer"/>
    <s v="Bronze"/>
    <x v="84"/>
    <s v="Billing"/>
    <s v="FreshMart Erode Plaza"/>
    <x v="0"/>
    <x v="1"/>
    <x v="9"/>
    <n v="6"/>
    <n v="0.28256826857198786"/>
    <x v="4"/>
  </r>
  <r>
    <s v="INV102169"/>
    <d v="2025-02-04T00:00:00"/>
    <s v="CUST0552"/>
    <s v="PRD109"/>
    <s v="STR012"/>
    <s v="EMP0157"/>
    <n v="1"/>
    <n v="157.97999999999999"/>
    <n v="15"/>
    <n v="23.7"/>
    <n v="134.28"/>
    <n v="137.94999999999999"/>
    <n v="-3.67"/>
    <x v="5"/>
    <x v="0"/>
    <x v="2"/>
    <n v="0.60555555555555551"/>
    <s v="Weekday"/>
    <x v="18"/>
    <x v="4"/>
    <n v="157.97999999999999"/>
    <s v="Poornima Sharma"/>
    <s v="Bronze"/>
    <x v="142"/>
    <s v="Cashier"/>
    <s v="FreshMart Chennai Junction"/>
    <x v="0"/>
    <x v="1"/>
    <x v="0"/>
    <n v="2"/>
    <n v="-2.7330950253202264E-2"/>
    <x v="3"/>
  </r>
  <r>
    <s v="INV101586"/>
    <d v="2026-12-03T00:00:00"/>
    <s v="CUST0556"/>
    <s v="PRD002"/>
    <s v="STR134"/>
    <s v="EMP0170"/>
    <n v="5"/>
    <n v="440.5"/>
    <n v="15"/>
    <n v="330.38"/>
    <n v="1872.12"/>
    <n v="1270.25"/>
    <n v="601.87"/>
    <x v="1"/>
    <x v="0"/>
    <x v="1"/>
    <n v="0.64513888888888893"/>
    <s v="Weekday"/>
    <x v="83"/>
    <x v="6"/>
    <n v="440.5"/>
    <s v="Chitra Naicker"/>
    <s v="Silver"/>
    <x v="307"/>
    <s v="Sales"/>
    <s v="FreshMart Pune Extension"/>
    <x v="1"/>
    <x v="0"/>
    <x v="2"/>
    <n v="12"/>
    <n v="0.32149114373010279"/>
    <x v="3"/>
  </r>
  <r>
    <s v="INV101577"/>
    <d v="2025-12-14T00:00:00"/>
    <s v="CUST0088"/>
    <s v="PRD020"/>
    <s v="STR107"/>
    <s v="EMP0038"/>
    <n v="1"/>
    <n v="99.93"/>
    <n v="15"/>
    <n v="14.99"/>
    <n v="97.68"/>
    <n v="86.05"/>
    <n v="11.63"/>
    <x v="2"/>
    <x v="0"/>
    <x v="1"/>
    <n v="0.52569444444444446"/>
    <s v="Weekend"/>
    <x v="35"/>
    <x v="7"/>
    <n v="99.93"/>
    <s v="Eswari Achari"/>
    <s v="Silver"/>
    <x v="205"/>
    <s v="Inventory"/>
    <s v="FreshMart Surat Arcade"/>
    <x v="1"/>
    <x v="1"/>
    <x v="2"/>
    <n v="12"/>
    <n v="0.11906224406224407"/>
    <x v="3"/>
  </r>
  <r>
    <s v="INV102229"/>
    <d v="2026-12-03T00:00:00"/>
    <s v="CUST0271"/>
    <s v="PRD003"/>
    <s v="STR097"/>
    <s v="EMP0146"/>
    <n v="5"/>
    <n v="589.75"/>
    <n v="20"/>
    <n v="589.75"/>
    <n v="2359"/>
    <n v="1718.25"/>
    <n v="640.75"/>
    <x v="0"/>
    <x v="0"/>
    <x v="1"/>
    <n v="0.39513888888888887"/>
    <s v="Weekday"/>
    <x v="104"/>
    <x v="6"/>
    <n v="589.75"/>
    <s v="Kalpana Iyer"/>
    <s v="Silver"/>
    <x v="163"/>
    <s v="Inventory"/>
    <s v="FreshMart Ahmedabad Arcade"/>
    <x v="1"/>
    <x v="0"/>
    <x v="2"/>
    <n v="12"/>
    <n v="0.2716193302246715"/>
    <x v="2"/>
  </r>
  <r>
    <s v="INV102272"/>
    <d v="2025-11-12T00:00:00"/>
    <s v="CUST0096"/>
    <s v="PRD056"/>
    <s v="STR119"/>
    <s v="EMP0110"/>
    <n v="7"/>
    <n v="357.05"/>
    <n v="5"/>
    <n v="124.97"/>
    <n v="2374.38"/>
    <n v="1669.01"/>
    <n v="705.37"/>
    <x v="2"/>
    <x v="0"/>
    <x v="1"/>
    <n v="0.45624999999999999"/>
    <s v="Weekday"/>
    <x v="133"/>
    <x v="2"/>
    <n v="333.54"/>
    <s v="Hariharan Gounder"/>
    <s v="Gold"/>
    <x v="178"/>
    <s v="Cashier"/>
    <s v="FreshMart Ahmedabad Nagar"/>
    <x v="1"/>
    <x v="1"/>
    <x v="5"/>
    <n v="11"/>
    <n v="0.29707544706407568"/>
    <x v="4"/>
  </r>
  <r>
    <s v="INV100692"/>
    <d v="2025-12-27T00:00:00"/>
    <s v="CUST0615"/>
    <s v="PRD122"/>
    <s v="STR136"/>
    <s v="EMP0070"/>
    <n v="4"/>
    <n v="102.51"/>
    <n v="20"/>
    <n v="82.01"/>
    <n v="377.23"/>
    <n v="354.88"/>
    <n v="22.35"/>
    <x v="5"/>
    <x v="0"/>
    <x v="1"/>
    <n v="0.39166666666666666"/>
    <s v="Weekend"/>
    <x v="12"/>
    <x v="8"/>
    <n v="102.51"/>
    <s v="Aishwarya Raj"/>
    <s v="Bronze"/>
    <x v="51"/>
    <s v="Sales"/>
    <s v="FreshMart Nagpur Crossing"/>
    <x v="1"/>
    <x v="1"/>
    <x v="2"/>
    <n v="12"/>
    <n v="5.924767383294012E-2"/>
    <x v="2"/>
  </r>
  <r>
    <s v="INV102442"/>
    <d v="2026-07-02T00:00:00"/>
    <s v="CUST0146"/>
    <s v="PRD010"/>
    <s v="STR099"/>
    <s v="EMP0202"/>
    <n v="4"/>
    <n v="182.3"/>
    <n v="15"/>
    <n v="109.38"/>
    <n v="712.79"/>
    <n v="430.4"/>
    <n v="282.39"/>
    <x v="0"/>
    <x v="0"/>
    <x v="1"/>
    <n v="0.61041666666666672"/>
    <s v="Weekend"/>
    <x v="113"/>
    <x v="6"/>
    <n v="182.3"/>
    <s v="Dhanya Chandran"/>
    <s v="Silver"/>
    <x v="216"/>
    <s v="Sales"/>
    <s v="FreshMart Nagpur Plaza"/>
    <x v="1"/>
    <x v="0"/>
    <x v="1"/>
    <n v="7"/>
    <n v="0.39617559168899674"/>
    <x v="3"/>
  </r>
  <r>
    <s v="INV100548"/>
    <d v="2026-02-17T00:00:00"/>
    <s v="CUST0455"/>
    <s v="PRD064"/>
    <s v="STR129"/>
    <s v="EMP0284"/>
    <n v="7"/>
    <n v="411.56"/>
    <n v="15"/>
    <n v="432.14"/>
    <n v="2448.7800000000002"/>
    <n v="1929.69"/>
    <n v="519.09"/>
    <x v="4"/>
    <x v="0"/>
    <x v="1"/>
    <n v="0.61250000000000004"/>
    <s v="Weekday"/>
    <x v="135"/>
    <x v="11"/>
    <n v="386.17"/>
    <s v="Nithya Venkataraman"/>
    <s v="Gold"/>
    <x v="21"/>
    <s v="Sales"/>
    <s v="FreshMart Ahmedabad Heights"/>
    <x v="1"/>
    <x v="0"/>
    <x v="0"/>
    <n v="2"/>
    <n v="0.21197902629064269"/>
    <x v="3"/>
  </r>
  <r>
    <s v="INV100210"/>
    <d v="2026-02-28T00:00:00"/>
    <s v="CUST0188"/>
    <s v="PRD006"/>
    <s v="STR108"/>
    <s v="EMP0250"/>
    <n v="6"/>
    <n v="373.11"/>
    <n v="10"/>
    <n v="223.87"/>
    <n v="2317.0100000000002"/>
    <n v="1297.92"/>
    <n v="1019.09"/>
    <x v="0"/>
    <x v="0"/>
    <x v="1"/>
    <n v="0.82430555555555551"/>
    <s v="Weekend"/>
    <x v="81"/>
    <x v="6"/>
    <n v="343.56"/>
    <s v="Gopal Raj"/>
    <s v="Gold"/>
    <x v="221"/>
    <s v="Sales"/>
    <s v="FreshMart Mumbai Square"/>
    <x v="1"/>
    <x v="0"/>
    <x v="0"/>
    <n v="2"/>
    <n v="0.4398297806224401"/>
    <x v="1"/>
  </r>
  <r>
    <s v="INV101695"/>
    <d v="2025-12-24T00:00:00"/>
    <s v="CUST0147"/>
    <s v="PRD026"/>
    <s v="STR128"/>
    <s v="EMP0257"/>
    <n v="5"/>
    <n v="329.69"/>
    <n v="5"/>
    <n v="82.42"/>
    <n v="1566.03"/>
    <n v="1236.25"/>
    <n v="329.78"/>
    <x v="5"/>
    <x v="0"/>
    <x v="1"/>
    <n v="0.65902777777777777"/>
    <s v="Weekday"/>
    <x v="15"/>
    <x v="3"/>
    <n v="329.69"/>
    <s v="Hari Rao"/>
    <s v="Silver"/>
    <x v="249"/>
    <s v="Cashier"/>
    <s v="FreshMart Surat Junction"/>
    <x v="1"/>
    <x v="1"/>
    <x v="2"/>
    <n v="12"/>
    <n v="0.21058344987005356"/>
    <x v="4"/>
  </r>
  <r>
    <s v="INV101792"/>
    <d v="2025-12-22T00:00:00"/>
    <s v="CUST0567"/>
    <s v="PRD057"/>
    <s v="STR115"/>
    <s v="EMP0269"/>
    <n v="8"/>
    <n v="318.92"/>
    <n v="10"/>
    <n v="255.14"/>
    <n v="2296.2199999999998"/>
    <n v="1880.4"/>
    <n v="415.82"/>
    <x v="5"/>
    <x v="0"/>
    <x v="1"/>
    <n v="0.52430555555555558"/>
    <s v="Weekday"/>
    <x v="117"/>
    <x v="2"/>
    <n v="317.99"/>
    <s v="Bharath Balan"/>
    <s v="Gold"/>
    <x v="95"/>
    <s v="Billing"/>
    <s v="FreshMart Surat Nagar"/>
    <x v="1"/>
    <x v="1"/>
    <x v="2"/>
    <n v="12"/>
    <n v="0.18108892005121463"/>
    <x v="1"/>
  </r>
  <r>
    <s v="INV101498"/>
    <d v="2026-02-13T00:00:00"/>
    <s v="CUST0568"/>
    <s v="PRD074"/>
    <s v="STR097"/>
    <s v="EMP0340"/>
    <n v="3"/>
    <n v="461.27"/>
    <n v="5"/>
    <n v="69.19"/>
    <n v="1314.62"/>
    <n v="942.78"/>
    <n v="371.84"/>
    <x v="5"/>
    <x v="0"/>
    <x v="1"/>
    <n v="0.66249999999999998"/>
    <s v="Weekday"/>
    <x v="110"/>
    <x v="1"/>
    <n v="414.29"/>
    <s v="Hemalatha Menon"/>
    <s v="Gold"/>
    <x v="245"/>
    <s v="Cashier"/>
    <s v="FreshMart Ahmedabad Arcade"/>
    <x v="1"/>
    <x v="0"/>
    <x v="0"/>
    <n v="2"/>
    <n v="0.28284979689948425"/>
    <x v="4"/>
  </r>
  <r>
    <s v="INV101667"/>
    <d v="2026-03-16T00:00:00"/>
    <s v="CUST0285"/>
    <s v="PRD080"/>
    <s v="STR123"/>
    <s v="EMP0133"/>
    <n v="5"/>
    <n v="275.70999999999998"/>
    <n v="20"/>
    <n v="275.70999999999998"/>
    <n v="1102.8399999999999"/>
    <n v="1031.5"/>
    <n v="71.34"/>
    <x v="3"/>
    <x v="0"/>
    <x v="1"/>
    <n v="0.52847222222222223"/>
    <s v="Weekday"/>
    <x v="56"/>
    <x v="1"/>
    <n v="275.70999999999998"/>
    <s v="Aishwarya Gounder"/>
    <s v="Silver"/>
    <x v="2"/>
    <s v="Sales"/>
    <s v="FreshMart Mumbai Extension"/>
    <x v="1"/>
    <x v="0"/>
    <x v="3"/>
    <n v="3"/>
    <n v="6.4687534003119232E-2"/>
    <x v="2"/>
  </r>
  <r>
    <s v="INV101608"/>
    <d v="2026-07-02T00:00:00"/>
    <s v="CUST0284"/>
    <s v="PRD041"/>
    <s v="STR040"/>
    <s v="EMP0061"/>
    <n v="3"/>
    <n v="217.85"/>
    <n v="20"/>
    <n v="130.71"/>
    <n v="601.27"/>
    <n v="569.07000000000005"/>
    <n v="32.200000000000003"/>
    <x v="1"/>
    <x v="0"/>
    <x v="1"/>
    <n v="0.81388888888888888"/>
    <s v="Weekend"/>
    <x v="116"/>
    <x v="12"/>
    <n v="217.85"/>
    <s v="Usha Gounder"/>
    <s v="Bronze"/>
    <x v="177"/>
    <s v="Billing"/>
    <s v="FreshMart Coimbatore Colony"/>
    <x v="1"/>
    <x v="0"/>
    <x v="1"/>
    <n v="7"/>
    <n v="5.355331215593661E-2"/>
    <x v="2"/>
  </r>
  <r>
    <s v="INV100329"/>
    <d v="2026-08-03T00:00:00"/>
    <s v="CUST0497"/>
    <s v="PRD058"/>
    <s v="STR104"/>
    <s v="EMP0067"/>
    <n v="3"/>
    <n v="358.83"/>
    <n v="15"/>
    <n v="161.47"/>
    <n v="1052.27"/>
    <n v="752.04"/>
    <n v="300.23"/>
    <x v="3"/>
    <x v="0"/>
    <x v="1"/>
    <n v="0.38819444444444445"/>
    <s v="Weekend"/>
    <x v="38"/>
    <x v="11"/>
    <n v="339.13"/>
    <s v="Vasanth Nathan"/>
    <s v="Gold"/>
    <x v="4"/>
    <s v="Sales"/>
    <s v="FreshMart Nagpur Square"/>
    <x v="1"/>
    <x v="0"/>
    <x v="11"/>
    <n v="8"/>
    <n v="0.28531650621988658"/>
    <x v="3"/>
  </r>
  <r>
    <s v="INV100681"/>
    <d v="2026-06-03T00:00:00"/>
    <s v="CUST0384"/>
    <s v="PRD073"/>
    <s v="STR131"/>
    <s v="EMP0196"/>
    <n v="3"/>
    <n v="415.16"/>
    <n v="10"/>
    <n v="124.55"/>
    <n v="1120.93"/>
    <n v="957.15"/>
    <n v="163.78"/>
    <x v="0"/>
    <x v="0"/>
    <x v="1"/>
    <n v="0.88958333333333328"/>
    <s v="Weekday"/>
    <x v="51"/>
    <x v="1"/>
    <n v="392.68"/>
    <s v="Anand Kumar"/>
    <s v="Gold"/>
    <x v="162"/>
    <s v="Operations"/>
    <s v="FreshMart Pune Enclave"/>
    <x v="1"/>
    <x v="0"/>
    <x v="9"/>
    <n v="6"/>
    <n v="0.1461108186951906"/>
    <x v="1"/>
  </r>
  <r>
    <s v="INV102130"/>
    <d v="2026-03-02T00:00:00"/>
    <s v="CUST0412"/>
    <s v="PRD029"/>
    <s v="STR107"/>
    <s v="EMP0146"/>
    <n v="8"/>
    <n v="373.95"/>
    <n v="5"/>
    <n v="149.58000000000001"/>
    <n v="2842.02"/>
    <n v="2089.7600000000002"/>
    <n v="752.26"/>
    <x v="4"/>
    <x v="0"/>
    <x v="1"/>
    <n v="0.63263888888888886"/>
    <s v="Weekday"/>
    <x v="9"/>
    <x v="3"/>
    <n v="332.73"/>
    <s v="Kalpana Gounder"/>
    <s v="Gold"/>
    <x v="163"/>
    <s v="Inventory"/>
    <s v="FreshMart Surat Arcade"/>
    <x v="1"/>
    <x v="0"/>
    <x v="3"/>
    <n v="3"/>
    <n v="0.2646920148345191"/>
    <x v="4"/>
  </r>
  <r>
    <s v="INV100995"/>
    <d v="2026-11-01T00:00:00"/>
    <s v="CUST0399"/>
    <s v="PRD111"/>
    <s v="STR099"/>
    <s v="EMP0202"/>
    <n v="2"/>
    <n v="225.45"/>
    <n v="10"/>
    <n v="45.09"/>
    <n v="466.68"/>
    <n v="381.8"/>
    <n v="84.88"/>
    <x v="1"/>
    <x v="0"/>
    <x v="1"/>
    <n v="0.39166666666666666"/>
    <s v="Weekend"/>
    <x v="29"/>
    <x v="4"/>
    <n v="225.45"/>
    <s v="Karthik Kumar"/>
    <s v="Silver"/>
    <x v="216"/>
    <s v="Sales"/>
    <s v="FreshMart Nagpur Plaza"/>
    <x v="1"/>
    <x v="0"/>
    <x v="5"/>
    <n v="11"/>
    <n v="0.18188051769949429"/>
    <x v="1"/>
  </r>
  <r>
    <s v="INV101124"/>
    <d v="2026-04-02T00:00:00"/>
    <s v="CUST0434"/>
    <s v="PRD025"/>
    <s v="STR097"/>
    <s v="EMP0146"/>
    <n v="4"/>
    <n v="383.51"/>
    <n v="20"/>
    <n v="306.81"/>
    <n v="1227.23"/>
    <n v="1143.5999999999999"/>
    <n v="83.63"/>
    <x v="2"/>
    <x v="0"/>
    <x v="1"/>
    <n v="0.77777777777777779"/>
    <s v="Weekday"/>
    <x v="8"/>
    <x v="3"/>
    <n v="383.51"/>
    <s v="Poornima Devi"/>
    <s v="Bronze"/>
    <x v="163"/>
    <s v="Inventory"/>
    <s v="FreshMart Ahmedabad Arcade"/>
    <x v="1"/>
    <x v="0"/>
    <x v="4"/>
    <n v="4"/>
    <n v="6.8145335430196449E-2"/>
    <x v="2"/>
  </r>
  <r>
    <s v="INV101348"/>
    <d v="2026-12-02T00:00:00"/>
    <s v="CUST0452"/>
    <s v="PRD055"/>
    <s v="STR040"/>
    <s v="EMP0061"/>
    <n v="4"/>
    <n v="125.15"/>
    <n v="20"/>
    <n v="100.12"/>
    <n v="400.48"/>
    <n v="382.8"/>
    <n v="17.68"/>
    <x v="4"/>
    <x v="0"/>
    <x v="1"/>
    <n v="0.43472222222222223"/>
    <s v="Weekday"/>
    <x v="101"/>
    <x v="2"/>
    <n v="125.15"/>
    <s v="Dhanya Varma"/>
    <s v="Bronze"/>
    <x v="177"/>
    <s v="Billing"/>
    <s v="FreshMart Coimbatore Colony"/>
    <x v="1"/>
    <x v="0"/>
    <x v="2"/>
    <n v="12"/>
    <n v="4.4147023571713941E-2"/>
    <x v="2"/>
  </r>
  <r>
    <s v="INV100199"/>
    <d v="2025-10-12T00:00:00"/>
    <s v="CUST0485"/>
    <s v="PRD056"/>
    <s v="STR140"/>
    <s v="EMP0145"/>
    <n v="7"/>
    <n v="382.17"/>
    <n v="5"/>
    <n v="133.76"/>
    <n v="2541.4299999999998"/>
    <n v="1669.01"/>
    <n v="872.42"/>
    <x v="5"/>
    <x v="0"/>
    <x v="1"/>
    <n v="0.54166666666666663"/>
    <s v="Weekday"/>
    <x v="133"/>
    <x v="2"/>
    <n v="333.54"/>
    <s v="Dhanush Venkataraman"/>
    <s v="Gold"/>
    <x v="195"/>
    <s v="Cashier"/>
    <s v="FreshMart Surat Crossing"/>
    <x v="1"/>
    <x v="1"/>
    <x v="8"/>
    <n v="10"/>
    <n v="0.34327917747095138"/>
    <x v="4"/>
  </r>
  <r>
    <s v="INV100170"/>
    <d v="2025-12-14T00:00:00"/>
    <s v="CUST0519"/>
    <s v="PRD138"/>
    <s v="STR125"/>
    <s v="EMP0139"/>
    <n v="4"/>
    <n v="416.08"/>
    <n v="20"/>
    <n v="332.86"/>
    <n v="1531.18"/>
    <n v="1278.56"/>
    <n v="252.62"/>
    <x v="5"/>
    <x v="0"/>
    <x v="1"/>
    <n v="0.4152777777777778"/>
    <s v="Weekend"/>
    <x v="99"/>
    <x v="0"/>
    <n v="416.08"/>
    <s v="Padma Murugan"/>
    <s v="Silver"/>
    <x v="208"/>
    <s v="Operations"/>
    <s v="FreshMart Nagpur Arcade"/>
    <x v="1"/>
    <x v="1"/>
    <x v="2"/>
    <n v="12"/>
    <n v="0.16498386865032197"/>
    <x v="2"/>
  </r>
  <r>
    <s v="INV101172"/>
    <d v="2026-03-02T00:00:00"/>
    <s v="CUST0660"/>
    <s v="PRD117"/>
    <s v="STR124"/>
    <s v="EMP0294"/>
    <n v="4"/>
    <n v="268.32"/>
    <n v="15"/>
    <n v="160.99"/>
    <n v="912.29"/>
    <n v="965.76"/>
    <n v="-53.47"/>
    <x v="0"/>
    <x v="0"/>
    <x v="1"/>
    <n v="0.50902777777777775"/>
    <s v="Weekday"/>
    <x v="60"/>
    <x v="8"/>
    <n v="268.32"/>
    <s v="Hariharan Iyer"/>
    <s v="Bronze"/>
    <x v="79"/>
    <s v="Store Manager"/>
    <s v="FreshMart Ahmedabad Hub"/>
    <x v="1"/>
    <x v="0"/>
    <x v="3"/>
    <n v="3"/>
    <n v="-5.8610748775060562E-2"/>
    <x v="3"/>
  </r>
  <r>
    <s v="INV100307"/>
    <d v="2025-12-20T00:00:00"/>
    <s v="CUST0613"/>
    <s v="PRD018"/>
    <s v="STR111"/>
    <s v="EMP0168"/>
    <n v="4"/>
    <n v="264.7"/>
    <n v="5"/>
    <n v="52.94"/>
    <n v="1156.74"/>
    <n v="764.8"/>
    <n v="391.94"/>
    <x v="2"/>
    <x v="0"/>
    <x v="1"/>
    <n v="0.82916666666666672"/>
    <s v="Weekend"/>
    <x v="21"/>
    <x v="7"/>
    <n v="232.58"/>
    <s v="Meena Menon"/>
    <s v="Gold"/>
    <x v="280"/>
    <s v="Cashier"/>
    <s v="FreshMart Mumbai Towers"/>
    <x v="1"/>
    <x v="1"/>
    <x v="2"/>
    <n v="12"/>
    <n v="0.33883154382142916"/>
    <x v="4"/>
  </r>
  <r>
    <s v="INV100470"/>
    <d v="2025-12-17T00:00:00"/>
    <s v="CUST0613"/>
    <s v="PRD078"/>
    <s v="STR121"/>
    <s v="EMP0319"/>
    <n v="3"/>
    <n v="284.56"/>
    <n v="20"/>
    <n v="170.74"/>
    <n v="682.94"/>
    <n v="645.09"/>
    <n v="37.85"/>
    <x v="5"/>
    <x v="0"/>
    <x v="1"/>
    <n v="0.46736111111111112"/>
    <s v="Weekday"/>
    <x v="139"/>
    <x v="1"/>
    <n v="261.55"/>
    <s v="Meena Menon"/>
    <s v="Gold"/>
    <x v="244"/>
    <s v="Cashier"/>
    <s v="FreshMart Pune Junction"/>
    <x v="1"/>
    <x v="1"/>
    <x v="2"/>
    <n v="12"/>
    <n v="5.5422145430052416E-2"/>
    <x v="2"/>
  </r>
  <r>
    <s v="INV101890"/>
    <d v="2025-11-30T00:00:00"/>
    <s v="CUST0537"/>
    <s v="PRD009"/>
    <s v="STR127"/>
    <s v="EMP0211"/>
    <n v="3"/>
    <n v="661.91"/>
    <n v="15"/>
    <n v="297.86"/>
    <n v="1941.05"/>
    <n v="1196.1600000000001"/>
    <n v="744.89"/>
    <x v="2"/>
    <x v="0"/>
    <x v="1"/>
    <n v="0.79097222222222219"/>
    <s v="Weekend"/>
    <x v="108"/>
    <x v="6"/>
    <n v="661.91"/>
    <s v="Ashok Balan"/>
    <s v="Silver"/>
    <x v="198"/>
    <s v="Cashier"/>
    <s v="FreshMart Surat Enclave"/>
    <x v="1"/>
    <x v="1"/>
    <x v="5"/>
    <n v="11"/>
    <n v="0.38375621442003038"/>
    <x v="3"/>
  </r>
  <r>
    <s v="INV102241"/>
    <d v="2025-11-22T00:00:00"/>
    <s v="CUST0588"/>
    <s v="PRD012"/>
    <s v="STR113"/>
    <s v="EMP0339"/>
    <n v="4"/>
    <n v="541.35"/>
    <n v="15"/>
    <n v="324.81"/>
    <n v="2116.6799999999998"/>
    <n v="1345.6"/>
    <n v="771.08"/>
    <x v="5"/>
    <x v="0"/>
    <x v="1"/>
    <n v="0.69722222222222219"/>
    <s v="Weekend"/>
    <x v="51"/>
    <x v="6"/>
    <n v="541.35"/>
    <s v="Arun Menon"/>
    <s v="Bronze"/>
    <x v="252"/>
    <s v="Cashier"/>
    <s v="FreshMart Pune Heights"/>
    <x v="1"/>
    <x v="1"/>
    <x v="5"/>
    <n v="11"/>
    <n v="0.36428746905531306"/>
    <x v="3"/>
  </r>
  <r>
    <s v="INV100150"/>
    <d v="2025-11-16T00:00:00"/>
    <s v="CUST0062"/>
    <s v="PRD041"/>
    <s v="STR109"/>
    <s v="EMP0180"/>
    <n v="4"/>
    <n v="217.85"/>
    <n v="10"/>
    <n v="87.14"/>
    <n v="901.9"/>
    <n v="758.76"/>
    <n v="143.13999999999999"/>
    <x v="3"/>
    <x v="0"/>
    <x v="1"/>
    <n v="0.90972222222222221"/>
    <s v="Weekend"/>
    <x v="116"/>
    <x v="12"/>
    <n v="217.85"/>
    <s v="Yazhini Varma"/>
    <s v="Bronze"/>
    <x v="229"/>
    <s v="Billing"/>
    <s v="FreshMart Mumbai Complex"/>
    <x v="1"/>
    <x v="1"/>
    <x v="5"/>
    <n v="11"/>
    <n v="0.15870939128506484"/>
    <x v="1"/>
  </r>
  <r>
    <s v="INV101236"/>
    <d v="2025-11-16T00:00:00"/>
    <s v="CUST0205"/>
    <s v="PRD099"/>
    <s v="STR138"/>
    <s v="EMP0083"/>
    <n v="8"/>
    <n v="435.18"/>
    <n v="20"/>
    <n v="696.29"/>
    <n v="3202.92"/>
    <n v="2779.76"/>
    <n v="423.16"/>
    <x v="4"/>
    <x v="0"/>
    <x v="1"/>
    <n v="0.57222222222222219"/>
    <s v="Weekend"/>
    <x v="20"/>
    <x v="10"/>
    <n v="401.06"/>
    <s v="Lalitha Nathan"/>
    <s v="Gold"/>
    <x v="207"/>
    <s v="Billing"/>
    <s v="FreshMart Mumbai Enclave"/>
    <x v="1"/>
    <x v="1"/>
    <x v="5"/>
    <n v="11"/>
    <n v="0.13211694328924856"/>
    <x v="2"/>
  </r>
  <r>
    <s v="INV101652"/>
    <d v="2025-11-15T00:00:00"/>
    <s v="CUST0539"/>
    <s v="PRD053"/>
    <s v="STR093"/>
    <s v="EMP0141"/>
    <n v="3"/>
    <n v="262.77"/>
    <n v="20"/>
    <n v="157.66"/>
    <n v="725.25"/>
    <n v="583.91999999999996"/>
    <n v="141.33000000000001"/>
    <x v="1"/>
    <x v="0"/>
    <x v="1"/>
    <n v="0.39444444444444443"/>
    <s v="Weekend"/>
    <x v="23"/>
    <x v="2"/>
    <n v="262.77"/>
    <s v="Prasath Gupta"/>
    <s v="Bronze"/>
    <x v="46"/>
    <s v="Sales"/>
    <s v="FreshMart Pune Complex"/>
    <x v="1"/>
    <x v="1"/>
    <x v="5"/>
    <n v="11"/>
    <n v="0.19487073422957601"/>
    <x v="2"/>
  </r>
  <r>
    <s v="INV100714"/>
    <d v="2025-12-11T00:00:00"/>
    <s v="CUST0396"/>
    <s v="PRD111"/>
    <s v="STR132"/>
    <s v="EMP0106"/>
    <n v="5"/>
    <n v="225.45"/>
    <n v="20"/>
    <n v="225.45"/>
    <n v="901.8"/>
    <n v="954.5"/>
    <n v="-52.7"/>
    <x v="5"/>
    <x v="0"/>
    <x v="1"/>
    <n v="0.77847222222222223"/>
    <s v="Weekday"/>
    <x v="29"/>
    <x v="4"/>
    <n v="225.45"/>
    <s v="Yogesh Raj"/>
    <s v="Silver"/>
    <x v="217"/>
    <s v="Sales"/>
    <s v="FreshMart Surat Plaza"/>
    <x v="1"/>
    <x v="1"/>
    <x v="2"/>
    <n v="12"/>
    <n v="-5.8438678199157247E-2"/>
    <x v="2"/>
  </r>
  <r>
    <s v="INV100411"/>
    <d v="2025-08-11T00:00:00"/>
    <s v="CUST0160"/>
    <s v="PRD026"/>
    <s v="STR140"/>
    <s v="EMP0145"/>
    <n v="3"/>
    <n v="329.69"/>
    <n v="10"/>
    <n v="98.91"/>
    <n v="1023.68"/>
    <n v="741.75"/>
    <n v="281.93"/>
    <x v="5"/>
    <x v="0"/>
    <x v="1"/>
    <n v="0.38819444444444445"/>
    <s v="Weekend"/>
    <x v="15"/>
    <x v="3"/>
    <n v="329.69"/>
    <s v="Mani Venkataraman"/>
    <s v="Silver"/>
    <x v="195"/>
    <s v="Cashier"/>
    <s v="FreshMart Surat Crossing"/>
    <x v="1"/>
    <x v="1"/>
    <x v="11"/>
    <n v="8"/>
    <n v="0.27540833072835263"/>
    <x v="1"/>
  </r>
  <r>
    <s v="INV102329"/>
    <d v="2025-05-11T00:00:00"/>
    <m/>
    <s v="PRD031"/>
    <s v="STR129"/>
    <s v="EMP0075"/>
    <n v="8"/>
    <n v="385.8"/>
    <n v="10"/>
    <n v="308.64"/>
    <n v="2777.76"/>
    <n v="2174.2399999999998"/>
    <n v="603.52"/>
    <x v="2"/>
    <x v="0"/>
    <x v="1"/>
    <n v="0.72430555555555554"/>
    <s v="Weekday"/>
    <x v="50"/>
    <x v="3"/>
    <n v="342.46"/>
    <m/>
    <m/>
    <x v="82"/>
    <s v="Billing"/>
    <s v="FreshMart Ahmedabad Heights"/>
    <x v="1"/>
    <x v="1"/>
    <x v="6"/>
    <n v="5"/>
    <n v="0.21726859051897929"/>
    <x v="1"/>
  </r>
  <r>
    <s v="INV100550"/>
    <d v="2025-04-11T00:00:00"/>
    <s v="CUST0508"/>
    <s v="PRD105"/>
    <s v="STR125"/>
    <s v="EMP0139"/>
    <n v="3"/>
    <n v="131.03"/>
    <n v="20"/>
    <n v="78.62"/>
    <n v="314.47000000000003"/>
    <n v="351.81"/>
    <n v="-37.340000000000003"/>
    <x v="4"/>
    <x v="0"/>
    <x v="1"/>
    <n v="0.7895833333333333"/>
    <s v="Weekday"/>
    <x v="39"/>
    <x v="4"/>
    <n v="131.03"/>
    <s v="Priya Subramaniam"/>
    <s v="Silver"/>
    <x v="208"/>
    <s v="Operations"/>
    <s v="FreshMart Nagpur Arcade"/>
    <x v="1"/>
    <x v="1"/>
    <x v="4"/>
    <n v="4"/>
    <n v="-0.1187394664037905"/>
    <x v="2"/>
  </r>
  <r>
    <s v="INV101663"/>
    <d v="2025-10-30T00:00:00"/>
    <s v="CUST0524"/>
    <s v="PRD081"/>
    <s v="STR104"/>
    <s v="EMP0148"/>
    <n v="3"/>
    <n v="55.81"/>
    <n v="10"/>
    <n v="16.739999999999998"/>
    <n v="150.69"/>
    <n v="134.88"/>
    <n v="15.81"/>
    <x v="1"/>
    <x v="0"/>
    <x v="1"/>
    <n v="0.45069444444444445"/>
    <s v="Weekday"/>
    <x v="70"/>
    <x v="1"/>
    <n v="55.81"/>
    <s v="Ramesh Murugan"/>
    <s v="Bronze"/>
    <x v="219"/>
    <s v="Billing"/>
    <s v="FreshMart Nagpur Square"/>
    <x v="1"/>
    <x v="1"/>
    <x v="8"/>
    <n v="10"/>
    <n v="0.1049173800517619"/>
    <x v="1"/>
  </r>
  <r>
    <s v="INV100383"/>
    <d v="2025-10-26T00:00:00"/>
    <s v="CUST0605"/>
    <s v="PRD089"/>
    <s v="STR119"/>
    <s v="EMP0110"/>
    <n v="4"/>
    <n v="321.08"/>
    <n v="10"/>
    <n v="128.43"/>
    <n v="1329.27"/>
    <n v="1005.68"/>
    <n v="323.58999999999997"/>
    <x v="1"/>
    <x v="0"/>
    <x v="1"/>
    <n v="0.4201388888888889"/>
    <s v="Weekend"/>
    <x v="92"/>
    <x v="9"/>
    <n v="305.67"/>
    <s v="Arun Iyer"/>
    <s v="Gold"/>
    <x v="178"/>
    <s v="Cashier"/>
    <s v="FreshMart Ahmedabad Nagar"/>
    <x v="1"/>
    <x v="1"/>
    <x v="8"/>
    <n v="10"/>
    <n v="0.24343436623108922"/>
    <x v="1"/>
  </r>
  <r>
    <s v="INV100612"/>
    <d v="2025-10-26T00:00:00"/>
    <s v="CUST0477"/>
    <s v="PRD110"/>
    <s v="STR108"/>
    <s v="EMP0171"/>
    <n v="5"/>
    <n v="329.27"/>
    <n v="15"/>
    <n v="246.95"/>
    <n v="1609.31"/>
    <n v="1268.5"/>
    <n v="340.81"/>
    <x v="5"/>
    <x v="0"/>
    <x v="1"/>
    <n v="0.46041666666666664"/>
    <s v="Weekend"/>
    <x v="141"/>
    <x v="4"/>
    <n v="291.93"/>
    <s v="Malathi Gupta"/>
    <s v="Gold"/>
    <x v="152"/>
    <s v="Cashier"/>
    <s v="FreshMart Mumbai Square"/>
    <x v="1"/>
    <x v="1"/>
    <x v="8"/>
    <n v="10"/>
    <n v="0.21177399009513395"/>
    <x v="3"/>
  </r>
  <r>
    <s v="INV101617"/>
    <d v="2025-10-25T00:00:00"/>
    <s v="CUST0686"/>
    <s v="PRD015"/>
    <s v="STR111"/>
    <s v="EMP0155"/>
    <n v="4"/>
    <n v="514.83000000000004"/>
    <n v="15"/>
    <n v="308.89999999999998"/>
    <n v="2012.98"/>
    <n v="1547.56"/>
    <n v="465.42"/>
    <x v="3"/>
    <x v="0"/>
    <x v="1"/>
    <n v="0.7270833333333333"/>
    <s v="Weekend"/>
    <x v="19"/>
    <x v="7"/>
    <n v="459.58"/>
    <s v="Hemalatha Balan"/>
    <s v="Gold"/>
    <x v="247"/>
    <s v="Cashier"/>
    <s v="FreshMart Mumbai Towers"/>
    <x v="1"/>
    <x v="1"/>
    <x v="8"/>
    <n v="10"/>
    <n v="0.23120945066518298"/>
    <x v="3"/>
  </r>
  <r>
    <s v="INV102077"/>
    <d v="2025-12-10T00:00:00"/>
    <s v="CUST0421"/>
    <s v="PRD047"/>
    <s v="STR115"/>
    <s v="EMP0269"/>
    <n v="4"/>
    <n v="474.19"/>
    <n v="20"/>
    <n v="379.35"/>
    <n v="1745.02"/>
    <n v="1375.56"/>
    <n v="369.46"/>
    <x v="1"/>
    <x v="0"/>
    <x v="1"/>
    <n v="0.47847222222222224"/>
    <s v="Weekend"/>
    <x v="91"/>
    <x v="2"/>
    <n v="474.19"/>
    <s v="Karthik Devi"/>
    <s v="Bronze"/>
    <x v="95"/>
    <s v="Billing"/>
    <s v="FreshMart Surat Nagar"/>
    <x v="1"/>
    <x v="1"/>
    <x v="2"/>
    <n v="12"/>
    <n v="0.21172250174783097"/>
    <x v="2"/>
  </r>
  <r>
    <s v="INV100594"/>
    <d v="2025-11-10T00:00:00"/>
    <s v="CUST0638"/>
    <s v="PRD006"/>
    <s v="STR128"/>
    <s v="EMP0021"/>
    <n v="7"/>
    <n v="369.9"/>
    <n v="5"/>
    <n v="129.46"/>
    <n v="2828.82"/>
    <n v="1514.24"/>
    <n v="1314.58"/>
    <x v="1"/>
    <x v="0"/>
    <x v="1"/>
    <n v="0.47430555555555554"/>
    <s v="Weekend"/>
    <x v="81"/>
    <x v="6"/>
    <n v="343.56"/>
    <s v="Deepak Gounder"/>
    <s v="Gold"/>
    <x v="129"/>
    <s v="Inventory"/>
    <s v="FreshMart Surat Junction"/>
    <x v="1"/>
    <x v="1"/>
    <x v="5"/>
    <n v="11"/>
    <n v="0.46470966692825977"/>
    <x v="4"/>
  </r>
  <r>
    <s v="INV102132"/>
    <d v="2025-06-10T00:00:00"/>
    <s v="CUST0205"/>
    <s v="PRD148"/>
    <s v="STR097"/>
    <s v="EMP0340"/>
    <n v="5"/>
    <n v="123.39"/>
    <n v="15"/>
    <n v="92.54"/>
    <n v="524.41"/>
    <n v="416.65"/>
    <n v="107.76"/>
    <x v="0"/>
    <x v="0"/>
    <x v="1"/>
    <n v="0.77222222222222225"/>
    <s v="Weekday"/>
    <x v="115"/>
    <x v="5"/>
    <n v="108.97"/>
    <s v="Lalitha Nathan"/>
    <s v="Gold"/>
    <x v="245"/>
    <s v="Cashier"/>
    <s v="FreshMart Ahmedabad Arcade"/>
    <x v="1"/>
    <x v="1"/>
    <x v="9"/>
    <n v="6"/>
    <n v="0.20548807230983393"/>
    <x v="3"/>
  </r>
  <r>
    <s v="INV100558"/>
    <d v="2025-09-23T00:00:00"/>
    <s v="CUST0573"/>
    <s v="PRD120"/>
    <s v="STR136"/>
    <s v="EMP0070"/>
    <n v="5"/>
    <n v="121.56"/>
    <n v="20"/>
    <n v="121.56"/>
    <n v="486.24"/>
    <n v="464.8"/>
    <n v="21.44"/>
    <x v="0"/>
    <x v="0"/>
    <x v="1"/>
    <n v="0.41041666666666665"/>
    <s v="Weekday"/>
    <x v="26"/>
    <x v="8"/>
    <n v="109.69"/>
    <s v="Padma Varma"/>
    <s v="Bronze"/>
    <x v="51"/>
    <s v="Sales"/>
    <s v="FreshMart Nagpur Crossing"/>
    <x v="1"/>
    <x v="1"/>
    <x v="10"/>
    <n v="9"/>
    <n v="4.4093451793353076E-2"/>
    <x v="2"/>
  </r>
  <r>
    <s v="INV100211"/>
    <d v="2025-09-21T00:00:00"/>
    <s v="CUST0375"/>
    <s v="PRD125"/>
    <s v="STR101"/>
    <s v="EMP0131"/>
    <n v="5"/>
    <n v="222.64"/>
    <n v="5"/>
    <n v="55.66"/>
    <n v="1216.17"/>
    <n v="977.2"/>
    <n v="238.97"/>
    <x v="0"/>
    <x v="0"/>
    <x v="1"/>
    <n v="0.55694444444444446"/>
    <s v="Weekend"/>
    <x v="82"/>
    <x v="8"/>
    <n v="219.39"/>
    <s v="Yogesh Gounder"/>
    <s v="Bronze"/>
    <x v="167"/>
    <s v="Inventory"/>
    <s v="FreshMart Nagpur Junction"/>
    <x v="1"/>
    <x v="1"/>
    <x v="10"/>
    <n v="9"/>
    <n v="0.19649391121307053"/>
    <x v="4"/>
  </r>
  <r>
    <s v="INV100353"/>
    <d v="2025-09-14T00:00:00"/>
    <s v="CUST0350"/>
    <s v="PRD048"/>
    <s v="STR112"/>
    <s v="EMP0084"/>
    <n v="4"/>
    <n v="147.72"/>
    <n v="5"/>
    <n v="29.54"/>
    <n v="645.54"/>
    <n v="436.84"/>
    <n v="208.7"/>
    <x v="4"/>
    <x v="0"/>
    <x v="1"/>
    <n v="0.65625"/>
    <s v="Weekend"/>
    <x v="122"/>
    <x v="2"/>
    <n v="147.72"/>
    <s v="Raghav Chettiar"/>
    <s v="Bronze"/>
    <x v="248"/>
    <s v="Cashier"/>
    <s v="FreshMart Surat Colony"/>
    <x v="1"/>
    <x v="1"/>
    <x v="10"/>
    <n v="9"/>
    <n v="0.32329522570251262"/>
    <x v="4"/>
  </r>
  <r>
    <s v="INV102173"/>
    <d v="2025-11-09T00:00:00"/>
    <s v="CUST0686"/>
    <s v="PRD098"/>
    <s v="STR129"/>
    <s v="EMP0239"/>
    <n v="3"/>
    <n v="93.33"/>
    <n v="10"/>
    <n v="28"/>
    <n v="251.99"/>
    <n v="207.27"/>
    <n v="44.72"/>
    <x v="1"/>
    <x v="0"/>
    <x v="1"/>
    <n v="0.68402777777777779"/>
    <s v="Weekday"/>
    <x v="32"/>
    <x v="10"/>
    <n v="83.13"/>
    <s v="Hemalatha Balan"/>
    <s v="Gold"/>
    <x v="133"/>
    <s v="Billing"/>
    <s v="FreshMart Ahmedabad Heights"/>
    <x v="1"/>
    <x v="1"/>
    <x v="5"/>
    <n v="11"/>
    <n v="0.1774673598158657"/>
    <x v="1"/>
  </r>
  <r>
    <s v="INV100187"/>
    <d v="2025-03-09T00:00:00"/>
    <s v="CUST0506"/>
    <s v="PRD084"/>
    <s v="STR110"/>
    <s v="EMP0133"/>
    <n v="3"/>
    <n v="225.35"/>
    <n v="5"/>
    <n v="33.799999999999997"/>
    <n v="642.25"/>
    <n v="546.51"/>
    <n v="95.74"/>
    <x v="5"/>
    <x v="0"/>
    <x v="1"/>
    <n v="0.72777777777777775"/>
    <s v="Weekday"/>
    <x v="36"/>
    <x v="9"/>
    <n v="221.61"/>
    <s v="Pandi Subramaniam"/>
    <s v="Gold"/>
    <x v="2"/>
    <s v="Sales"/>
    <s v="FreshMart Mumbai Colony"/>
    <x v="1"/>
    <x v="1"/>
    <x v="3"/>
    <n v="3"/>
    <n v="0.14906967691708836"/>
    <x v="4"/>
  </r>
  <r>
    <s v="INV101992"/>
    <d v="2025-08-15T00:00:00"/>
    <s v="CUST0671"/>
    <s v="PRD030"/>
    <s v="STR130"/>
    <s v="EMP0217"/>
    <n v="4"/>
    <n v="197.96"/>
    <n v="20"/>
    <n v="158.37"/>
    <n v="633.47"/>
    <n v="568"/>
    <n v="65.47"/>
    <x v="3"/>
    <x v="0"/>
    <x v="1"/>
    <n v="0.42152777777777778"/>
    <s v="Weekday"/>
    <x v="69"/>
    <x v="3"/>
    <n v="172.63"/>
    <s v="Nagarajan Raj"/>
    <s v="Gold"/>
    <x v="227"/>
    <s v="Sales"/>
    <s v="FreshMart Surat Central"/>
    <x v="1"/>
    <x v="1"/>
    <x v="11"/>
    <n v="8"/>
    <n v="0.10335138207018485"/>
    <x v="2"/>
  </r>
  <r>
    <s v="INV101361"/>
    <d v="2025-10-08T00:00:00"/>
    <s v="CUST0456"/>
    <s v="PRD026"/>
    <s v="STR097"/>
    <s v="EMP0340"/>
    <n v="2"/>
    <n v="329.69"/>
    <n v="15"/>
    <n v="98.91"/>
    <n v="644.54"/>
    <n v="494.5"/>
    <n v="150.04"/>
    <x v="4"/>
    <x v="0"/>
    <x v="1"/>
    <n v="0.54583333333333328"/>
    <s v="Weekend"/>
    <x v="15"/>
    <x v="3"/>
    <n v="329.69"/>
    <s v="Kamala Devi"/>
    <s v="Bronze"/>
    <x v="245"/>
    <s v="Cashier"/>
    <s v="FreshMart Ahmedabad Arcade"/>
    <x v="1"/>
    <x v="1"/>
    <x v="8"/>
    <n v="10"/>
    <n v="0.23278617308468055"/>
    <x v="3"/>
  </r>
  <r>
    <s v="INV100924"/>
    <d v="2025-07-29T00:00:00"/>
    <s v="CUST0204"/>
    <s v="PRD012"/>
    <s v="STR094"/>
    <s v="EMP0133"/>
    <n v="6"/>
    <n v="575.5"/>
    <n v="20"/>
    <n v="690.6"/>
    <n v="2762.4"/>
    <n v="2018.4"/>
    <n v="744"/>
    <x v="4"/>
    <x v="0"/>
    <x v="1"/>
    <n v="0.78472222222222221"/>
    <s v="Weekday"/>
    <x v="51"/>
    <x v="6"/>
    <n v="541.35"/>
    <s v="Mala Achari"/>
    <s v="Gold"/>
    <x v="2"/>
    <s v="Sales"/>
    <s v="FreshMart Mumbai Central"/>
    <x v="1"/>
    <x v="1"/>
    <x v="1"/>
    <n v="7"/>
    <n v="0.26933101650738489"/>
    <x v="2"/>
  </r>
  <r>
    <s v="INV102180"/>
    <d v="2025-07-26T00:00:00"/>
    <s v="CUST0443"/>
    <s v="PRD054"/>
    <s v="STR138"/>
    <s v="EMP0125"/>
    <n v="4"/>
    <n v="530.16"/>
    <n v="15"/>
    <n v="318.10000000000002"/>
    <n v="2072.92"/>
    <n v="1516.76"/>
    <n v="556.16"/>
    <x v="3"/>
    <x v="0"/>
    <x v="1"/>
    <n v="0.52638888888888891"/>
    <s v="Weekend"/>
    <x v="3"/>
    <x v="2"/>
    <n v="530.16"/>
    <s v="Suresh Naicker"/>
    <s v="Bronze"/>
    <x v="171"/>
    <s v="Cashier"/>
    <s v="FreshMart Mumbai Enclave"/>
    <x v="1"/>
    <x v="1"/>
    <x v="1"/>
    <n v="7"/>
    <n v="0.26829786002354167"/>
    <x v="3"/>
  </r>
  <r>
    <s v="INV102234"/>
    <d v="2025-07-26T00:00:00"/>
    <s v="CUST0535"/>
    <s v="PRD075"/>
    <s v="STR040"/>
    <s v="EMP0061"/>
    <n v="1"/>
    <n v="297.32"/>
    <n v="10"/>
    <n v="29.73"/>
    <n v="307.73"/>
    <n v="225.28"/>
    <n v="82.45"/>
    <x v="5"/>
    <x v="0"/>
    <x v="1"/>
    <n v="0.39166666666666666"/>
    <s v="Weekend"/>
    <x v="20"/>
    <x v="1"/>
    <n v="297.32"/>
    <s v="Sundar Venkataraman"/>
    <s v="Bronze"/>
    <x v="177"/>
    <s v="Billing"/>
    <s v="FreshMart Coimbatore Colony"/>
    <x v="1"/>
    <x v="1"/>
    <x v="1"/>
    <n v="7"/>
    <n v="0.26792967861436973"/>
    <x v="1"/>
  </r>
  <r>
    <s v="INV100525"/>
    <d v="2025-07-23T00:00:00"/>
    <s v="CUST0162"/>
    <s v="PRD119"/>
    <s v="STR106"/>
    <s v="EMP0316"/>
    <n v="4"/>
    <n v="234.86"/>
    <n v="10"/>
    <n v="93.94"/>
    <n v="845.5"/>
    <n v="852.92"/>
    <n v="-7.42"/>
    <x v="0"/>
    <x v="0"/>
    <x v="1"/>
    <n v="0.89583333333333337"/>
    <s v="Weekday"/>
    <x v="96"/>
    <x v="8"/>
    <n v="234.86"/>
    <s v="Geetha Balan"/>
    <s v="Silver"/>
    <x v="235"/>
    <s v="Billing"/>
    <s v="FreshMart Ahmedabad Crossing"/>
    <x v="1"/>
    <x v="1"/>
    <x v="1"/>
    <n v="7"/>
    <n v="-8.7758722649319935E-3"/>
    <x v="1"/>
  </r>
  <r>
    <s v="INV100799"/>
    <d v="2025-07-23T00:00:00"/>
    <s v="CUST0112"/>
    <s v="PRD034"/>
    <s v="STR139"/>
    <s v="EMP0133"/>
    <n v="3"/>
    <n v="124.84"/>
    <n v="15"/>
    <n v="56.18"/>
    <n v="318.33999999999997"/>
    <n v="292.05"/>
    <n v="26.29"/>
    <x v="5"/>
    <x v="0"/>
    <x v="1"/>
    <n v="0.78819444444444442"/>
    <s v="Weekday"/>
    <x v="13"/>
    <x v="3"/>
    <n v="124.84"/>
    <s v="Gokul Venkataraman"/>
    <s v="Silver"/>
    <x v="2"/>
    <s v="Sales"/>
    <s v="FreshMart Nagpur Colony"/>
    <x v="1"/>
    <x v="1"/>
    <x v="1"/>
    <n v="7"/>
    <n v="8.2584657912923298E-2"/>
    <x v="3"/>
  </r>
  <r>
    <s v="INV100485"/>
    <d v="2025-07-22T00:00:00"/>
    <s v="CUST0028"/>
    <s v="PRD075"/>
    <s v="STR134"/>
    <s v="EMP0170"/>
    <n v="1"/>
    <n v="297.32"/>
    <n v="20"/>
    <n v="59.46"/>
    <n v="237.86"/>
    <n v="225.28"/>
    <n v="12.58"/>
    <x v="1"/>
    <x v="0"/>
    <x v="1"/>
    <n v="0.66388888888888886"/>
    <s v="Weekday"/>
    <x v="20"/>
    <x v="1"/>
    <n v="297.32"/>
    <s v="Nithya Pillai"/>
    <s v="Bronze"/>
    <x v="307"/>
    <s v="Sales"/>
    <s v="FreshMart Pune Extension"/>
    <x v="1"/>
    <x v="1"/>
    <x v="1"/>
    <n v="7"/>
    <n v="5.2888253594551411E-2"/>
    <x v="2"/>
  </r>
  <r>
    <s v="INV100005"/>
    <d v="2025-06-07T00:00:00"/>
    <s v="CUST0137"/>
    <s v="PRD024"/>
    <s v="STR127"/>
    <s v="EMP0225"/>
    <n v="4"/>
    <n v="351.96"/>
    <n v="15"/>
    <n v="211.18"/>
    <n v="1376.16"/>
    <n v="984.48"/>
    <n v="391.68"/>
    <x v="4"/>
    <x v="0"/>
    <x v="1"/>
    <n v="0.71666666666666667"/>
    <s v="Weekend"/>
    <x v="88"/>
    <x v="7"/>
    <n v="313.47000000000003"/>
    <s v="Raghav Selvam"/>
    <s v="Gold"/>
    <x v="23"/>
    <s v="Sales"/>
    <s v="FreshMart Surat Enclave"/>
    <x v="1"/>
    <x v="1"/>
    <x v="9"/>
    <n v="6"/>
    <n v="0.2846180676665504"/>
    <x v="3"/>
  </r>
  <r>
    <s v="INV101481"/>
    <d v="2025-06-23T00:00:00"/>
    <s v="CUST0168"/>
    <s v="PRD113"/>
    <s v="STR135"/>
    <s v="EMP0332"/>
    <n v="6"/>
    <n v="266.27999999999997"/>
    <n v="15"/>
    <n v="239.65"/>
    <n v="1358.03"/>
    <n v="1270.3800000000001"/>
    <n v="87.65"/>
    <x v="5"/>
    <x v="0"/>
    <x v="1"/>
    <n v="0.74236111111111114"/>
    <s v="Weekday"/>
    <x v="146"/>
    <x v="4"/>
    <n v="236.56"/>
    <s v="Naveen Prabhu"/>
    <s v="Gold"/>
    <x v="68"/>
    <s v="Cashier"/>
    <s v="FreshMart Pune Towers"/>
    <x v="1"/>
    <x v="1"/>
    <x v="9"/>
    <n v="6"/>
    <n v="6.4542020426647431E-2"/>
    <x v="3"/>
  </r>
  <r>
    <s v="INV101664"/>
    <d v="2025-06-21T00:00:00"/>
    <s v="CUST0417"/>
    <s v="PRD144"/>
    <s v="STR113"/>
    <s v="EMP0339"/>
    <n v="2"/>
    <n v="242.22"/>
    <n v="5"/>
    <n v="24.22"/>
    <n v="529.25"/>
    <n v="372.08"/>
    <n v="157.16999999999999"/>
    <x v="3"/>
    <x v="0"/>
    <x v="1"/>
    <n v="0.63888888888888884"/>
    <s v="Weekend"/>
    <x v="14"/>
    <x v="5"/>
    <n v="242.22"/>
    <s v="Sanjay Chandran"/>
    <s v="Bronze"/>
    <x v="252"/>
    <s v="Cashier"/>
    <s v="FreshMart Pune Heights"/>
    <x v="1"/>
    <x v="1"/>
    <x v="9"/>
    <n v="6"/>
    <n v="0.29696740670760507"/>
    <x v="4"/>
  </r>
  <r>
    <s v="INV102164"/>
    <d v="2025-05-06T00:00:00"/>
    <s v="CUST0220"/>
    <s v="PRD082"/>
    <s v="STR101"/>
    <s v="EMP0098"/>
    <n v="3"/>
    <n v="232.92"/>
    <n v="10"/>
    <n v="69.88"/>
    <n v="628.88"/>
    <n v="577.23"/>
    <n v="51.65"/>
    <x v="4"/>
    <x v="0"/>
    <x v="1"/>
    <n v="0.60347222222222219"/>
    <s v="Weekday"/>
    <x v="31"/>
    <x v="9"/>
    <n v="232.92"/>
    <s v="Mala Gupta"/>
    <s v="Bronze"/>
    <x v="115"/>
    <s v="Inventory"/>
    <s v="FreshMart Nagpur Junction"/>
    <x v="1"/>
    <x v="1"/>
    <x v="6"/>
    <n v="5"/>
    <n v="8.2130136114998087E-2"/>
    <x v="1"/>
  </r>
  <r>
    <s v="INV100246"/>
    <d v="2025-04-06T00:00:00"/>
    <s v="CUST0579"/>
    <s v="PRD047"/>
    <s v="STR136"/>
    <s v="EMP0070"/>
    <n v="5"/>
    <n v="486.09"/>
    <n v="15"/>
    <n v="364.57"/>
    <n v="2065.88"/>
    <n v="1719.45"/>
    <n v="346.43"/>
    <x v="1"/>
    <x v="0"/>
    <x v="1"/>
    <n v="0.85069444444444442"/>
    <s v="Weekday"/>
    <x v="91"/>
    <x v="2"/>
    <n v="474.19"/>
    <s v="Pandi Nair"/>
    <s v="Gold"/>
    <x v="51"/>
    <s v="Sales"/>
    <s v="FreshMart Nagpur Crossing"/>
    <x v="1"/>
    <x v="1"/>
    <x v="4"/>
    <n v="4"/>
    <n v="0.16769125021782486"/>
    <x v="3"/>
  </r>
  <r>
    <s v="INV102013"/>
    <d v="2025-05-17T00:00:00"/>
    <s v="CUST0093"/>
    <s v="PRD121"/>
    <s v="STR101"/>
    <s v="EMP0016"/>
    <n v="5"/>
    <n v="317.72000000000003"/>
    <n v="15"/>
    <n v="238.29"/>
    <n v="1552.86"/>
    <n v="1357.65"/>
    <n v="195.21"/>
    <x v="2"/>
    <x v="0"/>
    <x v="1"/>
    <n v="0.77847222222222223"/>
    <s v="Weekend"/>
    <x v="112"/>
    <x v="8"/>
    <n v="223.15"/>
    <s v="Prakash Menon"/>
    <s v="Silver"/>
    <x v="223"/>
    <s v="Store Manager"/>
    <s v="FreshMart Nagpur Junction"/>
    <x v="1"/>
    <x v="1"/>
    <x v="6"/>
    <n v="5"/>
    <n v="0.12570998029442448"/>
    <x v="3"/>
  </r>
  <r>
    <s v="INV102187"/>
    <d v="2025-05-13T00:00:00"/>
    <s v="CUST0179"/>
    <s v="PRD139"/>
    <s v="STR110"/>
    <s v="EMP0187"/>
    <n v="6"/>
    <n v="93.93"/>
    <n v="20"/>
    <n v="112.72"/>
    <n v="450.86"/>
    <n v="424.2"/>
    <n v="26.66"/>
    <x v="2"/>
    <x v="0"/>
    <x v="1"/>
    <n v="0.73888888888888893"/>
    <s v="Weekday"/>
    <x v="107"/>
    <x v="5"/>
    <n v="91.61"/>
    <s v="Chitra Mudaliar"/>
    <s v="Gold"/>
    <x v="161"/>
    <s v="Billing"/>
    <s v="FreshMart Mumbai Colony"/>
    <x v="1"/>
    <x v="1"/>
    <x v="6"/>
    <n v="5"/>
    <n v="5.9131437696846027E-2"/>
    <x v="2"/>
  </r>
  <r>
    <s v="INV102202"/>
    <d v="2025-04-05T00:00:00"/>
    <s v="CUST0085"/>
    <s v="PRD064"/>
    <s v="STR121"/>
    <s v="EMP0319"/>
    <n v="1"/>
    <n v="386.17"/>
    <n v="5"/>
    <n v="19.309999999999999"/>
    <n v="421.89"/>
    <n v="275.67"/>
    <n v="146.22"/>
    <x v="5"/>
    <x v="0"/>
    <x v="1"/>
    <n v="0.48125000000000001"/>
    <s v="Weekend"/>
    <x v="135"/>
    <x v="11"/>
    <n v="386.17"/>
    <s v="Sundar Prabhu"/>
    <s v="Bronze"/>
    <x v="244"/>
    <s v="Cashier"/>
    <s v="FreshMart Pune Junction"/>
    <x v="1"/>
    <x v="1"/>
    <x v="4"/>
    <n v="4"/>
    <n v="0.34658323259617435"/>
    <x v="4"/>
  </r>
  <r>
    <s v="INV102317"/>
    <d v="2025-04-05T00:00:00"/>
    <s v="CUST0541"/>
    <s v="PRD003"/>
    <s v="STR137"/>
    <s v="EMP0080"/>
    <n v="3"/>
    <n v="675.25"/>
    <n v="10"/>
    <n v="202.57"/>
    <n v="2096.66"/>
    <n v="1030.95"/>
    <n v="1065.71"/>
    <x v="3"/>
    <x v="0"/>
    <x v="1"/>
    <n v="0.7631944444444444"/>
    <s v="Weekend"/>
    <x v="104"/>
    <x v="6"/>
    <n v="589.75"/>
    <s v="Divya Reddy"/>
    <s v="Gold"/>
    <x v="222"/>
    <s v="Sales"/>
    <s v="FreshMart Ahmedabad Square"/>
    <x v="1"/>
    <x v="1"/>
    <x v="4"/>
    <n v="4"/>
    <n v="0.50828937452901291"/>
    <x v="1"/>
  </r>
  <r>
    <s v="INV100452"/>
    <d v="2025-01-05T00:00:00"/>
    <s v="CUST0618"/>
    <s v="PRD057"/>
    <s v="STR104"/>
    <s v="EMP0148"/>
    <n v="4"/>
    <n v="336.02"/>
    <n v="15"/>
    <n v="201.61"/>
    <n v="1142.47"/>
    <n v="940.2"/>
    <n v="202.27"/>
    <x v="1"/>
    <x v="0"/>
    <x v="1"/>
    <n v="0.56458333333333333"/>
    <s v="Weekday"/>
    <x v="117"/>
    <x v="2"/>
    <n v="317.99"/>
    <s v="Malathi Naidu"/>
    <s v="Gold"/>
    <x v="219"/>
    <s v="Billing"/>
    <s v="FreshMart Nagpur Square"/>
    <x v="1"/>
    <x v="1"/>
    <x v="7"/>
    <n v="1"/>
    <n v="0.17704622440851839"/>
    <x v="3"/>
  </r>
  <r>
    <s v="INV101026"/>
    <d v="2025-04-29T00:00:00"/>
    <s v="CUST0077"/>
    <s v="PRD137"/>
    <s v="STR134"/>
    <s v="EMP0133"/>
    <n v="4"/>
    <n v="442.14"/>
    <n v="5"/>
    <n v="88.43"/>
    <n v="1680.13"/>
    <n v="1407.48"/>
    <n v="272.64999999999998"/>
    <x v="4"/>
    <x v="0"/>
    <x v="1"/>
    <n v="0.4513888888888889"/>
    <s v="Weekday"/>
    <x v="0"/>
    <x v="0"/>
    <n v="442.14"/>
    <s v="Dhanya Krishnan"/>
    <s v="Bronze"/>
    <x v="2"/>
    <s v="Sales"/>
    <s v="FreshMart Pune Extension"/>
    <x v="1"/>
    <x v="1"/>
    <x v="4"/>
    <n v="4"/>
    <n v="0.16227910935463324"/>
    <x v="4"/>
  </r>
  <r>
    <s v="INV100965"/>
    <d v="2025-10-04T00:00:00"/>
    <s v="CUST0110"/>
    <s v="PRD088"/>
    <s v="STR113"/>
    <s v="EMP0339"/>
    <n v="6"/>
    <n v="434.9"/>
    <n v="5"/>
    <n v="130.47"/>
    <n v="2478.9299999999998"/>
    <n v="2047.44"/>
    <n v="431.49"/>
    <x v="5"/>
    <x v="0"/>
    <x v="1"/>
    <n v="0.50902777777777775"/>
    <s v="Weekday"/>
    <x v="16"/>
    <x v="9"/>
    <n v="404.97"/>
    <s v="Pandi Chandran"/>
    <s v="Gold"/>
    <x v="252"/>
    <s v="Cashier"/>
    <s v="FreshMart Pune Heights"/>
    <x v="1"/>
    <x v="1"/>
    <x v="8"/>
    <n v="10"/>
    <n v="0.17406300298919294"/>
    <x v="4"/>
  </r>
  <r>
    <s v="INV102236"/>
    <d v="2025-06-04T00:00:00"/>
    <s v="CUST0398"/>
    <s v="PRD133"/>
    <s v="STR124"/>
    <s v="EMP0042"/>
    <n v="6"/>
    <n v="82.49"/>
    <n v="20"/>
    <n v="98.99"/>
    <n v="455.34"/>
    <n v="373.5"/>
    <n v="81.84"/>
    <x v="2"/>
    <x v="0"/>
    <x v="1"/>
    <n v="0.71805555555555556"/>
    <s v="Weekend"/>
    <x v="55"/>
    <x v="0"/>
    <n v="80.5"/>
    <s v="Balamurugan Menon"/>
    <s v="Gold"/>
    <x v="14"/>
    <s v="Sales"/>
    <s v="FreshMart Ahmedabad Hub"/>
    <x v="1"/>
    <x v="1"/>
    <x v="9"/>
    <n v="6"/>
    <n v="0.17973382527342208"/>
    <x v="2"/>
  </r>
  <r>
    <s v="INV102395"/>
    <d v="2026-04-03T00:00:00"/>
    <s v="CUST0170"/>
    <s v="PRD103"/>
    <s v="STR115"/>
    <s v="EMP0269"/>
    <n v="2"/>
    <n v="355.64"/>
    <n v="15"/>
    <n v="106.69"/>
    <n v="604.59"/>
    <n v="606.82000000000005"/>
    <n v="-2.23"/>
    <x v="1"/>
    <x v="1"/>
    <x v="1"/>
    <n v="0.88749999999999996"/>
    <s v="Weekday"/>
    <x v="93"/>
    <x v="10"/>
    <n v="355.64"/>
    <s v="Bhuvana Pandian"/>
    <s v="Bronze"/>
    <x v="95"/>
    <s v="Billing"/>
    <s v="FreshMart Surat Nagar"/>
    <x v="1"/>
    <x v="0"/>
    <x v="4"/>
    <n v="4"/>
    <n v="-3.688450023983195E-3"/>
    <x v="3"/>
  </r>
  <r>
    <s v="INV101165"/>
    <d v="2025-09-14T00:00:00"/>
    <s v="CUST0480"/>
    <s v="PRD123"/>
    <s v="STR137"/>
    <s v="EMP0080"/>
    <n v="2"/>
    <n v="183.39"/>
    <n v="15"/>
    <n v="55.02"/>
    <n v="358.52"/>
    <n v="316.86"/>
    <n v="41.66"/>
    <x v="2"/>
    <x v="1"/>
    <x v="1"/>
    <n v="0.65694444444444444"/>
    <s v="Weekend"/>
    <x v="137"/>
    <x v="8"/>
    <n v="183.39"/>
    <s v="Aishwarya Balan"/>
    <s v="Bronze"/>
    <x v="222"/>
    <s v="Sales"/>
    <s v="FreshMart Ahmedabad Square"/>
    <x v="1"/>
    <x v="1"/>
    <x v="10"/>
    <n v="9"/>
    <n v="0.11619993305812786"/>
    <x v="3"/>
  </r>
  <r>
    <s v="INV100438"/>
    <d v="2025-06-21T00:00:00"/>
    <s v="CUST0580"/>
    <s v="PRD070"/>
    <s v="STR140"/>
    <s v="EMP0145"/>
    <n v="1"/>
    <n v="233.47"/>
    <n v="15"/>
    <n v="35.020000000000003"/>
    <n v="228.22"/>
    <n v="188.98"/>
    <n v="39.24"/>
    <x v="1"/>
    <x v="1"/>
    <x v="1"/>
    <n v="0.53263888888888888"/>
    <s v="Weekend"/>
    <x v="1"/>
    <x v="1"/>
    <n v="233.47"/>
    <s v="Eswari Nathan"/>
    <s v="Bronze"/>
    <x v="195"/>
    <s v="Cashier"/>
    <s v="FreshMart Surat Crossing"/>
    <x v="1"/>
    <x v="1"/>
    <x v="9"/>
    <n v="6"/>
    <n v="0.17193935676102007"/>
    <x v="3"/>
  </r>
  <r>
    <s v="INV100494"/>
    <d v="2025-12-22T00:00:00"/>
    <s v="CUST0088"/>
    <s v="PRD111"/>
    <s v="STR060"/>
    <s v="EMP0181"/>
    <n v="1"/>
    <n v="225.45"/>
    <n v="15"/>
    <n v="33.82"/>
    <n v="191.63"/>
    <n v="190.9"/>
    <n v="0.73"/>
    <x v="5"/>
    <x v="0"/>
    <x v="1"/>
    <n v="0.66597222222222219"/>
    <s v="Weekday"/>
    <x v="29"/>
    <x v="4"/>
    <n v="225.45"/>
    <s v="Eswari Achari"/>
    <s v="Silver"/>
    <x v="312"/>
    <s v="Sales"/>
    <s v="FreshMart Erode Square"/>
    <x v="2"/>
    <x v="1"/>
    <x v="2"/>
    <n v="12"/>
    <n v="3.8094244116265719E-3"/>
    <x v="3"/>
  </r>
  <r>
    <s v="INV102331"/>
    <d v="2026-01-16T00:00:00"/>
    <s v="CUST0178"/>
    <s v="PRD026"/>
    <s v="STR157"/>
    <s v="EMP0220"/>
    <n v="8"/>
    <n v="347.9"/>
    <n v="15"/>
    <n v="417.48"/>
    <n v="2365.7199999999998"/>
    <n v="1978"/>
    <n v="387.72"/>
    <x v="5"/>
    <x v="0"/>
    <x v="1"/>
    <n v="0.70833333333333337"/>
    <s v="Weekday"/>
    <x v="15"/>
    <x v="3"/>
    <n v="329.69"/>
    <s v="Vasanth Varma"/>
    <s v="Gold"/>
    <x v="283"/>
    <s v="Operations"/>
    <s v="FreshMart Lucknow Extension"/>
    <x v="2"/>
    <x v="0"/>
    <x v="7"/>
    <n v="1"/>
    <n v="0.16389090847606652"/>
    <x v="3"/>
  </r>
  <r>
    <s v="INV102125"/>
    <d v="2025-12-13T00:00:00"/>
    <s v="CUST0157"/>
    <s v="PRD129"/>
    <s v="STR153"/>
    <s v="EMP0333"/>
    <n v="3"/>
    <n v="490.73"/>
    <n v="10"/>
    <n v="147.22"/>
    <n v="1523.72"/>
    <n v="1120.74"/>
    <n v="402.98"/>
    <x v="3"/>
    <x v="0"/>
    <x v="1"/>
    <n v="0.62361111111111112"/>
    <s v="Weekend"/>
    <x v="106"/>
    <x v="0"/>
    <n v="490.22"/>
    <s v="Prasath Chettiar"/>
    <s v="Gold"/>
    <x v="101"/>
    <s v="Cashier"/>
    <s v="FreshMart Lucknow Junction"/>
    <x v="2"/>
    <x v="1"/>
    <x v="2"/>
    <n v="12"/>
    <n v="0.2644711626808075"/>
    <x v="1"/>
  </r>
  <r>
    <s v="INV101258"/>
    <d v="2026-03-26T00:00:00"/>
    <s v="CUST0526"/>
    <s v="PRD034"/>
    <s v="STR142"/>
    <s v="EMP0345"/>
    <n v="4"/>
    <n v="124.84"/>
    <n v="15"/>
    <n v="74.900000000000006"/>
    <n v="424.46"/>
    <n v="389.4"/>
    <n v="35.06"/>
    <x v="0"/>
    <x v="0"/>
    <x v="1"/>
    <n v="0.54722222222222228"/>
    <s v="Weekday"/>
    <x v="13"/>
    <x v="3"/>
    <n v="124.84"/>
    <s v="Deepa Krishnan"/>
    <s v="Bronze"/>
    <x v="29"/>
    <s v="Sales"/>
    <s v="FreshMart Chandigarh Plaza"/>
    <x v="2"/>
    <x v="0"/>
    <x v="3"/>
    <n v="3"/>
    <n v="8.2599067049898708E-2"/>
    <x v="3"/>
  </r>
  <r>
    <s v="INV102296"/>
    <d v="2026-02-23T00:00:00"/>
    <s v="CUST0263"/>
    <s v="PRD024"/>
    <s v="STR152"/>
    <s v="EMP0291"/>
    <n v="6"/>
    <n v="352.52"/>
    <n v="10"/>
    <n v="211.51"/>
    <n v="1903.61"/>
    <n v="1476.72"/>
    <n v="426.89"/>
    <x v="3"/>
    <x v="0"/>
    <x v="1"/>
    <n v="0.90694444444444444"/>
    <s v="Weekday"/>
    <x v="88"/>
    <x v="7"/>
    <n v="313.47000000000003"/>
    <s v="Deepa Kumar"/>
    <s v="Gold"/>
    <x v="281"/>
    <s v="HR"/>
    <s v="FreshMart Lucknow Arcade"/>
    <x v="2"/>
    <x v="0"/>
    <x v="0"/>
    <n v="2"/>
    <n v="0.22425286692127064"/>
    <x v="1"/>
  </r>
  <r>
    <s v="INV100547"/>
    <d v="2025-12-24T00:00:00"/>
    <s v="CUST0395"/>
    <s v="PRD132"/>
    <s v="STR176"/>
    <s v="EMP0069"/>
    <n v="1"/>
    <n v="351.78"/>
    <n v="10"/>
    <n v="35.18"/>
    <n v="316.60000000000002"/>
    <n v="253.83"/>
    <n v="62.77"/>
    <x v="4"/>
    <x v="0"/>
    <x v="1"/>
    <n v="0.57499999999999996"/>
    <s v="Weekday"/>
    <x v="77"/>
    <x v="0"/>
    <n v="351.78"/>
    <s v="Arun Pandian"/>
    <s v="Bronze"/>
    <x v="157"/>
    <s v="Store Manager"/>
    <s v="FreshMart Kolkata Hub"/>
    <x v="3"/>
    <x v="1"/>
    <x v="2"/>
    <n v="12"/>
    <n v="0.19826279216677195"/>
    <x v="1"/>
  </r>
  <r>
    <s v="INV100227"/>
    <d v="2025-12-20T00:00:00"/>
    <s v="CUST0580"/>
    <s v="PRD119"/>
    <s v="STR165"/>
    <s v="EMP0028"/>
    <n v="1"/>
    <n v="234.86"/>
    <n v="10"/>
    <n v="23.49"/>
    <n v="243.08"/>
    <n v="213.23"/>
    <n v="29.85"/>
    <x v="5"/>
    <x v="0"/>
    <x v="1"/>
    <n v="0.52638888888888891"/>
    <s v="Weekend"/>
    <x v="96"/>
    <x v="8"/>
    <n v="234.86"/>
    <s v="Eswari Nathan"/>
    <s v="Bronze"/>
    <x v="54"/>
    <s v="Sales"/>
    <s v="FreshMart Jaipur Junction"/>
    <x v="2"/>
    <x v="1"/>
    <x v="2"/>
    <n v="12"/>
    <n v="0.12279907849267731"/>
    <x v="1"/>
  </r>
  <r>
    <s v="INV100088"/>
    <d v="2025-12-13T00:00:00"/>
    <s v="CUST0380"/>
    <s v="PRD018"/>
    <s v="STR175"/>
    <s v="EMP0043"/>
    <n v="4"/>
    <n v="232.58"/>
    <n v="15"/>
    <n v="139.55000000000001"/>
    <n v="909.39"/>
    <n v="764.8"/>
    <n v="144.59"/>
    <x v="5"/>
    <x v="0"/>
    <x v="1"/>
    <n v="0.60624999999999996"/>
    <s v="Weekend"/>
    <x v="21"/>
    <x v="7"/>
    <n v="232.58"/>
    <s v="Dinesh Venkataraman"/>
    <s v="Silver"/>
    <x v="193"/>
    <s v="Cashier"/>
    <s v="FreshMart Patna Square"/>
    <x v="3"/>
    <x v="1"/>
    <x v="2"/>
    <n v="12"/>
    <n v="0.15899669008896075"/>
    <x v="3"/>
  </r>
  <r>
    <s v="INV100876"/>
    <d v="2026-01-17T00:00:00"/>
    <s v="CUST0497"/>
    <s v="PRD013"/>
    <s v="STR163"/>
    <s v="EMP0292"/>
    <n v="7"/>
    <n v="167.53"/>
    <n v="5"/>
    <n v="58.64"/>
    <n v="1281.18"/>
    <n v="869.68"/>
    <n v="411.5"/>
    <x v="1"/>
    <x v="1"/>
    <x v="1"/>
    <n v="0.70277777777777772"/>
    <s v="Weekend"/>
    <x v="24"/>
    <x v="7"/>
    <n v="161.03"/>
    <s v="Vasanth Nathan"/>
    <s v="Gold"/>
    <x v="263"/>
    <s v="Inventory"/>
    <s v="FreshMart Lucknow Square"/>
    <x v="2"/>
    <x v="0"/>
    <x v="7"/>
    <n v="1"/>
    <n v="0.32118827955478541"/>
    <x v="4"/>
  </r>
  <r>
    <s v="INV100138"/>
    <d v="2025-12-18T00:00:00"/>
    <s v="CUST0416"/>
    <s v="PRD138"/>
    <s v="STR158"/>
    <s v="EMP0107"/>
    <n v="2"/>
    <n v="416.08"/>
    <n v="20"/>
    <n v="166.43"/>
    <n v="665.73"/>
    <n v="639.28"/>
    <n v="26.45"/>
    <x v="4"/>
    <x v="0"/>
    <x v="1"/>
    <n v="0.50763888888888886"/>
    <s v="Weekday"/>
    <x v="99"/>
    <x v="0"/>
    <n v="416.08"/>
    <s v="Hari Prabhu"/>
    <s v="Silver"/>
    <x v="262"/>
    <s v="Sales"/>
    <s v="FreshMart Delhi Crossing"/>
    <x v="2"/>
    <x v="1"/>
    <x v="2"/>
    <n v="12"/>
    <n v="3.973082180463551E-2"/>
    <x v="2"/>
  </r>
  <r>
    <s v="INV100175"/>
    <d v="2026-02-21T00:00:00"/>
    <s v="CUST0596"/>
    <s v="PRD115"/>
    <s v="STR165"/>
    <s v="EMP0346"/>
    <n v="2"/>
    <n v="372.61"/>
    <n v="20"/>
    <n v="149.04"/>
    <n v="685.61"/>
    <n v="639.82000000000005"/>
    <n v="45.79"/>
    <x v="2"/>
    <x v="0"/>
    <x v="1"/>
    <n v="0.87152777777777779"/>
    <s v="Weekend"/>
    <x v="5"/>
    <x v="4"/>
    <n v="372.61"/>
    <s v="Geetha Sharma"/>
    <s v="Silver"/>
    <x v="271"/>
    <s v="Sales"/>
    <s v="FreshMart Jaipur Junction"/>
    <x v="2"/>
    <x v="0"/>
    <x v="0"/>
    <n v="2"/>
    <n v="6.6787240559501748E-2"/>
    <x v="2"/>
  </r>
  <r>
    <s v="INV102042"/>
    <d v="2025-07-12T00:00:00"/>
    <s v="CUST0563"/>
    <s v="PRD108"/>
    <s v="STR180"/>
    <s v="EMP0195"/>
    <n v="3"/>
    <n v="306.62"/>
    <n v="5"/>
    <n v="45.99"/>
    <n v="1004.95"/>
    <n v="779.79"/>
    <n v="225.16"/>
    <x v="5"/>
    <x v="0"/>
    <x v="1"/>
    <n v="0.63055555555555554"/>
    <s v="Weekend"/>
    <x v="140"/>
    <x v="4"/>
    <n v="306.62"/>
    <s v="Revathi Naicker"/>
    <s v="Bronze"/>
    <x v="270"/>
    <s v="Sales"/>
    <s v="FreshMart Guwahati Extension"/>
    <x v="3"/>
    <x v="1"/>
    <x v="1"/>
    <n v="7"/>
    <n v="0.22405094780834867"/>
    <x v="4"/>
  </r>
  <r>
    <s v="INV100341"/>
    <d v="2025-11-30T00:00:00"/>
    <s v="CUST0653"/>
    <s v="PRD031"/>
    <s v="STR098"/>
    <s v="EMP0179"/>
    <n v="5"/>
    <n v="386.4"/>
    <n v="5"/>
    <n v="96.6"/>
    <n v="2110.71"/>
    <n v="1358.9"/>
    <n v="751.81"/>
    <x v="2"/>
    <x v="0"/>
    <x v="1"/>
    <n v="0.85902777777777772"/>
    <s v="Weekend"/>
    <x v="50"/>
    <x v="3"/>
    <n v="342.46"/>
    <s v="Hemalatha Kumar"/>
    <s v="Gold"/>
    <x v="277"/>
    <s v="Sales"/>
    <s v="FreshMart Pune Main Road"/>
    <x v="2"/>
    <x v="1"/>
    <x v="5"/>
    <n v="11"/>
    <n v="0.35618820207418356"/>
    <x v="4"/>
  </r>
  <r>
    <s v="INV101675"/>
    <d v="2025-11-16T00:00:00"/>
    <s v="CUST0655"/>
    <s v="PRD097"/>
    <s v="STR159"/>
    <s v="EMP0052"/>
    <n v="5"/>
    <n v="365.92"/>
    <n v="10"/>
    <n v="182.96"/>
    <n v="1893.64"/>
    <n v="1551.9"/>
    <n v="341.74"/>
    <x v="5"/>
    <x v="0"/>
    <x v="1"/>
    <n v="0.46041666666666664"/>
    <s v="Weekend"/>
    <x v="41"/>
    <x v="10"/>
    <n v="365.92"/>
    <s v="Sangeetha Mudaliar"/>
    <s v="Silver"/>
    <x v="294"/>
    <s v="Sales"/>
    <s v="FreshMart Jaipur Market"/>
    <x v="2"/>
    <x v="1"/>
    <x v="5"/>
    <n v="11"/>
    <n v="0.18046724826260535"/>
    <x v="1"/>
  </r>
  <r>
    <s v="INV102288"/>
    <d v="2025-10-29T00:00:00"/>
    <s v="CUST0059"/>
    <s v="PRD139"/>
    <s v="STR144"/>
    <s v="EMP0133"/>
    <n v="2"/>
    <n v="91.61"/>
    <n v="5"/>
    <n v="9.16"/>
    <n v="174.06"/>
    <n v="141.4"/>
    <n v="32.659999999999997"/>
    <x v="4"/>
    <x v="1"/>
    <x v="1"/>
    <n v="0.5756944444444444"/>
    <s v="Weekday"/>
    <x v="107"/>
    <x v="5"/>
    <n v="91.61"/>
    <s v="Banu Sharma"/>
    <s v="Bronze"/>
    <x v="2"/>
    <s v="Sales"/>
    <s v="FreshMart Kanpur Colony"/>
    <x v="2"/>
    <x v="1"/>
    <x v="8"/>
    <n v="10"/>
    <n v="0.1876364472021142"/>
    <x v="4"/>
  </r>
  <r>
    <s v="INV100984"/>
    <d v="2025-10-25T00:00:00"/>
    <s v="CUST0502"/>
    <s v="PRD113"/>
    <s v="STR152"/>
    <s v="EMP0291"/>
    <n v="3"/>
    <n v="236.56"/>
    <n v="15"/>
    <n v="106.45"/>
    <n v="693.71"/>
    <n v="635.19000000000005"/>
    <n v="58.52"/>
    <x v="4"/>
    <x v="0"/>
    <x v="1"/>
    <n v="0.64930555555555558"/>
    <s v="Weekend"/>
    <x v="146"/>
    <x v="4"/>
    <n v="236.56"/>
    <s v="Dhanya Sekar"/>
    <s v="Bronze"/>
    <x v="281"/>
    <s v="HR"/>
    <s v="FreshMart Lucknow Arcade"/>
    <x v="2"/>
    <x v="1"/>
    <x v="8"/>
    <n v="10"/>
    <n v="8.435801703882026E-2"/>
    <x v="3"/>
  </r>
  <r>
    <s v="INV101932"/>
    <d v="2025-10-23T00:00:00"/>
    <s v="CUST0568"/>
    <s v="PRD060"/>
    <s v="STR146"/>
    <s v="EMP0343"/>
    <n v="7"/>
    <n v="76.86"/>
    <n v="20"/>
    <n v="107.6"/>
    <n v="430.42"/>
    <n v="379.75"/>
    <n v="50.67"/>
    <x v="5"/>
    <x v="0"/>
    <x v="1"/>
    <n v="0.78541666666666665"/>
    <s v="Weekday"/>
    <x v="87"/>
    <x v="11"/>
    <n v="72.930000000000007"/>
    <s v="Hemalatha Menon"/>
    <s v="Gold"/>
    <x v="260"/>
    <s v="Inventory"/>
    <s v="FreshMart Chandigarh Hub"/>
    <x v="2"/>
    <x v="1"/>
    <x v="8"/>
    <n v="10"/>
    <n v="0.11772222480368012"/>
    <x v="2"/>
  </r>
  <r>
    <s v="INV102349"/>
    <d v="2025-10-18T00:00:00"/>
    <s v="CUST0523"/>
    <s v="PRD044"/>
    <s v="STR152"/>
    <s v="EMP0291"/>
    <n v="3"/>
    <n v="229.81"/>
    <n v="5"/>
    <n v="34.47"/>
    <n v="753.2"/>
    <n v="624.66"/>
    <n v="128.54"/>
    <x v="2"/>
    <x v="0"/>
    <x v="1"/>
    <n v="0.63124999999999998"/>
    <s v="Weekend"/>
    <x v="132"/>
    <x v="12"/>
    <n v="229.81"/>
    <s v="Mala Velan"/>
    <s v="Silver"/>
    <x v="281"/>
    <s v="HR"/>
    <s v="FreshMart Lucknow Arcade"/>
    <x v="2"/>
    <x v="1"/>
    <x v="8"/>
    <n v="10"/>
    <n v="0.17065852363250131"/>
    <x v="4"/>
  </r>
  <r>
    <s v="INV101546"/>
    <d v="2025-11-10T00:00:00"/>
    <s v="CUST0482"/>
    <s v="PRD033"/>
    <s v="STR159"/>
    <s v="EMP0349"/>
    <n v="4"/>
    <n v="241.53"/>
    <n v="15"/>
    <n v="144.91999999999999"/>
    <n v="944.38"/>
    <n v="708.12"/>
    <n v="236.26"/>
    <x v="2"/>
    <x v="0"/>
    <x v="1"/>
    <n v="0.84861111111111109"/>
    <s v="Weekend"/>
    <x v="66"/>
    <x v="3"/>
    <n v="217.42"/>
    <s v="Prakash Naicker"/>
    <s v="Gold"/>
    <x v="166"/>
    <s v="Cashier"/>
    <s v="FreshMart Jaipur Market"/>
    <x v="2"/>
    <x v="1"/>
    <x v="5"/>
    <n v="11"/>
    <n v="0.25017471780427369"/>
    <x v="3"/>
  </r>
  <r>
    <s v="INV101988"/>
    <d v="2025-01-10T00:00:00"/>
    <s v="CUST0553"/>
    <s v="PRD048"/>
    <s v="STR157"/>
    <s v="EMP0122"/>
    <n v="3"/>
    <n v="169.46"/>
    <n v="15"/>
    <n v="76.260000000000005"/>
    <n v="432.12"/>
    <n v="327.63"/>
    <n v="104.49"/>
    <x v="1"/>
    <x v="0"/>
    <x v="1"/>
    <n v="0.75347222222222221"/>
    <s v="Weekday"/>
    <x v="122"/>
    <x v="2"/>
    <n v="147.72"/>
    <s v="Rajesh Varma"/>
    <s v="Gold"/>
    <x v="64"/>
    <s v="Cashier"/>
    <s v="FreshMart Lucknow Extension"/>
    <x v="2"/>
    <x v="1"/>
    <x v="7"/>
    <n v="1"/>
    <n v="0.24180783115801166"/>
    <x v="3"/>
  </r>
  <r>
    <s v="INV100946"/>
    <d v="2025-09-24T00:00:00"/>
    <s v="CUST0039"/>
    <s v="PRD149"/>
    <s v="STR148"/>
    <s v="EMP0220"/>
    <n v="2"/>
    <n v="171.25"/>
    <n v="5"/>
    <n v="17.12"/>
    <n v="325.38"/>
    <n v="248.66"/>
    <n v="76.72"/>
    <x v="3"/>
    <x v="0"/>
    <x v="1"/>
    <n v="0.48194444444444445"/>
    <s v="Weekday"/>
    <x v="89"/>
    <x v="5"/>
    <n v="171.25"/>
    <s v="Anjali Krishnan"/>
    <s v="Silver"/>
    <x v="283"/>
    <s v="Operations"/>
    <s v="FreshMart Kanpur Gardens"/>
    <x v="2"/>
    <x v="1"/>
    <x v="10"/>
    <n v="9"/>
    <n v="0.23578585039031286"/>
    <x v="4"/>
  </r>
  <r>
    <s v="INV100368"/>
    <d v="2025-09-14T00:00:00"/>
    <s v="CUST0654"/>
    <s v="PRD123"/>
    <s v="STR164"/>
    <s v="EMP0006"/>
    <n v="8"/>
    <n v="204.03"/>
    <n v="5"/>
    <n v="81.61"/>
    <n v="1783.22"/>
    <n v="1267.44"/>
    <n v="515.78"/>
    <x v="2"/>
    <x v="0"/>
    <x v="1"/>
    <n v="0.82638888888888884"/>
    <s v="Weekend"/>
    <x v="137"/>
    <x v="8"/>
    <n v="183.39"/>
    <s v="Gokul Sekar"/>
    <s v="Gold"/>
    <x v="255"/>
    <s v="Cashier"/>
    <s v="FreshMart Delhi Towers"/>
    <x v="2"/>
    <x v="1"/>
    <x v="10"/>
    <n v="9"/>
    <n v="0.28924081156559478"/>
    <x v="4"/>
  </r>
  <r>
    <s v="INV101239"/>
    <d v="2025-09-14T00:00:00"/>
    <s v="CUST0247"/>
    <s v="PRD032"/>
    <s v="STR175"/>
    <s v="EMP0133"/>
    <n v="2"/>
    <n v="141.11000000000001"/>
    <n v="15"/>
    <n v="42.33"/>
    <n v="275.87"/>
    <n v="231.82"/>
    <n v="44.05"/>
    <x v="4"/>
    <x v="0"/>
    <x v="1"/>
    <n v="0.8979166666666667"/>
    <s v="Weekend"/>
    <x v="28"/>
    <x v="3"/>
    <n v="141.11000000000001"/>
    <s v="Chitra Nathan"/>
    <s v="Bronze"/>
    <x v="2"/>
    <s v="Sales"/>
    <s v="FreshMart Patna Square"/>
    <x v="3"/>
    <x v="1"/>
    <x v="10"/>
    <n v="9"/>
    <n v="0.15967665929604521"/>
    <x v="3"/>
  </r>
  <r>
    <s v="INV102176"/>
    <d v="2025-12-07T00:00:00"/>
    <m/>
    <s v="PRD004"/>
    <s v="STR180"/>
    <s v="EMP0093"/>
    <n v="4"/>
    <n v="398.25"/>
    <n v="10"/>
    <n v="159.30000000000001"/>
    <n v="1648.75"/>
    <n v="946.16"/>
    <n v="702.59"/>
    <x v="3"/>
    <x v="0"/>
    <x v="1"/>
    <n v="0.69513888888888886"/>
    <s v="Weekend"/>
    <x v="127"/>
    <x v="6"/>
    <n v="398.25"/>
    <m/>
    <m/>
    <x v="88"/>
    <s v="Cashier"/>
    <s v="FreshMart Guwahati Extension"/>
    <x v="3"/>
    <x v="1"/>
    <x v="2"/>
    <n v="12"/>
    <n v="0.4261349507202426"/>
    <x v="1"/>
  </r>
  <r>
    <s v="INV101326"/>
    <d v="2025-08-06T00:00:00"/>
    <s v="CUST0402"/>
    <s v="PRD040"/>
    <s v="STR142"/>
    <s v="EMP0101"/>
    <n v="7"/>
    <n v="158.4"/>
    <n v="5"/>
    <n v="55.44"/>
    <n v="1211.3599999999999"/>
    <n v="892.36"/>
    <n v="319"/>
    <x v="4"/>
    <x v="0"/>
    <x v="1"/>
    <n v="0.58750000000000002"/>
    <s v="Weekend"/>
    <x v="118"/>
    <x v="12"/>
    <n v="144.03"/>
    <s v="Usha Raj"/>
    <s v="Gold"/>
    <x v="284"/>
    <s v="Operations"/>
    <s v="FreshMart Chandigarh Plaza"/>
    <x v="2"/>
    <x v="1"/>
    <x v="11"/>
    <n v="8"/>
    <n v="0.26334037775723157"/>
    <x v="4"/>
  </r>
  <r>
    <s v="INV101644"/>
    <d v="2025-04-06T00:00:00"/>
    <s v="CUST0250"/>
    <s v="PRD050"/>
    <s v="STR148"/>
    <s v="EMP0267"/>
    <n v="4"/>
    <n v="51.33"/>
    <n v="10"/>
    <n v="20.53"/>
    <n v="184.79"/>
    <n v="149.91999999999999"/>
    <n v="34.869999999999997"/>
    <x v="2"/>
    <x v="0"/>
    <x v="1"/>
    <n v="0.88958333333333328"/>
    <s v="Weekday"/>
    <x v="2"/>
    <x v="2"/>
    <n v="51.33"/>
    <s v="Nirmala Mudaliar"/>
    <s v="Bronze"/>
    <x v="181"/>
    <s v="HR"/>
    <s v="FreshMart Kanpur Gardens"/>
    <x v="2"/>
    <x v="1"/>
    <x v="4"/>
    <n v="4"/>
    <n v="0.18870068726662698"/>
    <x v="1"/>
  </r>
  <r>
    <s v="INV100158"/>
    <d v="2025-05-25T00:00:00"/>
    <s v="CUST0631"/>
    <s v="PRD007"/>
    <s v="STR165"/>
    <s v="EMP0254"/>
    <n v="4"/>
    <n v="437.49"/>
    <n v="15"/>
    <n v="262.49"/>
    <n v="1710.59"/>
    <n v="1061.76"/>
    <n v="648.83000000000004"/>
    <x v="1"/>
    <x v="0"/>
    <x v="1"/>
    <n v="0.61111111111111116"/>
    <s v="Weekend"/>
    <x v="7"/>
    <x v="6"/>
    <n v="437.49"/>
    <s v="Vasanth Gupta"/>
    <s v="Bronze"/>
    <x v="257"/>
    <s v="Cashier"/>
    <s v="FreshMart Jaipur Junction"/>
    <x v="2"/>
    <x v="1"/>
    <x v="6"/>
    <n v="5"/>
    <n v="0.37930187829930029"/>
    <x v="3"/>
  </r>
  <r>
    <s v="INV100563"/>
    <d v="2025-04-20T00:00:00"/>
    <s v="CUST0442"/>
    <s v="PRD057"/>
    <s v="STR149"/>
    <s v="EMP0128"/>
    <n v="3"/>
    <n v="317.99"/>
    <n v="5"/>
    <n v="47.7"/>
    <n v="1042.21"/>
    <n v="705.15"/>
    <n v="337.06"/>
    <x v="5"/>
    <x v="0"/>
    <x v="1"/>
    <n v="0.68263888888888891"/>
    <s v="Weekend"/>
    <x v="117"/>
    <x v="2"/>
    <n v="317.99"/>
    <s v="Kamala Rao"/>
    <s v="Silver"/>
    <x v="242"/>
    <s v="Cashier"/>
    <s v="FreshMart Jaipur Point"/>
    <x v="2"/>
    <x v="1"/>
    <x v="4"/>
    <n v="4"/>
    <n v="0.32340890991258958"/>
    <x v="4"/>
  </r>
  <r>
    <s v="INV100120"/>
    <d v="2026-02-14T00:00:00"/>
    <s v="CUST0418"/>
    <s v="PRD135"/>
    <s v="STR081"/>
    <s v="EMP0226"/>
    <n v="1"/>
    <n v="379.12"/>
    <n v="5"/>
    <n v="18.96"/>
    <n v="414.18"/>
    <n v="293.05"/>
    <n v="121.13"/>
    <x v="1"/>
    <x v="1"/>
    <x v="1"/>
    <n v="0.68263888888888891"/>
    <s v="Weekend"/>
    <x v="43"/>
    <x v="0"/>
    <n v="379.12"/>
    <s v="Jayakumar Gounder"/>
    <s v="Silver"/>
    <x v="183"/>
    <s v="Store Manager"/>
    <s v="FreshMart Erode Crossing"/>
    <x v="0"/>
    <x v="0"/>
    <x v="0"/>
    <n v="2"/>
    <n v="0.29245738567772467"/>
    <x v="4"/>
  </r>
  <r>
    <s v="INV100354"/>
    <d v="2025-12-28T00:00:00"/>
    <s v="CUST0689"/>
    <s v="PRD121"/>
    <s v="STR086"/>
    <s v="EMP0263"/>
    <n v="5"/>
    <n v="317.72000000000003"/>
    <n v="20"/>
    <n v="317.72000000000003"/>
    <n v="1461.51"/>
    <n v="1357.65"/>
    <n v="103.86"/>
    <x v="5"/>
    <x v="1"/>
    <x v="1"/>
    <n v="0.53888888888888886"/>
    <s v="Weekend"/>
    <x v="112"/>
    <x v="8"/>
    <n v="223.15"/>
    <s v="Karthik Pillai"/>
    <s v="Silver"/>
    <x v="99"/>
    <s v="Cashier"/>
    <s v="FreshMart Bengaluru Circle"/>
    <x v="0"/>
    <x v="1"/>
    <x v="2"/>
    <n v="12"/>
    <n v="7.1063489131104135E-2"/>
    <x v="2"/>
  </r>
  <r>
    <s v="INV102052"/>
    <d v="2025-11-26T00:00:00"/>
    <s v="CUST0030"/>
    <s v="PRD022"/>
    <s v="STR009"/>
    <s v="EMP0322"/>
    <n v="3"/>
    <n v="397.22"/>
    <n v="15"/>
    <n v="178.75"/>
    <n v="1012.91"/>
    <n v="958.11"/>
    <n v="54.8"/>
    <x v="0"/>
    <x v="1"/>
    <x v="1"/>
    <n v="0.71250000000000002"/>
    <s v="Weekday"/>
    <x v="25"/>
    <x v="7"/>
    <n v="397.22"/>
    <s v="Revathi Pillai"/>
    <s v="Silver"/>
    <x v="66"/>
    <s v="Billing"/>
    <s v="FreshMart Kochi Square"/>
    <x v="0"/>
    <x v="1"/>
    <x v="5"/>
    <n v="11"/>
    <n v="5.4101549002379283E-2"/>
    <x v="3"/>
  </r>
  <r>
    <s v="INV101936"/>
    <d v="2025-10-24T00:00:00"/>
    <s v="CUST0686"/>
    <s v="PRD034"/>
    <s v="STR012"/>
    <s v="EMP0157"/>
    <n v="6"/>
    <n v="126.77"/>
    <n v="20"/>
    <n v="152.12"/>
    <n v="608.5"/>
    <n v="584.1"/>
    <n v="24.4"/>
    <x v="1"/>
    <x v="1"/>
    <x v="1"/>
    <n v="0.56388888888888888"/>
    <s v="Weekday"/>
    <x v="13"/>
    <x v="3"/>
    <n v="124.84"/>
    <s v="Hemalatha Balan"/>
    <s v="Gold"/>
    <x v="142"/>
    <s v="Cashier"/>
    <s v="FreshMart Chennai Junction"/>
    <x v="0"/>
    <x v="1"/>
    <x v="8"/>
    <n v="10"/>
    <n v="4.0098603122432207E-2"/>
    <x v="2"/>
  </r>
  <r>
    <s v="INV101685"/>
    <d v="2025-10-18T00:00:00"/>
    <s v="CUST0317"/>
    <s v="PRD013"/>
    <s v="STR026"/>
    <s v="EMP0253"/>
    <n v="1"/>
    <n v="161.03"/>
    <n v="10"/>
    <n v="16.100000000000001"/>
    <n v="166.67"/>
    <n v="124.24"/>
    <n v="42.43"/>
    <x v="5"/>
    <x v="1"/>
    <x v="1"/>
    <n v="0.66666666666666663"/>
    <s v="Weekend"/>
    <x v="24"/>
    <x v="7"/>
    <n v="161.03"/>
    <s v="Prasath Nathan"/>
    <s v="Silver"/>
    <x v="77"/>
    <s v="HR"/>
    <s v="FreshMart Mysuru Crossing"/>
    <x v="0"/>
    <x v="1"/>
    <x v="8"/>
    <n v="10"/>
    <n v="0.25457490850182996"/>
    <x v="1"/>
  </r>
  <r>
    <s v="INV102038"/>
    <d v="2025-09-22T00:00:00"/>
    <s v="CUST0398"/>
    <s v="PRD131"/>
    <s v="STR051"/>
    <s v="EMP0098"/>
    <n v="6"/>
    <n v="101.17"/>
    <n v="5"/>
    <n v="30.35"/>
    <n v="576.66999999999996"/>
    <n v="433.74"/>
    <n v="142.93"/>
    <x v="2"/>
    <x v="1"/>
    <x v="1"/>
    <n v="0.87361111111111112"/>
    <s v="Weekday"/>
    <x v="143"/>
    <x v="0"/>
    <n v="93.47"/>
    <s v="Balamurugan Menon"/>
    <s v="Gold"/>
    <x v="115"/>
    <s v="Inventory"/>
    <s v="FreshMart Madurai Arcade"/>
    <x v="0"/>
    <x v="1"/>
    <x v="10"/>
    <n v="9"/>
    <n v="0.24785405864705987"/>
    <x v="4"/>
  </r>
  <r>
    <s v="INV101096"/>
    <d v="2025-07-09T00:00:00"/>
    <s v="CUST0572"/>
    <s v="PRD047"/>
    <s v="STR011"/>
    <s v="EMP0058"/>
    <n v="7"/>
    <n v="503.11"/>
    <n v="10"/>
    <n v="352.18"/>
    <n v="3645.03"/>
    <n v="2407.23"/>
    <n v="1237.8"/>
    <x v="5"/>
    <x v="1"/>
    <x v="1"/>
    <n v="0.61944444444444446"/>
    <s v="Weekend"/>
    <x v="91"/>
    <x v="2"/>
    <n v="474.19"/>
    <s v="Chandrasekar Balan"/>
    <s v="Gold"/>
    <x v="119"/>
    <s v="Cashier"/>
    <s v="FreshMart Bengaluru Enclave"/>
    <x v="0"/>
    <x v="1"/>
    <x v="1"/>
    <n v="7"/>
    <n v="0.33958568242236686"/>
    <x v="1"/>
  </r>
  <r>
    <s v="INV102009"/>
    <d v="2026-03-29T00:00:00"/>
    <s v="CUST0618"/>
    <s v="PRD028"/>
    <s v="STR013"/>
    <s v="EMP0036"/>
    <n v="6"/>
    <n v="389.12"/>
    <n v="10"/>
    <n v="233.47"/>
    <n v="2416.44"/>
    <n v="1859.88"/>
    <n v="556.55999999999995"/>
    <x v="1"/>
    <x v="0"/>
    <x v="1"/>
    <n v="0.51666666666666672"/>
    <s v="Weekend"/>
    <x v="58"/>
    <x v="3"/>
    <n v="380.12"/>
    <s v="Malathi Naidu"/>
    <s v="Gold"/>
    <x v="85"/>
    <s v="Cashier"/>
    <s v="FreshMart Tiruppur Extension"/>
    <x v="0"/>
    <x v="0"/>
    <x v="3"/>
    <n v="3"/>
    <n v="0.2303222922977603"/>
    <x v="1"/>
  </r>
  <r>
    <s v="INV102041"/>
    <d v="2026-03-28T00:00:00"/>
    <s v="CUST0004"/>
    <s v="PRD015"/>
    <s v="STR008"/>
    <s v="EMP0030"/>
    <n v="1"/>
    <n v="459.58"/>
    <n v="5"/>
    <n v="22.98"/>
    <n v="502.09"/>
    <n v="386.89"/>
    <n v="115.2"/>
    <x v="5"/>
    <x v="0"/>
    <x v="1"/>
    <n v="0.74861111111111112"/>
    <s v="Weekend"/>
    <x v="19"/>
    <x v="7"/>
    <n v="459.58"/>
    <s v="Naveen Sharma"/>
    <s v="Silver"/>
    <x v="110"/>
    <s v="Cashier"/>
    <s v="FreshMart Kochi Plaza"/>
    <x v="0"/>
    <x v="0"/>
    <x v="3"/>
    <n v="3"/>
    <n v="0.22944093688382564"/>
    <x v="4"/>
  </r>
  <r>
    <s v="INV101815"/>
    <d v="2026-08-02T00:00:00"/>
    <s v="CUST0056"/>
    <s v="PRD138"/>
    <s v="STR019"/>
    <s v="EMP0064"/>
    <n v="3"/>
    <n v="416.08"/>
    <n v="5"/>
    <n v="62.41"/>
    <n v="1363.7"/>
    <n v="958.92"/>
    <n v="404.78"/>
    <x v="5"/>
    <x v="0"/>
    <x v="1"/>
    <n v="0.77500000000000002"/>
    <s v="Weekend"/>
    <x v="99"/>
    <x v="0"/>
    <n v="416.08"/>
    <s v="Nithya Prabhu"/>
    <s v="Silver"/>
    <x v="174"/>
    <s v="Cashier"/>
    <s v="FreshMart Hyderabad Heights"/>
    <x v="0"/>
    <x v="0"/>
    <x v="11"/>
    <n v="8"/>
    <n v="0.29682481484197404"/>
    <x v="4"/>
  </r>
  <r>
    <s v="INV100634"/>
    <d v="2025-12-30T00:00:00"/>
    <s v="CUST0005"/>
    <s v="PRD071"/>
    <s v="STR117"/>
    <s v="EMP0009"/>
    <n v="1"/>
    <n v="53.39"/>
    <n v="15"/>
    <n v="8.01"/>
    <n v="45.38"/>
    <n v="43.01"/>
    <n v="2.37"/>
    <x v="0"/>
    <x v="0"/>
    <x v="1"/>
    <n v="0.51249999999999996"/>
    <s v="Weekday"/>
    <x v="37"/>
    <x v="1"/>
    <n v="53.39"/>
    <s v="Pandi Raj"/>
    <s v="Silver"/>
    <x v="190"/>
    <s v="Cashier"/>
    <s v="FreshMart Nagpur Market"/>
    <x v="0"/>
    <x v="1"/>
    <x v="2"/>
    <n v="12"/>
    <n v="5.2225650066108416E-2"/>
    <x v="3"/>
  </r>
  <r>
    <s v="INV101802"/>
    <d v="2025-12-24T00:00:00"/>
    <s v="CUST0634"/>
    <s v="PRD034"/>
    <s v="STR034"/>
    <s v="EMP0034"/>
    <n v="3"/>
    <n v="127.18"/>
    <n v="15"/>
    <n v="57.23"/>
    <n v="324.31"/>
    <n v="292.05"/>
    <n v="32.26"/>
    <x v="2"/>
    <x v="0"/>
    <x v="1"/>
    <n v="0.77569444444444446"/>
    <s v="Weekday"/>
    <x v="13"/>
    <x v="3"/>
    <n v="124.84"/>
    <s v="Chandrasekar Pandian"/>
    <s v="Gold"/>
    <x v="185"/>
    <s v="Cashier"/>
    <s v="FreshMart Tiruppur Circle"/>
    <x v="0"/>
    <x v="1"/>
    <x v="2"/>
    <n v="12"/>
    <n v="9.9472726712096449E-2"/>
    <x v="3"/>
  </r>
  <r>
    <s v="INV102408"/>
    <d v="2026-02-23T00:00:00"/>
    <s v="CUST0222"/>
    <s v="PRD017"/>
    <s v="STR034"/>
    <s v="EMP0059"/>
    <n v="1"/>
    <n v="464.41"/>
    <n v="20"/>
    <n v="92.88"/>
    <n v="371.53"/>
    <n v="397.69"/>
    <n v="-26.16"/>
    <x v="2"/>
    <x v="0"/>
    <x v="1"/>
    <n v="0.56736111111111109"/>
    <s v="Weekday"/>
    <x v="34"/>
    <x v="7"/>
    <n v="464.41"/>
    <s v="Balamurugan Varma"/>
    <s v="Silver"/>
    <x v="83"/>
    <s v="Billing"/>
    <s v="FreshMart Tiruppur Circle"/>
    <x v="0"/>
    <x v="0"/>
    <x v="0"/>
    <n v="2"/>
    <n v="-7.041154146367723E-2"/>
    <x v="2"/>
  </r>
  <r>
    <s v="INV100533"/>
    <d v="2026-02-24T00:00:00"/>
    <s v="CUST0063"/>
    <s v="PRD012"/>
    <s v="STR038"/>
    <s v="EMP0041"/>
    <n v="8"/>
    <n v="574.91"/>
    <n v="15"/>
    <n v="689.89"/>
    <n v="3909.39"/>
    <n v="2691.2"/>
    <n v="1218.19"/>
    <x v="0"/>
    <x v="0"/>
    <x v="1"/>
    <n v="0.86458333333333337"/>
    <s v="Weekday"/>
    <x v="51"/>
    <x v="6"/>
    <n v="541.35"/>
    <s v="Priya Varma"/>
    <s v="Gold"/>
    <x v="179"/>
    <s v="Inventory"/>
    <s v="FreshMart Hyderabad Hub"/>
    <x v="0"/>
    <x v="0"/>
    <x v="0"/>
    <n v="2"/>
    <n v="0.3116061585055469"/>
    <x v="3"/>
  </r>
  <r>
    <s v="INV101599"/>
    <d v="2025-12-13T00:00:00"/>
    <s v="CUST0120"/>
    <s v="PRD032"/>
    <s v="STR041"/>
    <s v="EMP0097"/>
    <n v="1"/>
    <n v="141.11000000000001"/>
    <n v="15"/>
    <n v="21.17"/>
    <n v="137.93"/>
    <n v="115.91"/>
    <n v="22.02"/>
    <x v="2"/>
    <x v="0"/>
    <x v="1"/>
    <n v="0.50416666666666665"/>
    <s v="Weekend"/>
    <x v="28"/>
    <x v="3"/>
    <n v="141.11000000000001"/>
    <s v="Lakshmi Balan"/>
    <s v="Silver"/>
    <x v="105"/>
    <s v="Billing"/>
    <s v="FreshMart Tiruppur Colony"/>
    <x v="0"/>
    <x v="1"/>
    <x v="2"/>
    <n v="12"/>
    <n v="0.15964619734648008"/>
    <x v="3"/>
  </r>
  <r>
    <s v="INV101291"/>
    <d v="2025-12-27T00:00:00"/>
    <s v="CUST0114"/>
    <s v="PRD022"/>
    <s v="STR054"/>
    <s v="EMP0104"/>
    <n v="1"/>
    <n v="397.22"/>
    <n v="5"/>
    <n v="19.86"/>
    <n v="433.96"/>
    <n v="319.37"/>
    <n v="114.59"/>
    <x v="1"/>
    <x v="0"/>
    <x v="1"/>
    <n v="0.3923611111111111"/>
    <s v="Weekend"/>
    <x v="25"/>
    <x v="7"/>
    <n v="397.22"/>
    <s v="Hariharan Menon"/>
    <s v="Bronze"/>
    <x v="81"/>
    <s v="Inventory"/>
    <s v="FreshMart Mysuru Plaza"/>
    <x v="0"/>
    <x v="1"/>
    <x v="2"/>
    <n v="12"/>
    <n v="0.26405659507788737"/>
    <x v="4"/>
  </r>
  <r>
    <s v="INV101691"/>
    <d v="2026-09-03T00:00:00"/>
    <s v="CUST0353"/>
    <s v="PRD099"/>
    <s v="STR076"/>
    <s v="EMP0099"/>
    <n v="8"/>
    <n v="442.74"/>
    <n v="15"/>
    <n v="531.29"/>
    <n v="3010.63"/>
    <n v="2779.76"/>
    <n v="230.87"/>
    <x v="1"/>
    <x v="0"/>
    <x v="1"/>
    <n v="0.63888888888888884"/>
    <s v="Weekday"/>
    <x v="20"/>
    <x v="10"/>
    <n v="401.06"/>
    <s v="Mala Nair"/>
    <s v="Gold"/>
    <x v="170"/>
    <s v="Cashier"/>
    <s v="FreshMart Hyderabad Towers"/>
    <x v="0"/>
    <x v="0"/>
    <x v="10"/>
    <n v="9"/>
    <n v="7.6684946340134785E-2"/>
    <x v="3"/>
  </r>
  <r>
    <s v="INV101322"/>
    <d v="2026-02-21T00:00:00"/>
    <s v="CUST0564"/>
    <s v="PRD002"/>
    <s v="STR080"/>
    <s v="EMP0285"/>
    <n v="5"/>
    <n v="463.38"/>
    <n v="10"/>
    <n v="231.69"/>
    <n v="2397.9899999999998"/>
    <n v="1270.25"/>
    <n v="1127.74"/>
    <x v="3"/>
    <x v="0"/>
    <x v="1"/>
    <n v="0.62152777777777779"/>
    <s v="Weekend"/>
    <x v="83"/>
    <x v="6"/>
    <n v="440.5"/>
    <s v="Kannan Raj"/>
    <s v="Gold"/>
    <x v="62"/>
    <s v="Store Manager"/>
    <s v="FreshMart Madurai Colony"/>
    <x v="0"/>
    <x v="0"/>
    <x v="0"/>
    <n v="2"/>
    <n v="0.47028553079871066"/>
    <x v="1"/>
  </r>
  <r>
    <s v="INV100145"/>
    <d v="2026-11-02T00:00:00"/>
    <s v="CUST0062"/>
    <s v="PRD014"/>
    <s v="STR085"/>
    <s v="EMP0121"/>
    <n v="3"/>
    <n v="434.65"/>
    <n v="10"/>
    <n v="130.38999999999999"/>
    <n v="1173.56"/>
    <n v="1054.8900000000001"/>
    <n v="118.67"/>
    <x v="1"/>
    <x v="0"/>
    <x v="1"/>
    <n v="0.48125000000000001"/>
    <s v="Weekday"/>
    <x v="54"/>
    <x v="7"/>
    <n v="434.65"/>
    <s v="Yazhini Varma"/>
    <s v="Bronze"/>
    <x v="130"/>
    <s v="Cashier"/>
    <s v="FreshMart Mysuru Arcade"/>
    <x v="0"/>
    <x v="0"/>
    <x v="5"/>
    <n v="11"/>
    <n v="0.10111967006373769"/>
    <x v="1"/>
  </r>
  <r>
    <s v="INV100791"/>
    <d v="2025-12-18T00:00:00"/>
    <m/>
    <s v="PRD116"/>
    <s v="STR090"/>
    <s v="EMP0032"/>
    <n v="4"/>
    <n v="168.55"/>
    <n v="20"/>
    <n v="134.84"/>
    <n v="539.36"/>
    <n v="511.92"/>
    <n v="27.44"/>
    <x v="5"/>
    <x v="0"/>
    <x v="1"/>
    <n v="0.49583333333333335"/>
    <s v="Weekday"/>
    <x v="125"/>
    <x v="4"/>
    <n v="150.04"/>
    <m/>
    <m/>
    <x v="186"/>
    <s v="Cashier"/>
    <s v="FreshMart Mysuru Heights"/>
    <x v="0"/>
    <x v="1"/>
    <x v="2"/>
    <n v="12"/>
    <n v="5.0875111242954615E-2"/>
    <x v="2"/>
  </r>
  <r>
    <s v="INV102493"/>
    <d v="2026-03-15T00:00:00"/>
    <s v="CUST0616"/>
    <s v="PRD002"/>
    <s v="STR092"/>
    <s v="EMP0122"/>
    <n v="2"/>
    <n v="440.5"/>
    <n v="10"/>
    <n v="88.1"/>
    <n v="911.83"/>
    <n v="508.1"/>
    <n v="403.73"/>
    <x v="3"/>
    <x v="0"/>
    <x v="1"/>
    <n v="0.66249999999999998"/>
    <s v="Weekend"/>
    <x v="83"/>
    <x v="6"/>
    <n v="440.5"/>
    <s v="Chitra Balan"/>
    <s v="Bronze"/>
    <x v="64"/>
    <s v="Cashier"/>
    <s v="FreshMart Chennai Gardens"/>
    <x v="0"/>
    <x v="0"/>
    <x v="3"/>
    <n v="3"/>
    <n v="0.44276893719223981"/>
    <x v="1"/>
  </r>
  <r>
    <s v="INV102148"/>
    <d v="2025-12-20T00:00:00"/>
    <s v="CUST0030"/>
    <s v="PRD097"/>
    <s v="STR003"/>
    <s v="EMP0245"/>
    <n v="5"/>
    <n v="365.92"/>
    <n v="15"/>
    <n v="274.44"/>
    <n v="1788.43"/>
    <n v="1551.9"/>
    <n v="236.53"/>
    <x v="2"/>
    <x v="0"/>
    <x v="1"/>
    <n v="0.8520833333333333"/>
    <s v="Weekend"/>
    <x v="41"/>
    <x v="10"/>
    <n v="365.92"/>
    <s v="Revathi Pillai"/>
    <s v="Silver"/>
    <x v="317"/>
    <s v="Inventory"/>
    <s v="FreshMart Tiruppur Square"/>
    <x v="0"/>
    <x v="1"/>
    <x v="2"/>
    <n v="12"/>
    <n v="0.13225566558378019"/>
    <x v="3"/>
  </r>
  <r>
    <s v="INV101532"/>
    <d v="2026-03-24T00:00:00"/>
    <s v="CUST0471"/>
    <s v="PRD051"/>
    <s v="STR043"/>
    <s v="EMP0271"/>
    <n v="4"/>
    <n v="147.97"/>
    <n v="15"/>
    <n v="88.78"/>
    <n v="503.1"/>
    <n v="451.2"/>
    <n v="51.9"/>
    <x v="5"/>
    <x v="0"/>
    <x v="1"/>
    <n v="0.55486111111111114"/>
    <s v="Weekday"/>
    <x v="136"/>
    <x v="2"/>
    <n v="147.97"/>
    <s v="Latha Subramaniam"/>
    <s v="Silver"/>
    <x v="187"/>
    <s v="Inventory"/>
    <s v="FreshMart Erode Heights"/>
    <x v="0"/>
    <x v="0"/>
    <x v="3"/>
    <n v="3"/>
    <n v="0.10316040548598687"/>
    <x v="3"/>
  </r>
  <r>
    <s v="INV100283"/>
    <d v="2025-12-15T00:00:00"/>
    <s v="CUST0368"/>
    <s v="PRD150"/>
    <s v="STR012"/>
    <s v="EMP0157"/>
    <n v="4"/>
    <n v="214.04"/>
    <n v="5"/>
    <n v="42.81"/>
    <n v="813.35"/>
    <n v="632.24"/>
    <n v="181.11"/>
    <x v="4"/>
    <x v="0"/>
    <x v="1"/>
    <n v="0.62569444444444444"/>
    <s v="Weekday"/>
    <x v="86"/>
    <x v="5"/>
    <n v="214.04"/>
    <s v="Kamala Chettiar"/>
    <s v="Silver"/>
    <x v="142"/>
    <s v="Cashier"/>
    <s v="FreshMart Chennai Junction"/>
    <x v="0"/>
    <x v="1"/>
    <x v="2"/>
    <n v="12"/>
    <n v="0.22267166656420975"/>
    <x v="4"/>
  </r>
  <r>
    <s v="INV101715"/>
    <d v="2026-03-01T00:00:00"/>
    <s v="CUST0294"/>
    <s v="PRD103"/>
    <s v="STR080"/>
    <s v="EMP0285"/>
    <n v="3"/>
    <n v="355.64"/>
    <n v="15"/>
    <n v="160.04"/>
    <n v="1042.9100000000001"/>
    <n v="910.23"/>
    <n v="132.68"/>
    <x v="1"/>
    <x v="0"/>
    <x v="1"/>
    <n v="0.60555555555555551"/>
    <s v="Weekend"/>
    <x v="93"/>
    <x v="10"/>
    <n v="355.64"/>
    <s v="Deepak Venkataraman"/>
    <s v="Silver"/>
    <x v="62"/>
    <s v="Store Manager"/>
    <s v="FreshMart Madurai Colony"/>
    <x v="0"/>
    <x v="0"/>
    <x v="3"/>
    <n v="3"/>
    <n v="0.12722094907518386"/>
    <x v="3"/>
  </r>
  <r>
    <s v="INV100477"/>
    <d v="2026-08-02T00:00:00"/>
    <s v="CUST0330"/>
    <s v="PRD120"/>
    <s v="STR088"/>
    <s v="EMP0012"/>
    <n v="4"/>
    <n v="109.69"/>
    <n v="20"/>
    <n v="87.75"/>
    <n v="403.66"/>
    <n v="371.84"/>
    <n v="31.82"/>
    <x v="3"/>
    <x v="0"/>
    <x v="1"/>
    <n v="0.71388888888888891"/>
    <s v="Weekend"/>
    <x v="26"/>
    <x v="8"/>
    <n v="109.69"/>
    <s v="Anand Balan"/>
    <s v="Silver"/>
    <x v="172"/>
    <s v="Cashier"/>
    <s v="FreshMart Salem Extension"/>
    <x v="0"/>
    <x v="0"/>
    <x v="11"/>
    <n v="8"/>
    <n v="7.8828717237278897E-2"/>
    <x v="2"/>
  </r>
  <r>
    <s v="INV101999"/>
    <d v="2026-01-21T00:00:00"/>
    <s v="CUST0369"/>
    <s v="PRD092"/>
    <s v="STR010"/>
    <s v="EMP0129"/>
    <n v="3"/>
    <n v="224.28"/>
    <n v="10"/>
    <n v="67.28"/>
    <n v="605.55999999999995"/>
    <n v="577.16999999999996"/>
    <n v="28.39"/>
    <x v="0"/>
    <x v="0"/>
    <x v="1"/>
    <n v="0.69861111111111107"/>
    <s v="Weekday"/>
    <x v="22"/>
    <x v="9"/>
    <n v="224.28"/>
    <s v="Bharath Gupta"/>
    <s v="Bronze"/>
    <x v="173"/>
    <s v="Inventory"/>
    <s v="FreshMart Kochi Colony"/>
    <x v="0"/>
    <x v="0"/>
    <x v="7"/>
    <n v="1"/>
    <n v="4.6882224717616758E-2"/>
    <x v="1"/>
  </r>
  <r>
    <s v="INV101333"/>
    <d v="2026-01-20T00:00:00"/>
    <s v="CUST0389"/>
    <s v="PRD047"/>
    <s v="STR046"/>
    <s v="EMP0172"/>
    <n v="5"/>
    <n v="474.19"/>
    <n v="5"/>
    <n v="118.55"/>
    <n v="2252.4"/>
    <n v="1719.45"/>
    <n v="532.95000000000005"/>
    <x v="1"/>
    <x v="0"/>
    <x v="1"/>
    <n v="0.75763888888888886"/>
    <s v="Weekday"/>
    <x v="91"/>
    <x v="2"/>
    <n v="474.19"/>
    <s v="Madhavan Naidu"/>
    <s v="Silver"/>
    <x v="151"/>
    <s v="Cashier"/>
    <s v="FreshMart Mysuru Colony"/>
    <x v="0"/>
    <x v="0"/>
    <x v="7"/>
    <n v="1"/>
    <n v="0.23661427810335642"/>
    <x v="4"/>
  </r>
  <r>
    <s v="INV100297"/>
    <d v="2025-12-14T00:00:00"/>
    <s v="CUST0517"/>
    <s v="PRD027"/>
    <s v="STR014"/>
    <s v="EMP0109"/>
    <n v="3"/>
    <n v="139.21"/>
    <n v="5"/>
    <n v="20.88"/>
    <n v="456.26"/>
    <n v="320.97000000000003"/>
    <n v="135.29"/>
    <x v="4"/>
    <x v="0"/>
    <x v="1"/>
    <n v="0.40347222222222223"/>
    <s v="Weekend"/>
    <x v="4"/>
    <x v="3"/>
    <n v="139.21"/>
    <s v="Tamil Varma"/>
    <s v="Silver"/>
    <x v="164"/>
    <s v="Store Manager"/>
    <s v="FreshMart Coimbatore Circle"/>
    <x v="0"/>
    <x v="1"/>
    <x v="2"/>
    <n v="12"/>
    <n v="0.29651952833910489"/>
    <x v="4"/>
  </r>
  <r>
    <s v="INV100049"/>
    <d v="2026-01-17T00:00:00"/>
    <s v="CUST0445"/>
    <s v="PRD006"/>
    <s v="STR039"/>
    <s v="EMP0061"/>
    <n v="2"/>
    <n v="343.56"/>
    <n v="10"/>
    <n v="68.709999999999994"/>
    <n v="711.17"/>
    <n v="432.64"/>
    <n v="278.52999999999997"/>
    <x v="5"/>
    <x v="0"/>
    <x v="1"/>
    <n v="0.49722222222222223"/>
    <s v="Weekend"/>
    <x v="81"/>
    <x v="6"/>
    <n v="343.56"/>
    <s v="Anjali Kumar"/>
    <s v="Silver"/>
    <x v="177"/>
    <s v="Billing"/>
    <s v="FreshMart Mysuru Market"/>
    <x v="0"/>
    <x v="0"/>
    <x v="7"/>
    <n v="1"/>
    <n v="0.39165037895299293"/>
    <x v="1"/>
  </r>
  <r>
    <s v="INV102368"/>
    <d v="2025-11-12T00:00:00"/>
    <s v="CUST0448"/>
    <s v="PRD140"/>
    <s v="STR028"/>
    <s v="EMP0235"/>
    <n v="4"/>
    <n v="352.51"/>
    <n v="20"/>
    <n v="282.01"/>
    <n v="1128.03"/>
    <n v="1040.24"/>
    <n v="87.79"/>
    <x v="4"/>
    <x v="0"/>
    <x v="1"/>
    <n v="0.76666666666666672"/>
    <s v="Weekday"/>
    <x v="128"/>
    <x v="5"/>
    <n v="352.51"/>
    <s v="Sanjay Achari"/>
    <s v="Silver"/>
    <x v="71"/>
    <s v="Cashier"/>
    <s v="FreshMart Ahmedabad Hub"/>
    <x v="0"/>
    <x v="1"/>
    <x v="5"/>
    <n v="11"/>
    <n v="7.7825944345451814E-2"/>
    <x v="2"/>
  </r>
  <r>
    <s v="INV100660"/>
    <d v="2026-02-25T00:00:00"/>
    <s v="CUST0599"/>
    <s v="PRD121"/>
    <s v="STR059"/>
    <s v="EMP0043"/>
    <n v="6"/>
    <n v="322.24"/>
    <n v="15"/>
    <n v="290.02"/>
    <n v="1643.42"/>
    <n v="1629.18"/>
    <n v="14.24"/>
    <x v="0"/>
    <x v="0"/>
    <x v="1"/>
    <n v="0.85277777777777775"/>
    <s v="Weekday"/>
    <x v="112"/>
    <x v="8"/>
    <n v="223.15"/>
    <s v="Kalpana Subramaniam"/>
    <s v="Gold"/>
    <x v="193"/>
    <s v="Cashier"/>
    <s v="FreshMart Coimbatore Plaza"/>
    <x v="0"/>
    <x v="0"/>
    <x v="0"/>
    <n v="2"/>
    <n v="8.6648574314539192E-3"/>
    <x v="3"/>
  </r>
  <r>
    <s v="INV100599"/>
    <d v="2026-10-02T00:00:00"/>
    <s v="CUST0514"/>
    <s v="PRD013"/>
    <s v="STR006"/>
    <s v="EMP0265"/>
    <n v="4"/>
    <n v="161.03"/>
    <n v="10"/>
    <n v="64.41"/>
    <n v="579.71"/>
    <n v="496.96"/>
    <n v="82.75"/>
    <x v="1"/>
    <x v="0"/>
    <x v="1"/>
    <n v="0.59791666666666665"/>
    <s v="Weekday"/>
    <x v="24"/>
    <x v="7"/>
    <n v="161.03"/>
    <s v="Naveen Rao"/>
    <s v="Silver"/>
    <x v="124"/>
    <s v="Operations"/>
    <s v="FreshMart Mysuru Junction"/>
    <x v="0"/>
    <x v="0"/>
    <x v="8"/>
    <n v="10"/>
    <n v="0.14274378568594642"/>
    <x v="1"/>
  </r>
  <r>
    <s v="INV102046"/>
    <d v="2025-12-16T00:00:00"/>
    <s v="CUST0657"/>
    <s v="PRD049"/>
    <s v="STR014"/>
    <s v="EMP0051"/>
    <n v="1"/>
    <n v="418.79"/>
    <n v="15"/>
    <n v="62.82"/>
    <n v="355.97"/>
    <n v="308.94"/>
    <n v="47.03"/>
    <x v="4"/>
    <x v="0"/>
    <x v="1"/>
    <n v="0.63472222222222219"/>
    <s v="Weekday"/>
    <x v="48"/>
    <x v="2"/>
    <n v="418.79"/>
    <s v="Devi Pandian"/>
    <s v="Silver"/>
    <x v="150"/>
    <s v="Billing"/>
    <s v="FreshMart Coimbatore Circle"/>
    <x v="0"/>
    <x v="1"/>
    <x v="2"/>
    <n v="12"/>
    <n v="0.13211787510183443"/>
    <x v="3"/>
  </r>
  <r>
    <s v="INV102322"/>
    <d v="2025-07-12T00:00:00"/>
    <s v="CUST0093"/>
    <s v="PRD031"/>
    <s v="STR088"/>
    <s v="EMP0012"/>
    <n v="5"/>
    <n v="342.46"/>
    <n v="20"/>
    <n v="342.46"/>
    <n v="1575.32"/>
    <n v="1358.9"/>
    <n v="216.42"/>
    <x v="3"/>
    <x v="0"/>
    <x v="1"/>
    <n v="0.47499999999999998"/>
    <s v="Weekend"/>
    <x v="50"/>
    <x v="3"/>
    <n v="342.46"/>
    <s v="Prakash Menon"/>
    <s v="Silver"/>
    <x v="172"/>
    <s v="Cashier"/>
    <s v="FreshMart Salem Extension"/>
    <x v="0"/>
    <x v="1"/>
    <x v="1"/>
    <n v="7"/>
    <n v="0.13738161135515323"/>
    <x v="2"/>
  </r>
  <r>
    <s v="INV100511"/>
    <d v="2025-06-12T00:00:00"/>
    <s v="CUST0514"/>
    <s v="PRD082"/>
    <s v="STR043"/>
    <m/>
    <n v="1"/>
    <n v="232.92"/>
    <n v="10"/>
    <n v="23.29"/>
    <n v="241.07"/>
    <n v="192.41"/>
    <n v="48.66"/>
    <x v="5"/>
    <x v="0"/>
    <x v="1"/>
    <n v="0.75277777777777777"/>
    <s v="Weekend"/>
    <x v="31"/>
    <x v="9"/>
    <n v="232.92"/>
    <s v="Naveen Rao"/>
    <s v="Silver"/>
    <x v="49"/>
    <m/>
    <s v="FreshMart Erode Heights"/>
    <x v="0"/>
    <x v="1"/>
    <x v="9"/>
    <n v="6"/>
    <n v="0.20185008503754095"/>
    <x v="1"/>
  </r>
  <r>
    <s v="INV102334"/>
    <d v="2025-05-12T00:00:00"/>
    <s v="CUST0141"/>
    <s v="PRD006"/>
    <s v="STR086"/>
    <s v="EMP0263"/>
    <n v="3"/>
    <n v="343.56"/>
    <n v="20"/>
    <n v="206.14"/>
    <n v="824.54"/>
    <n v="648.96"/>
    <n v="175.58"/>
    <x v="1"/>
    <x v="0"/>
    <x v="1"/>
    <n v="0.79722222222222228"/>
    <s v="Weekday"/>
    <x v="81"/>
    <x v="6"/>
    <n v="343.56"/>
    <s v="Jagan Rao"/>
    <s v="Bronze"/>
    <x v="99"/>
    <s v="Cashier"/>
    <s v="FreshMart Bengaluru Circle"/>
    <x v="0"/>
    <x v="1"/>
    <x v="6"/>
    <n v="5"/>
    <n v="0.21294297426443837"/>
    <x v="2"/>
  </r>
  <r>
    <s v="INV100840"/>
    <d v="2025-03-12T00:00:00"/>
    <s v="CUST0518"/>
    <s v="PRD093"/>
    <s v="STR065"/>
    <s v="EMP0147"/>
    <n v="8"/>
    <n v="101.26"/>
    <n v="10"/>
    <n v="81.010000000000005"/>
    <n v="729.07"/>
    <n v="638.55999999999995"/>
    <n v="90.51"/>
    <x v="2"/>
    <x v="0"/>
    <x v="1"/>
    <n v="0.69930555555555551"/>
    <s v="Weekday"/>
    <x v="61"/>
    <x v="10"/>
    <n v="96.72"/>
    <s v="Raghav Kumar"/>
    <s v="Gold"/>
    <x v="134"/>
    <s v="Billing"/>
    <s v="FreshMart Mysuru Enclave"/>
    <x v="0"/>
    <x v="1"/>
    <x v="3"/>
    <n v="3"/>
    <n v="0.12414445800814737"/>
    <x v="1"/>
  </r>
  <r>
    <s v="INV101575"/>
    <d v="2025-02-12T00:00:00"/>
    <s v="CUST0165"/>
    <s v="PRD050"/>
    <s v="STR028"/>
    <s v="EMP0337"/>
    <n v="5"/>
    <n v="51.63"/>
    <n v="5"/>
    <n v="12.91"/>
    <n v="245.24"/>
    <n v="187.4"/>
    <n v="57.84"/>
    <x v="3"/>
    <x v="0"/>
    <x v="1"/>
    <n v="0.42430555555555555"/>
    <s v="Weekday"/>
    <x v="2"/>
    <x v="2"/>
    <n v="51.33"/>
    <s v="Meena Reddy"/>
    <s v="Gold"/>
    <x v="313"/>
    <s v="Store Manager"/>
    <s v="FreshMart Ahmedabad Hub"/>
    <x v="0"/>
    <x v="1"/>
    <x v="0"/>
    <n v="2"/>
    <n v="0.23585059533518188"/>
    <x v="4"/>
  </r>
  <r>
    <s v="INV102483"/>
    <d v="2025-11-29T00:00:00"/>
    <s v="CUST0475"/>
    <s v="PRD028"/>
    <s v="STR077"/>
    <s v="EMP0030"/>
    <n v="8"/>
    <n v="429.84"/>
    <n v="5"/>
    <n v="171.94"/>
    <n v="3756.8"/>
    <n v="2479.84"/>
    <n v="1276.96"/>
    <x v="0"/>
    <x v="0"/>
    <x v="1"/>
    <n v="0.77361111111111114"/>
    <s v="Weekend"/>
    <x v="58"/>
    <x v="3"/>
    <n v="380.12"/>
    <s v="Gopal Prabhu"/>
    <s v="Gold"/>
    <x v="110"/>
    <s v="Cashier"/>
    <s v="FreshMart Kochi Gardens"/>
    <x v="0"/>
    <x v="1"/>
    <x v="5"/>
    <n v="11"/>
    <n v="0.33990630323679727"/>
    <x v="4"/>
  </r>
  <r>
    <s v="INV100275"/>
    <d v="2025-11-26T00:00:00"/>
    <s v="CUST0394"/>
    <s v="PRD048"/>
    <s v="STR046"/>
    <s v="EMP0191"/>
    <n v="7"/>
    <n v="150.41999999999999"/>
    <n v="15"/>
    <n v="157.94"/>
    <n v="895"/>
    <n v="764.47"/>
    <n v="130.53"/>
    <x v="4"/>
    <x v="0"/>
    <x v="1"/>
    <n v="0.42430555555555555"/>
    <s v="Weekday"/>
    <x v="122"/>
    <x v="2"/>
    <n v="147.72"/>
    <s v="Sudha Mudaliar"/>
    <s v="Gold"/>
    <x v="306"/>
    <s v="Billing"/>
    <s v="FreshMart Mysuru Colony"/>
    <x v="0"/>
    <x v="1"/>
    <x v="5"/>
    <n v="11"/>
    <n v="0.14584357541899443"/>
    <x v="3"/>
  </r>
  <r>
    <s v="INV100502"/>
    <d v="2025-11-24T00:00:00"/>
    <s v="CUST0289"/>
    <s v="PRD043"/>
    <s v="STR047"/>
    <s v="EMP0088"/>
    <n v="5"/>
    <n v="42.97"/>
    <n v="5"/>
    <n v="10.74"/>
    <n v="204.11"/>
    <n v="182.95"/>
    <n v="21.16"/>
    <x v="4"/>
    <x v="0"/>
    <x v="1"/>
    <n v="0.53819444444444442"/>
    <s v="Weekday"/>
    <x v="131"/>
    <x v="12"/>
    <n v="42.97"/>
    <s v="Mala Naidu"/>
    <s v="Silver"/>
    <x v="189"/>
    <s v="Cashier"/>
    <s v="FreshMart Hyderabad Enclave"/>
    <x v="0"/>
    <x v="1"/>
    <x v="5"/>
    <n v="11"/>
    <n v="0.10366958992700014"/>
    <x v="4"/>
  </r>
  <r>
    <s v="INV100747"/>
    <d v="2025-11-23T00:00:00"/>
    <s v="CUST0567"/>
    <s v="PRD026"/>
    <s v="STR011"/>
    <s v="EMP0102"/>
    <n v="6"/>
    <n v="348.01"/>
    <n v="5"/>
    <n v="104.4"/>
    <n v="2281.21"/>
    <n v="1483.5"/>
    <n v="797.71"/>
    <x v="2"/>
    <x v="0"/>
    <x v="1"/>
    <n v="0.38541666666666669"/>
    <s v="Weekend"/>
    <x v="15"/>
    <x v="3"/>
    <n v="329.69"/>
    <s v="Bharath Balan"/>
    <s v="Gold"/>
    <x v="149"/>
    <s v="Cashier"/>
    <s v="FreshMart Bengaluru Enclave"/>
    <x v="0"/>
    <x v="1"/>
    <x v="5"/>
    <n v="11"/>
    <n v="0.34968722739248032"/>
    <x v="4"/>
  </r>
  <r>
    <s v="INV102302"/>
    <d v="2025-11-15T00:00:00"/>
    <s v="CUST0045"/>
    <s v="PRD028"/>
    <s v="STR089"/>
    <s v="EMP0105"/>
    <n v="6"/>
    <n v="427.65"/>
    <n v="5"/>
    <n v="128.29"/>
    <n v="2803.25"/>
    <n v="1859.88"/>
    <n v="943.37"/>
    <x v="5"/>
    <x v="0"/>
    <x v="1"/>
    <n v="0.7319444444444444"/>
    <s v="Weekend"/>
    <x v="58"/>
    <x v="3"/>
    <n v="380.12"/>
    <s v="Thenmozhi Pandian"/>
    <s v="Gold"/>
    <x v="63"/>
    <s v="Cashier"/>
    <s v="FreshMart Salem Hub"/>
    <x v="0"/>
    <x v="1"/>
    <x v="5"/>
    <n v="11"/>
    <n v="0.33652724516186572"/>
    <x v="4"/>
  </r>
  <r>
    <s v="INV102137"/>
    <d v="2025-12-11T00:00:00"/>
    <s v="CUST0042"/>
    <s v="PRD135"/>
    <s v="STR071"/>
    <s v="EMP0120"/>
    <n v="4"/>
    <n v="379.12"/>
    <n v="5"/>
    <n v="75.819999999999993"/>
    <n v="1440.66"/>
    <n v="1172.2"/>
    <n v="268.45999999999998"/>
    <x v="3"/>
    <x v="0"/>
    <x v="1"/>
    <n v="0.66597222222222219"/>
    <s v="Weekday"/>
    <x v="43"/>
    <x v="0"/>
    <n v="379.12"/>
    <s v="Malathi Kumar"/>
    <s v="Silver"/>
    <x v="147"/>
    <s v="Cashier"/>
    <s v="FreshMart Salem Crossing"/>
    <x v="0"/>
    <x v="1"/>
    <x v="2"/>
    <n v="12"/>
    <n v="0.18634514736301416"/>
    <x v="4"/>
  </r>
  <r>
    <s v="INV101893"/>
    <d v="2025-03-11T00:00:00"/>
    <s v="CUST0510"/>
    <s v="PRD020"/>
    <s v="STR080"/>
    <s v="EMP0285"/>
    <n v="1"/>
    <n v="99.93"/>
    <n v="10"/>
    <n v="9.99"/>
    <n v="89.94"/>
    <n v="86.05"/>
    <n v="3.89"/>
    <x v="1"/>
    <x v="0"/>
    <x v="1"/>
    <n v="0.70902777777777781"/>
    <s v="Weekday"/>
    <x v="35"/>
    <x v="7"/>
    <n v="99.93"/>
    <s v="Esha Nair"/>
    <s v="Bronze"/>
    <x v="62"/>
    <s v="Store Manager"/>
    <s v="FreshMart Madurai Colony"/>
    <x v="0"/>
    <x v="1"/>
    <x v="3"/>
    <n v="3"/>
    <n v="4.3251056259728714E-2"/>
    <x v="1"/>
  </r>
  <r>
    <s v="INV100842"/>
    <d v="2025-02-11T00:00:00"/>
    <s v="CUST0205"/>
    <s v="PRD109"/>
    <s v="STR049"/>
    <s v="EMP0183"/>
    <n v="7"/>
    <n v="159.38"/>
    <n v="10"/>
    <n v="111.57"/>
    <n v="1154.7"/>
    <n v="965.65"/>
    <n v="189.05"/>
    <x v="1"/>
    <x v="0"/>
    <x v="1"/>
    <n v="0.73958333333333337"/>
    <s v="Weekend"/>
    <x v="18"/>
    <x v="4"/>
    <n v="157.97999999999999"/>
    <s v="Lalitha Nathan"/>
    <s v="Gold"/>
    <x v="146"/>
    <s v="Cashier"/>
    <s v="FreshMart Mysuru Circle"/>
    <x v="0"/>
    <x v="1"/>
    <x v="0"/>
    <n v="2"/>
    <n v="0.16372217892093185"/>
    <x v="1"/>
  </r>
  <r>
    <s v="INV102249"/>
    <d v="2025-02-11T00:00:00"/>
    <s v="CUST0494"/>
    <s v="PRD149"/>
    <s v="STR065"/>
    <s v="EMP0192"/>
    <n v="6"/>
    <n v="189.82"/>
    <n v="5"/>
    <n v="56.95"/>
    <n v="1244.27"/>
    <n v="745.98"/>
    <n v="498.29"/>
    <x v="3"/>
    <x v="0"/>
    <x v="1"/>
    <n v="0.60347222222222219"/>
    <s v="Weekend"/>
    <x v="89"/>
    <x v="5"/>
    <n v="171.25"/>
    <s v="Bhavani Reddy"/>
    <s v="Gold"/>
    <x v="92"/>
    <s v="Billing"/>
    <s v="FreshMart Mysuru Enclave"/>
    <x v="0"/>
    <x v="1"/>
    <x v="0"/>
    <n v="2"/>
    <n v="0.40046774413913383"/>
    <x v="4"/>
  </r>
  <r>
    <s v="INV100293"/>
    <d v="2025-10-31T00:00:00"/>
    <s v="CUST0025"/>
    <s v="PRD089"/>
    <s v="STR102"/>
    <s v="EMP0331"/>
    <n v="3"/>
    <n v="305.67"/>
    <n v="10"/>
    <n v="91.7"/>
    <n v="825.31"/>
    <n v="754.26"/>
    <n v="71.05"/>
    <x v="2"/>
    <x v="0"/>
    <x v="1"/>
    <n v="0.54097222222222219"/>
    <s v="Weekday"/>
    <x v="92"/>
    <x v="9"/>
    <n v="305.67"/>
    <s v="Vani Chettiar"/>
    <s v="Bronze"/>
    <x v="318"/>
    <s v="Cashier"/>
    <s v="FreshMart Nagpur Towers"/>
    <x v="0"/>
    <x v="1"/>
    <x v="8"/>
    <n v="10"/>
    <n v="8.6088863578534125E-2"/>
    <x v="1"/>
  </r>
  <r>
    <s v="INV102030"/>
    <d v="2025-10-30T00:00:00"/>
    <s v="CUST0020"/>
    <s v="PRD095"/>
    <s v="STR028"/>
    <s v="EMP0123"/>
    <n v="1"/>
    <n v="75.680000000000007"/>
    <n v="15"/>
    <n v="11.35"/>
    <n v="64.33"/>
    <n v="62.14"/>
    <n v="2.19"/>
    <x v="4"/>
    <x v="0"/>
    <x v="1"/>
    <n v="0.87361111111111112"/>
    <s v="Weekday"/>
    <x v="53"/>
    <x v="10"/>
    <n v="75.680000000000007"/>
    <s v="Ilango Murugan"/>
    <s v="Bronze"/>
    <x v="111"/>
    <s v="Cashier"/>
    <s v="FreshMart Ahmedabad Hub"/>
    <x v="0"/>
    <x v="1"/>
    <x v="8"/>
    <n v="10"/>
    <n v="3.4043214674335458E-2"/>
    <x v="3"/>
  </r>
  <r>
    <s v="INV102135"/>
    <d v="2025-10-30T00:00:00"/>
    <s v="CUST0049"/>
    <s v="PRD121"/>
    <s v="STR028"/>
    <s v="EMP0235"/>
    <n v="6"/>
    <n v="339.33"/>
    <n v="20"/>
    <n v="407.2"/>
    <n v="1628.78"/>
    <n v="1629.18"/>
    <n v="-0.4"/>
    <x v="5"/>
    <x v="0"/>
    <x v="1"/>
    <n v="0.80347222222222225"/>
    <s v="Weekday"/>
    <x v="112"/>
    <x v="8"/>
    <n v="223.15"/>
    <s v="Lokesh Gupta"/>
    <s v="Gold"/>
    <x v="71"/>
    <s v="Cashier"/>
    <s v="FreshMart Ahmedabad Hub"/>
    <x v="0"/>
    <x v="1"/>
    <x v="8"/>
    <n v="10"/>
    <n v="-2.4558258328319355E-4"/>
    <x v="2"/>
  </r>
  <r>
    <s v="INV100762"/>
    <d v="2025-10-26T00:00:00"/>
    <s v="CUST0205"/>
    <s v="PRD018"/>
    <s v="STR007"/>
    <s v="EMP0024"/>
    <n v="7"/>
    <n v="260.82"/>
    <n v="20"/>
    <n v="365.15"/>
    <n v="1679.68"/>
    <n v="1338.4"/>
    <n v="341.28"/>
    <x v="0"/>
    <x v="0"/>
    <x v="1"/>
    <n v="0.48749999999999999"/>
    <s v="Weekend"/>
    <x v="21"/>
    <x v="7"/>
    <n v="232.58"/>
    <s v="Lalitha Nathan"/>
    <s v="Gold"/>
    <x v="156"/>
    <s v="Cashier"/>
    <s v="FreshMart Mysuru Towers"/>
    <x v="0"/>
    <x v="1"/>
    <x v="8"/>
    <n v="10"/>
    <n v="0.20318155839207466"/>
    <x v="2"/>
  </r>
  <r>
    <s v="INV101905"/>
    <d v="2025-10-24T00:00:00"/>
    <s v="CUST0493"/>
    <s v="PRD137"/>
    <s v="STR062"/>
    <s v="EMP0350"/>
    <n v="6"/>
    <n v="485.63"/>
    <n v="5"/>
    <n v="145.69"/>
    <n v="2768.09"/>
    <n v="2111.2199999999998"/>
    <n v="656.87"/>
    <x v="5"/>
    <x v="0"/>
    <x v="1"/>
    <n v="0.80277777777777781"/>
    <s v="Weekday"/>
    <x v="0"/>
    <x v="0"/>
    <n v="442.14"/>
    <s v="Elango Nair"/>
    <s v="Gold"/>
    <x v="94"/>
    <s v="Cashier"/>
    <s v="FreshMart Hyderabad Crossing"/>
    <x v="0"/>
    <x v="1"/>
    <x v="8"/>
    <n v="10"/>
    <n v="0.23730081030602326"/>
    <x v="4"/>
  </r>
  <r>
    <s v="INV102333"/>
    <d v="2025-10-24T00:00:00"/>
    <s v="CUST0253"/>
    <s v="PRD129"/>
    <s v="STR092"/>
    <s v="EMP0336"/>
    <n v="3"/>
    <n v="490.22"/>
    <n v="5"/>
    <n v="73.53"/>
    <n v="1397.13"/>
    <n v="1120.74"/>
    <n v="276.39"/>
    <x v="4"/>
    <x v="0"/>
    <x v="1"/>
    <n v="0.89861111111111114"/>
    <s v="Weekday"/>
    <x v="106"/>
    <x v="0"/>
    <n v="490.22"/>
    <s v="Ovi Reddy"/>
    <s v="Silver"/>
    <x v="114"/>
    <s v="Billing"/>
    <s v="FreshMart Chennai Gardens"/>
    <x v="0"/>
    <x v="1"/>
    <x v="8"/>
    <n v="10"/>
    <n v="0.19782697386785766"/>
    <x v="4"/>
  </r>
  <r>
    <s v="INV102149"/>
    <d v="2025-10-21T00:00:00"/>
    <s v="CUST0680"/>
    <s v="PRD068"/>
    <s v="STR082"/>
    <s v="EMP0115"/>
    <n v="2"/>
    <n v="232.2"/>
    <n v="10"/>
    <n v="46.44"/>
    <n v="417.96"/>
    <n v="321.95999999999998"/>
    <n v="96"/>
    <x v="4"/>
    <x v="0"/>
    <x v="1"/>
    <n v="0.72083333333333333"/>
    <s v="Weekday"/>
    <x v="105"/>
    <x v="11"/>
    <n v="232.2"/>
    <s v="Lokesh Chandran"/>
    <s v="Silver"/>
    <x v="69"/>
    <s v="Store Manager"/>
    <s v="FreshMart Salem Bypass"/>
    <x v="0"/>
    <x v="1"/>
    <x v="8"/>
    <n v="10"/>
    <n v="0.22968705139247775"/>
    <x v="1"/>
  </r>
  <r>
    <s v="INV102463"/>
    <d v="2025-10-20T00:00:00"/>
    <s v="CUST0210"/>
    <s v="PRD144"/>
    <s v="STR013"/>
    <s v="EMP0324"/>
    <n v="2"/>
    <n v="242.22"/>
    <n v="5"/>
    <n v="24.22"/>
    <n v="460.22"/>
    <n v="372.08"/>
    <n v="88.14"/>
    <x v="3"/>
    <x v="0"/>
    <x v="1"/>
    <n v="0.76388888888888884"/>
    <s v="Weekday"/>
    <x v="14"/>
    <x v="5"/>
    <n v="242.22"/>
    <s v="Anand Pandian"/>
    <s v="Silver"/>
    <x v="175"/>
    <s v="Inventory"/>
    <s v="FreshMart Tiruppur Extension"/>
    <x v="0"/>
    <x v="1"/>
    <x v="8"/>
    <n v="10"/>
    <n v="0.19151710051714396"/>
    <x v="4"/>
  </r>
  <r>
    <s v="INV102444"/>
    <d v="2025-10-19T00:00:00"/>
    <s v="CUST0611"/>
    <s v="PRD025"/>
    <s v="STR079"/>
    <s v="EMP0295"/>
    <n v="6"/>
    <n v="391.43"/>
    <n v="15"/>
    <n v="352.29"/>
    <n v="2295.73"/>
    <n v="1715.4"/>
    <n v="580.33000000000004"/>
    <x v="4"/>
    <x v="0"/>
    <x v="1"/>
    <n v="0.66388888888888886"/>
    <s v="Weekend"/>
    <x v="8"/>
    <x v="3"/>
    <n v="383.51"/>
    <s v="Vasanth Iyer"/>
    <s v="Gold"/>
    <x v="145"/>
    <s v="Inventory"/>
    <s v="FreshMart Erode Hub"/>
    <x v="0"/>
    <x v="1"/>
    <x v="8"/>
    <n v="10"/>
    <n v="0.25278669529953435"/>
    <x v="3"/>
  </r>
  <r>
    <s v="INV100461"/>
    <d v="2025-10-17T00:00:00"/>
    <s v="CUST0680"/>
    <s v="PRD047"/>
    <s v="STR023"/>
    <s v="EMP0211"/>
    <n v="5"/>
    <n v="474.19"/>
    <n v="10"/>
    <n v="237.09"/>
    <n v="2133.86"/>
    <n v="1719.45"/>
    <n v="414.41"/>
    <x v="0"/>
    <x v="0"/>
    <x v="1"/>
    <n v="0.59375"/>
    <s v="Weekday"/>
    <x v="91"/>
    <x v="2"/>
    <n v="474.19"/>
    <s v="Lokesh Chandran"/>
    <s v="Silver"/>
    <x v="198"/>
    <s v="Cashier"/>
    <s v="FreshMart Mysuru Square"/>
    <x v="0"/>
    <x v="1"/>
    <x v="8"/>
    <n v="10"/>
    <n v="0.19420674271039337"/>
    <x v="1"/>
  </r>
  <r>
    <s v="INV102269"/>
    <d v="2025-10-17T00:00:00"/>
    <s v="CUST0530"/>
    <s v="PRD108"/>
    <s v="STR059"/>
    <s v="EMP0192"/>
    <n v="5"/>
    <n v="306.62"/>
    <n v="10"/>
    <n v="153.31"/>
    <n v="1379.79"/>
    <n v="1299.6500000000001"/>
    <n v="80.14"/>
    <x v="0"/>
    <x v="0"/>
    <x v="1"/>
    <n v="0.85902777777777772"/>
    <s v="Weekday"/>
    <x v="140"/>
    <x v="4"/>
    <n v="306.62"/>
    <s v="Deepak Chettiar"/>
    <s v="Silver"/>
    <x v="92"/>
    <s v="Billing"/>
    <s v="FreshMart Coimbatore Plaza"/>
    <x v="0"/>
    <x v="1"/>
    <x v="8"/>
    <n v="10"/>
    <n v="5.8081302227150508E-2"/>
    <x v="1"/>
  </r>
  <r>
    <s v="INV100082"/>
    <d v="2025-10-16T00:00:00"/>
    <s v="CUST0654"/>
    <s v="PRD003"/>
    <s v="STR051"/>
    <s v="EMP0191"/>
    <n v="5"/>
    <n v="671.76"/>
    <n v="15"/>
    <n v="503.82"/>
    <n v="2854.98"/>
    <n v="1718.25"/>
    <n v="1136.73"/>
    <x v="4"/>
    <x v="0"/>
    <x v="1"/>
    <n v="0.66666666666666663"/>
    <s v="Weekday"/>
    <x v="104"/>
    <x v="6"/>
    <n v="589.75"/>
    <s v="Gokul Sekar"/>
    <s v="Gold"/>
    <x v="306"/>
    <s v="Billing"/>
    <s v="FreshMart Madurai Arcade"/>
    <x v="0"/>
    <x v="1"/>
    <x v="8"/>
    <n v="10"/>
    <n v="0.39815690477691612"/>
    <x v="3"/>
  </r>
  <r>
    <s v="INV100201"/>
    <d v="2025-10-13T00:00:00"/>
    <s v="CUST0133"/>
    <s v="PRD029"/>
    <s v="STR023"/>
    <s v="EMP0083"/>
    <n v="4"/>
    <n v="332.73"/>
    <n v="5"/>
    <n v="66.55"/>
    <n v="1264.3699999999999"/>
    <n v="1044.8800000000001"/>
    <n v="219.49"/>
    <x v="2"/>
    <x v="0"/>
    <x v="1"/>
    <n v="0.42638888888888887"/>
    <s v="Weekday"/>
    <x v="9"/>
    <x v="3"/>
    <n v="332.73"/>
    <s v="Vasanthi Raj"/>
    <s v="Silver"/>
    <x v="207"/>
    <s v="Billing"/>
    <s v="FreshMart Mysuru Square"/>
    <x v="0"/>
    <x v="1"/>
    <x v="8"/>
    <n v="10"/>
    <n v="0.17359633651541878"/>
    <x v="4"/>
  </r>
  <r>
    <s v="INV101090"/>
    <d v="2025-11-10T00:00:00"/>
    <s v="CUST0497"/>
    <s v="PRD085"/>
    <s v="STR077"/>
    <s v="EMP0030"/>
    <n v="7"/>
    <n v="414.65"/>
    <n v="5"/>
    <n v="145.13"/>
    <n v="3171.03"/>
    <n v="2352.4899999999998"/>
    <n v="818.54"/>
    <x v="2"/>
    <x v="0"/>
    <x v="1"/>
    <n v="0.6333333333333333"/>
    <s v="Weekend"/>
    <x v="44"/>
    <x v="9"/>
    <n v="389.61"/>
    <s v="Vasanth Nathan"/>
    <s v="Gold"/>
    <x v="110"/>
    <s v="Cashier"/>
    <s v="FreshMart Kochi Gardens"/>
    <x v="0"/>
    <x v="1"/>
    <x v="5"/>
    <n v="11"/>
    <n v="0.25813063894065963"/>
    <x v="4"/>
  </r>
  <r>
    <s v="INV101783"/>
    <d v="2025-11-10T00:00:00"/>
    <s v="CUST0327"/>
    <s v="PRD028"/>
    <s v="STR002"/>
    <s v="EMP0185"/>
    <n v="3"/>
    <n v="380.12"/>
    <n v="20"/>
    <n v="228.07"/>
    <n v="1049.1300000000001"/>
    <n v="929.94"/>
    <n v="119.19"/>
    <x v="4"/>
    <x v="0"/>
    <x v="1"/>
    <n v="0.71666666666666667"/>
    <s v="Weekend"/>
    <x v="58"/>
    <x v="3"/>
    <n v="380.12"/>
    <s v="Lakshmi Rao"/>
    <s v="Bronze"/>
    <x v="106"/>
    <s v="Inventory"/>
    <s v="FreshMart Tiruppur Bypass"/>
    <x v="0"/>
    <x v="1"/>
    <x v="5"/>
    <n v="11"/>
    <n v="0.1136084184038203"/>
    <x v="2"/>
  </r>
  <r>
    <s v="INV102294"/>
    <d v="2025-11-10T00:00:00"/>
    <s v="CUST0156"/>
    <s v="PRD103"/>
    <s v="STR036"/>
    <s v="EMP0150"/>
    <n v="3"/>
    <n v="365.91"/>
    <n v="15"/>
    <n v="164.66"/>
    <n v="1073.03"/>
    <n v="910.23"/>
    <n v="162.80000000000001"/>
    <x v="5"/>
    <x v="0"/>
    <x v="1"/>
    <n v="0.8208333333333333"/>
    <s v="Weekend"/>
    <x v="93"/>
    <x v="10"/>
    <n v="355.64"/>
    <s v="Tara Chettiar"/>
    <s v="Gold"/>
    <x v="58"/>
    <s v="Operations"/>
    <s v="FreshMart Chennai Central"/>
    <x v="0"/>
    <x v="1"/>
    <x v="5"/>
    <n v="11"/>
    <n v="0.15171989599545216"/>
    <x v="3"/>
  </r>
  <r>
    <s v="INV100388"/>
    <d v="2025-10-10T00:00:00"/>
    <s v="CUST0534"/>
    <s v="PRD033"/>
    <s v="STR018"/>
    <s v="EMP0308"/>
    <n v="4"/>
    <n v="217.42"/>
    <n v="5"/>
    <n v="43.48"/>
    <n v="826.2"/>
    <n v="708.12"/>
    <n v="118.08"/>
    <x v="4"/>
    <x v="0"/>
    <x v="1"/>
    <n v="0.80555555555555558"/>
    <s v="Weekday"/>
    <x v="66"/>
    <x v="3"/>
    <n v="217.42"/>
    <s v="Kalpana Nair"/>
    <s v="Silver"/>
    <x v="80"/>
    <s v="Cashier"/>
    <s v="FreshMart Hyderabad Main Road"/>
    <x v="0"/>
    <x v="1"/>
    <x v="8"/>
    <n v="10"/>
    <n v="0.14291938997821349"/>
    <x v="4"/>
  </r>
  <r>
    <s v="INV100937"/>
    <d v="2025-05-10T00:00:00"/>
    <s v="CUST0183"/>
    <s v="PRD097"/>
    <s v="STR065"/>
    <s v="EMP0147"/>
    <n v="2"/>
    <n v="365.92"/>
    <n v="5"/>
    <n v="36.590000000000003"/>
    <n v="799.54"/>
    <n v="620.76"/>
    <n v="178.78"/>
    <x v="4"/>
    <x v="0"/>
    <x v="1"/>
    <n v="0.47847222222222224"/>
    <s v="Weekend"/>
    <x v="41"/>
    <x v="10"/>
    <n v="365.92"/>
    <s v="Tara Balan"/>
    <s v="Silver"/>
    <x v="134"/>
    <s v="Billing"/>
    <s v="FreshMart Mysuru Enclave"/>
    <x v="0"/>
    <x v="1"/>
    <x v="6"/>
    <n v="5"/>
    <n v="0.22360357205393103"/>
    <x v="4"/>
  </r>
  <r>
    <s v="INV100072"/>
    <d v="2025-04-10T00:00:00"/>
    <s v="CUST0177"/>
    <s v="PRD096"/>
    <s v="STR031"/>
    <s v="EMP0174"/>
    <n v="4"/>
    <n v="205.93"/>
    <n v="15"/>
    <n v="123.56"/>
    <n v="805.18"/>
    <n v="680.8"/>
    <n v="124.38"/>
    <x v="5"/>
    <x v="0"/>
    <x v="1"/>
    <n v="0.57986111111111116"/>
    <s v="Weekend"/>
    <x v="27"/>
    <x v="10"/>
    <n v="205.93"/>
    <s v="Chandran Devi"/>
    <s v="Silver"/>
    <x v="319"/>
    <s v="Cashier"/>
    <s v="FreshMart Chennai Complex"/>
    <x v="0"/>
    <x v="1"/>
    <x v="4"/>
    <n v="4"/>
    <n v="0.15447477582652328"/>
    <x v="3"/>
  </r>
  <r>
    <s v="INV101025"/>
    <d v="2025-04-10T00:00:00"/>
    <s v="CUST0436"/>
    <s v="PRD029"/>
    <s v="STR043"/>
    <s v="EMP0271"/>
    <n v="5"/>
    <n v="342.72"/>
    <n v="10"/>
    <n v="171.36"/>
    <n v="1773.58"/>
    <n v="1306.0999999999999"/>
    <n v="467.48"/>
    <x v="3"/>
    <x v="0"/>
    <x v="1"/>
    <n v="0.42291666666666666"/>
    <s v="Weekend"/>
    <x v="9"/>
    <x v="3"/>
    <n v="332.73"/>
    <s v="Hari Pillai"/>
    <s v="Gold"/>
    <x v="187"/>
    <s v="Inventory"/>
    <s v="FreshMart Erode Heights"/>
    <x v="0"/>
    <x v="1"/>
    <x v="4"/>
    <n v="4"/>
    <n v="0.26357987798689658"/>
    <x v="1"/>
  </r>
  <r>
    <s v="INV102305"/>
    <d v="2025-04-10T00:00:00"/>
    <s v="CUST0214"/>
    <s v="PRD025"/>
    <s v="STR028"/>
    <s v="EMP0094"/>
    <n v="3"/>
    <n v="383.51"/>
    <n v="15"/>
    <n v="172.58"/>
    <n v="1124.6400000000001"/>
    <n v="857.7"/>
    <n v="266.94"/>
    <x v="4"/>
    <x v="0"/>
    <x v="1"/>
    <n v="0.69027777777777777"/>
    <s v="Weekend"/>
    <x v="8"/>
    <x v="3"/>
    <n v="383.51"/>
    <s v="Thenmozhi Reddy"/>
    <s v="Bronze"/>
    <x v="320"/>
    <s v="Cashier"/>
    <s v="FreshMart Ahmedabad Hub"/>
    <x v="0"/>
    <x v="1"/>
    <x v="4"/>
    <n v="4"/>
    <n v="0.23735595390524966"/>
    <x v="3"/>
  </r>
  <r>
    <s v="INV100705"/>
    <d v="2025-02-10T00:00:00"/>
    <s v="CUST0477"/>
    <s v="PRD125"/>
    <s v="STR025"/>
    <s v="EMP0011"/>
    <n v="5"/>
    <n v="240.8"/>
    <n v="10"/>
    <n v="120.4"/>
    <n v="1083.5999999999999"/>
    <n v="977.2"/>
    <n v="106.4"/>
    <x v="4"/>
    <x v="0"/>
    <x v="1"/>
    <n v="0.66111111111111109"/>
    <s v="Weekday"/>
    <x v="82"/>
    <x v="8"/>
    <n v="219.39"/>
    <s v="Malathi Gupta"/>
    <s v="Gold"/>
    <x v="159"/>
    <s v="Billing"/>
    <s v="FreshMart Tiruppur Enclave"/>
    <x v="0"/>
    <x v="1"/>
    <x v="0"/>
    <n v="2"/>
    <n v="9.8191214470284255E-2"/>
    <x v="1"/>
  </r>
  <r>
    <s v="INV101959"/>
    <d v="2025-01-10T00:00:00"/>
    <s v="CUST0613"/>
    <s v="PRD028"/>
    <s v="STR057"/>
    <s v="EMP0065"/>
    <n v="8"/>
    <n v="401.72"/>
    <n v="20"/>
    <n v="642.75"/>
    <n v="2571.0100000000002"/>
    <n v="2479.84"/>
    <n v="91.17"/>
    <x v="2"/>
    <x v="0"/>
    <x v="1"/>
    <n v="0.78541666666666665"/>
    <s v="Weekday"/>
    <x v="58"/>
    <x v="3"/>
    <n v="380.12"/>
    <s v="Meena Menon"/>
    <s v="Gold"/>
    <x v="169"/>
    <s v="Cashier"/>
    <s v="FreshMart Madurai Point"/>
    <x v="0"/>
    <x v="1"/>
    <x v="7"/>
    <n v="1"/>
    <n v="3.5460772225701181E-2"/>
    <x v="2"/>
  </r>
  <r>
    <s v="INV100620"/>
    <d v="2025-09-29T00:00:00"/>
    <s v="CUST0522"/>
    <s v="PRD115"/>
    <s v="STR063"/>
    <s v="EMP0118"/>
    <n v="1"/>
    <n v="372.61"/>
    <n v="20"/>
    <n v="74.52"/>
    <n v="298.08999999999997"/>
    <n v="319.91000000000003"/>
    <n v="-21.82"/>
    <x v="3"/>
    <x v="0"/>
    <x v="1"/>
    <n v="0.71111111111111114"/>
    <s v="Weekday"/>
    <x v="5"/>
    <x v="4"/>
    <n v="372.61"/>
    <s v="Gayathri Naicker"/>
    <s v="Silver"/>
    <x v="191"/>
    <s v="Inventory"/>
    <s v="FreshMart Hyderabad Market"/>
    <x v="0"/>
    <x v="1"/>
    <x v="10"/>
    <n v="9"/>
    <n v="-7.3199369317991217E-2"/>
    <x v="2"/>
  </r>
  <r>
    <s v="INV100361"/>
    <d v="2025-09-28T00:00:00"/>
    <s v="CUST0303"/>
    <s v="PRD013"/>
    <s v="STR117"/>
    <s v="EMP0009"/>
    <n v="1"/>
    <n v="161.03"/>
    <n v="10"/>
    <n v="16.100000000000001"/>
    <n v="166.67"/>
    <n v="124.24"/>
    <n v="42.43"/>
    <x v="0"/>
    <x v="0"/>
    <x v="1"/>
    <n v="0.84097222222222223"/>
    <s v="Weekend"/>
    <x v="24"/>
    <x v="7"/>
    <n v="161.03"/>
    <s v="Kamala Subramaniam"/>
    <s v="Silver"/>
    <x v="190"/>
    <s v="Cashier"/>
    <s v="FreshMart Nagpur Market"/>
    <x v="0"/>
    <x v="1"/>
    <x v="10"/>
    <n v="9"/>
    <n v="0.25457490850182996"/>
    <x v="1"/>
  </r>
  <r>
    <s v="INV101912"/>
    <d v="2025-09-28T00:00:00"/>
    <s v="CUST0495"/>
    <s v="PRD091"/>
    <s v="STR074"/>
    <s v="EMP0270"/>
    <n v="7"/>
    <n v="401.61"/>
    <n v="10"/>
    <n v="281.13"/>
    <n v="2909.66"/>
    <n v="2110.9899999999998"/>
    <n v="798.67"/>
    <x v="5"/>
    <x v="0"/>
    <x v="1"/>
    <n v="0.64513888888888893"/>
    <s v="Weekend"/>
    <x v="74"/>
    <x v="9"/>
    <n v="376.11"/>
    <s v="Bhuvana Pillai"/>
    <s v="Gold"/>
    <x v="135"/>
    <s v="Operations"/>
    <s v="FreshMart Mysuru Main Road"/>
    <x v="0"/>
    <x v="1"/>
    <x v="10"/>
    <n v="9"/>
    <n v="0.27448911556676725"/>
    <x v="1"/>
  </r>
  <r>
    <s v="INV101087"/>
    <d v="2025-09-27T00:00:00"/>
    <s v="CUST0155"/>
    <s v="PRD125"/>
    <s v="STR054"/>
    <s v="EMP0104"/>
    <n v="3"/>
    <n v="219.39"/>
    <n v="5"/>
    <n v="32.909999999999997"/>
    <n v="719.05"/>
    <n v="586.32000000000005"/>
    <n v="132.72999999999999"/>
    <x v="1"/>
    <x v="0"/>
    <x v="1"/>
    <n v="0.79861111111111116"/>
    <s v="Weekend"/>
    <x v="82"/>
    <x v="8"/>
    <n v="219.39"/>
    <s v="Karthik Prabhu"/>
    <s v="Bronze"/>
    <x v="81"/>
    <s v="Inventory"/>
    <s v="FreshMart Mysuru Plaza"/>
    <x v="0"/>
    <x v="1"/>
    <x v="10"/>
    <n v="9"/>
    <n v="0.18459077950073013"/>
    <x v="4"/>
  </r>
  <r>
    <s v="INV101622"/>
    <d v="2025-09-24T00:00:00"/>
    <s v="CUST0463"/>
    <s v="PRD032"/>
    <s v="STR046"/>
    <s v="EMP0191"/>
    <n v="7"/>
    <n v="145.25"/>
    <n v="20"/>
    <n v="203.35"/>
    <n v="813.4"/>
    <n v="811.37"/>
    <n v="2.0299999999999998"/>
    <x v="1"/>
    <x v="0"/>
    <x v="1"/>
    <n v="0.6166666666666667"/>
    <s v="Weekday"/>
    <x v="28"/>
    <x v="3"/>
    <n v="141.11000000000001"/>
    <s v="Gayathri Gounder"/>
    <s v="Gold"/>
    <x v="306"/>
    <s v="Billing"/>
    <s v="FreshMart Mysuru Colony"/>
    <x v="0"/>
    <x v="1"/>
    <x v="10"/>
    <n v="9"/>
    <n v="2.4956970740103268E-3"/>
    <x v="2"/>
  </r>
  <r>
    <s v="INV100780"/>
    <d v="2025-09-23T00:00:00"/>
    <s v="CUST0305"/>
    <s v="PRD016"/>
    <s v="STR051"/>
    <s v="EMP0021"/>
    <n v="1"/>
    <n v="59.92"/>
    <n v="20"/>
    <n v="11.98"/>
    <n v="47.94"/>
    <n v="48.15"/>
    <n v="-0.21"/>
    <x v="3"/>
    <x v="0"/>
    <x v="1"/>
    <n v="0.45347222222222222"/>
    <s v="Weekday"/>
    <x v="17"/>
    <x v="7"/>
    <n v="59.92"/>
    <s v="Hemalatha Mudaliar"/>
    <s v="Bronze"/>
    <x v="129"/>
    <s v="Inventory"/>
    <s v="FreshMart Madurai Arcade"/>
    <x v="0"/>
    <x v="1"/>
    <x v="10"/>
    <n v="9"/>
    <n v="-4.3804755944931162E-3"/>
    <x v="2"/>
  </r>
  <r>
    <s v="INV101276"/>
    <d v="2025-09-21T00:00:00"/>
    <s v="CUST0352"/>
    <s v="PRD055"/>
    <s v="STR012"/>
    <s v="EMP0142"/>
    <n v="4"/>
    <n v="125.15"/>
    <n v="5"/>
    <n v="25.03"/>
    <n v="546.91"/>
    <n v="382.8"/>
    <n v="164.11"/>
    <x v="5"/>
    <x v="0"/>
    <x v="1"/>
    <n v="0.63194444444444442"/>
    <s v="Weekend"/>
    <x v="101"/>
    <x v="2"/>
    <n v="125.15"/>
    <s v="Hemalatha Naicker"/>
    <s v="Bronze"/>
    <x v="70"/>
    <s v="Billing"/>
    <s v="FreshMart Chennai Junction"/>
    <x v="0"/>
    <x v="1"/>
    <x v="10"/>
    <n v="9"/>
    <n v="0.30006765281307712"/>
    <x v="4"/>
  </r>
  <r>
    <s v="INV101370"/>
    <d v="2025-09-20T00:00:00"/>
    <s v="CUST0419"/>
    <s v="PRD124"/>
    <s v="STR007"/>
    <s v="EMP0278"/>
    <n v="1"/>
    <n v="121.9"/>
    <n v="20"/>
    <n v="24.38"/>
    <n v="112.15"/>
    <n v="108.92"/>
    <n v="3.23"/>
    <x v="2"/>
    <x v="0"/>
    <x v="1"/>
    <n v="0.54722222222222228"/>
    <s v="Weekend"/>
    <x v="102"/>
    <x v="8"/>
    <n v="121.9"/>
    <s v="Prasath Varma"/>
    <s v="Silver"/>
    <x v="148"/>
    <s v="Inventory"/>
    <s v="FreshMart Mysuru Towers"/>
    <x v="0"/>
    <x v="1"/>
    <x v="10"/>
    <n v="9"/>
    <n v="2.8800713330361122E-2"/>
    <x v="2"/>
  </r>
  <r>
    <s v="INV101201"/>
    <d v="2025-09-15T00:00:00"/>
    <s v="CUST0139"/>
    <s v="PRD075"/>
    <s v="STR020"/>
    <s v="EMP0013"/>
    <n v="1"/>
    <n v="297.32"/>
    <n v="15"/>
    <n v="44.6"/>
    <n v="252.72"/>
    <n v="225.28"/>
    <n v="27.44"/>
    <x v="4"/>
    <x v="0"/>
    <x v="1"/>
    <n v="0.78194444444444444"/>
    <s v="Weekday"/>
    <x v="20"/>
    <x v="1"/>
    <n v="297.32"/>
    <s v="Prasath Prabhu"/>
    <s v="Bronze"/>
    <x v="153"/>
    <s v="Billing"/>
    <s v="FreshMart Erode Circle"/>
    <x v="0"/>
    <x v="1"/>
    <x v="10"/>
    <n v="9"/>
    <n v="0.1085786641342197"/>
    <x v="3"/>
  </r>
  <r>
    <s v="INV101563"/>
    <d v="2025-09-14T00:00:00"/>
    <s v="CUST0398"/>
    <s v="PRD002"/>
    <s v="STR019"/>
    <s v="EMP0273"/>
    <n v="5"/>
    <n v="441.67"/>
    <n v="10"/>
    <n v="220.84"/>
    <n v="2285.64"/>
    <n v="1270.25"/>
    <n v="1015.39"/>
    <x v="4"/>
    <x v="0"/>
    <x v="1"/>
    <n v="0.39861111111111114"/>
    <s v="Weekend"/>
    <x v="83"/>
    <x v="6"/>
    <n v="440.5"/>
    <s v="Balamurugan Menon"/>
    <s v="Gold"/>
    <x v="100"/>
    <s v="Store Manager"/>
    <s v="FreshMart Hyderabad Heights"/>
    <x v="0"/>
    <x v="1"/>
    <x v="10"/>
    <n v="9"/>
    <n v="0.44424756304579899"/>
    <x v="1"/>
  </r>
  <r>
    <s v="INV102369"/>
    <d v="2025-09-13T00:00:00"/>
    <s v="CUST0026"/>
    <s v="PRD010"/>
    <s v="STR036"/>
    <s v="EMP0150"/>
    <n v="4"/>
    <n v="182.3"/>
    <n v="15"/>
    <n v="109.38"/>
    <n v="712.79"/>
    <n v="430.4"/>
    <n v="282.39"/>
    <x v="0"/>
    <x v="0"/>
    <x v="1"/>
    <n v="0.89583333333333337"/>
    <s v="Weekend"/>
    <x v="113"/>
    <x v="6"/>
    <n v="182.3"/>
    <s v="Raghav Nathan"/>
    <s v="Bronze"/>
    <x v="58"/>
    <s v="Operations"/>
    <s v="FreshMart Chennai Central"/>
    <x v="0"/>
    <x v="1"/>
    <x v="10"/>
    <n v="9"/>
    <n v="0.39617559168899674"/>
    <x v="3"/>
  </r>
  <r>
    <s v="INV102063"/>
    <d v="2025-09-09T00:00:00"/>
    <s v="CUST0099"/>
    <s v="PRD031"/>
    <s v="STR117"/>
    <s v="EMP0009"/>
    <n v="5"/>
    <n v="342.46"/>
    <n v="15"/>
    <n v="256.85000000000002"/>
    <n v="1455.45"/>
    <n v="1358.9"/>
    <n v="96.55"/>
    <x v="5"/>
    <x v="0"/>
    <x v="1"/>
    <n v="0.38541666666666669"/>
    <s v="Weekday"/>
    <x v="50"/>
    <x v="3"/>
    <n v="342.46"/>
    <s v="Lakshmi Krishnan"/>
    <s v="Silver"/>
    <x v="190"/>
    <s v="Cashier"/>
    <s v="FreshMart Nagpur Market"/>
    <x v="0"/>
    <x v="1"/>
    <x v="10"/>
    <n v="9"/>
    <n v="6.6336871757875573E-2"/>
    <x v="3"/>
  </r>
  <r>
    <s v="INV101447"/>
    <d v="2025-07-09T00:00:00"/>
    <s v="CUST0321"/>
    <s v="PRD025"/>
    <s v="STR052"/>
    <s v="EMP0205"/>
    <n v="3"/>
    <n v="383.51"/>
    <n v="10"/>
    <n v="115.05"/>
    <n v="1190.8"/>
    <n v="857.7"/>
    <n v="333.1"/>
    <x v="0"/>
    <x v="0"/>
    <x v="1"/>
    <n v="0.51944444444444449"/>
    <s v="Weekend"/>
    <x v="8"/>
    <x v="3"/>
    <n v="383.51"/>
    <s v="Yamuna Mudaliar"/>
    <s v="Silver"/>
    <x v="91"/>
    <s v="Store Manager"/>
    <s v="FreshMart Erode Extension"/>
    <x v="0"/>
    <x v="1"/>
    <x v="1"/>
    <n v="7"/>
    <n v="0.27972791400739"/>
    <x v="1"/>
  </r>
  <r>
    <s v="INV101500"/>
    <d v="2025-06-09T00:00:00"/>
    <s v="CUST0305"/>
    <s v="PRD028"/>
    <s v="STR019"/>
    <s v="EMP0064"/>
    <n v="3"/>
    <n v="380.12"/>
    <n v="10"/>
    <n v="114.04"/>
    <n v="1180.27"/>
    <n v="929.94"/>
    <n v="250.33"/>
    <x v="5"/>
    <x v="0"/>
    <x v="1"/>
    <n v="0.68125000000000002"/>
    <s v="Weekend"/>
    <x v="58"/>
    <x v="3"/>
    <n v="380.12"/>
    <s v="Hemalatha Mudaliar"/>
    <s v="Bronze"/>
    <x v="174"/>
    <s v="Cashier"/>
    <s v="FreshMart Hyderabad Heights"/>
    <x v="0"/>
    <x v="1"/>
    <x v="9"/>
    <n v="6"/>
    <n v="0.21209553746176724"/>
    <x v="1"/>
  </r>
  <r>
    <s v="INV101631"/>
    <d v="2025-01-09T00:00:00"/>
    <s v="CUST0445"/>
    <s v="PRD009"/>
    <s v="STR043"/>
    <s v="EMP0014"/>
    <n v="2"/>
    <n v="661.91"/>
    <n v="15"/>
    <n v="198.57"/>
    <n v="1125.25"/>
    <n v="797.44"/>
    <n v="327.81"/>
    <x v="1"/>
    <x v="0"/>
    <x v="1"/>
    <n v="0.80347222222222225"/>
    <s v="Weekday"/>
    <x v="108"/>
    <x v="6"/>
    <n v="661.91"/>
    <s v="Anjali Kumar"/>
    <s v="Silver"/>
    <x v="316"/>
    <s v="Billing"/>
    <s v="FreshMart Erode Heights"/>
    <x v="0"/>
    <x v="1"/>
    <x v="7"/>
    <n v="1"/>
    <n v="0.29132192846034216"/>
    <x v="3"/>
  </r>
  <r>
    <s v="INV100819"/>
    <d v="2025-08-31T00:00:00"/>
    <s v="CUST0323"/>
    <s v="PRD018"/>
    <s v="STR080"/>
    <s v="EMP0285"/>
    <n v="1"/>
    <n v="232.58"/>
    <n v="20"/>
    <n v="46.52"/>
    <n v="213.97"/>
    <n v="191.2"/>
    <n v="22.77"/>
    <x v="0"/>
    <x v="0"/>
    <x v="1"/>
    <n v="0.54097222222222219"/>
    <s v="Weekend"/>
    <x v="21"/>
    <x v="7"/>
    <n v="232.58"/>
    <s v="Senthil Sekar"/>
    <s v="Bronze"/>
    <x v="62"/>
    <s v="Store Manager"/>
    <s v="FreshMart Madurai Colony"/>
    <x v="0"/>
    <x v="1"/>
    <x v="11"/>
    <n v="8"/>
    <n v="0.10641678740010281"/>
    <x v="2"/>
  </r>
  <r>
    <s v="INV101421"/>
    <d v="2025-08-24T00:00:00"/>
    <s v="CUST0300"/>
    <s v="PRD123"/>
    <s v="STR016"/>
    <s v="EMP0270"/>
    <n v="1"/>
    <n v="183.39"/>
    <n v="5"/>
    <n v="9.17"/>
    <n v="200.35"/>
    <n v="158.43"/>
    <n v="41.92"/>
    <x v="2"/>
    <x v="0"/>
    <x v="1"/>
    <n v="0.46458333333333335"/>
    <s v="Weekend"/>
    <x v="137"/>
    <x v="8"/>
    <n v="183.39"/>
    <s v="Indira Prabhu"/>
    <s v="Bronze"/>
    <x v="135"/>
    <s v="Operations"/>
    <s v="FreshMart Kochi Bypass"/>
    <x v="0"/>
    <x v="1"/>
    <x v="11"/>
    <n v="8"/>
    <n v="0.20923384077863741"/>
    <x v="4"/>
  </r>
  <r>
    <s v="INV101748"/>
    <d v="2025-08-20T00:00:00"/>
    <s v="CUST0644"/>
    <s v="PRD060"/>
    <s v="STR058"/>
    <s v="EMP0157"/>
    <n v="1"/>
    <n v="72.930000000000007"/>
    <n v="10"/>
    <n v="7.29"/>
    <n v="65.64"/>
    <n v="54.25"/>
    <n v="11.39"/>
    <x v="2"/>
    <x v="0"/>
    <x v="1"/>
    <n v="0.76666666666666672"/>
    <s v="Weekday"/>
    <x v="87"/>
    <x v="11"/>
    <n v="72.930000000000007"/>
    <s v="Prakash Selvam"/>
    <s v="Bronze"/>
    <x v="142"/>
    <s v="Cashier"/>
    <s v="FreshMart Erode Central"/>
    <x v="0"/>
    <x v="1"/>
    <x v="11"/>
    <n v="8"/>
    <n v="0.17352224253503962"/>
    <x v="1"/>
  </r>
  <r>
    <s v="INV100690"/>
    <d v="2025-08-19T00:00:00"/>
    <s v="CUST0242"/>
    <s v="PRD020"/>
    <s v="STR036"/>
    <s v="EMP0150"/>
    <n v="7"/>
    <n v="103.2"/>
    <n v="20"/>
    <n v="144.47999999999999"/>
    <n v="577.91999999999996"/>
    <n v="602.35"/>
    <n v="-24.43"/>
    <x v="0"/>
    <x v="0"/>
    <x v="1"/>
    <n v="0.8569444444444444"/>
    <s v="Weekday"/>
    <x v="35"/>
    <x v="7"/>
    <n v="99.93"/>
    <s v="Unknown"/>
    <s v="Gold"/>
    <x v="58"/>
    <s v="Operations"/>
    <s v="FreshMart Chennai Central"/>
    <x v="0"/>
    <x v="1"/>
    <x v="11"/>
    <n v="8"/>
    <n v="-4.2272286821705432E-2"/>
    <x v="2"/>
  </r>
  <r>
    <s v="INV102188"/>
    <d v="2025-09-08T00:00:00"/>
    <s v="CUST0419"/>
    <s v="PRD022"/>
    <s v="STR044"/>
    <s v="EMP0208"/>
    <n v="3"/>
    <n v="397.22"/>
    <n v="10"/>
    <n v="119.17"/>
    <n v="1233.3599999999999"/>
    <n v="958.11"/>
    <n v="275.25"/>
    <x v="1"/>
    <x v="0"/>
    <x v="1"/>
    <n v="0.83263888888888893"/>
    <s v="Weekend"/>
    <x v="25"/>
    <x v="7"/>
    <n v="397.22"/>
    <s v="Prasath Varma"/>
    <s v="Silver"/>
    <x v="182"/>
    <s v="Inventory"/>
    <s v="FreshMart Erode Colony"/>
    <x v="0"/>
    <x v="1"/>
    <x v="10"/>
    <n v="9"/>
    <n v="0.22317085035999223"/>
    <x v="1"/>
  </r>
  <r>
    <s v="INV101951"/>
    <d v="2025-02-08T00:00:00"/>
    <s v="CUST0605"/>
    <s v="PRD140"/>
    <s v="STR023"/>
    <s v="EMP0105"/>
    <n v="7"/>
    <n v="389.96"/>
    <n v="15"/>
    <n v="409.46"/>
    <n v="2668.3"/>
    <n v="1820.42"/>
    <n v="847.88"/>
    <x v="3"/>
    <x v="0"/>
    <x v="1"/>
    <n v="0.76875000000000004"/>
    <s v="Weekend"/>
    <x v="128"/>
    <x v="5"/>
    <n v="352.51"/>
    <s v="Arun Iyer"/>
    <s v="Gold"/>
    <x v="63"/>
    <s v="Cashier"/>
    <s v="FreshMart Mysuru Square"/>
    <x v="0"/>
    <x v="1"/>
    <x v="0"/>
    <n v="2"/>
    <n v="0.31776037177228944"/>
    <x v="3"/>
  </r>
  <r>
    <s v="INV101305"/>
    <d v="2025-07-30T00:00:00"/>
    <s v="CUST0677"/>
    <s v="PRD145"/>
    <s v="STR001"/>
    <s v="EMP0117"/>
    <n v="5"/>
    <n v="409.77"/>
    <n v="15"/>
    <n v="307.33"/>
    <n v="1741.52"/>
    <n v="1414.95"/>
    <n v="326.57"/>
    <x v="3"/>
    <x v="0"/>
    <x v="1"/>
    <n v="0.89652777777777781"/>
    <s v="Weekday"/>
    <x v="138"/>
    <x v="5"/>
    <n v="367.25"/>
    <s v="Kamala Naidu"/>
    <s v="Gold"/>
    <x v="89"/>
    <s v="Billing"/>
    <s v="FreshMart Madurai Crossing"/>
    <x v="0"/>
    <x v="1"/>
    <x v="1"/>
    <n v="7"/>
    <n v="0.18752009738619138"/>
    <x v="3"/>
  </r>
  <r>
    <s v="INV101867"/>
    <d v="2025-07-28T00:00:00"/>
    <s v="CUST0200"/>
    <s v="PRD096"/>
    <s v="STR091"/>
    <s v="EMP0349"/>
    <n v="6"/>
    <n v="216.55"/>
    <n v="5"/>
    <n v="64.97"/>
    <n v="1234.33"/>
    <n v="1021.2"/>
    <n v="213.13"/>
    <x v="2"/>
    <x v="0"/>
    <x v="1"/>
    <n v="0.66041666666666665"/>
    <s v="Weekday"/>
    <x v="27"/>
    <x v="10"/>
    <n v="205.93"/>
    <s v="Karthik Achari"/>
    <s v="Gold"/>
    <x v="166"/>
    <s v="Cashier"/>
    <s v="FreshMart Tiruppur Plaza"/>
    <x v="0"/>
    <x v="1"/>
    <x v="1"/>
    <n v="7"/>
    <n v="0.17266857323406221"/>
    <x v="4"/>
  </r>
  <r>
    <s v="INV101055"/>
    <d v="2025-07-24T00:00:00"/>
    <s v="CUST0047"/>
    <s v="PRD060"/>
    <s v="STR041"/>
    <s v="EMP0097"/>
    <n v="1"/>
    <n v="72.930000000000007"/>
    <n v="15"/>
    <n v="10.94"/>
    <n v="61.99"/>
    <n v="54.25"/>
    <n v="7.74"/>
    <x v="3"/>
    <x v="0"/>
    <x v="1"/>
    <n v="0.77361111111111114"/>
    <s v="Weekday"/>
    <x v="87"/>
    <x v="11"/>
    <n v="72.930000000000007"/>
    <s v="Janani Iyer"/>
    <s v="Bronze"/>
    <x v="105"/>
    <s v="Billing"/>
    <s v="FreshMart Tiruppur Colony"/>
    <x v="0"/>
    <x v="1"/>
    <x v="1"/>
    <n v="7"/>
    <n v="0.1248588482013228"/>
    <x v="3"/>
  </r>
  <r>
    <s v="INV102469"/>
    <d v="2025-07-23T00:00:00"/>
    <s v="CUST0487"/>
    <s v="PRD025"/>
    <s v="STR050"/>
    <s v="EMP0189"/>
    <n v="4"/>
    <n v="383.51"/>
    <n v="15"/>
    <n v="230.11"/>
    <n v="1303.93"/>
    <n v="1143.5999999999999"/>
    <n v="160.33000000000001"/>
    <x v="0"/>
    <x v="0"/>
    <x v="1"/>
    <n v="0.5"/>
    <s v="Weekday"/>
    <x v="8"/>
    <x v="3"/>
    <n v="383.51"/>
    <s v="Dhanya Murugan"/>
    <s v="Bronze"/>
    <x v="158"/>
    <s v="Billing"/>
    <s v="FreshMart Chennai Main Road"/>
    <x v="0"/>
    <x v="1"/>
    <x v="1"/>
    <n v="7"/>
    <n v="0.12295905455047434"/>
    <x v="3"/>
  </r>
  <r>
    <s v="INV100865"/>
    <d v="2025-07-20T00:00:00"/>
    <s v="CUST0105"/>
    <s v="PRD064"/>
    <s v="STR076"/>
    <s v="EMP0069"/>
    <n v="3"/>
    <n v="386.17"/>
    <n v="20"/>
    <n v="231.7"/>
    <n v="1065.83"/>
    <n v="827.01"/>
    <n v="238.82"/>
    <x v="4"/>
    <x v="0"/>
    <x v="1"/>
    <n v="0.83888888888888891"/>
    <s v="Weekend"/>
    <x v="135"/>
    <x v="11"/>
    <n v="386.17"/>
    <s v="Revathi Sekar"/>
    <s v="Silver"/>
    <x v="157"/>
    <s v="Store Manager"/>
    <s v="FreshMart Hyderabad Towers"/>
    <x v="0"/>
    <x v="1"/>
    <x v="1"/>
    <n v="7"/>
    <n v="0.22406950451760602"/>
    <x v="2"/>
  </r>
  <r>
    <s v="INV100191"/>
    <d v="2025-07-19T00:00:00"/>
    <s v="CUST0287"/>
    <s v="PRD105"/>
    <s v="STR071"/>
    <s v="EMP0189"/>
    <n v="1"/>
    <n v="131.03"/>
    <n v="15"/>
    <n v="19.649999999999999"/>
    <n v="128.09"/>
    <n v="117.27"/>
    <n v="10.82"/>
    <x v="5"/>
    <x v="0"/>
    <x v="1"/>
    <n v="0.45833333333333331"/>
    <s v="Weekend"/>
    <x v="39"/>
    <x v="4"/>
    <n v="131.03"/>
    <s v="Ovi Achari"/>
    <s v="Silver"/>
    <x v="158"/>
    <s v="Billing"/>
    <s v="FreshMart Salem Crossing"/>
    <x v="0"/>
    <x v="1"/>
    <x v="1"/>
    <n v="7"/>
    <n v="8.4471855726442349E-2"/>
    <x v="3"/>
  </r>
  <r>
    <s v="INV101976"/>
    <d v="2025-09-07T00:00:00"/>
    <s v="CUST0490"/>
    <s v="PRD104"/>
    <s v="STR102"/>
    <s v="EMP0193"/>
    <n v="5"/>
    <n v="200.83"/>
    <n v="5"/>
    <n v="50.21"/>
    <n v="953.94"/>
    <n v="767.1"/>
    <n v="186.84"/>
    <x v="5"/>
    <x v="0"/>
    <x v="1"/>
    <n v="0.80208333333333337"/>
    <s v="Weekday"/>
    <x v="95"/>
    <x v="10"/>
    <n v="191.13"/>
    <s v="Hema Gounder"/>
    <s v="Gold"/>
    <x v="132"/>
    <s v="HR"/>
    <s v="FreshMart Nagpur Towers"/>
    <x v="0"/>
    <x v="1"/>
    <x v="10"/>
    <n v="9"/>
    <n v="0.19586137492924083"/>
    <x v="4"/>
  </r>
  <r>
    <s v="INV101181"/>
    <d v="2025-07-07T00:00:00"/>
    <s v="CUST0108"/>
    <s v="PRD109"/>
    <s v="STR029"/>
    <s v="EMP0045"/>
    <n v="8"/>
    <n v="160.30000000000001"/>
    <n v="15"/>
    <n v="192.36"/>
    <n v="1090.04"/>
    <n v="1103.5999999999999"/>
    <n v="-13.56"/>
    <x v="1"/>
    <x v="0"/>
    <x v="1"/>
    <n v="0.47152777777777777"/>
    <s v="Weekday"/>
    <x v="18"/>
    <x v="4"/>
    <n v="157.97999999999999"/>
    <s v="Tara Rao"/>
    <s v="Gold"/>
    <x v="253"/>
    <s v="Cashier"/>
    <s v="FreshMart Bengaluru Colony"/>
    <x v="0"/>
    <x v="1"/>
    <x v="1"/>
    <n v="7"/>
    <n v="-1.2439910462001396E-2"/>
    <x v="3"/>
  </r>
  <r>
    <s v="INV100268"/>
    <d v="2025-06-30T00:00:00"/>
    <s v="CUST0443"/>
    <s v="PRD076"/>
    <s v="STR021"/>
    <s v="EMP0280"/>
    <n v="2"/>
    <n v="395.66"/>
    <n v="15"/>
    <n v="118.7"/>
    <n v="672.62"/>
    <n v="640.38"/>
    <n v="32.24"/>
    <x v="1"/>
    <x v="0"/>
    <x v="1"/>
    <n v="0.87847222222222221"/>
    <s v="Weekday"/>
    <x v="33"/>
    <x v="1"/>
    <n v="395.66"/>
    <s v="Suresh Naicker"/>
    <s v="Bronze"/>
    <x v="61"/>
    <s v="Store Manager"/>
    <s v="FreshMart Madurai Market"/>
    <x v="0"/>
    <x v="1"/>
    <x v="9"/>
    <n v="6"/>
    <n v="4.793196752995748E-2"/>
    <x v="3"/>
  </r>
  <r>
    <s v="INV100273"/>
    <d v="2025-06-30T00:00:00"/>
    <s v="CUST0046"/>
    <s v="PRD048"/>
    <s v="STR081"/>
    <s v="EMP0186"/>
    <n v="8"/>
    <n v="149.6"/>
    <n v="15"/>
    <n v="179.52"/>
    <n v="1017.28"/>
    <n v="873.68"/>
    <n v="143.6"/>
    <x v="1"/>
    <x v="0"/>
    <x v="1"/>
    <n v="0.41041666666666665"/>
    <s v="Weekday"/>
    <x v="122"/>
    <x v="2"/>
    <n v="147.72"/>
    <s v="Kishore Murugan"/>
    <s v="Gold"/>
    <x v="176"/>
    <s v="Billing"/>
    <s v="FreshMart Erode Crossing"/>
    <x v="0"/>
    <x v="1"/>
    <x v="9"/>
    <n v="6"/>
    <n v="0.14116074237181503"/>
    <x v="3"/>
  </r>
  <r>
    <s v="INV101646"/>
    <d v="2025-06-29T00:00:00"/>
    <s v="CUST0414"/>
    <s v="PRD128"/>
    <s v="STR048"/>
    <s v="EMP0152"/>
    <n v="3"/>
    <n v="253.11"/>
    <n v="15"/>
    <n v="113.9"/>
    <n v="742.24"/>
    <n v="572.22"/>
    <n v="170.02"/>
    <x v="4"/>
    <x v="0"/>
    <x v="1"/>
    <n v="0.51666666666666672"/>
    <s v="Weekend"/>
    <x v="46"/>
    <x v="0"/>
    <n v="253.11"/>
    <s v="Jaya Pandian"/>
    <s v="Silver"/>
    <x v="141"/>
    <s v="Store Manager"/>
    <s v="FreshMart Bengaluru Square"/>
    <x v="0"/>
    <x v="1"/>
    <x v="9"/>
    <n v="6"/>
    <n v="0.2290633757275275"/>
    <x v="3"/>
  </r>
  <r>
    <s v="INV102152"/>
    <d v="2025-06-28T00:00:00"/>
    <s v="CUST0144"/>
    <s v="PRD127"/>
    <s v="STR044"/>
    <s v="EMP0287"/>
    <n v="5"/>
    <n v="363.01"/>
    <n v="10"/>
    <n v="181.5"/>
    <n v="1878.58"/>
    <n v="1451.65"/>
    <n v="426.93"/>
    <x v="0"/>
    <x v="0"/>
    <x v="1"/>
    <n v="0.86805555555555558"/>
    <s v="Weekend"/>
    <x v="65"/>
    <x v="8"/>
    <n v="331.35"/>
    <s v="Lalitha Chandran"/>
    <s v="Gold"/>
    <x v="67"/>
    <s v="Store Manager"/>
    <s v="FreshMart Erode Colony"/>
    <x v="0"/>
    <x v="1"/>
    <x v="9"/>
    <n v="6"/>
    <n v="0.22726208093347103"/>
    <x v="1"/>
  </r>
  <r>
    <s v="INV101306"/>
    <d v="2025-06-22T00:00:00"/>
    <s v="CUST0253"/>
    <s v="PRD098"/>
    <s v="STR054"/>
    <s v="EMP0104"/>
    <n v="3"/>
    <n v="83.13"/>
    <n v="10"/>
    <n v="24.94"/>
    <n v="258.12"/>
    <n v="207.27"/>
    <n v="50.85"/>
    <x v="0"/>
    <x v="0"/>
    <x v="1"/>
    <n v="0.64027777777777772"/>
    <s v="Weekend"/>
    <x v="32"/>
    <x v="10"/>
    <n v="83.13"/>
    <s v="Ovi Reddy"/>
    <s v="Silver"/>
    <x v="81"/>
    <s v="Inventory"/>
    <s v="FreshMart Mysuru Plaza"/>
    <x v="0"/>
    <x v="1"/>
    <x v="9"/>
    <n v="6"/>
    <n v="0.19700139470013947"/>
    <x v="1"/>
  </r>
  <r>
    <s v="INV100796"/>
    <d v="2025-06-21T00:00:00"/>
    <s v="CUST0438"/>
    <s v="PRD039"/>
    <s v="STR080"/>
    <s v="EMP0285"/>
    <n v="1"/>
    <n v="392.79"/>
    <n v="5"/>
    <n v="19.64"/>
    <n v="429.12"/>
    <n v="348.33"/>
    <n v="80.790000000000006"/>
    <x v="3"/>
    <x v="0"/>
    <x v="1"/>
    <n v="0.45833333333333331"/>
    <s v="Weekend"/>
    <x v="129"/>
    <x v="12"/>
    <n v="392.79"/>
    <s v="Nandhini Mudaliar"/>
    <s v="Bronze"/>
    <x v="62"/>
    <s v="Store Manager"/>
    <s v="FreshMart Madurai Colony"/>
    <x v="0"/>
    <x v="1"/>
    <x v="9"/>
    <n v="6"/>
    <n v="0.18826901565995527"/>
    <x v="4"/>
  </r>
  <r>
    <s v="INV102061"/>
    <d v="2025-06-18T00:00:00"/>
    <s v="CUST0085"/>
    <s v="PRD024"/>
    <s v="STR082"/>
    <s v="EMP0115"/>
    <n v="2"/>
    <n v="313.47000000000003"/>
    <n v="10"/>
    <n v="62.69"/>
    <n v="564.25"/>
    <n v="492.24"/>
    <n v="72.010000000000005"/>
    <x v="5"/>
    <x v="0"/>
    <x v="1"/>
    <n v="0.38680555555555557"/>
    <s v="Weekday"/>
    <x v="88"/>
    <x v="7"/>
    <n v="313.47000000000003"/>
    <s v="Sundar Prabhu"/>
    <s v="Bronze"/>
    <x v="69"/>
    <s v="Store Manager"/>
    <s v="FreshMart Salem Bypass"/>
    <x v="0"/>
    <x v="1"/>
    <x v="9"/>
    <n v="6"/>
    <n v="0.12762073548958797"/>
    <x v="1"/>
  </r>
  <r>
    <s v="INV101603"/>
    <d v="2025-06-16T00:00:00"/>
    <s v="CUST0183"/>
    <s v="PRD139"/>
    <s v="STR011"/>
    <s v="EMP0102"/>
    <n v="3"/>
    <n v="91.61"/>
    <n v="5"/>
    <n v="13.74"/>
    <n v="261.08999999999997"/>
    <n v="212.1"/>
    <n v="48.99"/>
    <x v="2"/>
    <x v="0"/>
    <x v="1"/>
    <n v="0.43333333333333335"/>
    <s v="Weekday"/>
    <x v="107"/>
    <x v="5"/>
    <n v="91.61"/>
    <s v="Tara Balan"/>
    <s v="Silver"/>
    <x v="149"/>
    <s v="Cashier"/>
    <s v="FreshMart Bengaluru Enclave"/>
    <x v="0"/>
    <x v="1"/>
    <x v="9"/>
    <n v="6"/>
    <n v="0.18763644720211423"/>
    <x v="4"/>
  </r>
  <r>
    <s v="INV102098"/>
    <d v="2025-06-15T00:00:00"/>
    <s v="CUST0233"/>
    <s v="PRD138"/>
    <s v="STR053"/>
    <s v="EMP0007"/>
    <n v="4"/>
    <n v="416.08"/>
    <n v="20"/>
    <n v="332.86"/>
    <n v="1531.18"/>
    <n v="1278.56"/>
    <n v="252.62"/>
    <x v="1"/>
    <x v="0"/>
    <x v="1"/>
    <n v="0.54305555555555551"/>
    <s v="Weekend"/>
    <x v="99"/>
    <x v="0"/>
    <n v="416.08"/>
    <s v="Deepa Achari"/>
    <s v="Bronze"/>
    <x v="131"/>
    <s v="Billing"/>
    <s v="FreshMart Tiruppur Heights"/>
    <x v="0"/>
    <x v="1"/>
    <x v="9"/>
    <n v="6"/>
    <n v="0.16498386865032197"/>
    <x v="2"/>
  </r>
  <r>
    <s v="INV102196"/>
    <d v="2025-06-15T00:00:00"/>
    <s v="CUST0043"/>
    <s v="PRD055"/>
    <s v="STR056"/>
    <s v="EMP0163"/>
    <n v="4"/>
    <n v="125.15"/>
    <n v="20"/>
    <n v="100.12"/>
    <n v="460.55"/>
    <n v="382.8"/>
    <n v="77.75"/>
    <x v="1"/>
    <x v="0"/>
    <x v="1"/>
    <n v="0.88263888888888886"/>
    <s v="Weekend"/>
    <x v="101"/>
    <x v="2"/>
    <n v="125.15"/>
    <s v="Jagan Reddy"/>
    <s v="Bronze"/>
    <x v="165"/>
    <s v="Cashier"/>
    <s v="FreshMart Bengaluru Junction"/>
    <x v="0"/>
    <x v="1"/>
    <x v="9"/>
    <n v="6"/>
    <n v="0.16881988926283792"/>
    <x v="2"/>
  </r>
  <r>
    <s v="INV100185"/>
    <d v="2025-07-06T00:00:00"/>
    <s v="CUST0620"/>
    <s v="PRD072"/>
    <s v="STR076"/>
    <s v="EMP0069"/>
    <n v="3"/>
    <n v="340.25"/>
    <n v="5"/>
    <n v="51.04"/>
    <n v="1115.17"/>
    <n v="791.55"/>
    <n v="323.62"/>
    <x v="3"/>
    <x v="0"/>
    <x v="1"/>
    <n v="0.76388888888888884"/>
    <s v="Weekend"/>
    <x v="57"/>
    <x v="1"/>
    <n v="340.25"/>
    <s v="Nagarajan Gupta"/>
    <s v="Silver"/>
    <x v="157"/>
    <s v="Store Manager"/>
    <s v="FreshMart Hyderabad Towers"/>
    <x v="0"/>
    <x v="1"/>
    <x v="1"/>
    <n v="7"/>
    <n v="0.29019790704556253"/>
    <x v="4"/>
  </r>
  <r>
    <s v="INV101697"/>
    <d v="2025-07-06T00:00:00"/>
    <s v="CUST0033"/>
    <s v="PRD016"/>
    <s v="STR080"/>
    <s v="EMP0285"/>
    <n v="3"/>
    <n v="59.92"/>
    <n v="10"/>
    <n v="17.98"/>
    <n v="186.05"/>
    <n v="144.44999999999999"/>
    <n v="41.6"/>
    <x v="5"/>
    <x v="0"/>
    <x v="1"/>
    <n v="0.80694444444444446"/>
    <s v="Weekend"/>
    <x v="17"/>
    <x v="7"/>
    <n v="59.92"/>
    <s v="Nirmala Sekar"/>
    <s v="Bronze"/>
    <x v="62"/>
    <s v="Store Manager"/>
    <s v="FreshMart Madurai Colony"/>
    <x v="0"/>
    <x v="1"/>
    <x v="1"/>
    <n v="7"/>
    <n v="0.22359580757860789"/>
    <x v="1"/>
  </r>
  <r>
    <s v="INV100374"/>
    <d v="2025-05-31T00:00:00"/>
    <s v="CUST0673"/>
    <s v="PRD124"/>
    <s v="STR018"/>
    <s v="EMP0308"/>
    <n v="2"/>
    <n v="121.9"/>
    <n v="20"/>
    <n v="48.76"/>
    <n v="224.3"/>
    <n v="217.84"/>
    <n v="6.46"/>
    <x v="5"/>
    <x v="0"/>
    <x v="1"/>
    <n v="0.86527777777777781"/>
    <s v="Weekend"/>
    <x v="102"/>
    <x v="8"/>
    <n v="121.9"/>
    <s v="Hari Sharma"/>
    <s v="Silver"/>
    <x v="80"/>
    <s v="Cashier"/>
    <s v="FreshMart Hyderabad Main Road"/>
    <x v="0"/>
    <x v="1"/>
    <x v="6"/>
    <n v="5"/>
    <n v="2.8800713330361122E-2"/>
    <x v="2"/>
  </r>
  <r>
    <s v="INV101051"/>
    <d v="2025-05-28T00:00:00"/>
    <s v="CUST0506"/>
    <s v="PRD027"/>
    <s v="STR087"/>
    <s v="EMP0222"/>
    <n v="8"/>
    <n v="155.34"/>
    <n v="15"/>
    <n v="186.41"/>
    <n v="1056.31"/>
    <n v="855.92"/>
    <n v="200.39"/>
    <x v="4"/>
    <x v="0"/>
    <x v="1"/>
    <n v="0.55833333333333335"/>
    <s v="Weekday"/>
    <x v="4"/>
    <x v="3"/>
    <n v="139.21"/>
    <s v="Pandi Subramaniam"/>
    <s v="Gold"/>
    <x v="96"/>
    <s v="Inventory"/>
    <s v="FreshMart Mysuru Complex"/>
    <x v="0"/>
    <x v="1"/>
    <x v="6"/>
    <n v="5"/>
    <n v="0.18970756690744195"/>
    <x v="3"/>
  </r>
  <r>
    <s v="INV100408"/>
    <d v="2025-05-24T00:00:00"/>
    <s v="CUST0665"/>
    <s v="PRD051"/>
    <s v="STR021"/>
    <s v="EMP0280"/>
    <n v="2"/>
    <n v="147.97"/>
    <n v="20"/>
    <n v="59.19"/>
    <n v="272.26"/>
    <n v="225.6"/>
    <n v="46.66"/>
    <x v="3"/>
    <x v="0"/>
    <x v="1"/>
    <n v="0.74236111111111114"/>
    <s v="Weekend"/>
    <x v="136"/>
    <x v="2"/>
    <n v="147.97"/>
    <s v="Kishore Subramaniam"/>
    <s v="Silver"/>
    <x v="61"/>
    <s v="Store Manager"/>
    <s v="FreshMart Madurai Market"/>
    <x v="0"/>
    <x v="1"/>
    <x v="6"/>
    <n v="5"/>
    <n v="0.17138029824432527"/>
    <x v="2"/>
  </r>
  <r>
    <s v="INV100060"/>
    <d v="2025-05-23T00:00:00"/>
    <s v="CUST0100"/>
    <s v="PRD134"/>
    <s v="STR053"/>
    <s v="EMP0190"/>
    <n v="1"/>
    <n v="353.05"/>
    <n v="5"/>
    <n v="17.649999999999999"/>
    <n v="335.4"/>
    <n v="262.8"/>
    <n v="72.599999999999994"/>
    <x v="1"/>
    <x v="0"/>
    <x v="1"/>
    <n v="0.59166666666666667"/>
    <s v="Weekday"/>
    <x v="73"/>
    <x v="0"/>
    <n v="353.05"/>
    <s v="Revathi Murugan"/>
    <s v="Silver"/>
    <x v="60"/>
    <s v="HR"/>
    <s v="FreshMart Tiruppur Heights"/>
    <x v="0"/>
    <x v="1"/>
    <x v="6"/>
    <n v="5"/>
    <n v="0.21645796064400716"/>
    <x v="4"/>
  </r>
  <r>
    <s v="INV101449"/>
    <d v="2025-05-20T00:00:00"/>
    <s v="CUST0570"/>
    <s v="PRD035"/>
    <s v="STR081"/>
    <s v="EMP0031"/>
    <n v="4"/>
    <n v="503.36"/>
    <n v="20"/>
    <n v="402.69"/>
    <n v="1610.75"/>
    <n v="1559.2"/>
    <n v="51.55"/>
    <x v="1"/>
    <x v="0"/>
    <x v="1"/>
    <n v="0.65277777777777779"/>
    <s v="Weekday"/>
    <x v="40"/>
    <x v="3"/>
    <n v="503.36"/>
    <s v="Banu Iyer"/>
    <s v="Silver"/>
    <x v="196"/>
    <s v="Cashier"/>
    <s v="FreshMart Erode Crossing"/>
    <x v="0"/>
    <x v="1"/>
    <x v="6"/>
    <n v="5"/>
    <n v="3.2003724972838737E-2"/>
    <x v="2"/>
  </r>
  <r>
    <s v="INV101672"/>
    <d v="2025-05-18T00:00:00"/>
    <s v="CUST0159"/>
    <s v="PRD023"/>
    <s v="STR087"/>
    <s v="EMP0222"/>
    <n v="2"/>
    <n v="342.27"/>
    <n v="15"/>
    <n v="102.68"/>
    <n v="669.14"/>
    <n v="532.20000000000005"/>
    <n v="136.94"/>
    <x v="4"/>
    <x v="0"/>
    <x v="1"/>
    <n v="0.78263888888888888"/>
    <s v="Weekend"/>
    <x v="11"/>
    <x v="7"/>
    <n v="342.27"/>
    <s v="Usha Naicker"/>
    <s v="Silver"/>
    <x v="96"/>
    <s v="Inventory"/>
    <s v="FreshMart Mysuru Complex"/>
    <x v="0"/>
    <x v="1"/>
    <x v="6"/>
    <n v="5"/>
    <n v="0.20465074573332934"/>
    <x v="3"/>
  </r>
  <r>
    <s v="INV100263"/>
    <d v="2025-12-05T00:00:00"/>
    <s v="CUST0336"/>
    <s v="PRD048"/>
    <s v="STR080"/>
    <s v="EMP0285"/>
    <n v="3"/>
    <n v="147.72"/>
    <n v="10"/>
    <n v="44.32"/>
    <n v="398.84"/>
    <n v="327.63"/>
    <n v="71.209999999999994"/>
    <x v="5"/>
    <x v="0"/>
    <x v="1"/>
    <n v="0.55486111111111114"/>
    <s v="Weekday"/>
    <x v="122"/>
    <x v="2"/>
    <n v="147.72"/>
    <s v="Dhanya Achari"/>
    <s v="Silver"/>
    <x v="62"/>
    <s v="Store Manager"/>
    <s v="FreshMart Madurai Colony"/>
    <x v="0"/>
    <x v="1"/>
    <x v="2"/>
    <n v="12"/>
    <n v="0.17854277404472971"/>
    <x v="1"/>
  </r>
  <r>
    <s v="INV101561"/>
    <d v="2025-12-05T00:00:00"/>
    <s v="CUST0664"/>
    <s v="PRD027"/>
    <s v="STR037"/>
    <s v="EMP0216"/>
    <n v="5"/>
    <n v="139.21"/>
    <n v="5"/>
    <n v="34.799999999999997"/>
    <n v="661.25"/>
    <n v="534.95000000000005"/>
    <n v="126.3"/>
    <x v="1"/>
    <x v="0"/>
    <x v="1"/>
    <n v="0.7416666666666667"/>
    <s v="Weekday"/>
    <x v="4"/>
    <x v="3"/>
    <n v="139.21"/>
    <s v="Chandran Prabhu"/>
    <s v="Silver"/>
    <x v="321"/>
    <s v="HR"/>
    <s v="FreshMart Hyderabad Extension"/>
    <x v="0"/>
    <x v="1"/>
    <x v="2"/>
    <n v="12"/>
    <n v="0.19100189035916823"/>
    <x v="4"/>
  </r>
  <r>
    <s v="INV100095"/>
    <d v="2025-11-05T00:00:00"/>
    <s v="CUST0420"/>
    <s v="PRD014"/>
    <s v="STR051"/>
    <s v="EMP0062"/>
    <n v="1"/>
    <n v="434.65"/>
    <n v="20"/>
    <n v="86.93"/>
    <n v="399.88"/>
    <n v="351.63"/>
    <n v="48.25"/>
    <x v="2"/>
    <x v="0"/>
    <x v="1"/>
    <n v="0.81874999999999998"/>
    <s v="Weekend"/>
    <x v="54"/>
    <x v="7"/>
    <n v="434.65"/>
    <s v="Bharath Mudaliar"/>
    <s v="Silver"/>
    <x v="256"/>
    <s v="Operations"/>
    <s v="FreshMart Madurai Arcade"/>
    <x v="0"/>
    <x v="1"/>
    <x v="5"/>
    <n v="11"/>
    <n v="0.12066119835950785"/>
    <x v="2"/>
  </r>
  <r>
    <s v="INV101538"/>
    <d v="2025-11-05T00:00:00"/>
    <s v="CUST0080"/>
    <s v="PRD057"/>
    <s v="STR009"/>
    <s v="EMP0322"/>
    <n v="2"/>
    <n v="317.99"/>
    <n v="5"/>
    <n v="31.8"/>
    <n v="694.81"/>
    <n v="470.1"/>
    <n v="224.71"/>
    <x v="4"/>
    <x v="0"/>
    <x v="1"/>
    <n v="0.89513888888888893"/>
    <s v="Weekend"/>
    <x v="117"/>
    <x v="2"/>
    <n v="317.99"/>
    <s v="Suresh Naidu"/>
    <s v="Silver"/>
    <x v="66"/>
    <s v="Billing"/>
    <s v="FreshMart Kochi Square"/>
    <x v="0"/>
    <x v="1"/>
    <x v="5"/>
    <n v="11"/>
    <n v="0.32341215584116523"/>
    <x v="4"/>
  </r>
  <r>
    <s v="INV101755"/>
    <d v="2025-11-05T00:00:00"/>
    <s v="CUST0682"/>
    <s v="PRD009"/>
    <s v="STR077"/>
    <s v="EMP0030"/>
    <n v="4"/>
    <n v="661.91"/>
    <n v="20"/>
    <n v="529.53"/>
    <n v="2435.83"/>
    <n v="1594.88"/>
    <n v="840.95"/>
    <x v="0"/>
    <x v="0"/>
    <x v="1"/>
    <n v="0.77708333333333335"/>
    <s v="Weekend"/>
    <x v="108"/>
    <x v="6"/>
    <n v="661.91"/>
    <s v="Gopal Krishnan"/>
    <s v="Silver"/>
    <x v="110"/>
    <s v="Cashier"/>
    <s v="FreshMart Kochi Gardens"/>
    <x v="0"/>
    <x v="1"/>
    <x v="5"/>
    <n v="11"/>
    <n v="0.34524166300603903"/>
    <x v="2"/>
  </r>
  <r>
    <s v="INV100942"/>
    <d v="2025-02-05T00:00:00"/>
    <s v="CUST0603"/>
    <s v="PRD032"/>
    <s v="STR031"/>
    <s v="EMP0174"/>
    <n v="1"/>
    <n v="141.11000000000001"/>
    <n v="20"/>
    <n v="28.22"/>
    <n v="112.89"/>
    <n v="115.91"/>
    <n v="-3.02"/>
    <x v="0"/>
    <x v="0"/>
    <x v="1"/>
    <n v="0.87569444444444444"/>
    <s v="Weekday"/>
    <x v="28"/>
    <x v="3"/>
    <n v="141.11000000000001"/>
    <s v="Kamala Menon"/>
    <s v="Bronze"/>
    <x v="319"/>
    <s v="Cashier"/>
    <s v="FreshMart Chennai Complex"/>
    <x v="0"/>
    <x v="1"/>
    <x v="0"/>
    <n v="2"/>
    <n v="-2.6751705199751973E-2"/>
    <x v="2"/>
  </r>
  <r>
    <s v="INV100790"/>
    <d v="2025-04-30T00:00:00"/>
    <s v="CUST0522"/>
    <s v="PRD034"/>
    <s v="STR077"/>
    <s v="EMP0030"/>
    <n v="2"/>
    <n v="124.84"/>
    <n v="5"/>
    <n v="12.48"/>
    <n v="237.2"/>
    <n v="194.7"/>
    <n v="42.5"/>
    <x v="2"/>
    <x v="0"/>
    <x v="1"/>
    <n v="0.90208333333333335"/>
    <s v="Weekday"/>
    <x v="13"/>
    <x v="3"/>
    <n v="124.84"/>
    <s v="Gayathri Naicker"/>
    <s v="Silver"/>
    <x v="110"/>
    <s v="Cashier"/>
    <s v="FreshMart Kochi Gardens"/>
    <x v="0"/>
    <x v="1"/>
    <x v="4"/>
    <n v="4"/>
    <n v="0.17917369308600339"/>
    <x v="4"/>
  </r>
  <r>
    <s v="INV102220"/>
    <d v="2025-04-29T00:00:00"/>
    <s v="CUST0219"/>
    <s v="PRD017"/>
    <s v="STR044"/>
    <s v="EMP0287"/>
    <n v="4"/>
    <n v="504.49"/>
    <n v="5"/>
    <n v="100.9"/>
    <n v="1917.06"/>
    <n v="1590.76"/>
    <n v="326.3"/>
    <x v="3"/>
    <x v="0"/>
    <x v="1"/>
    <n v="0.8979166666666667"/>
    <s v="Weekday"/>
    <x v="34"/>
    <x v="7"/>
    <n v="464.41"/>
    <s v="Pandi Naidu"/>
    <s v="Gold"/>
    <x v="67"/>
    <s v="Store Manager"/>
    <s v="FreshMart Erode Colony"/>
    <x v="0"/>
    <x v="1"/>
    <x v="4"/>
    <n v="4"/>
    <n v="0.17020854850656736"/>
    <x v="4"/>
  </r>
  <r>
    <s v="INV101347"/>
    <d v="2025-04-26T00:00:00"/>
    <s v="CUST0613"/>
    <s v="PRD076"/>
    <s v="STR091"/>
    <s v="EMP0053"/>
    <n v="8"/>
    <n v="446.35"/>
    <n v="20"/>
    <n v="714.16"/>
    <n v="3285.14"/>
    <n v="2561.52"/>
    <n v="723.62"/>
    <x v="3"/>
    <x v="0"/>
    <x v="1"/>
    <n v="0.43472222222222223"/>
    <s v="Weekend"/>
    <x v="33"/>
    <x v="1"/>
    <n v="395.66"/>
    <s v="Meena Menon"/>
    <s v="Gold"/>
    <x v="308"/>
    <s v="Cashier"/>
    <s v="FreshMart Tiruppur Plaza"/>
    <x v="0"/>
    <x v="1"/>
    <x v="4"/>
    <n v="4"/>
    <n v="0.22027067339595879"/>
    <x v="2"/>
  </r>
  <r>
    <s v="INV100313"/>
    <d v="2025-04-22T00:00:00"/>
    <s v="CUST0086"/>
    <s v="PRD129"/>
    <s v="STR003"/>
    <s v="EMP0245"/>
    <n v="1"/>
    <n v="490.22"/>
    <n v="15"/>
    <n v="73.53"/>
    <n v="416.69"/>
    <n v="373.58"/>
    <n v="43.11"/>
    <x v="0"/>
    <x v="0"/>
    <x v="1"/>
    <n v="0.64930555555555558"/>
    <s v="Weekday"/>
    <x v="106"/>
    <x v="0"/>
    <n v="490.22"/>
    <s v="Anjali Prabhu"/>
    <s v="Silver"/>
    <x v="317"/>
    <s v="Inventory"/>
    <s v="FreshMart Tiruppur Square"/>
    <x v="0"/>
    <x v="1"/>
    <x v="4"/>
    <n v="4"/>
    <n v="0.10345820634044493"/>
    <x v="3"/>
  </r>
  <r>
    <s v="INV101457"/>
    <d v="2025-04-20T00:00:00"/>
    <s v="CUST0153"/>
    <s v="PRD022"/>
    <s v="STR023"/>
    <s v="EMP0164"/>
    <n v="3"/>
    <n v="397.22"/>
    <n v="15"/>
    <n v="178.75"/>
    <n v="1164.8499999999999"/>
    <n v="958.11"/>
    <n v="206.74"/>
    <x v="3"/>
    <x v="0"/>
    <x v="1"/>
    <n v="0.53402777777777777"/>
    <s v="Weekend"/>
    <x v="25"/>
    <x v="7"/>
    <n v="397.22"/>
    <s v="Thenmozhi Sharma"/>
    <s v="Silver"/>
    <x v="230"/>
    <s v="Billing"/>
    <s v="FreshMart Mysuru Square"/>
    <x v="0"/>
    <x v="1"/>
    <x v="4"/>
    <n v="4"/>
    <n v="0.17748207923767012"/>
    <x v="3"/>
  </r>
  <r>
    <s v="INV100312"/>
    <d v="2025-04-19T00:00:00"/>
    <s v="CUST0203"/>
    <s v="PRD021"/>
    <s v="STR073"/>
    <s v="EMP0268"/>
    <n v="1"/>
    <n v="38.659999999999997"/>
    <n v="15"/>
    <n v="5.8"/>
    <n v="37.79"/>
    <n v="32.4"/>
    <n v="5.39"/>
    <x v="0"/>
    <x v="0"/>
    <x v="1"/>
    <n v="0.84583333333333333"/>
    <s v="Weekend"/>
    <x v="67"/>
    <x v="7"/>
    <n v="38.659999999999997"/>
    <s v="Gopal Pillai"/>
    <s v="Silver"/>
    <x v="90"/>
    <s v="Store Manager"/>
    <s v="FreshMart Bengaluru Market"/>
    <x v="0"/>
    <x v="1"/>
    <x v="4"/>
    <n v="4"/>
    <n v="0.14263032548293197"/>
    <x v="3"/>
  </r>
  <r>
    <s v="INV101794"/>
    <d v="2025-04-15T00:00:00"/>
    <s v="CUST0370"/>
    <s v="PRD025"/>
    <s v="STR033"/>
    <s v="EMP0313"/>
    <n v="7"/>
    <n v="419.84"/>
    <n v="20"/>
    <n v="587.78"/>
    <n v="2351.1"/>
    <n v="2001.3"/>
    <n v="349.8"/>
    <x v="3"/>
    <x v="0"/>
    <x v="1"/>
    <n v="0.89375000000000004"/>
    <s v="Weekday"/>
    <x v="8"/>
    <x v="3"/>
    <n v="383.51"/>
    <s v="Jaya Naicker"/>
    <s v="Gold"/>
    <x v="199"/>
    <s v="HR"/>
    <s v="FreshMart Ahmedabad Complex"/>
    <x v="0"/>
    <x v="1"/>
    <x v="4"/>
    <n v="4"/>
    <n v="0.14878142146229426"/>
    <x v="2"/>
  </r>
  <r>
    <s v="INV101581"/>
    <d v="2025-04-13T00:00:00"/>
    <s v="CUST0032"/>
    <s v="PRD015"/>
    <s v="STR102"/>
    <s v="EMP0193"/>
    <n v="5"/>
    <n v="459.58"/>
    <n v="20"/>
    <n v="459.58"/>
    <n v="2114.0700000000002"/>
    <n v="1934.45"/>
    <n v="179.62"/>
    <x v="0"/>
    <x v="0"/>
    <x v="1"/>
    <n v="0.78333333333333333"/>
    <s v="Weekend"/>
    <x v="19"/>
    <x v="7"/>
    <n v="459.58"/>
    <s v="Nirmala Balan"/>
    <s v="Silver"/>
    <x v="132"/>
    <s v="HR"/>
    <s v="FreshMart Nagpur Towers"/>
    <x v="0"/>
    <x v="1"/>
    <x v="4"/>
    <n v="4"/>
    <n v="8.4964074037283524E-2"/>
    <x v="2"/>
  </r>
  <r>
    <s v="INV101399"/>
    <d v="2025-09-04T00:00:00"/>
    <s v="CUST0024"/>
    <s v="PRD022"/>
    <s v="STR085"/>
    <s v="EMP0154"/>
    <n v="5"/>
    <n v="397.22"/>
    <n v="15"/>
    <n v="297.92"/>
    <n v="1688.18"/>
    <n v="1596.85"/>
    <n v="91.33"/>
    <x v="0"/>
    <x v="0"/>
    <x v="1"/>
    <n v="0.56736111111111109"/>
    <s v="Weekday"/>
    <x v="25"/>
    <x v="7"/>
    <n v="397.22"/>
    <s v="Devi Balan"/>
    <s v="Silver"/>
    <x v="103"/>
    <s v="Store Manager"/>
    <s v="FreshMart Mysuru Arcade"/>
    <x v="0"/>
    <x v="1"/>
    <x v="10"/>
    <n v="9"/>
    <n v="5.4099681313603994E-2"/>
    <x v="3"/>
  </r>
  <r>
    <s v="INV100366"/>
    <d v="2025-12-29T00:00:00"/>
    <s v="CUST0140"/>
    <s v="PRD025"/>
    <s v="STR024"/>
    <s v="EMP0133"/>
    <n v="3"/>
    <n v="383.51"/>
    <n v="20"/>
    <n v="230.11"/>
    <n v="920.42"/>
    <n v="857.7"/>
    <n v="62.72"/>
    <x v="2"/>
    <x v="0"/>
    <x v="1"/>
    <n v="0.65833333333333333"/>
    <s v="Weekday"/>
    <x v="8"/>
    <x v="3"/>
    <n v="383.51"/>
    <s v="Manoj Prabhu"/>
    <s v="Bronze"/>
    <x v="2"/>
    <s v="Sales"/>
    <s v="FreshMart Bengaluru Plaza"/>
    <x v="0"/>
    <x v="1"/>
    <x v="2"/>
    <n v="12"/>
    <n v="6.8142804371917165E-2"/>
    <x v="2"/>
  </r>
  <r>
    <s v="INV100050"/>
    <d v="2025-10-25T00:00:00"/>
    <s v="CUST0205"/>
    <s v="PRD008"/>
    <s v="STR069"/>
    <s v="EMP0248"/>
    <n v="7"/>
    <n v="504.43"/>
    <n v="5"/>
    <n v="176.55"/>
    <n v="3857.63"/>
    <n v="1980.16"/>
    <n v="1877.47"/>
    <x v="3"/>
    <x v="0"/>
    <x v="1"/>
    <n v="0.62569444444444444"/>
    <s v="Weekend"/>
    <x v="68"/>
    <x v="6"/>
    <n v="455.79"/>
    <s v="Lalitha Nathan"/>
    <s v="Gold"/>
    <x v="322"/>
    <s v="Sales"/>
    <s v="FreshMart Madurai Gardens"/>
    <x v="0"/>
    <x v="1"/>
    <x v="8"/>
    <n v="10"/>
    <n v="0.48669001433522652"/>
    <x v="4"/>
  </r>
  <r>
    <s v="INV101492"/>
    <d v="2026-12-02T00:00:00"/>
    <s v="CUST0353"/>
    <s v="PRD090"/>
    <s v="STR049"/>
    <s v="EMP0017"/>
    <n v="7"/>
    <n v="439.39"/>
    <n v="20"/>
    <n v="615.15"/>
    <n v="2460.58"/>
    <n v="2591.2600000000002"/>
    <n v="-130.68"/>
    <x v="2"/>
    <x v="0"/>
    <x v="1"/>
    <n v="0.6069444444444444"/>
    <s v="Weekday"/>
    <x v="49"/>
    <x v="9"/>
    <n v="438.7"/>
    <s v="Mala Nair"/>
    <s v="Gold"/>
    <x v="0"/>
    <s v="Sales"/>
    <s v="FreshMart Mysuru Circle"/>
    <x v="0"/>
    <x v="0"/>
    <x v="2"/>
    <n v="12"/>
    <n v="-5.310942948410538E-2"/>
    <x v="2"/>
  </r>
  <r>
    <s v="INV101824"/>
    <d v="2026-01-26T00:00:00"/>
    <s v="CUST0228"/>
    <s v="PRD092"/>
    <s v="STR049"/>
    <s v="EMP0017"/>
    <n v="4"/>
    <n v="240.95"/>
    <n v="5"/>
    <n v="48.19"/>
    <n v="915.61"/>
    <n v="769.56"/>
    <n v="146.05000000000001"/>
    <x v="1"/>
    <x v="0"/>
    <x v="1"/>
    <n v="0.8208333333333333"/>
    <s v="Weekday"/>
    <x v="22"/>
    <x v="9"/>
    <n v="224.28"/>
    <s v="Sundar Balan"/>
    <s v="Gold"/>
    <x v="0"/>
    <s v="Sales"/>
    <s v="FreshMart Mysuru Circle"/>
    <x v="0"/>
    <x v="0"/>
    <x v="7"/>
    <n v="1"/>
    <n v="0.15951114557508111"/>
    <x v="4"/>
  </r>
  <r>
    <s v="INV100186"/>
    <d v="2026-02-03T00:00:00"/>
    <s v="CUST0027"/>
    <s v="PRD017"/>
    <s v="STR055"/>
    <s v="EMP0068"/>
    <n v="2"/>
    <n v="464.41"/>
    <n v="5"/>
    <n v="46.44"/>
    <n v="882.38"/>
    <n v="795.38"/>
    <n v="87"/>
    <x v="0"/>
    <x v="0"/>
    <x v="1"/>
    <n v="0.85624999999999996"/>
    <s v="Weekday"/>
    <x v="34"/>
    <x v="7"/>
    <n v="464.41"/>
    <s v="Chandran Mudaliar"/>
    <s v="Silver"/>
    <x v="5"/>
    <s v="Sales"/>
    <s v="FreshMart Madurai Circle"/>
    <x v="0"/>
    <x v="0"/>
    <x v="0"/>
    <n v="2"/>
    <n v="9.8596976359391644E-2"/>
    <x v="4"/>
  </r>
  <r>
    <s v="INV100033"/>
    <d v="2026-02-28T00:00:00"/>
    <s v="CUST0023"/>
    <s v="PRD051"/>
    <s v="STR072"/>
    <s v="EMP0124"/>
    <n v="4"/>
    <n v="147.97"/>
    <n v="20"/>
    <n v="118.38"/>
    <n v="544.52"/>
    <n v="451.2"/>
    <n v="93.32"/>
    <x v="3"/>
    <x v="0"/>
    <x v="1"/>
    <n v="0.87916666666666665"/>
    <s v="Weekend"/>
    <x v="136"/>
    <x v="2"/>
    <n v="147.97"/>
    <s v="Indira Nathan"/>
    <s v="Silver"/>
    <x v="27"/>
    <s v="Sales"/>
    <s v="FreshMart Salem Point"/>
    <x v="0"/>
    <x v="0"/>
    <x v="0"/>
    <n v="2"/>
    <n v="0.17138029824432527"/>
    <x v="2"/>
  </r>
  <r>
    <s v="INV100729"/>
    <d v="2025-12-19T00:00:00"/>
    <s v="CUST0616"/>
    <s v="PRD135"/>
    <s v="STR090"/>
    <s v="EMP0344"/>
    <n v="3"/>
    <n v="379.12"/>
    <n v="5"/>
    <n v="56.87"/>
    <n v="1080.49"/>
    <n v="879.15"/>
    <n v="201.34"/>
    <x v="2"/>
    <x v="0"/>
    <x v="1"/>
    <n v="0.39583333333333331"/>
    <s v="Weekday"/>
    <x v="43"/>
    <x v="0"/>
    <n v="379.12"/>
    <s v="Chitra Balan"/>
    <s v="Bronze"/>
    <x v="34"/>
    <s v="Sales"/>
    <s v="FreshMart Mysuru Heights"/>
    <x v="0"/>
    <x v="1"/>
    <x v="2"/>
    <n v="12"/>
    <n v="0.1863413821506909"/>
    <x v="4"/>
  </r>
  <r>
    <s v="INV102363"/>
    <d v="2025-12-20T00:00:00"/>
    <s v="CUST0227"/>
    <s v="PRD084"/>
    <s v="STR090"/>
    <s v="EMP0119"/>
    <n v="5"/>
    <n v="221.61"/>
    <n v="10"/>
    <n v="110.81"/>
    <n v="1146.83"/>
    <n v="910.85"/>
    <n v="235.98"/>
    <x v="1"/>
    <x v="0"/>
    <x v="1"/>
    <n v="0.89027777777777772"/>
    <s v="Weekend"/>
    <x v="36"/>
    <x v="9"/>
    <n v="221.61"/>
    <s v="Unknown"/>
    <s v="Silver"/>
    <x v="36"/>
    <s v="Sales"/>
    <s v="FreshMart Mysuru Heights"/>
    <x v="0"/>
    <x v="1"/>
    <x v="2"/>
    <n v="12"/>
    <n v="0.2057672017648649"/>
    <x v="1"/>
  </r>
  <r>
    <s v="INV102150"/>
    <d v="2026-03-31T00:00:00"/>
    <s v="CUST0403"/>
    <s v="PRD010"/>
    <s v="STR067"/>
    <s v="EMP0247"/>
    <n v="2"/>
    <n v="182.3"/>
    <n v="5"/>
    <n v="18.23"/>
    <n v="346.37"/>
    <n v="215.2"/>
    <n v="131.16999999999999"/>
    <x v="5"/>
    <x v="0"/>
    <x v="1"/>
    <n v="0.37847222222222221"/>
    <s v="Weekday"/>
    <x v="113"/>
    <x v="6"/>
    <n v="182.3"/>
    <s v="Om Iyer"/>
    <s v="Silver"/>
    <x v="31"/>
    <s v="Sales"/>
    <s v="FreshMart Salem Complex"/>
    <x v="0"/>
    <x v="0"/>
    <x v="3"/>
    <n v="3"/>
    <n v="0.37869907901954553"/>
    <x v="4"/>
  </r>
  <r>
    <s v="INV101018"/>
    <d v="2026-02-26T00:00:00"/>
    <s v="CUST0210"/>
    <s v="PRD028"/>
    <s v="STR067"/>
    <s v="EMP0247"/>
    <n v="3"/>
    <n v="380.12"/>
    <n v="15"/>
    <n v="171.05"/>
    <n v="969.31"/>
    <n v="929.94"/>
    <n v="39.369999999999997"/>
    <x v="0"/>
    <x v="0"/>
    <x v="1"/>
    <n v="0.84513888888888888"/>
    <s v="Weekday"/>
    <x v="58"/>
    <x v="3"/>
    <n v="380.12"/>
    <s v="Anand Pandian"/>
    <s v="Silver"/>
    <x v="31"/>
    <s v="Sales"/>
    <s v="FreshMart Salem Complex"/>
    <x v="0"/>
    <x v="0"/>
    <x v="0"/>
    <n v="2"/>
    <n v="4.0616521030423701E-2"/>
    <x v="3"/>
  </r>
  <r>
    <s v="INV100135"/>
    <d v="2025-12-16T00:00:00"/>
    <s v="CUST0233"/>
    <s v="PRD112"/>
    <s v="STR070"/>
    <s v="EMP0201"/>
    <n v="3"/>
    <n v="251.73"/>
    <n v="20"/>
    <n v="151.04"/>
    <n v="604.15"/>
    <n v="631.55999999999995"/>
    <n v="-27.41"/>
    <x v="5"/>
    <x v="0"/>
    <x v="1"/>
    <n v="0.63749999999999996"/>
    <s v="Weekday"/>
    <x v="80"/>
    <x v="4"/>
    <n v="251.73"/>
    <s v="Deepa Achari"/>
    <s v="Bronze"/>
    <x v="52"/>
    <s v="Sales"/>
    <s v="FreshMart Bengaluru Nagar"/>
    <x v="0"/>
    <x v="1"/>
    <x v="2"/>
    <n v="12"/>
    <n v="-4.5369527435239594E-2"/>
    <x v="2"/>
  </r>
  <r>
    <s v="INV100482"/>
    <d v="2026-03-29T00:00:00"/>
    <s v="CUST0133"/>
    <s v="PRD120"/>
    <s v="STR061"/>
    <s v="EMP0279"/>
    <n v="3"/>
    <n v="109.69"/>
    <n v="10"/>
    <n v="32.909999999999997"/>
    <n v="340.58"/>
    <n v="278.88"/>
    <n v="61.7"/>
    <x v="2"/>
    <x v="0"/>
    <x v="1"/>
    <n v="0.49722222222222223"/>
    <s v="Weekend"/>
    <x v="26"/>
    <x v="8"/>
    <n v="109.69"/>
    <s v="Vasanthi Raj"/>
    <s v="Silver"/>
    <x v="12"/>
    <s v="Sales"/>
    <s v="FreshMart Hyderabad Colony"/>
    <x v="0"/>
    <x v="0"/>
    <x v="3"/>
    <n v="3"/>
    <n v="0.1811615479476188"/>
    <x v="1"/>
  </r>
  <r>
    <s v="INV102251"/>
    <d v="2026-01-15T00:00:00"/>
    <s v="CUST0223"/>
    <s v="PRD072"/>
    <s v="STR039"/>
    <s v="EMP0283"/>
    <n v="8"/>
    <n v="342.87"/>
    <n v="15"/>
    <n v="411.44"/>
    <n v="2331.52"/>
    <n v="2110.8000000000002"/>
    <n v="220.72"/>
    <x v="5"/>
    <x v="0"/>
    <x v="1"/>
    <n v="0.49583333333333335"/>
    <s v="Weekday"/>
    <x v="57"/>
    <x v="1"/>
    <n v="340.25"/>
    <s v="Gopal Velan"/>
    <s v="Gold"/>
    <x v="16"/>
    <s v="Sales"/>
    <s v="FreshMart Mysuru Market"/>
    <x v="0"/>
    <x v="0"/>
    <x v="7"/>
    <n v="1"/>
    <n v="9.4667856162503436E-2"/>
    <x v="3"/>
  </r>
  <r>
    <s v="INV101205"/>
    <d v="2026-08-02T00:00:00"/>
    <s v="CUST0269"/>
    <s v="PRD108"/>
    <s v="STR051"/>
    <s v="EMP0199"/>
    <n v="2"/>
    <n v="306.62"/>
    <n v="5"/>
    <n v="30.66"/>
    <n v="669.97"/>
    <n v="519.86"/>
    <n v="150.11000000000001"/>
    <x v="1"/>
    <x v="0"/>
    <x v="1"/>
    <n v="0.43402777777777779"/>
    <s v="Weekend"/>
    <x v="140"/>
    <x v="4"/>
    <n v="306.62"/>
    <s v="Naveen Naidu"/>
    <s v="Silver"/>
    <x v="9"/>
    <s v="Sales"/>
    <s v="FreshMart Madurai Arcade"/>
    <x v="0"/>
    <x v="0"/>
    <x v="11"/>
    <n v="8"/>
    <n v="0.22405480842425782"/>
    <x v="4"/>
  </r>
  <r>
    <s v="INV102015"/>
    <d v="2026-02-03T00:00:00"/>
    <s v="CUST0504"/>
    <s v="PRD020"/>
    <s v="STR058"/>
    <s v="EMP0052"/>
    <n v="5"/>
    <n v="106.8"/>
    <n v="5"/>
    <n v="26.7"/>
    <n v="507.3"/>
    <n v="430.25"/>
    <n v="77.05"/>
    <x v="0"/>
    <x v="0"/>
    <x v="1"/>
    <n v="0.63749999999999996"/>
    <s v="Weekday"/>
    <x v="35"/>
    <x v="7"/>
    <n v="99.93"/>
    <s v="Kalpana Kumar"/>
    <s v="Gold"/>
    <x v="294"/>
    <s v="Sales"/>
    <s v="FreshMart Erode Central"/>
    <x v="0"/>
    <x v="0"/>
    <x v="0"/>
    <n v="2"/>
    <n v="0.15188251527695643"/>
    <x v="4"/>
  </r>
  <r>
    <s v="INV101394"/>
    <d v="2026-02-24T00:00:00"/>
    <s v="CUST0490"/>
    <s v="PRD048"/>
    <s v="STR042"/>
    <s v="EMP0261"/>
    <n v="5"/>
    <n v="167.18"/>
    <n v="20"/>
    <n v="167.18"/>
    <n v="668.72"/>
    <n v="546.04999999999995"/>
    <n v="122.67"/>
    <x v="0"/>
    <x v="0"/>
    <x v="1"/>
    <n v="0.68333333333333335"/>
    <s v="Weekday"/>
    <x v="122"/>
    <x v="2"/>
    <n v="147.72"/>
    <s v="Hema Gounder"/>
    <s v="Gold"/>
    <x v="13"/>
    <s v="Sales"/>
    <s v="FreshMart Erode Point"/>
    <x v="0"/>
    <x v="0"/>
    <x v="0"/>
    <n v="2"/>
    <n v="0.1834400047852614"/>
    <x v="2"/>
  </r>
  <r>
    <s v="INV100220"/>
    <d v="2025-12-21T00:00:00"/>
    <s v="CUST0415"/>
    <s v="PRD087"/>
    <s v="STR050"/>
    <s v="EMP0096"/>
    <n v="7"/>
    <n v="80.790000000000006"/>
    <n v="5"/>
    <n v="28.28"/>
    <n v="617.84"/>
    <n v="415.59"/>
    <n v="202.25"/>
    <x v="3"/>
    <x v="0"/>
    <x v="1"/>
    <n v="0.61875000000000002"/>
    <s v="Weekend"/>
    <x v="97"/>
    <x v="9"/>
    <n v="71.290000000000006"/>
    <s v="Bharath Devi"/>
    <s v="Gold"/>
    <x v="236"/>
    <s v="Sales"/>
    <s v="FreshMart Chennai Main Road"/>
    <x v="0"/>
    <x v="1"/>
    <x v="2"/>
    <n v="12"/>
    <n v="0.32735012300919331"/>
    <x v="4"/>
  </r>
  <r>
    <s v="INV100800"/>
    <d v="2026-07-02T00:00:00"/>
    <s v="CUST0464"/>
    <s v="PRD087"/>
    <s v="STR004"/>
    <s v="EMP0040"/>
    <n v="3"/>
    <n v="71.290000000000006"/>
    <n v="10"/>
    <n v="21.39"/>
    <n v="221.35"/>
    <n v="178.11"/>
    <n v="43.24"/>
    <x v="2"/>
    <x v="0"/>
    <x v="1"/>
    <n v="0.47291666666666665"/>
    <s v="Weekend"/>
    <x v="97"/>
    <x v="9"/>
    <n v="71.290000000000006"/>
    <s v="Gopal Sharma"/>
    <s v="Silver"/>
    <x v="6"/>
    <s v="Sales"/>
    <s v="FreshMart Erode Plaza"/>
    <x v="0"/>
    <x v="0"/>
    <x v="1"/>
    <n v="7"/>
    <n v="0.19534673593855886"/>
    <x v="1"/>
  </r>
  <r>
    <s v="INV101383"/>
    <d v="2026-03-02T00:00:00"/>
    <s v="CUST0522"/>
    <s v="PRD048"/>
    <s v="STR015"/>
    <s v="EMP0136"/>
    <n v="5"/>
    <n v="147.72"/>
    <n v="10"/>
    <n v="73.86"/>
    <n v="664.74"/>
    <n v="546.04999999999995"/>
    <n v="118.69"/>
    <x v="4"/>
    <x v="0"/>
    <x v="1"/>
    <n v="0.42986111111111114"/>
    <s v="Weekday"/>
    <x v="122"/>
    <x v="2"/>
    <n v="147.72"/>
    <s v="Gayathri Naicker"/>
    <s v="Silver"/>
    <x v="290"/>
    <s v="Sales"/>
    <s v="FreshMart Salem Circle"/>
    <x v="0"/>
    <x v="0"/>
    <x v="3"/>
    <n v="3"/>
    <n v="0.17855101242591087"/>
    <x v="1"/>
  </r>
  <r>
    <s v="INV101507"/>
    <d v="2025-12-14T00:00:00"/>
    <s v="CUST0611"/>
    <s v="PRD004"/>
    <s v="STR027"/>
    <s v="EMP0046"/>
    <n v="7"/>
    <n v="426.71"/>
    <n v="10"/>
    <n v="298.7"/>
    <n v="3091.51"/>
    <n v="1655.78"/>
    <n v="1435.73"/>
    <x v="5"/>
    <x v="0"/>
    <x v="1"/>
    <n v="0.69305555555555554"/>
    <s v="Weekend"/>
    <x v="127"/>
    <x v="6"/>
    <n v="398.25"/>
    <s v="Vasanth Iyer"/>
    <s v="Gold"/>
    <x v="39"/>
    <s v="Sales"/>
    <s v="FreshMart Coimbatore Heights"/>
    <x v="0"/>
    <x v="1"/>
    <x v="2"/>
    <n v="12"/>
    <n v="0.46441059546952779"/>
    <x v="1"/>
  </r>
  <r>
    <s v="INV102476"/>
    <d v="2025-07-12T00:00:00"/>
    <s v="CUST0227"/>
    <s v="PRD014"/>
    <s v="STR050"/>
    <s v="EMP0281"/>
    <n v="4"/>
    <n v="434.65"/>
    <n v="20"/>
    <n v="347.72"/>
    <n v="1599.51"/>
    <n v="1406.52"/>
    <n v="192.99"/>
    <x v="3"/>
    <x v="0"/>
    <x v="1"/>
    <n v="0.54097222222222219"/>
    <s v="Weekend"/>
    <x v="54"/>
    <x v="7"/>
    <n v="434.65"/>
    <s v="Unknown"/>
    <s v="Silver"/>
    <x v="43"/>
    <s v="Sales"/>
    <s v="FreshMart Chennai Main Road"/>
    <x v="0"/>
    <x v="1"/>
    <x v="1"/>
    <n v="7"/>
    <n v="0.12065570080837257"/>
    <x v="2"/>
  </r>
  <r>
    <s v="INV100582"/>
    <d v="2025-06-12T00:00:00"/>
    <s v="CUST0351"/>
    <s v="PRD050"/>
    <s v="STR002"/>
    <s v="EMP0060"/>
    <n v="1"/>
    <n v="51.33"/>
    <n v="5"/>
    <n v="2.57"/>
    <n v="56.07"/>
    <n v="37.479999999999997"/>
    <n v="18.59"/>
    <x v="1"/>
    <x v="0"/>
    <x v="1"/>
    <n v="0.52500000000000002"/>
    <s v="Weekend"/>
    <x v="2"/>
    <x v="2"/>
    <n v="51.33"/>
    <s v="Revathi Devi"/>
    <s v="Silver"/>
    <x v="32"/>
    <s v="Sales"/>
    <s v="FreshMart Tiruppur Bypass"/>
    <x v="0"/>
    <x v="1"/>
    <x v="9"/>
    <n v="6"/>
    <n v="0.33154984840378099"/>
    <x v="4"/>
  </r>
  <r>
    <s v="INV101364"/>
    <d v="2025-01-12T00:00:00"/>
    <s v="CUST0249"/>
    <s v="PRD099"/>
    <s v="STR007"/>
    <s v="EMP0126"/>
    <n v="3"/>
    <n v="401.06"/>
    <n v="5"/>
    <n v="60.16"/>
    <n v="1143.02"/>
    <n v="1042.4100000000001"/>
    <n v="100.61"/>
    <x v="5"/>
    <x v="0"/>
    <x v="1"/>
    <n v="0.42152777777777778"/>
    <s v="Weekday"/>
    <x v="20"/>
    <x v="10"/>
    <n v="401.06"/>
    <s v="Dhanush Menon"/>
    <s v="Bronze"/>
    <x v="237"/>
    <s v="Sales"/>
    <s v="FreshMart Mysuru Towers"/>
    <x v="0"/>
    <x v="1"/>
    <x v="7"/>
    <n v="1"/>
    <n v="8.8021206978005639E-2"/>
    <x v="4"/>
  </r>
  <r>
    <s v="INV100112"/>
    <d v="2025-11-25T00:00:00"/>
    <s v="CUST0036"/>
    <s v="PRD007"/>
    <s v="STR016"/>
    <s v="EMP0050"/>
    <n v="4"/>
    <n v="437.49"/>
    <n v="20"/>
    <n v="349.99"/>
    <n v="1399.97"/>
    <n v="1061.76"/>
    <n v="338.21"/>
    <x v="1"/>
    <x v="0"/>
    <x v="1"/>
    <n v="0.87152777777777779"/>
    <s v="Weekday"/>
    <x v="7"/>
    <x v="6"/>
    <n v="437.49"/>
    <s v="Janani Balan"/>
    <s v="Silver"/>
    <x v="201"/>
    <s v="Sales"/>
    <s v="FreshMart Kochi Bypass"/>
    <x v="0"/>
    <x v="1"/>
    <x v="5"/>
    <n v="11"/>
    <n v="0.24158374822317619"/>
    <x v="2"/>
  </r>
  <r>
    <s v="INV102473"/>
    <d v="2025-11-24T00:00:00"/>
    <s v="CUST0063"/>
    <s v="PRD022"/>
    <s v="STR042"/>
    <s v="EMP0261"/>
    <n v="7"/>
    <n v="429.77"/>
    <n v="10"/>
    <n v="300.83999999999997"/>
    <n v="2707.55"/>
    <n v="2235.59"/>
    <n v="471.96"/>
    <x v="5"/>
    <x v="0"/>
    <x v="1"/>
    <n v="0.6166666666666667"/>
    <s v="Weekday"/>
    <x v="25"/>
    <x v="7"/>
    <n v="397.22"/>
    <s v="Priya Varma"/>
    <s v="Gold"/>
    <x v="13"/>
    <s v="Sales"/>
    <s v="FreshMart Erode Point"/>
    <x v="0"/>
    <x v="1"/>
    <x v="5"/>
    <n v="11"/>
    <n v="0.17431257040497866"/>
    <x v="1"/>
  </r>
  <r>
    <s v="INV100967"/>
    <d v="2025-11-21T00:00:00"/>
    <s v="CUST0094"/>
    <s v="PRD006"/>
    <s v="STR058"/>
    <s v="EMP0141"/>
    <n v="3"/>
    <n v="343.56"/>
    <n v="15"/>
    <n v="154.6"/>
    <n v="876.08"/>
    <n v="648.96"/>
    <n v="227.12"/>
    <x v="2"/>
    <x v="0"/>
    <x v="1"/>
    <n v="0.71527777777777779"/>
    <s v="Weekday"/>
    <x v="81"/>
    <x v="6"/>
    <n v="343.56"/>
    <s v="Sathish Sharma"/>
    <s v="Silver"/>
    <x v="46"/>
    <s v="Sales"/>
    <s v="FreshMart Erode Central"/>
    <x v="0"/>
    <x v="1"/>
    <x v="5"/>
    <n v="11"/>
    <n v="0.25924573098347181"/>
    <x v="3"/>
  </r>
  <r>
    <s v="INV101760"/>
    <d v="2025-11-20T00:00:00"/>
    <s v="CUST0251"/>
    <s v="PRD135"/>
    <s v="STR046"/>
    <s v="EMP0087"/>
    <n v="5"/>
    <n v="379.12"/>
    <n v="5"/>
    <n v="94.78"/>
    <n v="1800.82"/>
    <n v="1465.25"/>
    <n v="335.57"/>
    <x v="4"/>
    <x v="0"/>
    <x v="1"/>
    <n v="0.62361111111111112"/>
    <s v="Weekday"/>
    <x v="43"/>
    <x v="0"/>
    <n v="379.12"/>
    <s v="Yogesh Devi"/>
    <s v="Silver"/>
    <x v="203"/>
    <s v="Sales"/>
    <s v="FreshMart Mysuru Colony"/>
    <x v="0"/>
    <x v="1"/>
    <x v="5"/>
    <n v="11"/>
    <n v="0.18634288823980186"/>
    <x v="4"/>
  </r>
  <r>
    <s v="INV101703"/>
    <d v="2025-10-11T00:00:00"/>
    <s v="CUST0549"/>
    <s v="PRD014"/>
    <s v="STR050"/>
    <s v="EMP0133"/>
    <n v="2"/>
    <n v="434.65"/>
    <n v="20"/>
    <n v="173.86"/>
    <n v="695.44"/>
    <n v="703.26"/>
    <n v="-7.82"/>
    <x v="2"/>
    <x v="0"/>
    <x v="1"/>
    <n v="0.70694444444444449"/>
    <s v="Weekday"/>
    <x v="54"/>
    <x v="7"/>
    <n v="434.65"/>
    <s v="Chandrasekar Varma"/>
    <s v="Bronze"/>
    <x v="2"/>
    <s v="Sales"/>
    <s v="FreshMart Chennai Main Road"/>
    <x v="0"/>
    <x v="1"/>
    <x v="8"/>
    <n v="10"/>
    <n v="-1.1244679627286322E-2"/>
    <x v="2"/>
  </r>
  <r>
    <s v="INV101042"/>
    <d v="2025-04-11T00:00:00"/>
    <s v="CUST0443"/>
    <s v="PRD098"/>
    <s v="STR063"/>
    <s v="EMP0160"/>
    <n v="1"/>
    <n v="83.13"/>
    <n v="20"/>
    <n v="16.63"/>
    <n v="66.5"/>
    <n v="69.09"/>
    <n v="-2.59"/>
    <x v="4"/>
    <x v="0"/>
    <x v="1"/>
    <n v="0.71458333333333335"/>
    <s v="Weekday"/>
    <x v="32"/>
    <x v="10"/>
    <n v="83.13"/>
    <s v="Suresh Naicker"/>
    <s v="Bronze"/>
    <x v="303"/>
    <s v="Sales"/>
    <s v="FreshMart Hyderabad Market"/>
    <x v="0"/>
    <x v="1"/>
    <x v="4"/>
    <n v="4"/>
    <n v="-3.8947368421052626E-2"/>
    <x v="2"/>
  </r>
  <r>
    <s v="INV100048"/>
    <d v="2025-10-25T00:00:00"/>
    <s v="CUST0221"/>
    <s v="PRD059"/>
    <s v="STR035"/>
    <s v="EMP0158"/>
    <n v="6"/>
    <n v="558.82000000000005"/>
    <n v="15"/>
    <n v="502.94"/>
    <n v="3277.48"/>
    <n v="2179.7399999999998"/>
    <n v="1097.74"/>
    <x v="4"/>
    <x v="0"/>
    <x v="1"/>
    <n v="0.59722222222222221"/>
    <s v="Weekend"/>
    <x v="119"/>
    <x v="11"/>
    <n v="507.5"/>
    <s v="Mala Nathan"/>
    <s v="Gold"/>
    <x v="17"/>
    <s v="Sales"/>
    <s v="FreshMart Kochi Circle"/>
    <x v="0"/>
    <x v="1"/>
    <x v="8"/>
    <n v="10"/>
    <n v="0.33493415673017074"/>
    <x v="3"/>
  </r>
  <r>
    <s v="INV100701"/>
    <d v="2025-10-22T00:00:00"/>
    <s v="CUST0320"/>
    <s v="PRD033"/>
    <s v="STR069"/>
    <s v="EMP0248"/>
    <n v="1"/>
    <n v="217.42"/>
    <n v="15"/>
    <n v="32.61"/>
    <n v="184.81"/>
    <n v="177.03"/>
    <n v="7.78"/>
    <x v="4"/>
    <x v="0"/>
    <x v="1"/>
    <n v="0.78819444444444442"/>
    <s v="Weekday"/>
    <x v="66"/>
    <x v="3"/>
    <n v="217.42"/>
    <s v="Sudha Menon"/>
    <s v="Silver"/>
    <x v="322"/>
    <s v="Sales"/>
    <s v="FreshMart Madurai Gardens"/>
    <x v="0"/>
    <x v="1"/>
    <x v="8"/>
    <n v="10"/>
    <n v="4.2097289107732264E-2"/>
    <x v="3"/>
  </r>
  <r>
    <s v="INV100521"/>
    <d v="2025-10-21T00:00:00"/>
    <s v="CUST0558"/>
    <s v="PRD026"/>
    <s v="STR048"/>
    <s v="EMP0133"/>
    <n v="5"/>
    <n v="329.69"/>
    <n v="20"/>
    <n v="329.69"/>
    <n v="1318.76"/>
    <n v="1236.25"/>
    <n v="82.51"/>
    <x v="2"/>
    <x v="0"/>
    <x v="1"/>
    <n v="0.69305555555555554"/>
    <s v="Weekday"/>
    <x v="15"/>
    <x v="3"/>
    <n v="329.69"/>
    <s v="Banu Sekar"/>
    <s v="Silver"/>
    <x v="2"/>
    <s v="Sales"/>
    <s v="FreshMart Bengaluru Square"/>
    <x v="0"/>
    <x v="1"/>
    <x v="8"/>
    <n v="10"/>
    <n v="6.2566350207770946E-2"/>
    <x v="2"/>
  </r>
  <r>
    <s v="INV101341"/>
    <d v="2025-10-18T00:00:00"/>
    <s v="CUST0490"/>
    <s v="PRD026"/>
    <s v="STR056"/>
    <s v="EMP0133"/>
    <n v="4"/>
    <n v="353.75"/>
    <n v="10"/>
    <n v="141.5"/>
    <n v="1464.52"/>
    <n v="989"/>
    <n v="475.52"/>
    <x v="3"/>
    <x v="0"/>
    <x v="1"/>
    <n v="0.87013888888888891"/>
    <s v="Weekend"/>
    <x v="15"/>
    <x v="3"/>
    <n v="329.69"/>
    <s v="Hema Gounder"/>
    <s v="Gold"/>
    <x v="2"/>
    <s v="Sales"/>
    <s v="FreshMart Bengaluru Junction"/>
    <x v="0"/>
    <x v="1"/>
    <x v="8"/>
    <n v="10"/>
    <n v="0.32469341490727338"/>
    <x v="1"/>
  </r>
  <r>
    <s v="INV102362"/>
    <d v="2025-10-18T00:00:00"/>
    <s v="CUST0017"/>
    <s v="PRD087"/>
    <s v="STR067"/>
    <s v="EMP0247"/>
    <n v="2"/>
    <n v="71.290000000000006"/>
    <n v="10"/>
    <n v="14.26"/>
    <n v="147.57"/>
    <n v="118.74"/>
    <n v="28.83"/>
    <x v="1"/>
    <x v="0"/>
    <x v="1"/>
    <n v="0.82847222222222228"/>
    <s v="Weekend"/>
    <x v="97"/>
    <x v="9"/>
    <n v="71.290000000000006"/>
    <s v="Ashok Nair"/>
    <s v="Silver"/>
    <x v="31"/>
    <s v="Sales"/>
    <s v="FreshMart Salem Complex"/>
    <x v="0"/>
    <x v="1"/>
    <x v="8"/>
    <n v="10"/>
    <n v="0.19536491156739175"/>
    <x v="1"/>
  </r>
  <r>
    <s v="INV102413"/>
    <d v="2025-10-18T00:00:00"/>
    <s v="CUST0482"/>
    <s v="PRD120"/>
    <s v="STR084"/>
    <s v="EMP0288"/>
    <n v="8"/>
    <n v="122.27"/>
    <n v="20"/>
    <n v="195.63"/>
    <n v="899.91"/>
    <n v="743.68"/>
    <n v="156.22999999999999"/>
    <x v="3"/>
    <x v="0"/>
    <x v="1"/>
    <n v="0.45208333333333334"/>
    <s v="Weekend"/>
    <x v="26"/>
    <x v="8"/>
    <n v="109.69"/>
    <s v="Prakash Naicker"/>
    <s v="Gold"/>
    <x v="25"/>
    <s v="Sales"/>
    <s v="FreshMart Tiruppur Market"/>
    <x v="0"/>
    <x v="1"/>
    <x v="8"/>
    <n v="10"/>
    <n v="0.17360624951384027"/>
    <x v="2"/>
  </r>
  <r>
    <s v="INV101850"/>
    <d v="2025-09-10T00:00:00"/>
    <s v="CUST0099"/>
    <s v="PRD028"/>
    <s v="STR007"/>
    <s v="EMP0286"/>
    <n v="4"/>
    <n v="380.12"/>
    <n v="20"/>
    <n v="304.10000000000002"/>
    <n v="1216.3800000000001"/>
    <n v="1239.92"/>
    <n v="-23.54"/>
    <x v="0"/>
    <x v="0"/>
    <x v="1"/>
    <n v="0.86041666666666672"/>
    <s v="Weekday"/>
    <x v="58"/>
    <x v="3"/>
    <n v="380.12"/>
    <s v="Lakshmi Krishnan"/>
    <s v="Silver"/>
    <x v="225"/>
    <s v="Sales"/>
    <s v="FreshMart Mysuru Towers"/>
    <x v="0"/>
    <x v="1"/>
    <x v="10"/>
    <n v="9"/>
    <n v="-1.935250497377464E-2"/>
    <x v="2"/>
  </r>
  <r>
    <s v="INV100107"/>
    <d v="2025-02-10T00:00:00"/>
    <s v="CUST0402"/>
    <s v="PRD027"/>
    <s v="STR022"/>
    <s v="EMP0284"/>
    <n v="4"/>
    <n v="155.15"/>
    <n v="10"/>
    <n v="62.06"/>
    <n v="558.54"/>
    <n v="427.96"/>
    <n v="130.58000000000001"/>
    <x v="0"/>
    <x v="0"/>
    <x v="1"/>
    <n v="0.76736111111111116"/>
    <s v="Weekday"/>
    <x v="4"/>
    <x v="3"/>
    <n v="139.21"/>
    <s v="Usha Raj"/>
    <s v="Gold"/>
    <x v="21"/>
    <s v="Sales"/>
    <s v="FreshMart Tiruppur Complex"/>
    <x v="0"/>
    <x v="1"/>
    <x v="0"/>
    <n v="2"/>
    <n v="0.2337880903784868"/>
    <x v="1"/>
  </r>
  <r>
    <s v="INV101751"/>
    <d v="2025-09-23T00:00:00"/>
    <m/>
    <s v="PRD142"/>
    <s v="STR053"/>
    <s v="EMP0133"/>
    <n v="1"/>
    <n v="522.78"/>
    <n v="10"/>
    <n v="52.28"/>
    <n v="470.5"/>
    <n v="395.87"/>
    <n v="74.63"/>
    <x v="0"/>
    <x v="0"/>
    <x v="1"/>
    <n v="0.6791666666666667"/>
    <s v="Weekday"/>
    <x v="62"/>
    <x v="5"/>
    <n v="522.78"/>
    <m/>
    <m/>
    <x v="2"/>
    <s v="Sales"/>
    <s v="FreshMart Tiruppur Heights"/>
    <x v="0"/>
    <x v="1"/>
    <x v="10"/>
    <n v="9"/>
    <n v="0.15861849096705632"/>
    <x v="1"/>
  </r>
  <r>
    <s v="INV101493"/>
    <d v="2025-09-22T00:00:00"/>
    <s v="CUST0433"/>
    <s v="PRD035"/>
    <s v="STR057"/>
    <s v="EMP0225"/>
    <n v="8"/>
    <n v="509.6"/>
    <n v="5"/>
    <n v="203.84"/>
    <n v="3872.96"/>
    <n v="3118.4"/>
    <n v="754.56"/>
    <x v="1"/>
    <x v="0"/>
    <x v="1"/>
    <n v="0.62083333333333335"/>
    <s v="Weekday"/>
    <x v="40"/>
    <x v="3"/>
    <n v="503.36"/>
    <s v="Uma Nair"/>
    <s v="Gold"/>
    <x v="23"/>
    <s v="Sales"/>
    <s v="FreshMart Madurai Point"/>
    <x v="0"/>
    <x v="1"/>
    <x v="10"/>
    <n v="9"/>
    <n v="0.19482772866231512"/>
    <x v="4"/>
  </r>
  <r>
    <s v="INV100070"/>
    <d v="2025-12-09T00:00:00"/>
    <s v="CUST0118"/>
    <s v="PRD001"/>
    <s v="STR091"/>
    <s v="EMP0033"/>
    <n v="2"/>
    <n v="299.73"/>
    <n v="20"/>
    <n v="119.89"/>
    <n v="479.57"/>
    <n v="369.48"/>
    <n v="110.09"/>
    <x v="2"/>
    <x v="0"/>
    <x v="1"/>
    <n v="0.57708333333333328"/>
    <s v="Weekday"/>
    <x v="76"/>
    <x v="6"/>
    <n v="299.73"/>
    <s v="Gokul Naidu"/>
    <s v="Silver"/>
    <x v="20"/>
    <s v="Sales"/>
    <s v="FreshMart Tiruppur Plaza"/>
    <x v="0"/>
    <x v="1"/>
    <x v="2"/>
    <n v="12"/>
    <n v="0.22955981400004172"/>
    <x v="2"/>
  </r>
  <r>
    <s v="INV101381"/>
    <d v="2025-12-09T00:00:00"/>
    <s v="CUST0069"/>
    <s v="PRD017"/>
    <s v="STR047"/>
    <s v="EMP0160"/>
    <n v="8"/>
    <n v="532.91"/>
    <n v="10"/>
    <n v="426.33"/>
    <n v="3836.95"/>
    <n v="3181.52"/>
    <n v="655.43"/>
    <x v="2"/>
    <x v="0"/>
    <x v="1"/>
    <n v="0.55555555555555558"/>
    <s v="Weekday"/>
    <x v="34"/>
    <x v="7"/>
    <n v="464.41"/>
    <s v="Aishwarya Prabhu"/>
    <s v="Gold"/>
    <x v="303"/>
    <s v="Sales"/>
    <s v="FreshMart Hyderabad Enclave"/>
    <x v="0"/>
    <x v="1"/>
    <x v="2"/>
    <n v="12"/>
    <n v="0.17082057363270306"/>
    <x v="1"/>
  </r>
  <r>
    <s v="INV100905"/>
    <d v="2025-11-09T00:00:00"/>
    <s v="CUST0002"/>
    <s v="PRD039"/>
    <s v="STR048"/>
    <s v="EMP0312"/>
    <n v="3"/>
    <n v="392.79"/>
    <n v="10"/>
    <n v="117.84"/>
    <n v="1060.53"/>
    <n v="1044.99"/>
    <n v="15.54"/>
    <x v="2"/>
    <x v="0"/>
    <x v="1"/>
    <n v="0.73124999999999996"/>
    <s v="Weekday"/>
    <x v="129"/>
    <x v="12"/>
    <n v="392.79"/>
    <s v="Eswari Murugan"/>
    <s v="Silver"/>
    <x v="19"/>
    <s v="Sales"/>
    <s v="FreshMart Bengaluru Square"/>
    <x v="0"/>
    <x v="1"/>
    <x v="5"/>
    <n v="11"/>
    <n v="1.4653050833074029E-2"/>
    <x v="1"/>
  </r>
  <r>
    <s v="INV102021"/>
    <d v="2025-07-09T00:00:00"/>
    <s v="CUST0360"/>
    <s v="PRD033"/>
    <s v="STR055"/>
    <s v="EMP0068"/>
    <n v="2"/>
    <n v="217.42"/>
    <n v="5"/>
    <n v="21.74"/>
    <n v="475.06"/>
    <n v="354.06"/>
    <n v="121"/>
    <x v="5"/>
    <x v="0"/>
    <x v="1"/>
    <n v="0.48125000000000001"/>
    <s v="Weekend"/>
    <x v="66"/>
    <x v="3"/>
    <n v="217.42"/>
    <s v="Deepak Nathan"/>
    <s v="Bronze"/>
    <x v="5"/>
    <s v="Sales"/>
    <s v="FreshMart Madurai Circle"/>
    <x v="0"/>
    <x v="1"/>
    <x v="1"/>
    <n v="7"/>
    <n v="0.25470466888393045"/>
    <x v="4"/>
  </r>
  <r>
    <s v="INV100855"/>
    <d v="2025-01-09T00:00:00"/>
    <s v="CUST0293"/>
    <s v="PRD011"/>
    <s v="STR007"/>
    <s v="EMP0233"/>
    <n v="6"/>
    <n v="188.72"/>
    <n v="10"/>
    <n v="113.23"/>
    <n v="1019.09"/>
    <n v="613.38"/>
    <n v="405.71"/>
    <x v="0"/>
    <x v="0"/>
    <x v="1"/>
    <n v="0.5756944444444444"/>
    <s v="Weekday"/>
    <x v="52"/>
    <x v="6"/>
    <n v="168.36"/>
    <s v="Suresh Chandran"/>
    <s v="Gold"/>
    <x v="40"/>
    <s v="Sales"/>
    <s v="FreshMart Mysuru Towers"/>
    <x v="0"/>
    <x v="1"/>
    <x v="7"/>
    <n v="1"/>
    <n v="0.39811007859953484"/>
    <x v="1"/>
  </r>
  <r>
    <s v="INV102242"/>
    <d v="2025-01-09T00:00:00"/>
    <s v="CUST0066"/>
    <s v="PRD080"/>
    <s v="STR058"/>
    <s v="EMP0312"/>
    <n v="4"/>
    <n v="275.70999999999998"/>
    <n v="5"/>
    <n v="55.14"/>
    <n v="1047.7"/>
    <n v="825.2"/>
    <n v="222.5"/>
    <x v="2"/>
    <x v="0"/>
    <x v="1"/>
    <n v="0.81527777777777777"/>
    <s v="Weekday"/>
    <x v="56"/>
    <x v="1"/>
    <n v="275.70999999999998"/>
    <s v="Bhavani Sharma"/>
    <s v="Silver"/>
    <x v="19"/>
    <s v="Sales"/>
    <s v="FreshMart Erode Central"/>
    <x v="0"/>
    <x v="1"/>
    <x v="7"/>
    <n v="1"/>
    <n v="0.2123699532308867"/>
    <x v="4"/>
  </r>
  <r>
    <s v="INV101408"/>
    <d v="2025-08-30T00:00:00"/>
    <s v="CUST0576"/>
    <s v="PRD126"/>
    <s v="STR085"/>
    <s v="EMP0133"/>
    <n v="8"/>
    <n v="372.74"/>
    <n v="10"/>
    <n v="298.19"/>
    <n v="3086.29"/>
    <n v="2595.84"/>
    <n v="490.45"/>
    <x v="5"/>
    <x v="0"/>
    <x v="1"/>
    <n v="0.44027777777777777"/>
    <s v="Weekend"/>
    <x v="78"/>
    <x v="8"/>
    <n v="360.52"/>
    <s v="Vasanthi Chandran"/>
    <s v="Gold"/>
    <x v="2"/>
    <s v="Sales"/>
    <s v="FreshMart Mysuru Arcade"/>
    <x v="0"/>
    <x v="1"/>
    <x v="11"/>
    <n v="8"/>
    <n v="0.15891248068068781"/>
    <x v="1"/>
  </r>
  <r>
    <s v="INV102023"/>
    <d v="2025-08-24T00:00:00"/>
    <s v="CUST0078"/>
    <s v="PRD033"/>
    <s v="STR067"/>
    <s v="EMP0247"/>
    <n v="3"/>
    <n v="217.42"/>
    <n v="10"/>
    <n v="65.23"/>
    <n v="675.08"/>
    <n v="531.09"/>
    <n v="143.99"/>
    <x v="4"/>
    <x v="0"/>
    <x v="1"/>
    <n v="0.44513888888888886"/>
    <s v="Weekend"/>
    <x v="66"/>
    <x v="3"/>
    <n v="217.42"/>
    <s v="Eswari Balan"/>
    <s v="Silver"/>
    <x v="31"/>
    <s v="Sales"/>
    <s v="FreshMart Salem Complex"/>
    <x v="0"/>
    <x v="1"/>
    <x v="11"/>
    <n v="8"/>
    <n v="0.21329323931978433"/>
    <x v="1"/>
  </r>
  <r>
    <s v="INV100718"/>
    <d v="2025-08-13T00:00:00"/>
    <s v="CUST0587"/>
    <s v="PRD096"/>
    <s v="STR024"/>
    <s v="EMP0133"/>
    <n v="1"/>
    <n v="205.93"/>
    <n v="20"/>
    <n v="41.19"/>
    <n v="164.74"/>
    <n v="170.2"/>
    <n v="-5.46"/>
    <x v="2"/>
    <x v="0"/>
    <x v="1"/>
    <n v="0.51666666666666672"/>
    <s v="Weekday"/>
    <x v="27"/>
    <x v="10"/>
    <n v="205.93"/>
    <s v="Uma Iyer"/>
    <s v="Bronze"/>
    <x v="2"/>
    <s v="Sales"/>
    <s v="FreshMart Bengaluru Plaza"/>
    <x v="0"/>
    <x v="1"/>
    <x v="11"/>
    <n v="8"/>
    <n v="-3.3143134636396746E-2"/>
    <x v="2"/>
  </r>
  <r>
    <s v="INV102304"/>
    <d v="2025-05-08T00:00:00"/>
    <s v="CUST0685"/>
    <s v="PRD050"/>
    <s v="STR067"/>
    <s v="EMP0247"/>
    <n v="7"/>
    <n v="56.7"/>
    <n v="15"/>
    <n v="59.54"/>
    <n v="337.36"/>
    <n v="262.36"/>
    <n v="75"/>
    <x v="1"/>
    <x v="0"/>
    <x v="1"/>
    <n v="0.8833333333333333"/>
    <s v="Weekday"/>
    <x v="2"/>
    <x v="2"/>
    <n v="51.33"/>
    <s v="Naveen Achari"/>
    <s v="Gold"/>
    <x v="31"/>
    <s v="Sales"/>
    <s v="FreshMart Salem Complex"/>
    <x v="0"/>
    <x v="1"/>
    <x v="6"/>
    <n v="5"/>
    <n v="0.22231444154612282"/>
    <x v="3"/>
  </r>
  <r>
    <s v="INV100444"/>
    <d v="2025-07-29T00:00:00"/>
    <s v="CUST0516"/>
    <s v="PRD071"/>
    <s v="STR069"/>
    <s v="EMP0042"/>
    <n v="3"/>
    <n v="57.88"/>
    <n v="5"/>
    <n v="8.68"/>
    <n v="164.96"/>
    <n v="129.03"/>
    <n v="35.93"/>
    <x v="3"/>
    <x v="0"/>
    <x v="1"/>
    <n v="0.46041666666666664"/>
    <s v="Weekday"/>
    <x v="37"/>
    <x v="1"/>
    <n v="53.39"/>
    <s v="Bhuvana Venkataraman"/>
    <s v="Gold"/>
    <x v="14"/>
    <s v="Sales"/>
    <s v="FreshMart Madurai Gardens"/>
    <x v="0"/>
    <x v="1"/>
    <x v="1"/>
    <n v="7"/>
    <n v="0.21781037827352084"/>
    <x v="4"/>
  </r>
  <r>
    <s v="INV100535"/>
    <d v="2025-07-29T00:00:00"/>
    <s v="CUST0054"/>
    <s v="PRD035"/>
    <s v="STR031"/>
    <s v="EMP0153"/>
    <n v="3"/>
    <n v="550.69000000000005"/>
    <n v="10"/>
    <n v="165.21"/>
    <n v="1486.86"/>
    <n v="1169.4000000000001"/>
    <n v="317.45999999999998"/>
    <x v="0"/>
    <x v="0"/>
    <x v="1"/>
    <n v="0.43958333333333333"/>
    <s v="Weekday"/>
    <x v="40"/>
    <x v="3"/>
    <n v="503.36"/>
    <s v="Deepak Pillai"/>
    <s v="Gold"/>
    <x v="3"/>
    <s v="Sales"/>
    <s v="FreshMart Chennai Complex"/>
    <x v="0"/>
    <x v="1"/>
    <x v="1"/>
    <n v="7"/>
    <n v="0.21351035067188573"/>
    <x v="1"/>
  </r>
  <r>
    <s v="INV100526"/>
    <d v="2025-08-07T00:00:00"/>
    <s v="CUST0468"/>
    <s v="PRD004"/>
    <s v="STR013"/>
    <s v="EMP0004"/>
    <n v="5"/>
    <n v="398.25"/>
    <n v="10"/>
    <n v="199.12"/>
    <n v="1792.13"/>
    <n v="1182.7"/>
    <n v="609.42999999999995"/>
    <x v="1"/>
    <x v="0"/>
    <x v="1"/>
    <n v="0.60763888888888884"/>
    <s v="Weekday"/>
    <x v="127"/>
    <x v="6"/>
    <n v="398.25"/>
    <s v="Dinesh Kumar"/>
    <s v="Silver"/>
    <x v="37"/>
    <s v="Sales"/>
    <s v="FreshMart Tiruppur Extension"/>
    <x v="0"/>
    <x v="1"/>
    <x v="11"/>
    <n v="8"/>
    <n v="0.34005903589583342"/>
    <x v="1"/>
  </r>
  <r>
    <s v="INV101863"/>
    <d v="2025-06-29T00:00:00"/>
    <s v="CUST0654"/>
    <s v="PRD055"/>
    <s v="STR058"/>
    <s v="EMP0133"/>
    <n v="4"/>
    <n v="142.44999999999999"/>
    <n v="10"/>
    <n v="56.98"/>
    <n v="589.74"/>
    <n v="382.8"/>
    <n v="206.94"/>
    <x v="1"/>
    <x v="0"/>
    <x v="1"/>
    <n v="0.53194444444444444"/>
    <s v="Weekend"/>
    <x v="101"/>
    <x v="2"/>
    <n v="125.15"/>
    <s v="Gokul Sekar"/>
    <s v="Gold"/>
    <x v="2"/>
    <s v="Sales"/>
    <s v="FreshMart Erode Central"/>
    <x v="0"/>
    <x v="1"/>
    <x v="9"/>
    <n v="6"/>
    <n v="0.35090039678502388"/>
    <x v="1"/>
  </r>
  <r>
    <s v="INV100319"/>
    <d v="2025-06-22T00:00:00"/>
    <s v="CUST0380"/>
    <s v="PRD044"/>
    <s v="STR057"/>
    <s v="EMP0225"/>
    <n v="2"/>
    <n v="229.81"/>
    <n v="15"/>
    <n v="68.94"/>
    <n v="449.28"/>
    <n v="416.44"/>
    <n v="32.840000000000003"/>
    <x v="4"/>
    <x v="0"/>
    <x v="1"/>
    <n v="0.67152777777777772"/>
    <s v="Weekend"/>
    <x v="132"/>
    <x v="12"/>
    <n v="229.81"/>
    <s v="Dinesh Venkataraman"/>
    <s v="Silver"/>
    <x v="23"/>
    <s v="Sales"/>
    <s v="FreshMart Madurai Point"/>
    <x v="0"/>
    <x v="1"/>
    <x v="9"/>
    <n v="6"/>
    <n v="7.3094729344729353E-2"/>
    <x v="3"/>
  </r>
  <r>
    <s v="INV102434"/>
    <d v="2025-06-21T00:00:00"/>
    <s v="CUST0312"/>
    <s v="PRD017"/>
    <s v="STR088"/>
    <s v="EMP0133"/>
    <n v="7"/>
    <n v="495.55"/>
    <n v="15"/>
    <n v="520.33000000000004"/>
    <n v="3390.8"/>
    <n v="2783.83"/>
    <n v="606.97"/>
    <x v="5"/>
    <x v="0"/>
    <x v="1"/>
    <n v="0.80138888888888893"/>
    <s v="Weekend"/>
    <x v="34"/>
    <x v="7"/>
    <n v="464.41"/>
    <s v="Tara Sharma"/>
    <s v="Gold"/>
    <x v="2"/>
    <s v="Sales"/>
    <s v="FreshMart Salem Extension"/>
    <x v="0"/>
    <x v="1"/>
    <x v="9"/>
    <n v="6"/>
    <n v="0.17900495458298926"/>
    <x v="3"/>
  </r>
  <r>
    <s v="INV102370"/>
    <d v="2025-06-14T00:00:00"/>
    <s v="CUST0302"/>
    <s v="PRD122"/>
    <s v="STR034"/>
    <s v="EMP0133"/>
    <n v="2"/>
    <n v="102.51"/>
    <n v="10"/>
    <n v="20.5"/>
    <n v="212.2"/>
    <n v="177.44"/>
    <n v="34.76"/>
    <x v="3"/>
    <x v="0"/>
    <x v="1"/>
    <n v="0.49305555555555558"/>
    <s v="Weekend"/>
    <x v="12"/>
    <x v="8"/>
    <n v="102.51"/>
    <s v="Rajesh Reddy"/>
    <s v="Bronze"/>
    <x v="2"/>
    <s v="Sales"/>
    <s v="FreshMart Tiruppur Circle"/>
    <x v="0"/>
    <x v="1"/>
    <x v="9"/>
    <n v="6"/>
    <n v="0.16380772855796419"/>
    <x v="1"/>
  </r>
  <r>
    <s v="INV100882"/>
    <d v="2025-01-06T00:00:00"/>
    <s v="CUST0263"/>
    <s v="PRD008"/>
    <s v="STR089"/>
    <s v="EMP0133"/>
    <n v="3"/>
    <n v="495.42"/>
    <n v="20"/>
    <n v="297.25"/>
    <n v="1367.36"/>
    <n v="848.64"/>
    <n v="518.72"/>
    <x v="0"/>
    <x v="0"/>
    <x v="1"/>
    <n v="0.79791666666666672"/>
    <s v="Weekend"/>
    <x v="68"/>
    <x v="6"/>
    <n v="455.79"/>
    <s v="Deepa Kumar"/>
    <s v="Gold"/>
    <x v="2"/>
    <s v="Sales"/>
    <s v="FreshMart Salem Hub"/>
    <x v="0"/>
    <x v="1"/>
    <x v="7"/>
    <n v="1"/>
    <n v="0.37935876433419147"/>
    <x v="2"/>
  </r>
  <r>
    <s v="INV101193"/>
    <d v="2025-01-06T00:00:00"/>
    <s v="CUST0532"/>
    <s v="PRD057"/>
    <s v="STR027"/>
    <s v="EMP0143"/>
    <n v="4"/>
    <n v="317.99"/>
    <n v="5"/>
    <n v="63.6"/>
    <n v="1389.61"/>
    <n v="940.2"/>
    <n v="449.41"/>
    <x v="4"/>
    <x v="0"/>
    <x v="1"/>
    <n v="0.43194444444444446"/>
    <s v="Weekend"/>
    <x v="117"/>
    <x v="2"/>
    <n v="317.99"/>
    <s v="Hema Sharma"/>
    <s v="Silver"/>
    <x v="24"/>
    <s v="Sales"/>
    <s v="FreshMart Coimbatore Heights"/>
    <x v="0"/>
    <x v="1"/>
    <x v="7"/>
    <n v="1"/>
    <n v="0.32340728693662257"/>
    <x v="4"/>
  </r>
  <r>
    <s v="INV100224"/>
    <d v="2025-05-29T00:00:00"/>
    <s v="CUST0634"/>
    <s v="PRD021"/>
    <s v="STR039"/>
    <s v="EMP0230"/>
    <n v="8"/>
    <n v="39.520000000000003"/>
    <n v="15"/>
    <n v="47.42"/>
    <n v="268.74"/>
    <n v="259.2"/>
    <n v="9.5399999999999991"/>
    <x v="1"/>
    <x v="0"/>
    <x v="1"/>
    <n v="0.76111111111111107"/>
    <s v="Weekday"/>
    <x v="67"/>
    <x v="7"/>
    <n v="38.659999999999997"/>
    <s v="Chandrasekar Pandian"/>
    <s v="Gold"/>
    <x v="10"/>
    <s v="Sales"/>
    <s v="FreshMart Mysuru Market"/>
    <x v="0"/>
    <x v="1"/>
    <x v="6"/>
    <n v="5"/>
    <n v="3.5498995311453445E-2"/>
    <x v="3"/>
  </r>
  <r>
    <s v="INV100974"/>
    <d v="2025-05-24T00:00:00"/>
    <s v="CUST0510"/>
    <s v="PRD033"/>
    <s v="STR042"/>
    <s v="EMP0261"/>
    <n v="1"/>
    <n v="217.42"/>
    <n v="10"/>
    <n v="21.74"/>
    <n v="225.03"/>
    <n v="177.03"/>
    <n v="48"/>
    <x v="4"/>
    <x v="0"/>
    <x v="1"/>
    <n v="0.73541666666666672"/>
    <s v="Weekend"/>
    <x v="66"/>
    <x v="3"/>
    <n v="217.42"/>
    <s v="Esha Nair"/>
    <s v="Bronze"/>
    <x v="13"/>
    <s v="Sales"/>
    <s v="FreshMart Erode Point"/>
    <x v="0"/>
    <x v="1"/>
    <x v="6"/>
    <n v="5"/>
    <n v="0.21330489268097585"/>
    <x v="1"/>
  </r>
  <r>
    <s v="INV100827"/>
    <d v="2025-11-05T00:00:00"/>
    <s v="CUST0204"/>
    <s v="PRD107"/>
    <s v="STR017"/>
    <s v="EMP0092"/>
    <n v="4"/>
    <n v="412.53"/>
    <n v="15"/>
    <n v="247.52"/>
    <n v="1612.99"/>
    <n v="1393.64"/>
    <n v="219.35"/>
    <x v="1"/>
    <x v="0"/>
    <x v="1"/>
    <n v="0.54097222222222219"/>
    <s v="Weekend"/>
    <x v="94"/>
    <x v="4"/>
    <n v="405.1"/>
    <s v="Mala Achari"/>
    <s v="Gold"/>
    <x v="26"/>
    <s v="Sales"/>
    <s v="FreshMart Madurai Plaza"/>
    <x v="0"/>
    <x v="1"/>
    <x v="5"/>
    <n v="11"/>
    <n v="0.13598968375501397"/>
    <x v="3"/>
  </r>
  <r>
    <s v="INV102007"/>
    <d v="2025-11-05T00:00:00"/>
    <s v="CUST0303"/>
    <s v="PRD013"/>
    <s v="STR075"/>
    <s v="EMP0132"/>
    <n v="3"/>
    <n v="161.03"/>
    <n v="5"/>
    <n v="24.15"/>
    <n v="527.78"/>
    <n v="372.72"/>
    <n v="155.06"/>
    <x v="3"/>
    <x v="0"/>
    <x v="1"/>
    <n v="0.91249999999999998"/>
    <s v="Weekend"/>
    <x v="24"/>
    <x v="7"/>
    <n v="161.03"/>
    <s v="Kamala Subramaniam"/>
    <s v="Silver"/>
    <x v="45"/>
    <s v="Sales"/>
    <s v="FreshMart Salem Main Road"/>
    <x v="0"/>
    <x v="1"/>
    <x v="5"/>
    <n v="11"/>
    <n v="0.29379665769828339"/>
    <x v="4"/>
  </r>
  <r>
    <s v="INV100142"/>
    <d v="2025-10-05T00:00:00"/>
    <s v="CUST0402"/>
    <s v="PRD009"/>
    <s v="STR068"/>
    <s v="EMP0233"/>
    <n v="6"/>
    <n v="744.15"/>
    <n v="15"/>
    <n v="669.74"/>
    <n v="4364.43"/>
    <n v="2392.3200000000002"/>
    <n v="1972.11"/>
    <x v="0"/>
    <x v="0"/>
    <x v="1"/>
    <n v="0.73611111111111116"/>
    <s v="Weekend"/>
    <x v="108"/>
    <x v="6"/>
    <n v="661.91"/>
    <s v="Usha Raj"/>
    <s v="Gold"/>
    <x v="40"/>
    <s v="Sales"/>
    <s v="FreshMart Coimbatore Main Road"/>
    <x v="0"/>
    <x v="1"/>
    <x v="8"/>
    <n v="10"/>
    <n v="0.45185969301833223"/>
    <x v="3"/>
  </r>
  <r>
    <s v="INV100052"/>
    <d v="2025-03-05T00:00:00"/>
    <s v="CUST0179"/>
    <s v="PRD147"/>
    <s v="STR068"/>
    <s v="EMP0233"/>
    <n v="8"/>
    <n v="76.67"/>
    <n v="5"/>
    <n v="30.67"/>
    <n v="670.09"/>
    <n v="403.44"/>
    <n v="266.64999999999998"/>
    <x v="5"/>
    <x v="0"/>
    <x v="1"/>
    <n v="0.63749999999999996"/>
    <s v="Weekend"/>
    <x v="123"/>
    <x v="5"/>
    <n v="67.37"/>
    <s v="Chitra Mudaliar"/>
    <s v="Gold"/>
    <x v="40"/>
    <s v="Sales"/>
    <s v="FreshMart Coimbatore Main Road"/>
    <x v="0"/>
    <x v="1"/>
    <x v="3"/>
    <n v="3"/>
    <n v="0.39793162112552039"/>
    <x v="4"/>
  </r>
  <r>
    <s v="INV100538"/>
    <d v="2025-04-27T00:00:00"/>
    <s v="CUST0236"/>
    <s v="PRD066"/>
    <s v="STR090"/>
    <s v="EMP0080"/>
    <n v="4"/>
    <n v="491.81"/>
    <n v="5"/>
    <n v="98.36"/>
    <n v="2149.21"/>
    <n v="1462.28"/>
    <n v="686.93"/>
    <x v="3"/>
    <x v="0"/>
    <x v="1"/>
    <n v="0.62708333333333333"/>
    <s v="Weekend"/>
    <x v="126"/>
    <x v="11"/>
    <n v="491.81"/>
    <s v="Umesh Chandran"/>
    <s v="Bronze"/>
    <x v="222"/>
    <s v="Sales"/>
    <s v="FreshMart Mysuru Heights"/>
    <x v="0"/>
    <x v="1"/>
    <x v="4"/>
    <n v="4"/>
    <n v="0.31961976726331998"/>
    <x v="4"/>
  </r>
  <r>
    <s v="INV101215"/>
    <d v="2025-04-19T00:00:00"/>
    <s v="CUST0545"/>
    <s v="PRD055"/>
    <s v="STR064"/>
    <s v="EMP0228"/>
    <n v="2"/>
    <n v="125.15"/>
    <n v="10"/>
    <n v="25.03"/>
    <n v="259.06"/>
    <n v="191.4"/>
    <n v="67.66"/>
    <x v="0"/>
    <x v="0"/>
    <x v="1"/>
    <n v="0.58333333333333337"/>
    <s v="Weekend"/>
    <x v="101"/>
    <x v="2"/>
    <n v="125.15"/>
    <s v="Prakash Mudaliar"/>
    <s v="Bronze"/>
    <x v="7"/>
    <s v="Sales"/>
    <s v="FreshMart Kochi Extension"/>
    <x v="0"/>
    <x v="1"/>
    <x v="4"/>
    <n v="4"/>
    <n v="0.26117501737049331"/>
    <x v="1"/>
  </r>
  <r>
    <s v="INV100970"/>
    <d v="2025-06-04T00:00:00"/>
    <s v="CUST0223"/>
    <s v="PRD031"/>
    <s v="STR031"/>
    <s v="EMP0153"/>
    <n v="5"/>
    <n v="379.93"/>
    <n v="15"/>
    <n v="284.95"/>
    <n v="1856.9"/>
    <n v="1358.9"/>
    <n v="498"/>
    <x v="3"/>
    <x v="0"/>
    <x v="1"/>
    <n v="0.56111111111111112"/>
    <s v="Weekend"/>
    <x v="50"/>
    <x v="3"/>
    <n v="342.46"/>
    <s v="Gopal Velan"/>
    <s v="Gold"/>
    <x v="3"/>
    <s v="Sales"/>
    <s v="FreshMart Chennai Complex"/>
    <x v="0"/>
    <x v="1"/>
    <x v="9"/>
    <n v="6"/>
    <n v="0.26818891701222464"/>
    <x v="3"/>
  </r>
  <r>
    <s v="INV102174"/>
    <d v="2025-12-30T00:00:00"/>
    <s v="CUST0159"/>
    <s v="PRD025"/>
    <s v="STR022"/>
    <s v="EMP0284"/>
    <n v="3"/>
    <n v="383.51"/>
    <n v="20"/>
    <n v="230.11"/>
    <n v="920.42"/>
    <n v="857.7"/>
    <n v="62.72"/>
    <x v="5"/>
    <x v="1"/>
    <x v="1"/>
    <n v="0.83194444444444449"/>
    <s v="Weekday"/>
    <x v="8"/>
    <x v="3"/>
    <n v="383.51"/>
    <s v="Usha Naicker"/>
    <s v="Silver"/>
    <x v="21"/>
    <s v="Sales"/>
    <s v="FreshMart Tiruppur Complex"/>
    <x v="0"/>
    <x v="1"/>
    <x v="2"/>
    <n v="12"/>
    <n v="6.8142804371917165E-2"/>
    <x v="2"/>
  </r>
  <r>
    <s v="INV100309"/>
    <d v="2025-08-14T00:00:00"/>
    <s v="CUST0200"/>
    <s v="PRD004"/>
    <s v="STR058"/>
    <s v="EMP0028"/>
    <n v="5"/>
    <n v="402.8"/>
    <n v="5"/>
    <n v="100.7"/>
    <n v="1913.3"/>
    <n v="1182.7"/>
    <n v="730.6"/>
    <x v="3"/>
    <x v="1"/>
    <x v="1"/>
    <n v="0.42986111111111114"/>
    <s v="Weekday"/>
    <x v="127"/>
    <x v="6"/>
    <n v="398.25"/>
    <s v="Karthik Achari"/>
    <s v="Gold"/>
    <x v="54"/>
    <s v="Sales"/>
    <s v="FreshMart Erode Central"/>
    <x v="0"/>
    <x v="1"/>
    <x v="11"/>
    <n v="8"/>
    <n v="0.38185334239272462"/>
    <x v="4"/>
  </r>
  <r>
    <s v="INV102245"/>
    <d v="2025-12-20T00:00:00"/>
    <s v="CUST0118"/>
    <s v="PRD034"/>
    <s v="STR152"/>
    <s v="EMP0291"/>
    <n v="4"/>
    <n v="124.84"/>
    <n v="5"/>
    <n v="24.97"/>
    <n v="545.54999999999995"/>
    <n v="389.4"/>
    <n v="156.15"/>
    <x v="3"/>
    <x v="1"/>
    <x v="0"/>
    <n v="0.51527777777777772"/>
    <s v="Weekend"/>
    <x v="13"/>
    <x v="3"/>
    <n v="124.84"/>
    <s v="Gokul Naidu"/>
    <s v="Silver"/>
    <x v="281"/>
    <s v="HR"/>
    <s v="FreshMart Lucknow Arcade"/>
    <x v="2"/>
    <x v="1"/>
    <x v="2"/>
    <n v="12"/>
    <n v="0.28622491064063793"/>
    <x v="4"/>
  </r>
  <r>
    <s v="INV102495"/>
    <d v="2025-06-12T00:00:00"/>
    <s v="CUST0293"/>
    <s v="PRD059"/>
    <s v="STR060"/>
    <s v="EMP0314"/>
    <n v="7"/>
    <n v="575.61"/>
    <n v="15"/>
    <n v="604.39"/>
    <n v="3938.61"/>
    <n v="2543.0300000000002"/>
    <n v="1395.58"/>
    <x v="3"/>
    <x v="1"/>
    <x v="0"/>
    <n v="0.69374999999999998"/>
    <s v="Weekend"/>
    <x v="119"/>
    <x v="11"/>
    <n v="507.5"/>
    <s v="Suresh Chandran"/>
    <s v="Gold"/>
    <x v="276"/>
    <s v="Cashier"/>
    <s v="FreshMart Erode Square"/>
    <x v="2"/>
    <x v="1"/>
    <x v="9"/>
    <n v="6"/>
    <n v="0.35433312767702307"/>
    <x v="3"/>
  </r>
  <r>
    <s v="INV101438"/>
    <d v="2026-01-18T00:00:00"/>
    <s v="CUST0618"/>
    <s v="PRD016"/>
    <s v="STR155"/>
    <s v="EMP0175"/>
    <n v="8"/>
    <n v="62.6"/>
    <n v="20"/>
    <n v="100.16"/>
    <n v="460.74"/>
    <n v="385.2"/>
    <n v="75.540000000000006"/>
    <x v="5"/>
    <x v="0"/>
    <x v="0"/>
    <n v="0.68888888888888888"/>
    <s v="Weekend"/>
    <x v="17"/>
    <x v="7"/>
    <n v="59.92"/>
    <s v="Malathi Naidu"/>
    <s v="Gold"/>
    <x v="1"/>
    <s v="Sales"/>
    <s v="FreshMart Delhi Complex"/>
    <x v="2"/>
    <x v="0"/>
    <x v="7"/>
    <n v="1"/>
    <n v="0.16395363979684857"/>
    <x v="2"/>
  </r>
  <r>
    <s v="INV101803"/>
    <d v="2025-12-27T00:00:00"/>
    <s v="CUST0234"/>
    <s v="PRD052"/>
    <s v="STR164"/>
    <s v="EMP0032"/>
    <n v="2"/>
    <n v="328.59"/>
    <n v="5"/>
    <n v="32.86"/>
    <n v="717.97"/>
    <n v="510.98"/>
    <n v="206.99"/>
    <x v="3"/>
    <x v="0"/>
    <x v="0"/>
    <n v="0.5083333333333333"/>
    <s v="Weekend"/>
    <x v="10"/>
    <x v="2"/>
    <n v="328.59"/>
    <s v="Lakshmi Pandian"/>
    <s v="Bronze"/>
    <x v="186"/>
    <s v="Cashier"/>
    <s v="FreshMart Delhi Towers"/>
    <x v="2"/>
    <x v="1"/>
    <x v="2"/>
    <n v="12"/>
    <n v="0.28829895399529226"/>
    <x v="4"/>
  </r>
  <r>
    <s v="INV101097"/>
    <d v="2026-01-02T00:00:00"/>
    <s v="CUST0053"/>
    <s v="PRD023"/>
    <s v="STR142"/>
    <s v="EMP0022"/>
    <n v="2"/>
    <n v="342.27"/>
    <n v="5"/>
    <n v="34.229999999999997"/>
    <n v="747.86"/>
    <n v="532.20000000000005"/>
    <n v="215.66"/>
    <x v="4"/>
    <x v="0"/>
    <x v="0"/>
    <n v="0.91597222222222219"/>
    <s v="Weekend"/>
    <x v="11"/>
    <x v="7"/>
    <n v="342.27"/>
    <s v="Suresh Chettiar"/>
    <s v="Bronze"/>
    <x v="323"/>
    <s v="Sales"/>
    <s v="FreshMart Chandigarh Plaza"/>
    <x v="2"/>
    <x v="0"/>
    <x v="7"/>
    <n v="1"/>
    <n v="0.28836948091888853"/>
    <x v="4"/>
  </r>
  <r>
    <s v="INV100051"/>
    <d v="2025-12-29T00:00:00"/>
    <s v="CUST0106"/>
    <s v="PRD026"/>
    <s v="STR144"/>
    <s v="EMP0047"/>
    <n v="4"/>
    <n v="349.59"/>
    <n v="10"/>
    <n v="139.84"/>
    <n v="1258.52"/>
    <n v="989"/>
    <n v="269.52"/>
    <x v="4"/>
    <x v="0"/>
    <x v="0"/>
    <n v="0.60902777777777772"/>
    <s v="Weekday"/>
    <x v="15"/>
    <x v="3"/>
    <n v="329.69"/>
    <s v="Sangeetha Sekar"/>
    <s v="Gold"/>
    <x v="206"/>
    <s v="Store Manager"/>
    <s v="FreshMart Kanpur Colony"/>
    <x v="2"/>
    <x v="1"/>
    <x v="2"/>
    <n v="12"/>
    <n v="0.21415631058703874"/>
    <x v="1"/>
  </r>
  <r>
    <s v="INV101412"/>
    <d v="2025-11-12T00:00:00"/>
    <s v="CUST0230"/>
    <s v="PRD004"/>
    <s v="STR145"/>
    <s v="EMP0117"/>
    <n v="5"/>
    <n v="398.25"/>
    <n v="20"/>
    <n v="398.25"/>
    <n v="1593"/>
    <n v="1182.7"/>
    <n v="410.3"/>
    <x v="0"/>
    <x v="0"/>
    <x v="0"/>
    <n v="0.75763888888888886"/>
    <s v="Weekday"/>
    <x v="127"/>
    <x v="6"/>
    <n v="398.25"/>
    <s v="Thenmozhi Menon"/>
    <s v="Silver"/>
    <x v="89"/>
    <s v="Billing"/>
    <s v="FreshMart Lucknow Main Road"/>
    <x v="2"/>
    <x v="1"/>
    <x v="5"/>
    <n v="11"/>
    <n v="0.25756434400502198"/>
    <x v="2"/>
  </r>
  <r>
    <s v="INV102381"/>
    <d v="2026-08-02T00:00:00"/>
    <s v="CUST0554"/>
    <s v="PRD017"/>
    <s v="STR157"/>
    <s v="EMP0052"/>
    <n v="3"/>
    <n v="464.41"/>
    <n v="20"/>
    <n v="278.64999999999998"/>
    <n v="1281.77"/>
    <n v="1193.07"/>
    <n v="88.7"/>
    <x v="0"/>
    <x v="0"/>
    <x v="0"/>
    <n v="0.60277777777777775"/>
    <s v="Weekend"/>
    <x v="34"/>
    <x v="7"/>
    <n v="464.41"/>
    <s v="Nirmala Chandran"/>
    <s v="Silver"/>
    <x v="294"/>
    <s v="Sales"/>
    <s v="FreshMart Lucknow Extension"/>
    <x v="2"/>
    <x v="0"/>
    <x v="11"/>
    <n v="8"/>
    <n v="6.920118273949305E-2"/>
    <x v="2"/>
  </r>
  <r>
    <s v="INV101956"/>
    <d v="2026-02-14T00:00:00"/>
    <s v="CUST0174"/>
    <s v="PRD098"/>
    <s v="STR060"/>
    <s v="EMP0140"/>
    <n v="2"/>
    <n v="83.13"/>
    <n v="5"/>
    <n v="8.31"/>
    <n v="181.64"/>
    <n v="138.18"/>
    <n v="43.46"/>
    <x v="2"/>
    <x v="0"/>
    <x v="0"/>
    <n v="0.4465277777777778"/>
    <s v="Weekend"/>
    <x v="32"/>
    <x v="10"/>
    <n v="83.13"/>
    <s v="Yogesh Sharma"/>
    <s v="Silver"/>
    <x v="53"/>
    <s v="Sales"/>
    <s v="FreshMart Erode Square"/>
    <x v="2"/>
    <x v="0"/>
    <x v="0"/>
    <n v="2"/>
    <n v="0.23926447918960583"/>
    <x v="4"/>
  </r>
  <r>
    <s v="INV100241"/>
    <d v="2026-02-24T00:00:00"/>
    <s v="CUST0052"/>
    <s v="PRD021"/>
    <s v="STR154"/>
    <s v="EMP0165"/>
    <n v="4"/>
    <n v="41.61"/>
    <n v="15"/>
    <n v="24.97"/>
    <n v="141.47"/>
    <n v="129.6"/>
    <n v="11.87"/>
    <x v="3"/>
    <x v="0"/>
    <x v="0"/>
    <n v="0.6743055555555556"/>
    <s v="Weekday"/>
    <x v="67"/>
    <x v="7"/>
    <n v="38.659999999999997"/>
    <s v="Janani Selvam"/>
    <s v="Gold"/>
    <x v="214"/>
    <s v="Sales"/>
    <s v="FreshMart Lucknow Heights"/>
    <x v="2"/>
    <x v="0"/>
    <x v="0"/>
    <n v="2"/>
    <n v="8.3904714780518835E-2"/>
    <x v="3"/>
  </r>
  <r>
    <s v="INV101311"/>
    <d v="2026-12-03T00:00:00"/>
    <s v="CUST0455"/>
    <s v="PRD021"/>
    <s v="STR154"/>
    <s v="EMP0165"/>
    <n v="8"/>
    <n v="42.85"/>
    <n v="20"/>
    <n v="68.56"/>
    <n v="274.24"/>
    <n v="259.2"/>
    <n v="15.04"/>
    <x v="3"/>
    <x v="0"/>
    <x v="0"/>
    <n v="0.42430555555555555"/>
    <s v="Weekday"/>
    <x v="67"/>
    <x v="7"/>
    <n v="38.659999999999997"/>
    <s v="Nithya Venkataraman"/>
    <s v="Gold"/>
    <x v="214"/>
    <s v="Sales"/>
    <s v="FreshMart Lucknow Heights"/>
    <x v="2"/>
    <x v="0"/>
    <x v="2"/>
    <n v="12"/>
    <n v="5.4842473745624266E-2"/>
    <x v="2"/>
  </r>
  <r>
    <s v="INV100417"/>
    <d v="2025-03-10T00:00:00"/>
    <s v="CUST0568"/>
    <s v="PRD083"/>
    <s v="STR148"/>
    <s v="EMP0216"/>
    <n v="4"/>
    <n v="467.31"/>
    <n v="10"/>
    <n v="186.92"/>
    <n v="1682.32"/>
    <n v="1429.88"/>
    <n v="252.44"/>
    <x v="3"/>
    <x v="0"/>
    <x v="0"/>
    <n v="0.39583333333333331"/>
    <s v="Weekday"/>
    <x v="111"/>
    <x v="9"/>
    <n v="425.88"/>
    <s v="Hemalatha Menon"/>
    <s v="Gold"/>
    <x v="321"/>
    <s v="HR"/>
    <s v="FreshMart Kanpur Gardens"/>
    <x v="2"/>
    <x v="1"/>
    <x v="3"/>
    <n v="3"/>
    <n v="0.15005468638546768"/>
    <x v="1"/>
  </r>
  <r>
    <s v="INV102140"/>
    <d v="2026-03-16T00:00:00"/>
    <s v="CUST0370"/>
    <s v="PRD102"/>
    <s v="STR146"/>
    <s v="EMP0343"/>
    <n v="6"/>
    <n v="421.98"/>
    <n v="15"/>
    <n v="379.78"/>
    <n v="2152.1"/>
    <n v="2045.4"/>
    <n v="106.7"/>
    <x v="1"/>
    <x v="0"/>
    <x v="0"/>
    <n v="0.4465277777777778"/>
    <s v="Weekday"/>
    <x v="63"/>
    <x v="10"/>
    <n v="400.33"/>
    <s v="Jaya Naicker"/>
    <s v="Gold"/>
    <x v="260"/>
    <s v="Inventory"/>
    <s v="FreshMart Chandigarh Hub"/>
    <x v="2"/>
    <x v="0"/>
    <x v="3"/>
    <n v="3"/>
    <n v="4.9579480507411372E-2"/>
    <x v="3"/>
  </r>
  <r>
    <s v="INV101772"/>
    <d v="2026-03-21T00:00:00"/>
    <s v="CUST0329"/>
    <s v="PRD061"/>
    <s v="STR162"/>
    <s v="EMP0272"/>
    <n v="8"/>
    <n v="364.78"/>
    <n v="5"/>
    <n v="145.91"/>
    <n v="3188.18"/>
    <n v="1773.76"/>
    <n v="1414.42"/>
    <x v="3"/>
    <x v="0"/>
    <x v="0"/>
    <n v="0.8979166666666667"/>
    <s v="Weekend"/>
    <x v="124"/>
    <x v="11"/>
    <n v="318.62"/>
    <s v="Usha Krishnan"/>
    <s v="Gold"/>
    <x v="220"/>
    <s v="Store Manager"/>
    <s v="FreshMart Delhi Extension"/>
    <x v="2"/>
    <x v="0"/>
    <x v="3"/>
    <n v="3"/>
    <n v="0.44364496358423933"/>
    <x v="4"/>
  </r>
  <r>
    <s v="INV102445"/>
    <d v="2026-03-22T00:00:00"/>
    <s v="CUST0258"/>
    <s v="PRD063"/>
    <s v="STR155"/>
    <s v="EMP0055"/>
    <n v="4"/>
    <n v="73.83"/>
    <n v="10"/>
    <n v="29.53"/>
    <n v="305.66000000000003"/>
    <n v="217.28"/>
    <n v="88.38"/>
    <x v="0"/>
    <x v="0"/>
    <x v="0"/>
    <n v="0.79791666666666672"/>
    <s v="Weekend"/>
    <x v="75"/>
    <x v="11"/>
    <n v="42.16"/>
    <s v="Vasanthi Sekar"/>
    <s v="Silver"/>
    <x v="108"/>
    <s v="Billing"/>
    <s v="FreshMart Delhi Complex"/>
    <x v="2"/>
    <x v="0"/>
    <x v="3"/>
    <n v="3"/>
    <n v="0.28914480141333504"/>
    <x v="1"/>
  </r>
  <r>
    <s v="INV101147"/>
    <d v="2026-03-21T00:00:00"/>
    <s v="CUST0250"/>
    <s v="PRD133"/>
    <s v="STR151"/>
    <s v="EMP0277"/>
    <n v="4"/>
    <n v="80.5"/>
    <n v="5"/>
    <n v="16.100000000000001"/>
    <n v="351.78"/>
    <n v="249"/>
    <n v="102.78"/>
    <x v="0"/>
    <x v="0"/>
    <x v="0"/>
    <n v="0.74375000000000002"/>
    <s v="Weekend"/>
    <x v="55"/>
    <x v="0"/>
    <n v="80.5"/>
    <s v="Nirmala Mudaliar"/>
    <s v="Bronze"/>
    <x v="286"/>
    <s v="Cashier"/>
    <s v="FreshMart Chandigarh Square"/>
    <x v="2"/>
    <x v="0"/>
    <x v="3"/>
    <n v="3"/>
    <n v="0.29217124339075562"/>
    <x v="4"/>
  </r>
  <r>
    <s v="INV102018"/>
    <d v="2025-12-20T00:00:00"/>
    <s v="CUST0285"/>
    <s v="PRD067"/>
    <s v="STR158"/>
    <s v="EMP0107"/>
    <n v="3"/>
    <n v="186.38"/>
    <n v="20"/>
    <n v="111.83"/>
    <n v="514.41"/>
    <n v="406.98"/>
    <n v="107.43"/>
    <x v="1"/>
    <x v="0"/>
    <x v="0"/>
    <n v="0.79374999999999996"/>
    <s v="Weekend"/>
    <x v="30"/>
    <x v="11"/>
    <n v="186.38"/>
    <s v="Aishwarya Gounder"/>
    <s v="Silver"/>
    <x v="262"/>
    <s v="Sales"/>
    <s v="FreshMart Delhi Crossing"/>
    <x v="2"/>
    <x v="1"/>
    <x v="2"/>
    <n v="12"/>
    <n v="0.20884119671079493"/>
    <x v="2"/>
  </r>
  <r>
    <s v="INV101402"/>
    <d v="2026-01-25T00:00:00"/>
    <s v="CUST0349"/>
    <s v="PRD015"/>
    <s v="STR163"/>
    <s v="EMP0292"/>
    <n v="4"/>
    <n v="459.58"/>
    <n v="10"/>
    <n v="183.83"/>
    <n v="1902.66"/>
    <n v="1547.56"/>
    <n v="355.1"/>
    <x v="5"/>
    <x v="0"/>
    <x v="0"/>
    <n v="0.69861111111111107"/>
    <s v="Weekend"/>
    <x v="19"/>
    <x v="7"/>
    <n v="459.58"/>
    <s v="Mala Devi"/>
    <s v="Silver"/>
    <x v="263"/>
    <s v="Inventory"/>
    <s v="FreshMart Lucknow Square"/>
    <x v="2"/>
    <x v="0"/>
    <x v="7"/>
    <n v="1"/>
    <n v="0.18663345001208834"/>
    <x v="1"/>
  </r>
  <r>
    <s v="INV100481"/>
    <d v="2026-03-02T00:00:00"/>
    <s v="CUST0490"/>
    <s v="PRD014"/>
    <s v="STR165"/>
    <s v="EMP0348"/>
    <n v="5"/>
    <n v="444.12"/>
    <n v="20"/>
    <n v="444.12"/>
    <n v="1776.48"/>
    <n v="1758.15"/>
    <n v="18.329999999999998"/>
    <x v="1"/>
    <x v="0"/>
    <x v="0"/>
    <n v="0.76041666666666663"/>
    <s v="Weekday"/>
    <x v="54"/>
    <x v="7"/>
    <n v="434.65"/>
    <s v="Hema Gounder"/>
    <s v="Gold"/>
    <x v="324"/>
    <s v="Inventory"/>
    <s v="FreshMart Jaipur Junction"/>
    <x v="2"/>
    <x v="0"/>
    <x v="3"/>
    <n v="3"/>
    <n v="1.0318157254796E-2"/>
    <x v="2"/>
  </r>
  <r>
    <s v="INV101709"/>
    <d v="2026-06-02T00:00:00"/>
    <s v="CUST0399"/>
    <s v="PRD082"/>
    <s v="STR145"/>
    <s v="EMP0002"/>
    <n v="3"/>
    <n v="232.92"/>
    <n v="15"/>
    <n v="104.81"/>
    <n v="593.95000000000005"/>
    <n v="577.23"/>
    <n v="16.72"/>
    <x v="0"/>
    <x v="0"/>
    <x v="0"/>
    <n v="0.55833333333333335"/>
    <s v="Weekday"/>
    <x v="31"/>
    <x v="9"/>
    <n v="232.92"/>
    <s v="Karthik Kumar"/>
    <s v="Silver"/>
    <x v="59"/>
    <s v="Billing"/>
    <s v="FreshMart Lucknow Main Road"/>
    <x v="2"/>
    <x v="0"/>
    <x v="9"/>
    <n v="6"/>
    <n v="2.8150517720346827E-2"/>
    <x v="3"/>
  </r>
  <r>
    <s v="INV101296"/>
    <d v="2025-12-13T00:00:00"/>
    <s v="CUST0463"/>
    <s v="PRD130"/>
    <s v="STR153"/>
    <s v="EMP0333"/>
    <n v="8"/>
    <n v="553.24"/>
    <n v="10"/>
    <n v="442.59"/>
    <n v="4580.83"/>
    <n v="3183.36"/>
    <n v="1397.47"/>
    <x v="2"/>
    <x v="0"/>
    <x v="0"/>
    <n v="0.71666666666666667"/>
    <s v="Weekend"/>
    <x v="121"/>
    <x v="0"/>
    <n v="519.78"/>
    <s v="Gayathri Gounder"/>
    <s v="Gold"/>
    <x v="101"/>
    <s v="Cashier"/>
    <s v="FreshMart Lucknow Junction"/>
    <x v="2"/>
    <x v="1"/>
    <x v="2"/>
    <n v="12"/>
    <n v="0.30506916868777056"/>
    <x v="1"/>
  </r>
  <r>
    <s v="INV101560"/>
    <d v="2025-12-14T00:00:00"/>
    <s v="CUST0461"/>
    <s v="PRD091"/>
    <s v="STR162"/>
    <s v="EMP0272"/>
    <n v="7"/>
    <n v="402.8"/>
    <n v="10"/>
    <n v="281.95999999999998"/>
    <n v="2918.29"/>
    <n v="2110.9899999999998"/>
    <n v="807.3"/>
    <x v="3"/>
    <x v="0"/>
    <x v="0"/>
    <n v="0.80694444444444446"/>
    <s v="Weekend"/>
    <x v="74"/>
    <x v="9"/>
    <n v="376.11"/>
    <s v="Prakash Achari"/>
    <s v="Gold"/>
    <x v="220"/>
    <s v="Store Manager"/>
    <s v="FreshMart Delhi Extension"/>
    <x v="2"/>
    <x v="1"/>
    <x v="2"/>
    <n v="12"/>
    <n v="0.27663460451154614"/>
    <x v="1"/>
  </r>
  <r>
    <s v="INV100486"/>
    <d v="2026-02-28T00:00:00"/>
    <s v="CUST0493"/>
    <s v="PRD093"/>
    <s v="STR151"/>
    <s v="EMP0277"/>
    <n v="4"/>
    <n v="102.61"/>
    <n v="20"/>
    <n v="82.09"/>
    <n v="377.6"/>
    <n v="319.27999999999997"/>
    <n v="58.32"/>
    <x v="1"/>
    <x v="0"/>
    <x v="0"/>
    <n v="0.80347222222222225"/>
    <s v="Weekend"/>
    <x v="61"/>
    <x v="10"/>
    <n v="96.72"/>
    <s v="Elango Nair"/>
    <s v="Gold"/>
    <x v="286"/>
    <s v="Cashier"/>
    <s v="FreshMart Chandigarh Square"/>
    <x v="2"/>
    <x v="0"/>
    <x v="0"/>
    <n v="2"/>
    <n v="0.15444915254237288"/>
    <x v="2"/>
  </r>
  <r>
    <s v="INV101053"/>
    <d v="2025-12-13T00:00:00"/>
    <s v="CUST0585"/>
    <s v="PRD010"/>
    <s v="STR153"/>
    <s v="EMP0168"/>
    <n v="1"/>
    <n v="182.3"/>
    <n v="15"/>
    <n v="27.34"/>
    <n v="178.2"/>
    <n v="107.6"/>
    <n v="70.599999999999994"/>
    <x v="2"/>
    <x v="0"/>
    <x v="0"/>
    <n v="0.70277777777777772"/>
    <s v="Weekend"/>
    <x v="113"/>
    <x v="6"/>
    <n v="182.3"/>
    <s v="Pandi Prabhu"/>
    <s v="Bronze"/>
    <x v="280"/>
    <s v="Cashier"/>
    <s v="FreshMart Lucknow Junction"/>
    <x v="2"/>
    <x v="1"/>
    <x v="2"/>
    <n v="12"/>
    <n v="0.39618406285072949"/>
    <x v="3"/>
  </r>
  <r>
    <s v="INV101233"/>
    <d v="2026-11-01T00:00:00"/>
    <s v="CUST0657"/>
    <s v="PRD090"/>
    <s v="STR162"/>
    <s v="EMP0272"/>
    <n v="4"/>
    <n v="438.7"/>
    <n v="10"/>
    <n v="175.48"/>
    <n v="1816.22"/>
    <n v="1480.72"/>
    <n v="335.5"/>
    <x v="1"/>
    <x v="0"/>
    <x v="0"/>
    <n v="0.79374999999999996"/>
    <s v="Weekend"/>
    <x v="49"/>
    <x v="9"/>
    <n v="438.7"/>
    <s v="Devi Pandian"/>
    <s v="Silver"/>
    <x v="220"/>
    <s v="Store Manager"/>
    <s v="FreshMart Delhi Extension"/>
    <x v="2"/>
    <x v="0"/>
    <x v="5"/>
    <n v="11"/>
    <n v="0.18472431753862417"/>
    <x v="1"/>
  </r>
  <r>
    <s v="INV100976"/>
    <d v="2025-09-12T00:00:00"/>
    <s v="CUST0690"/>
    <s v="PRD109"/>
    <s v="STR142"/>
    <s v="EMP0345"/>
    <n v="4"/>
    <n v="157.97999999999999"/>
    <n v="20"/>
    <n v="126.38"/>
    <n v="505.54"/>
    <n v="551.79999999999995"/>
    <n v="-46.26"/>
    <x v="0"/>
    <x v="0"/>
    <x v="0"/>
    <n v="0.47569444444444442"/>
    <s v="Weekday"/>
    <x v="18"/>
    <x v="4"/>
    <n v="157.97999999999999"/>
    <s v="Banu Menon"/>
    <s v="Bronze"/>
    <x v="29"/>
    <s v="Sales"/>
    <s v="FreshMart Chandigarh Plaza"/>
    <x v="2"/>
    <x v="1"/>
    <x v="10"/>
    <n v="9"/>
    <n v="-9.1506112275982113E-2"/>
    <x v="2"/>
  </r>
  <r>
    <s v="INV100146"/>
    <d v="2025-06-12T00:00:00"/>
    <m/>
    <s v="PRD011"/>
    <s v="STR098"/>
    <s v="EMP0096"/>
    <n v="7"/>
    <n v="184.37"/>
    <n v="5"/>
    <n v="64.53"/>
    <n v="1409.97"/>
    <n v="715.61"/>
    <n v="694.36"/>
    <x v="3"/>
    <x v="0"/>
    <x v="0"/>
    <n v="0.86875000000000002"/>
    <s v="Weekend"/>
    <x v="52"/>
    <x v="6"/>
    <n v="168.36"/>
    <m/>
    <m/>
    <x v="236"/>
    <s v="Sales"/>
    <s v="FreshMart Pune Main Road"/>
    <x v="2"/>
    <x v="1"/>
    <x v="9"/>
    <n v="6"/>
    <n v="0.49246437867472359"/>
    <x v="4"/>
  </r>
  <r>
    <s v="INV101162"/>
    <d v="2025-06-12T00:00:00"/>
    <s v="CUST0433"/>
    <s v="PRD077"/>
    <s v="STR148"/>
    <s v="EMP0113"/>
    <n v="5"/>
    <n v="97.45"/>
    <n v="20"/>
    <n v="97.45"/>
    <n v="448.27"/>
    <n v="340.85"/>
    <n v="107.42"/>
    <x v="1"/>
    <x v="0"/>
    <x v="0"/>
    <n v="0.84722222222222221"/>
    <s v="Weekend"/>
    <x v="109"/>
    <x v="1"/>
    <n v="86.11"/>
    <s v="Uma Nair"/>
    <s v="Gold"/>
    <x v="102"/>
    <s v="Inventory"/>
    <s v="FreshMart Kanpur Gardens"/>
    <x v="2"/>
    <x v="1"/>
    <x v="9"/>
    <n v="6"/>
    <n v="0.23963236442322708"/>
    <x v="2"/>
  </r>
  <r>
    <s v="INV100763"/>
    <d v="2025-02-12T00:00:00"/>
    <s v="CUST0352"/>
    <s v="PRD033"/>
    <s v="STR165"/>
    <s v="EMP0068"/>
    <n v="4"/>
    <n v="217.42"/>
    <n v="20"/>
    <n v="173.94"/>
    <n v="695.74"/>
    <n v="708.12"/>
    <n v="-12.38"/>
    <x v="1"/>
    <x v="0"/>
    <x v="0"/>
    <n v="0.86736111111111114"/>
    <s v="Weekday"/>
    <x v="66"/>
    <x v="3"/>
    <n v="217.42"/>
    <s v="Hemalatha Naicker"/>
    <s v="Bronze"/>
    <x v="5"/>
    <s v="Sales"/>
    <s v="FreshMart Jaipur Junction"/>
    <x v="2"/>
    <x v="1"/>
    <x v="0"/>
    <n v="2"/>
    <n v="-1.7794003507057236E-2"/>
    <x v="2"/>
  </r>
  <r>
    <s v="INV101463"/>
    <d v="2025-11-22T00:00:00"/>
    <s v="CUST0072"/>
    <s v="PRD008"/>
    <s v="STR161"/>
    <s v="EMP0126"/>
    <n v="8"/>
    <n v="495.59"/>
    <n v="20"/>
    <n v="792.94"/>
    <n v="3647.55"/>
    <n v="2263.04"/>
    <n v="1384.51"/>
    <x v="1"/>
    <x v="0"/>
    <x v="0"/>
    <n v="0.68263888888888891"/>
    <s v="Weekend"/>
    <x v="68"/>
    <x v="6"/>
    <n v="455.79"/>
    <s v="Vijay Chandran"/>
    <s v="Gold"/>
    <x v="237"/>
    <s v="Sales"/>
    <s v="FreshMart Jaipur Hub"/>
    <x v="2"/>
    <x v="1"/>
    <x v="5"/>
    <n v="11"/>
    <n v="0.37957258982056447"/>
    <x v="2"/>
  </r>
  <r>
    <s v="INV102163"/>
    <d v="2025-11-15T00:00:00"/>
    <s v="CUST0308"/>
    <s v="PRD045"/>
    <s v="STR158"/>
    <s v="EMP0107"/>
    <n v="6"/>
    <n v="70.900000000000006"/>
    <n v="15"/>
    <n v="63.81"/>
    <n v="415.83"/>
    <n v="347.34"/>
    <n v="68.489999999999995"/>
    <x v="2"/>
    <x v="0"/>
    <x v="0"/>
    <n v="0.78819444444444442"/>
    <s v="Weekend"/>
    <x v="84"/>
    <x v="12"/>
    <n v="68.95"/>
    <s v="Deepa Nathan"/>
    <s v="Gold"/>
    <x v="262"/>
    <s v="Sales"/>
    <s v="FreshMart Delhi Crossing"/>
    <x v="2"/>
    <x v="1"/>
    <x v="5"/>
    <n v="11"/>
    <n v="0.16470673111608108"/>
    <x v="3"/>
  </r>
  <r>
    <s v="INV100852"/>
    <d v="2025-01-11T00:00:00"/>
    <s v="CUST0672"/>
    <s v="PRD011"/>
    <s v="STR157"/>
    <s v="EMP0297"/>
    <n v="5"/>
    <n v="168.36"/>
    <n v="5"/>
    <n v="42.09"/>
    <n v="919.67"/>
    <n v="511.15"/>
    <n v="408.52"/>
    <x v="2"/>
    <x v="0"/>
    <x v="0"/>
    <n v="0.63611111111111107"/>
    <s v="Weekend"/>
    <x v="52"/>
    <x v="6"/>
    <n v="168.36"/>
    <s v="Chitra Devi"/>
    <s v="Silver"/>
    <x v="296"/>
    <s v="Sales"/>
    <s v="FreshMart Lucknow Extension"/>
    <x v="2"/>
    <x v="1"/>
    <x v="7"/>
    <n v="1"/>
    <n v="0.44420281187817368"/>
    <x v="4"/>
  </r>
  <r>
    <s v="INV101620"/>
    <d v="2025-10-31T00:00:00"/>
    <s v="CUST0628"/>
    <s v="PRD130"/>
    <s v="STR154"/>
    <s v="EMP0133"/>
    <n v="2"/>
    <n v="519.78"/>
    <n v="5"/>
    <n v="51.98"/>
    <n v="987.58"/>
    <n v="795.84"/>
    <n v="191.74"/>
    <x v="4"/>
    <x v="0"/>
    <x v="0"/>
    <n v="0.85069444444444442"/>
    <s v="Weekday"/>
    <x v="121"/>
    <x v="0"/>
    <n v="519.78"/>
    <s v="Deepa Subramaniam"/>
    <s v="Bronze"/>
    <x v="2"/>
    <s v="Sales"/>
    <s v="FreshMart Lucknow Heights"/>
    <x v="2"/>
    <x v="1"/>
    <x v="8"/>
    <n v="10"/>
    <n v="0.1941513598898317"/>
    <x v="4"/>
  </r>
  <r>
    <s v="INV100206"/>
    <d v="2025-10-27T00:00:00"/>
    <s v="CUST0205"/>
    <s v="PRD009"/>
    <s v="STR148"/>
    <s v="EMP0088"/>
    <n v="5"/>
    <n v="751.74"/>
    <n v="15"/>
    <n v="563.79999999999995"/>
    <n v="3194.9"/>
    <n v="1993.6"/>
    <n v="1201.3"/>
    <x v="2"/>
    <x v="0"/>
    <x v="0"/>
    <n v="0.55694444444444446"/>
    <s v="Weekday"/>
    <x v="108"/>
    <x v="6"/>
    <n v="661.91"/>
    <s v="Lalitha Nathan"/>
    <s v="Gold"/>
    <x v="189"/>
    <s v="Cashier"/>
    <s v="FreshMart Kanpur Gardens"/>
    <x v="2"/>
    <x v="1"/>
    <x v="8"/>
    <n v="10"/>
    <n v="0.37600550877961747"/>
    <x v="3"/>
  </r>
  <r>
    <s v="INV100400"/>
    <d v="2025-10-25T00:00:00"/>
    <s v="CUST0096"/>
    <s v="PRD101"/>
    <s v="STR164"/>
    <s v="EMP0133"/>
    <n v="7"/>
    <n v="496.85"/>
    <n v="5"/>
    <n v="173.9"/>
    <n v="3799.66"/>
    <n v="2710.12"/>
    <n v="1089.54"/>
    <x v="2"/>
    <x v="0"/>
    <x v="0"/>
    <n v="0.5756944444444444"/>
    <s v="Weekend"/>
    <x v="79"/>
    <x v="10"/>
    <n v="451.89"/>
    <s v="Hariharan Gounder"/>
    <s v="Gold"/>
    <x v="2"/>
    <s v="Sales"/>
    <s v="FreshMart Delhi Towers"/>
    <x v="2"/>
    <x v="1"/>
    <x v="8"/>
    <n v="10"/>
    <n v="0.28674670891606091"/>
    <x v="4"/>
  </r>
  <r>
    <s v="INV101080"/>
    <d v="2025-10-24T00:00:00"/>
    <s v="CUST0406"/>
    <s v="PRD083"/>
    <s v="STR161"/>
    <s v="EMP0126"/>
    <n v="8"/>
    <n v="481.36"/>
    <n v="5"/>
    <n v="192.54"/>
    <n v="3658.34"/>
    <n v="2859.76"/>
    <n v="798.58"/>
    <x v="1"/>
    <x v="0"/>
    <x v="0"/>
    <n v="0.63055555555555554"/>
    <s v="Weekday"/>
    <x v="111"/>
    <x v="9"/>
    <n v="425.88"/>
    <s v="Gopal Naidu"/>
    <s v="Gold"/>
    <x v="237"/>
    <s v="Sales"/>
    <s v="FreshMart Jaipur Hub"/>
    <x v="2"/>
    <x v="1"/>
    <x v="8"/>
    <n v="10"/>
    <n v="0.21829026279678762"/>
    <x v="4"/>
  </r>
  <r>
    <s v="INV101779"/>
    <d v="2025-10-15T00:00:00"/>
    <s v="CUST0244"/>
    <s v="PRD136"/>
    <s v="STR164"/>
    <s v="EMP0327"/>
    <n v="3"/>
    <n v="123.11"/>
    <n v="15"/>
    <n v="55.4"/>
    <n v="313.93"/>
    <n v="273.54000000000002"/>
    <n v="40.39"/>
    <x v="1"/>
    <x v="0"/>
    <x v="0"/>
    <n v="0.79652777777777772"/>
    <s v="Weekday"/>
    <x v="72"/>
    <x v="0"/>
    <n v="123.11"/>
    <s v="Padma Naicker"/>
    <s v="Silver"/>
    <x v="325"/>
    <s v="Inventory"/>
    <s v="FreshMart Delhi Towers"/>
    <x v="2"/>
    <x v="1"/>
    <x v="8"/>
    <n v="10"/>
    <n v="0.12865925524798522"/>
    <x v="3"/>
  </r>
  <r>
    <s v="INV101204"/>
    <d v="2025-12-10T00:00:00"/>
    <s v="CUST0106"/>
    <s v="PRD075"/>
    <s v="STR165"/>
    <s v="EMP0327"/>
    <n v="4"/>
    <n v="320.5"/>
    <n v="20"/>
    <n v="256.39999999999998"/>
    <n v="1179.44"/>
    <n v="901.12"/>
    <n v="278.32"/>
    <x v="2"/>
    <x v="0"/>
    <x v="0"/>
    <n v="0.8354166666666667"/>
    <s v="Weekend"/>
    <x v="20"/>
    <x v="1"/>
    <n v="297.32"/>
    <s v="Sangeetha Sekar"/>
    <s v="Gold"/>
    <x v="325"/>
    <s v="Inventory"/>
    <s v="FreshMart Jaipur Junction"/>
    <x v="2"/>
    <x v="1"/>
    <x v="2"/>
    <n v="12"/>
    <n v="0.23597639557756223"/>
    <x v="2"/>
  </r>
  <r>
    <s v="INV100190"/>
    <d v="2025-11-10T00:00:00"/>
    <s v="CUST0255"/>
    <s v="PRD127"/>
    <s v="STR060"/>
    <s v="EMP0181"/>
    <n v="4"/>
    <n v="331.35"/>
    <n v="15"/>
    <n v="198.81"/>
    <n v="1295.58"/>
    <n v="1161.32"/>
    <n v="134.26"/>
    <x v="2"/>
    <x v="0"/>
    <x v="0"/>
    <n v="0.57499999999999996"/>
    <s v="Weekend"/>
    <x v="65"/>
    <x v="8"/>
    <n v="331.35"/>
    <s v="Karthik Gounder"/>
    <s v="Bronze"/>
    <x v="312"/>
    <s v="Sales"/>
    <s v="FreshMart Erode Square"/>
    <x v="2"/>
    <x v="1"/>
    <x v="5"/>
    <n v="11"/>
    <n v="0.10362926256965992"/>
    <x v="3"/>
  </r>
  <r>
    <s v="INV100615"/>
    <d v="2025-10-10T00:00:00"/>
    <s v="CUST0665"/>
    <s v="PRD083"/>
    <s v="STR060"/>
    <s v="EMP0314"/>
    <n v="3"/>
    <n v="425.88"/>
    <n v="15"/>
    <n v="191.65"/>
    <n v="1085.99"/>
    <n v="1072.4100000000001"/>
    <n v="13.58"/>
    <x v="5"/>
    <x v="0"/>
    <x v="0"/>
    <n v="0.53749999999999998"/>
    <s v="Weekday"/>
    <x v="111"/>
    <x v="9"/>
    <n v="425.88"/>
    <s v="Kishore Subramaniam"/>
    <s v="Silver"/>
    <x v="276"/>
    <s v="Cashier"/>
    <s v="FreshMart Erode Square"/>
    <x v="2"/>
    <x v="1"/>
    <x v="8"/>
    <n v="10"/>
    <n v="1.2504719196309359E-2"/>
    <x v="3"/>
  </r>
  <r>
    <s v="INV101777"/>
    <d v="2025-05-10T00:00:00"/>
    <s v="CUST0191"/>
    <s v="PRD062"/>
    <s v="STR060"/>
    <s v="EMP0181"/>
    <n v="1"/>
    <n v="446.17"/>
    <n v="15"/>
    <n v="66.930000000000007"/>
    <n v="436.13"/>
    <n v="325.61"/>
    <n v="110.52"/>
    <x v="3"/>
    <x v="0"/>
    <x v="0"/>
    <n v="0.62083333333333335"/>
    <s v="Weekend"/>
    <x v="42"/>
    <x v="11"/>
    <n v="298.81"/>
    <s v="Elango Balan"/>
    <s v="Bronze"/>
    <x v="312"/>
    <s v="Sales"/>
    <s v="FreshMart Erode Square"/>
    <x v="2"/>
    <x v="1"/>
    <x v="6"/>
    <n v="5"/>
    <n v="0.25341068030174491"/>
    <x v="3"/>
  </r>
  <r>
    <s v="INV102354"/>
    <d v="2025-05-10T00:00:00"/>
    <s v="CUST0381"/>
    <s v="PRD136"/>
    <s v="STR145"/>
    <s v="EMP0117"/>
    <n v="2"/>
    <n v="123.11"/>
    <n v="20"/>
    <n v="49.24"/>
    <n v="226.53"/>
    <n v="182.36"/>
    <n v="44.17"/>
    <x v="2"/>
    <x v="0"/>
    <x v="0"/>
    <n v="0.84444444444444444"/>
    <s v="Weekend"/>
    <x v="72"/>
    <x v="0"/>
    <n v="123.11"/>
    <s v="Ovi Chandran"/>
    <s v="Bronze"/>
    <x v="89"/>
    <s v="Billing"/>
    <s v="FreshMart Lucknow Main Road"/>
    <x v="2"/>
    <x v="1"/>
    <x v="6"/>
    <n v="5"/>
    <n v="0.19498521167174326"/>
    <x v="2"/>
  </r>
  <r>
    <s v="INV100247"/>
    <d v="2025-04-10T00:00:00"/>
    <s v="CUST0336"/>
    <s v="PRD041"/>
    <s v="STR060"/>
    <s v="EMP0181"/>
    <n v="1"/>
    <n v="217.85"/>
    <n v="5"/>
    <n v="10.89"/>
    <n v="238"/>
    <n v="189.69"/>
    <n v="48.31"/>
    <x v="4"/>
    <x v="0"/>
    <x v="0"/>
    <n v="0.67500000000000004"/>
    <s v="Weekend"/>
    <x v="116"/>
    <x v="12"/>
    <n v="217.85"/>
    <s v="Dhanya Achari"/>
    <s v="Silver"/>
    <x v="312"/>
    <s v="Sales"/>
    <s v="FreshMart Erode Square"/>
    <x v="2"/>
    <x v="1"/>
    <x v="4"/>
    <n v="4"/>
    <n v="0.20298319327731093"/>
    <x v="4"/>
  </r>
  <r>
    <s v="INV102279"/>
    <d v="2025-02-10T00:00:00"/>
    <s v="CUST0268"/>
    <s v="PRD019"/>
    <s v="STR142"/>
    <s v="EMP0345"/>
    <n v="4"/>
    <n v="448.94"/>
    <n v="15"/>
    <n v="269.36"/>
    <n v="1526.4"/>
    <n v="1520.32"/>
    <n v="6.08"/>
    <x v="4"/>
    <x v="0"/>
    <x v="0"/>
    <n v="0.38958333333333334"/>
    <s v="Weekday"/>
    <x v="85"/>
    <x v="7"/>
    <n v="448.94"/>
    <s v="Ilango Sharma"/>
    <s v="Bronze"/>
    <x v="29"/>
    <s v="Sales"/>
    <s v="FreshMart Chandigarh Plaza"/>
    <x v="2"/>
    <x v="1"/>
    <x v="0"/>
    <n v="2"/>
    <n v="3.983228511530398E-3"/>
    <x v="3"/>
  </r>
  <r>
    <s v="INV100883"/>
    <d v="2025-09-30T00:00:00"/>
    <s v="CUST0313"/>
    <s v="PRD060"/>
    <s v="STR160"/>
    <s v="EMP0073"/>
    <n v="4"/>
    <n v="72.930000000000007"/>
    <n v="15"/>
    <n v="43.76"/>
    <n v="247.96"/>
    <n v="217"/>
    <n v="30.96"/>
    <x v="3"/>
    <x v="0"/>
    <x v="0"/>
    <n v="0.74305555555555558"/>
    <s v="Weekday"/>
    <x v="87"/>
    <x v="11"/>
    <n v="72.930000000000007"/>
    <s v="Thiru Nair"/>
    <s v="Bronze"/>
    <x v="22"/>
    <s v="Sales"/>
    <s v="FreshMart Lucknow Complex"/>
    <x v="2"/>
    <x v="1"/>
    <x v="10"/>
    <n v="9"/>
    <n v="0.1248588482013228"/>
    <x v="3"/>
  </r>
  <r>
    <s v="INV101045"/>
    <d v="2025-09-28T00:00:00"/>
    <s v="CUST0151"/>
    <s v="PRD069"/>
    <s v="STR152"/>
    <s v="EMP0291"/>
    <n v="2"/>
    <n v="468.94"/>
    <n v="15"/>
    <n v="140.68"/>
    <n v="916.78"/>
    <n v="673.6"/>
    <n v="243.18"/>
    <x v="4"/>
    <x v="0"/>
    <x v="0"/>
    <n v="0.50208333333333333"/>
    <s v="Weekend"/>
    <x v="142"/>
    <x v="11"/>
    <n v="468.94"/>
    <s v="Gopal Selvam"/>
    <s v="Silver"/>
    <x v="281"/>
    <s v="HR"/>
    <s v="FreshMart Lucknow Arcade"/>
    <x v="2"/>
    <x v="1"/>
    <x v="10"/>
    <n v="9"/>
    <n v="0.26525447762822052"/>
    <x v="3"/>
  </r>
  <r>
    <s v="INV101048"/>
    <d v="2025-09-22T00:00:00"/>
    <s v="CUST0394"/>
    <s v="PRD077"/>
    <s v="STR148"/>
    <s v="EMP0114"/>
    <n v="4"/>
    <n v="96.58"/>
    <n v="5"/>
    <n v="19.32"/>
    <n v="367"/>
    <n v="272.68"/>
    <n v="94.32"/>
    <x v="0"/>
    <x v="0"/>
    <x v="0"/>
    <n v="0.72291666666666665"/>
    <s v="Weekday"/>
    <x v="109"/>
    <x v="1"/>
    <n v="86.11"/>
    <s v="Sudha Mudaliar"/>
    <s v="Gold"/>
    <x v="126"/>
    <s v="Store Manager"/>
    <s v="FreshMart Kanpur Gardens"/>
    <x v="2"/>
    <x v="1"/>
    <x v="10"/>
    <n v="9"/>
    <n v="0.25700272479564029"/>
    <x v="4"/>
  </r>
  <r>
    <s v="INV102213"/>
    <d v="2025-09-21T00:00:00"/>
    <s v="CUST0063"/>
    <s v="PRD078"/>
    <s v="STR143"/>
    <s v="EMP0338"/>
    <n v="8"/>
    <n v="265.06"/>
    <n v="20"/>
    <n v="424.1"/>
    <n v="1950.84"/>
    <n v="1720.24"/>
    <n v="230.6"/>
    <x v="1"/>
    <x v="0"/>
    <x v="0"/>
    <n v="0.81805555555555554"/>
    <s v="Weekend"/>
    <x v="139"/>
    <x v="1"/>
    <n v="261.55"/>
    <s v="Priya Varma"/>
    <s v="Gold"/>
    <x v="268"/>
    <s v="Sales"/>
    <s v="FreshMart Jaipur Colony"/>
    <x v="2"/>
    <x v="1"/>
    <x v="10"/>
    <n v="9"/>
    <n v="0.11820549096799328"/>
    <x v="2"/>
  </r>
  <r>
    <s v="INV100396"/>
    <d v="2025-09-14T00:00:00"/>
    <s v="CUST0054"/>
    <s v="PRD093"/>
    <s v="STR154"/>
    <s v="EMP0207"/>
    <n v="8"/>
    <n v="108.33"/>
    <n v="5"/>
    <n v="43.33"/>
    <n v="946.81"/>
    <n v="638.55999999999995"/>
    <n v="308.25"/>
    <x v="3"/>
    <x v="0"/>
    <x v="0"/>
    <n v="0.89513888888888893"/>
    <s v="Weekend"/>
    <x v="61"/>
    <x v="10"/>
    <n v="96.72"/>
    <s v="Deepak Pillai"/>
    <s v="Gold"/>
    <x v="278"/>
    <s v="Sales"/>
    <s v="FreshMart Lucknow Heights"/>
    <x v="2"/>
    <x v="1"/>
    <x v="10"/>
    <n v="9"/>
    <n v="0.32556690360262358"/>
    <x v="4"/>
  </r>
  <r>
    <s v="INV100996"/>
    <d v="2025-10-09T00:00:00"/>
    <s v="CUST0370"/>
    <s v="PRD008"/>
    <s v="STR164"/>
    <s v="EMP0293"/>
    <n v="4"/>
    <n v="503.4"/>
    <n v="15"/>
    <n v="302.04000000000002"/>
    <n v="1711.56"/>
    <n v="1131.52"/>
    <n v="580.04"/>
    <x v="2"/>
    <x v="0"/>
    <x v="0"/>
    <n v="0.68402777777777779"/>
    <s v="Weekday"/>
    <x v="68"/>
    <x v="6"/>
    <n v="455.79"/>
    <s v="Jaya Naicker"/>
    <s v="Gold"/>
    <x v="202"/>
    <s v="Cashier"/>
    <s v="FreshMart Delhi Towers"/>
    <x v="2"/>
    <x v="1"/>
    <x v="8"/>
    <n v="10"/>
    <n v="0.33889551052840683"/>
    <x v="3"/>
  </r>
  <r>
    <s v="INV102106"/>
    <d v="2025-04-09T00:00:00"/>
    <s v="CUST0420"/>
    <s v="PRD097"/>
    <s v="STR152"/>
    <s v="EMP0291"/>
    <n v="5"/>
    <n v="365.92"/>
    <n v="5"/>
    <n v="91.48"/>
    <n v="1738.12"/>
    <n v="1551.9"/>
    <n v="186.22"/>
    <x v="4"/>
    <x v="0"/>
    <x v="0"/>
    <n v="0.44930555555555557"/>
    <s v="Weekday"/>
    <x v="41"/>
    <x v="10"/>
    <n v="365.92"/>
    <s v="Bharath Mudaliar"/>
    <s v="Silver"/>
    <x v="281"/>
    <s v="HR"/>
    <s v="FreshMart Lucknow Arcade"/>
    <x v="2"/>
    <x v="1"/>
    <x v="4"/>
    <n v="4"/>
    <n v="0.10713874761236279"/>
    <x v="4"/>
  </r>
  <r>
    <s v="INV102385"/>
    <d v="2025-04-09T00:00:00"/>
    <s v="CUST0200"/>
    <s v="PRD124"/>
    <s v="STR162"/>
    <s v="EMP0272"/>
    <n v="5"/>
    <n v="132.24"/>
    <n v="5"/>
    <n v="33.06"/>
    <n v="628.14"/>
    <n v="544.6"/>
    <n v="83.54"/>
    <x v="0"/>
    <x v="0"/>
    <x v="0"/>
    <n v="0.90208333333333335"/>
    <s v="Weekday"/>
    <x v="102"/>
    <x v="8"/>
    <n v="121.9"/>
    <s v="Karthik Achari"/>
    <s v="Gold"/>
    <x v="220"/>
    <s v="Store Manager"/>
    <s v="FreshMart Delhi Extension"/>
    <x v="2"/>
    <x v="1"/>
    <x v="4"/>
    <n v="4"/>
    <n v="0.13299582895532844"/>
    <x v="4"/>
  </r>
  <r>
    <s v="INV100264"/>
    <d v="2025-08-29T00:00:00"/>
    <s v="CUST0427"/>
    <s v="PRD019"/>
    <s v="STR157"/>
    <s v="EMP0052"/>
    <n v="2"/>
    <n v="448.94"/>
    <n v="5"/>
    <n v="44.89"/>
    <n v="852.99"/>
    <n v="760.16"/>
    <n v="92.83"/>
    <x v="0"/>
    <x v="0"/>
    <x v="0"/>
    <n v="0.4826388888888889"/>
    <s v="Weekday"/>
    <x v="85"/>
    <x v="7"/>
    <n v="448.94"/>
    <s v="Ashok Gounder"/>
    <s v="Bronze"/>
    <x v="294"/>
    <s v="Sales"/>
    <s v="FreshMart Lucknow Extension"/>
    <x v="2"/>
    <x v="1"/>
    <x v="11"/>
    <n v="8"/>
    <n v="0.10882894289499291"/>
    <x v="4"/>
  </r>
  <r>
    <s v="INV100240"/>
    <d v="2025-08-21T00:00:00"/>
    <s v="CUST0524"/>
    <s v="PRD016"/>
    <s v="STR163"/>
    <s v="EMP0292"/>
    <n v="1"/>
    <n v="59.92"/>
    <n v="10"/>
    <n v="5.99"/>
    <n v="53.93"/>
    <n v="48.15"/>
    <n v="5.78"/>
    <x v="0"/>
    <x v="0"/>
    <x v="0"/>
    <n v="0.51527777777777772"/>
    <s v="Weekday"/>
    <x v="17"/>
    <x v="7"/>
    <n v="59.92"/>
    <s v="Ramesh Murugan"/>
    <s v="Bronze"/>
    <x v="263"/>
    <s v="Inventory"/>
    <s v="FreshMart Lucknow Square"/>
    <x v="2"/>
    <x v="1"/>
    <x v="11"/>
    <n v="8"/>
    <n v="0.10717596884850733"/>
    <x v="1"/>
  </r>
  <r>
    <s v="INV100745"/>
    <d v="2025-08-17T00:00:00"/>
    <s v="CUST0485"/>
    <s v="PRD117"/>
    <s v="STR142"/>
    <s v="EMP0345"/>
    <n v="6"/>
    <n v="273.48"/>
    <n v="15"/>
    <n v="246.13"/>
    <n v="1603.96"/>
    <n v="1448.64"/>
    <n v="155.32"/>
    <x v="5"/>
    <x v="0"/>
    <x v="0"/>
    <n v="0.77916666666666667"/>
    <s v="Weekend"/>
    <x v="60"/>
    <x v="8"/>
    <n v="268.32"/>
    <s v="Dhanush Venkataraman"/>
    <s v="Gold"/>
    <x v="29"/>
    <s v="Sales"/>
    <s v="FreshMart Chandigarh Plaza"/>
    <x v="2"/>
    <x v="1"/>
    <x v="11"/>
    <n v="8"/>
    <n v="9.6835332551933953E-2"/>
    <x v="3"/>
  </r>
  <r>
    <s v="INV100994"/>
    <d v="2025-08-14T00:00:00"/>
    <s v="CUST0175"/>
    <s v="PRD052"/>
    <s v="STR165"/>
    <s v="EMP0070"/>
    <n v="4"/>
    <n v="328.59"/>
    <n v="10"/>
    <n v="131.44"/>
    <n v="1182.92"/>
    <n v="1021.96"/>
    <n v="160.96"/>
    <x v="3"/>
    <x v="0"/>
    <x v="0"/>
    <n v="0.40902777777777777"/>
    <s v="Weekday"/>
    <x v="10"/>
    <x v="2"/>
    <n v="328.59"/>
    <s v="Gopal Venkataraman"/>
    <s v="Silver"/>
    <x v="51"/>
    <s v="Sales"/>
    <s v="FreshMart Jaipur Junction"/>
    <x v="2"/>
    <x v="1"/>
    <x v="11"/>
    <n v="8"/>
    <n v="0.13607006390964732"/>
    <x v="1"/>
  </r>
  <r>
    <s v="INV101919"/>
    <d v="2025-08-08T00:00:00"/>
    <s v="CUST0461"/>
    <s v="PRD044"/>
    <s v="STR144"/>
    <s v="EMP0047"/>
    <n v="6"/>
    <n v="261.61"/>
    <n v="20"/>
    <n v="313.93"/>
    <n v="1255.73"/>
    <n v="1249.32"/>
    <n v="6.41"/>
    <x v="4"/>
    <x v="0"/>
    <x v="0"/>
    <n v="0.68680555555555556"/>
    <s v="Weekday"/>
    <x v="132"/>
    <x v="12"/>
    <n v="229.81"/>
    <s v="Prakash Achari"/>
    <s v="Gold"/>
    <x v="206"/>
    <s v="Store Manager"/>
    <s v="FreshMart Kanpur Colony"/>
    <x v="2"/>
    <x v="1"/>
    <x v="11"/>
    <n v="8"/>
    <n v="5.1046005112564009E-3"/>
    <x v="2"/>
  </r>
  <r>
    <s v="INV100109"/>
    <d v="2025-07-26T00:00:00"/>
    <s v="CUST0405"/>
    <s v="PRD099"/>
    <s v="STR160"/>
    <s v="EMP0073"/>
    <n v="3"/>
    <n v="401.06"/>
    <n v="5"/>
    <n v="60.16"/>
    <n v="1314.47"/>
    <n v="1042.4100000000001"/>
    <n v="272.06"/>
    <x v="5"/>
    <x v="0"/>
    <x v="0"/>
    <n v="0.46666666666666667"/>
    <s v="Weekend"/>
    <x v="20"/>
    <x v="10"/>
    <n v="401.06"/>
    <s v="Devi Velan"/>
    <s v="Bronze"/>
    <x v="22"/>
    <s v="Sales"/>
    <s v="FreshMart Lucknow Complex"/>
    <x v="2"/>
    <x v="1"/>
    <x v="1"/>
    <n v="7"/>
    <n v="0.20697315267750499"/>
    <x v="4"/>
  </r>
  <r>
    <s v="INV101704"/>
    <d v="2025-07-26T00:00:00"/>
    <s v="CUST0612"/>
    <s v="PRD143"/>
    <s v="STR163"/>
    <s v="EMP0292"/>
    <n v="5"/>
    <n v="225.21"/>
    <n v="15"/>
    <n v="168.91"/>
    <n v="1100.71"/>
    <n v="778.25"/>
    <n v="322.45999999999998"/>
    <x v="1"/>
    <x v="0"/>
    <x v="0"/>
    <n v="0.67986111111111114"/>
    <s v="Weekend"/>
    <x v="120"/>
    <x v="5"/>
    <n v="210.36"/>
    <s v="Ramesh Naidu"/>
    <s v="Gold"/>
    <x v="263"/>
    <s v="Inventory"/>
    <s v="FreshMart Lucknow Square"/>
    <x v="2"/>
    <x v="1"/>
    <x v="1"/>
    <n v="7"/>
    <n v="0.29295636452834983"/>
    <x v="3"/>
  </r>
  <r>
    <s v="INV101035"/>
    <d v="2025-07-23T00:00:00"/>
    <s v="CUST0191"/>
    <s v="PRD051"/>
    <s v="STR146"/>
    <s v="EMP0260"/>
    <n v="1"/>
    <n v="147.97"/>
    <n v="10"/>
    <n v="14.8"/>
    <n v="133.16999999999999"/>
    <n v="112.8"/>
    <n v="20.37"/>
    <x v="4"/>
    <x v="0"/>
    <x v="0"/>
    <n v="0.66805555555555551"/>
    <s v="Weekday"/>
    <x v="136"/>
    <x v="2"/>
    <n v="147.97"/>
    <s v="Elango Balan"/>
    <s v="Bronze"/>
    <x v="112"/>
    <s v="Billing"/>
    <s v="FreshMart Chandigarh Hub"/>
    <x v="2"/>
    <x v="1"/>
    <x v="1"/>
    <n v="7"/>
    <n v="0.15296237891416989"/>
    <x v="1"/>
  </r>
  <r>
    <s v="INV100935"/>
    <d v="2025-07-16T00:00:00"/>
    <s v="CUST0383"/>
    <s v="PRD140"/>
    <s v="STR156"/>
    <s v="EMP0025"/>
    <n v="3"/>
    <n v="352.51"/>
    <n v="10"/>
    <n v="105.75"/>
    <n v="951.78"/>
    <n v="780.18"/>
    <n v="171.6"/>
    <x v="5"/>
    <x v="0"/>
    <x v="0"/>
    <n v="0.3888888888888889"/>
    <s v="Weekday"/>
    <x v="128"/>
    <x v="5"/>
    <n v="352.51"/>
    <s v="Charulatha Naidu"/>
    <s v="Silver"/>
    <x v="326"/>
    <s v="Sales"/>
    <s v="FreshMart Chandigarh Market"/>
    <x v="2"/>
    <x v="1"/>
    <x v="1"/>
    <n v="7"/>
    <n v="0.18029376536594591"/>
    <x v="1"/>
  </r>
  <r>
    <s v="INV100425"/>
    <d v="2025-12-07T00:00:00"/>
    <s v="CUST0089"/>
    <s v="PRD020"/>
    <s v="STR146"/>
    <s v="EMP0343"/>
    <n v="4"/>
    <n v="99.93"/>
    <n v="10"/>
    <n v="39.97"/>
    <n v="413.71"/>
    <n v="344.2"/>
    <n v="69.510000000000005"/>
    <x v="5"/>
    <x v="0"/>
    <x v="0"/>
    <n v="0.48680555555555555"/>
    <s v="Weekend"/>
    <x v="35"/>
    <x v="7"/>
    <n v="99.93"/>
    <s v="Dhanush Chettiar"/>
    <s v="Bronze"/>
    <x v="260"/>
    <s v="Inventory"/>
    <s v="FreshMart Chandigarh Hub"/>
    <x v="2"/>
    <x v="1"/>
    <x v="2"/>
    <n v="12"/>
    <n v="0.1680162432621885"/>
    <x v="1"/>
  </r>
  <r>
    <s v="INV101535"/>
    <d v="2025-10-07T00:00:00"/>
    <s v="CUST0540"/>
    <s v="PRD038"/>
    <s v="STR144"/>
    <s v="EMP0047"/>
    <n v="6"/>
    <n v="148.84"/>
    <n v="15"/>
    <n v="133.96"/>
    <n v="759.08"/>
    <n v="675.72"/>
    <n v="83.36"/>
    <x v="0"/>
    <x v="0"/>
    <x v="0"/>
    <n v="0.40138888888888891"/>
    <s v="Weekday"/>
    <x v="145"/>
    <x v="12"/>
    <n v="130.09"/>
    <s v="Thenmozhi Naicker"/>
    <s v="Gold"/>
    <x v="206"/>
    <s v="Store Manager"/>
    <s v="FreshMart Kanpur Colony"/>
    <x v="2"/>
    <x v="1"/>
    <x v="8"/>
    <n v="10"/>
    <n v="0.10981714707277229"/>
    <x v="3"/>
  </r>
  <r>
    <s v="INV102097"/>
    <d v="2025-06-28T00:00:00"/>
    <s v="CUST0105"/>
    <s v="PRD053"/>
    <s v="STR164"/>
    <s v="EMP0293"/>
    <n v="2"/>
    <n v="262.77"/>
    <n v="15"/>
    <n v="78.83"/>
    <n v="513.72"/>
    <n v="389.28"/>
    <n v="124.44"/>
    <x v="1"/>
    <x v="0"/>
    <x v="0"/>
    <n v="0.75902777777777775"/>
    <s v="Weekend"/>
    <x v="23"/>
    <x v="2"/>
    <n v="262.77"/>
    <s v="Revathi Sekar"/>
    <s v="Silver"/>
    <x v="202"/>
    <s v="Cashier"/>
    <s v="FreshMart Delhi Towers"/>
    <x v="2"/>
    <x v="1"/>
    <x v="9"/>
    <n v="6"/>
    <n v="0.24223312310207892"/>
    <x v="3"/>
  </r>
  <r>
    <s v="INV100474"/>
    <d v="2025-06-27T00:00:00"/>
    <s v="CUST0372"/>
    <s v="PRD032"/>
    <s v="STR152"/>
    <s v="EMP0291"/>
    <n v="1"/>
    <n v="141.11000000000001"/>
    <n v="5"/>
    <n v="7.06"/>
    <n v="134.05000000000001"/>
    <n v="115.91"/>
    <n v="18.14"/>
    <x v="4"/>
    <x v="0"/>
    <x v="0"/>
    <n v="0.84236111111111112"/>
    <s v="Weekday"/>
    <x v="28"/>
    <x v="3"/>
    <n v="141.11000000000001"/>
    <s v="Harini Sharma"/>
    <s v="Bronze"/>
    <x v="281"/>
    <s v="HR"/>
    <s v="FreshMart Lucknow Arcade"/>
    <x v="2"/>
    <x v="1"/>
    <x v="9"/>
    <n v="6"/>
    <n v="0.13532264080566953"/>
    <x v="4"/>
  </r>
  <r>
    <s v="INV101657"/>
    <d v="2025-06-26T00:00:00"/>
    <s v="CUST0346"/>
    <s v="PRD051"/>
    <s v="STR160"/>
    <s v="EMP0073"/>
    <n v="6"/>
    <n v="158.31"/>
    <n v="5"/>
    <n v="47.49"/>
    <n v="902.37"/>
    <n v="676.8"/>
    <n v="225.57"/>
    <x v="0"/>
    <x v="0"/>
    <x v="0"/>
    <n v="0.51388888888888884"/>
    <s v="Weekday"/>
    <x v="136"/>
    <x v="2"/>
    <n v="147.97"/>
    <s v="Thenmozhi Devi"/>
    <s v="Gold"/>
    <x v="22"/>
    <s v="Sales"/>
    <s v="FreshMart Lucknow Complex"/>
    <x v="2"/>
    <x v="1"/>
    <x v="9"/>
    <n v="6"/>
    <n v="0.24997506566042754"/>
    <x v="4"/>
  </r>
  <r>
    <s v="INV101606"/>
    <d v="2025-06-24T00:00:00"/>
    <s v="CUST0582"/>
    <s v="PRD128"/>
    <s v="STR153"/>
    <s v="EMP0168"/>
    <n v="4"/>
    <n v="253.11"/>
    <n v="5"/>
    <n v="50.62"/>
    <n v="961.82"/>
    <n v="762.96"/>
    <n v="198.86"/>
    <x v="3"/>
    <x v="0"/>
    <x v="0"/>
    <n v="0.58888888888888891"/>
    <s v="Weekday"/>
    <x v="46"/>
    <x v="0"/>
    <n v="253.11"/>
    <s v="Vijay Balan"/>
    <s v="Bronze"/>
    <x v="280"/>
    <s v="Cashier"/>
    <s v="FreshMart Lucknow Junction"/>
    <x v="2"/>
    <x v="1"/>
    <x v="9"/>
    <n v="6"/>
    <n v="0.20675386246906907"/>
    <x v="4"/>
  </r>
  <r>
    <s v="INV102119"/>
    <d v="2025-06-17T00:00:00"/>
    <s v="CUST0396"/>
    <s v="PRD142"/>
    <s v="STR148"/>
    <s v="EMP0267"/>
    <n v="2"/>
    <n v="522.78"/>
    <n v="15"/>
    <n v="156.83000000000001"/>
    <n v="888.73"/>
    <n v="791.74"/>
    <n v="96.99"/>
    <x v="2"/>
    <x v="0"/>
    <x v="0"/>
    <n v="0.59236111111111112"/>
    <s v="Weekday"/>
    <x v="62"/>
    <x v="5"/>
    <n v="522.78"/>
    <s v="Yogesh Raj"/>
    <s v="Silver"/>
    <x v="181"/>
    <s v="HR"/>
    <s v="FreshMart Kanpur Gardens"/>
    <x v="2"/>
    <x v="1"/>
    <x v="9"/>
    <n v="6"/>
    <n v="0.10913325756979059"/>
    <x v="3"/>
  </r>
  <r>
    <s v="INV101745"/>
    <d v="2025-08-06T00:00:00"/>
    <s v="CUST0370"/>
    <s v="PRD049"/>
    <s v="STR098"/>
    <s v="EMP0050"/>
    <n v="5"/>
    <n v="469.11"/>
    <n v="15"/>
    <n v="351.83"/>
    <n v="2292.7800000000002"/>
    <n v="1544.7"/>
    <n v="748.08"/>
    <x v="1"/>
    <x v="0"/>
    <x v="0"/>
    <n v="0.78402777777777777"/>
    <s v="Weekend"/>
    <x v="48"/>
    <x v="2"/>
    <n v="418.79"/>
    <s v="Jaya Naicker"/>
    <s v="Gold"/>
    <x v="201"/>
    <s v="Sales"/>
    <s v="FreshMart Pune Main Road"/>
    <x v="2"/>
    <x v="1"/>
    <x v="11"/>
    <n v="8"/>
    <n v="0.32627639808442155"/>
    <x v="3"/>
  </r>
  <r>
    <s v="INV100143"/>
    <d v="2025-05-06T00:00:00"/>
    <s v="CUST0257"/>
    <s v="PRD124"/>
    <s v="STR060"/>
    <s v="EMP0181"/>
    <n v="5"/>
    <n v="121.9"/>
    <n v="20"/>
    <n v="121.9"/>
    <n v="487.6"/>
    <n v="544.6"/>
    <n v="-57"/>
    <x v="0"/>
    <x v="0"/>
    <x v="0"/>
    <n v="0.80625000000000002"/>
    <s v="Weekday"/>
    <x v="102"/>
    <x v="8"/>
    <n v="121.9"/>
    <s v="Eswari Sharma"/>
    <s v="Silver"/>
    <x v="312"/>
    <s v="Sales"/>
    <s v="FreshMart Erode Square"/>
    <x v="2"/>
    <x v="1"/>
    <x v="6"/>
    <n v="5"/>
    <n v="-0.11689909762100081"/>
    <x v="2"/>
  </r>
  <r>
    <s v="INV100759"/>
    <d v="2025-05-24T00:00:00"/>
    <s v="CUST0534"/>
    <s v="PRD081"/>
    <s v="STR158"/>
    <s v="EMP0107"/>
    <n v="1"/>
    <n v="55.81"/>
    <n v="15"/>
    <n v="8.3699999999999992"/>
    <n v="54.56"/>
    <n v="44.96"/>
    <n v="9.6"/>
    <x v="5"/>
    <x v="0"/>
    <x v="0"/>
    <n v="0.39444444444444443"/>
    <s v="Weekend"/>
    <x v="70"/>
    <x v="1"/>
    <n v="55.81"/>
    <s v="Kalpana Nair"/>
    <s v="Silver"/>
    <x v="262"/>
    <s v="Sales"/>
    <s v="FreshMart Delhi Crossing"/>
    <x v="2"/>
    <x v="1"/>
    <x v="6"/>
    <n v="5"/>
    <n v="0.17595307917888561"/>
    <x v="3"/>
  </r>
  <r>
    <s v="INV102155"/>
    <d v="2025-05-21T00:00:00"/>
    <s v="CUST0576"/>
    <s v="PRD028"/>
    <s v="STR158"/>
    <s v="EMP0133"/>
    <n v="5"/>
    <n v="433.97"/>
    <n v="10"/>
    <n v="216.99"/>
    <n v="1952.86"/>
    <n v="1549.9"/>
    <n v="402.96"/>
    <x v="2"/>
    <x v="0"/>
    <x v="0"/>
    <n v="0.58125000000000004"/>
    <s v="Weekday"/>
    <x v="58"/>
    <x v="3"/>
    <n v="380.12"/>
    <s v="Vasanthi Chandran"/>
    <s v="Gold"/>
    <x v="2"/>
    <s v="Sales"/>
    <s v="FreshMart Delhi Crossing"/>
    <x v="2"/>
    <x v="1"/>
    <x v="6"/>
    <n v="5"/>
    <n v="0.20634351668834428"/>
    <x v="1"/>
  </r>
  <r>
    <s v="INV100769"/>
    <d v="2025-04-26T00:00:00"/>
    <s v="CUST0064"/>
    <s v="PRD047"/>
    <s v="STR152"/>
    <s v="EMP0291"/>
    <n v="2"/>
    <n v="474.19"/>
    <n v="10"/>
    <n v="94.84"/>
    <n v="981.57"/>
    <n v="687.78"/>
    <n v="293.79000000000002"/>
    <x v="4"/>
    <x v="0"/>
    <x v="0"/>
    <n v="0.77708333333333335"/>
    <s v="Weekend"/>
    <x v="91"/>
    <x v="2"/>
    <n v="474.19"/>
    <s v="Tara Nair"/>
    <s v="Bronze"/>
    <x v="281"/>
    <s v="HR"/>
    <s v="FreshMart Lucknow Arcade"/>
    <x v="2"/>
    <x v="1"/>
    <x v="4"/>
    <n v="4"/>
    <n v="0.29930621351508296"/>
    <x v="1"/>
  </r>
  <r>
    <s v="INV101967"/>
    <d v="2025-04-26T00:00:00"/>
    <s v="CUST0461"/>
    <s v="PRD067"/>
    <s v="STR159"/>
    <s v="EMP0335"/>
    <n v="5"/>
    <n v="197.81"/>
    <n v="15"/>
    <n v="148.36000000000001"/>
    <n v="966.79"/>
    <n v="678.3"/>
    <n v="288.49"/>
    <x v="0"/>
    <x v="0"/>
    <x v="0"/>
    <n v="0.72222222222222221"/>
    <s v="Weekend"/>
    <x v="30"/>
    <x v="11"/>
    <n v="186.38"/>
    <s v="Prakash Achari"/>
    <s v="Gold"/>
    <x v="327"/>
    <s v="Sales"/>
    <s v="FreshMart Jaipur Market"/>
    <x v="2"/>
    <x v="1"/>
    <x v="4"/>
    <n v="4"/>
    <n v="0.2983998593282926"/>
    <x v="3"/>
  </r>
  <r>
    <s v="INV102396"/>
    <d v="2025-04-23T00:00:00"/>
    <s v="CUST0277"/>
    <s v="PRD079"/>
    <s v="STR149"/>
    <s v="EMP0332"/>
    <n v="8"/>
    <n v="276.87"/>
    <n v="5"/>
    <n v="110.75"/>
    <n v="2104.21"/>
    <n v="1552.48"/>
    <n v="551.73"/>
    <x v="4"/>
    <x v="0"/>
    <x v="0"/>
    <n v="0.66805555555555551"/>
    <s v="Weekday"/>
    <x v="64"/>
    <x v="1"/>
    <n v="260.93"/>
    <s v="Senthil Kumar"/>
    <s v="Gold"/>
    <x v="68"/>
    <s v="Cashier"/>
    <s v="FreshMart Jaipur Point"/>
    <x v="2"/>
    <x v="1"/>
    <x v="4"/>
    <n v="4"/>
    <n v="0.26220291700923387"/>
    <x v="4"/>
  </r>
  <r>
    <s v="INV101452"/>
    <d v="2025-04-22T00:00:00"/>
    <s v="CUST0441"/>
    <s v="PRD068"/>
    <s v="STR161"/>
    <s v="EMP0062"/>
    <n v="3"/>
    <n v="232.2"/>
    <n v="20"/>
    <n v="139.32"/>
    <n v="557.28"/>
    <n v="482.94"/>
    <n v="74.34"/>
    <x v="1"/>
    <x v="0"/>
    <x v="0"/>
    <n v="0.47499999999999998"/>
    <s v="Weekday"/>
    <x v="105"/>
    <x v="11"/>
    <n v="232.2"/>
    <s v="Hari Kumar"/>
    <s v="Silver"/>
    <x v="256"/>
    <s v="Operations"/>
    <s v="FreshMart Jaipur Hub"/>
    <x v="2"/>
    <x v="1"/>
    <x v="4"/>
    <n v="4"/>
    <n v="0.13339793281653747"/>
    <x v="2"/>
  </r>
  <r>
    <s v="INV101895"/>
    <d v="2025-04-20T00:00:00"/>
    <s v="CUST0106"/>
    <s v="PRD024"/>
    <s v="STR146"/>
    <s v="EMP0260"/>
    <n v="3"/>
    <n v="329.19"/>
    <n v="10"/>
    <n v="98.76"/>
    <n v="1022.13"/>
    <n v="738.36"/>
    <n v="283.77"/>
    <x v="0"/>
    <x v="0"/>
    <x v="0"/>
    <n v="0.5180555555555556"/>
    <s v="Weekend"/>
    <x v="88"/>
    <x v="7"/>
    <n v="313.47000000000003"/>
    <s v="Sangeetha Sekar"/>
    <s v="Gold"/>
    <x v="112"/>
    <s v="Billing"/>
    <s v="FreshMart Chandigarh Hub"/>
    <x v="2"/>
    <x v="1"/>
    <x v="4"/>
    <n v="4"/>
    <n v="0.27762613366205863"/>
    <x v="1"/>
  </r>
  <r>
    <s v="INV101003"/>
    <d v="2025-04-19T00:00:00"/>
    <s v="CUST0490"/>
    <s v="PRD002"/>
    <s v="STR143"/>
    <s v="EMP0264"/>
    <n v="7"/>
    <n v="505.15"/>
    <n v="5"/>
    <n v="176.8"/>
    <n v="3863.14"/>
    <n v="1778.35"/>
    <n v="2084.79"/>
    <x v="0"/>
    <x v="0"/>
    <x v="0"/>
    <n v="0.44374999999999998"/>
    <s v="Weekend"/>
    <x v="83"/>
    <x v="6"/>
    <n v="440.5"/>
    <s v="Hema Gounder"/>
    <s v="Gold"/>
    <x v="8"/>
    <s v="Sales"/>
    <s v="FreshMart Jaipur Colony"/>
    <x v="2"/>
    <x v="1"/>
    <x v="4"/>
    <n v="4"/>
    <n v="0.5396620365816408"/>
    <x v="4"/>
  </r>
  <r>
    <s v="INV100955"/>
    <d v="2025-12-04T00:00:00"/>
    <s v="CUST0317"/>
    <s v="PRD077"/>
    <s v="STR158"/>
    <s v="EMP0107"/>
    <n v="5"/>
    <n v="86.11"/>
    <n v="15"/>
    <n v="64.58"/>
    <n v="420.87"/>
    <n v="340.85"/>
    <n v="80.02"/>
    <x v="3"/>
    <x v="0"/>
    <x v="0"/>
    <n v="0.42222222222222222"/>
    <s v="Weekend"/>
    <x v="109"/>
    <x v="1"/>
    <n v="86.11"/>
    <s v="Prasath Nathan"/>
    <s v="Silver"/>
    <x v="262"/>
    <s v="Sales"/>
    <s v="FreshMart Delhi Crossing"/>
    <x v="2"/>
    <x v="1"/>
    <x v="2"/>
    <n v="12"/>
    <n v="0.19012996887399908"/>
    <x v="3"/>
  </r>
  <r>
    <s v="INV102326"/>
    <d v="2025-07-04T00:00:00"/>
    <s v="CUST0589"/>
    <s v="PRD100"/>
    <s v="STR060"/>
    <s v="EMP0140"/>
    <n v="4"/>
    <n v="290.45"/>
    <n v="5"/>
    <n v="58.09"/>
    <n v="1103.71"/>
    <n v="951.56"/>
    <n v="152.15"/>
    <x v="5"/>
    <x v="0"/>
    <x v="0"/>
    <n v="0.79861111111111116"/>
    <s v="Weekday"/>
    <x v="90"/>
    <x v="10"/>
    <n v="290.45"/>
    <s v="Ovi Venkataraman"/>
    <s v="Silver"/>
    <x v="53"/>
    <s v="Sales"/>
    <s v="FreshMart Erode Square"/>
    <x v="2"/>
    <x v="1"/>
    <x v="1"/>
    <n v="7"/>
    <n v="0.13785324043453442"/>
    <x v="4"/>
  </r>
  <r>
    <s v="INV101938"/>
    <d v="2025-12-12T00:00:00"/>
    <s v="CUST0206"/>
    <s v="PRD111"/>
    <s v="STR173"/>
    <s v="EMP0019"/>
    <n v="7"/>
    <n v="249.05"/>
    <n v="20"/>
    <n v="348.67"/>
    <n v="1394.68"/>
    <n v="1336.3"/>
    <n v="58.38"/>
    <x v="4"/>
    <x v="0"/>
    <x v="0"/>
    <n v="0.71111111111111114"/>
    <s v="Weekday"/>
    <x v="29"/>
    <x v="4"/>
    <n v="225.45"/>
    <s v="Devi Venkataraman"/>
    <s v="Gold"/>
    <x v="49"/>
    <s v="Sales"/>
    <s v="FreshMart Kolkata Main Road"/>
    <x v="3"/>
    <x v="1"/>
    <x v="2"/>
    <n v="12"/>
    <n v="4.1859064444890584E-2"/>
    <x v="2"/>
  </r>
  <r>
    <s v="INV100131"/>
    <d v="2025-10-12T00:00:00"/>
    <s v="CUST0271"/>
    <s v="PRD049"/>
    <s v="STR175"/>
    <s v="EMP0043"/>
    <n v="2"/>
    <n v="418.79"/>
    <n v="10"/>
    <n v="83.76"/>
    <n v="753.82"/>
    <n v="617.88"/>
    <n v="135.94"/>
    <x v="2"/>
    <x v="0"/>
    <x v="0"/>
    <n v="0.6430555555555556"/>
    <s v="Weekday"/>
    <x v="48"/>
    <x v="2"/>
    <n v="418.79"/>
    <s v="Kalpana Iyer"/>
    <s v="Silver"/>
    <x v="193"/>
    <s v="Cashier"/>
    <s v="FreshMart Patna Square"/>
    <x v="3"/>
    <x v="1"/>
    <x v="8"/>
    <n v="10"/>
    <n v="0.18033482794301026"/>
    <x v="1"/>
  </r>
  <r>
    <s v="INV102453"/>
    <d v="2026-01-02T00:00:00"/>
    <s v="CUST0149"/>
    <s v="PRD137"/>
    <s v="STR172"/>
    <s v="EMP0081"/>
    <n v="4"/>
    <n v="442.14"/>
    <n v="5"/>
    <n v="88.43"/>
    <n v="1932.15"/>
    <n v="1407.48"/>
    <n v="524.66999999999996"/>
    <x v="0"/>
    <x v="0"/>
    <x v="0"/>
    <n v="0.49652777777777779"/>
    <s v="Weekend"/>
    <x v="0"/>
    <x v="0"/>
    <n v="442.14"/>
    <s v="Vani Rao"/>
    <s v="Silver"/>
    <x v="275"/>
    <s v="Sales"/>
    <s v="FreshMart Guwahati Heights"/>
    <x v="3"/>
    <x v="0"/>
    <x v="7"/>
    <n v="1"/>
    <n v="0.27154724012110859"/>
    <x v="4"/>
  </r>
  <r>
    <s v="INV100178"/>
    <d v="2026-04-02T00:00:00"/>
    <s v="CUST0406"/>
    <s v="PRD150"/>
    <s v="STR180"/>
    <s v="EMP0093"/>
    <n v="6"/>
    <n v="214.86"/>
    <n v="20"/>
    <n v="257.83"/>
    <n v="1031.33"/>
    <n v="948.36"/>
    <n v="82.97"/>
    <x v="3"/>
    <x v="0"/>
    <x v="0"/>
    <n v="0.39444444444444443"/>
    <s v="Weekday"/>
    <x v="86"/>
    <x v="5"/>
    <n v="214.04"/>
    <s v="Gopal Naidu"/>
    <s v="Gold"/>
    <x v="88"/>
    <s v="Cashier"/>
    <s v="FreshMart Guwahati Extension"/>
    <x v="3"/>
    <x v="0"/>
    <x v="4"/>
    <n v="4"/>
    <n v="8.0449516643557359E-2"/>
    <x v="2"/>
  </r>
  <r>
    <s v="INV102141"/>
    <d v="2026-01-29T00:00:00"/>
    <s v="CUST0049"/>
    <s v="PRD055"/>
    <s v="STR174"/>
    <s v="EMP0176"/>
    <n v="7"/>
    <n v="140.66999999999999"/>
    <n v="5"/>
    <n v="49.23"/>
    <n v="935.46"/>
    <n v="669.9"/>
    <n v="265.56"/>
    <x v="3"/>
    <x v="0"/>
    <x v="0"/>
    <n v="0.90486111111111112"/>
    <s v="Weekday"/>
    <x v="101"/>
    <x v="2"/>
    <n v="125.15"/>
    <s v="Lokesh Gupta"/>
    <s v="Gold"/>
    <x v="328"/>
    <s v="Inventory"/>
    <s v="FreshMart Guwahati Colony"/>
    <x v="3"/>
    <x v="0"/>
    <x v="7"/>
    <n v="1"/>
    <n v="0.28388172663716243"/>
    <x v="4"/>
  </r>
  <r>
    <s v="INV101264"/>
    <d v="2026-02-20T00:00:00"/>
    <s v="CUST0053"/>
    <s v="PRD025"/>
    <s v="STR170"/>
    <s v="EMP0236"/>
    <n v="1"/>
    <n v="383.51"/>
    <n v="20"/>
    <n v="76.7"/>
    <n v="306.81"/>
    <n v="285.89999999999998"/>
    <n v="20.91"/>
    <x v="1"/>
    <x v="0"/>
    <x v="0"/>
    <n v="0.39513888888888887"/>
    <s v="Weekday"/>
    <x v="8"/>
    <x v="3"/>
    <n v="383.51"/>
    <s v="Suresh Chettiar"/>
    <s v="Bronze"/>
    <x v="309"/>
    <s v="Sales"/>
    <s v="FreshMart Patna Arcade"/>
    <x v="3"/>
    <x v="0"/>
    <x v="0"/>
    <n v="2"/>
    <n v="6.8152928522538375E-2"/>
    <x v="2"/>
  </r>
  <r>
    <s v="INV100611"/>
    <d v="2026-03-23T00:00:00"/>
    <s v="CUST0425"/>
    <s v="PRD081"/>
    <s v="STR170"/>
    <s v="EMP0236"/>
    <n v="7"/>
    <n v="56.88"/>
    <n v="20"/>
    <n v="79.63"/>
    <n v="318.52999999999997"/>
    <n v="314.72000000000003"/>
    <n v="3.81"/>
    <x v="0"/>
    <x v="0"/>
    <x v="0"/>
    <n v="0.60277777777777775"/>
    <s v="Weekday"/>
    <x v="70"/>
    <x v="1"/>
    <n v="55.81"/>
    <s v="Balaji Mudaliar"/>
    <s v="Gold"/>
    <x v="309"/>
    <s v="Sales"/>
    <s v="FreshMart Patna Arcade"/>
    <x v="3"/>
    <x v="0"/>
    <x v="3"/>
    <n v="3"/>
    <n v="1.19611967475591E-2"/>
    <x v="2"/>
  </r>
  <r>
    <s v="INV102486"/>
    <d v="2025-12-29T00:00:00"/>
    <s v="CUST0293"/>
    <s v="PRD082"/>
    <s v="STR180"/>
    <s v="EMP0195"/>
    <n v="7"/>
    <n v="235.76"/>
    <n v="10"/>
    <n v="165.03"/>
    <n v="1485.29"/>
    <n v="1346.87"/>
    <n v="138.41999999999999"/>
    <x v="2"/>
    <x v="0"/>
    <x v="0"/>
    <n v="0.60486111111111107"/>
    <s v="Weekday"/>
    <x v="31"/>
    <x v="9"/>
    <n v="232.92"/>
    <s v="Suresh Chandran"/>
    <s v="Gold"/>
    <x v="270"/>
    <s v="Sales"/>
    <s v="FreshMart Guwahati Extension"/>
    <x v="3"/>
    <x v="1"/>
    <x v="2"/>
    <n v="12"/>
    <n v="9.3193921725723591E-2"/>
    <x v="1"/>
  </r>
  <r>
    <s v="INV102040"/>
    <d v="2026-01-22T00:00:00"/>
    <s v="CUST0490"/>
    <s v="PRD028"/>
    <s v="STR175"/>
    <s v="EMP0043"/>
    <n v="4"/>
    <n v="418.58"/>
    <n v="15"/>
    <n v="251.15"/>
    <n v="1423.17"/>
    <n v="1239.92"/>
    <n v="183.25"/>
    <x v="4"/>
    <x v="0"/>
    <x v="0"/>
    <n v="0.69861111111111107"/>
    <s v="Weekday"/>
    <x v="58"/>
    <x v="3"/>
    <n v="380.12"/>
    <s v="Hema Gounder"/>
    <s v="Gold"/>
    <x v="193"/>
    <s v="Cashier"/>
    <s v="FreshMart Patna Square"/>
    <x v="3"/>
    <x v="0"/>
    <x v="7"/>
    <n v="1"/>
    <n v="0.12876184854936515"/>
    <x v="3"/>
  </r>
  <r>
    <s v="INV100709"/>
    <d v="2026-07-03T00:00:00"/>
    <s v="CUST0463"/>
    <s v="PRD090"/>
    <s v="STR172"/>
    <s v="EMP0111"/>
    <n v="8"/>
    <n v="502.19"/>
    <n v="20"/>
    <n v="803.5"/>
    <n v="3696.12"/>
    <n v="2961.44"/>
    <n v="734.68"/>
    <x v="3"/>
    <x v="0"/>
    <x v="0"/>
    <n v="0.85624999999999996"/>
    <s v="Weekend"/>
    <x v="49"/>
    <x v="9"/>
    <n v="438.7"/>
    <s v="Gayathri Gounder"/>
    <s v="Gold"/>
    <x v="282"/>
    <s v="Store Manager"/>
    <s v="FreshMart Guwahati Heights"/>
    <x v="3"/>
    <x v="0"/>
    <x v="1"/>
    <n v="7"/>
    <n v="0.19877060268605998"/>
    <x v="2"/>
  </r>
  <r>
    <s v="INV100338"/>
    <d v="2025-02-12T00:00:00"/>
    <s v="CUST0035"/>
    <s v="PRD136"/>
    <s v="STR174"/>
    <s v="EMP0100"/>
    <n v="3"/>
    <n v="139.19"/>
    <n v="20"/>
    <n v="83.51"/>
    <n v="334.06"/>
    <n v="273.54000000000002"/>
    <n v="60.52"/>
    <x v="5"/>
    <x v="1"/>
    <x v="0"/>
    <n v="0.60069444444444442"/>
    <s v="Weekday"/>
    <x v="72"/>
    <x v="0"/>
    <n v="123.11"/>
    <s v="Balamurugan Sharma"/>
    <s v="Gold"/>
    <x v="168"/>
    <s v="HR"/>
    <s v="FreshMart Guwahati Colony"/>
    <x v="3"/>
    <x v="1"/>
    <x v="0"/>
    <n v="2"/>
    <n v="0.18116506016883197"/>
    <x v="2"/>
  </r>
  <r>
    <s v="INV100271"/>
    <d v="2025-11-30T00:00:00"/>
    <s v="CUST0092"/>
    <s v="PRD114"/>
    <s v="STR172"/>
    <s v="EMP0111"/>
    <n v="7"/>
    <n v="188.94"/>
    <n v="10"/>
    <n v="132.26"/>
    <n v="1368.87"/>
    <n v="1107.96"/>
    <n v="260.91000000000003"/>
    <x v="0"/>
    <x v="0"/>
    <x v="0"/>
    <n v="0.68333333333333335"/>
    <s v="Weekend"/>
    <x v="98"/>
    <x v="4"/>
    <n v="188.64"/>
    <s v="Naveen Kumar"/>
    <s v="Gold"/>
    <x v="282"/>
    <s v="Store Manager"/>
    <s v="FreshMart Guwahati Heights"/>
    <x v="3"/>
    <x v="1"/>
    <x v="5"/>
    <n v="11"/>
    <n v="0.19060246772885669"/>
    <x v="1"/>
  </r>
  <r>
    <s v="INV100821"/>
    <d v="2025-06-10T00:00:00"/>
    <s v="CUST0455"/>
    <s v="PRD122"/>
    <s v="STR177"/>
    <s v="EMP0044"/>
    <n v="5"/>
    <n v="104.66"/>
    <n v="20"/>
    <n v="104.66"/>
    <n v="418.64"/>
    <n v="443.6"/>
    <n v="-24.96"/>
    <x v="1"/>
    <x v="0"/>
    <x v="0"/>
    <n v="0.72222222222222221"/>
    <s v="Weekday"/>
    <x v="12"/>
    <x v="8"/>
    <n v="102.51"/>
    <s v="Nithya Venkataraman"/>
    <s v="Gold"/>
    <x v="329"/>
    <s v="Sales"/>
    <s v="FreshMart Guwahati Main Road"/>
    <x v="3"/>
    <x v="1"/>
    <x v="9"/>
    <n v="6"/>
    <n v="-5.9621631951079689E-2"/>
    <x v="2"/>
  </r>
  <r>
    <s v="INV100369"/>
    <d v="2025-09-29T00:00:00"/>
    <s v="CUST0287"/>
    <s v="PRD021"/>
    <s v="STR178"/>
    <s v="EMP0306"/>
    <n v="4"/>
    <n v="38.659999999999997"/>
    <n v="5"/>
    <n v="7.73"/>
    <n v="146.91"/>
    <n v="129.6"/>
    <n v="17.309999999999999"/>
    <x v="5"/>
    <x v="0"/>
    <x v="0"/>
    <n v="0.52013888888888893"/>
    <s v="Weekday"/>
    <x v="67"/>
    <x v="7"/>
    <n v="38.659999999999997"/>
    <s v="Ovi Achari"/>
    <s v="Silver"/>
    <x v="98"/>
    <s v="Cashier"/>
    <s v="FreshMart Bhubaneswar Complex"/>
    <x v="3"/>
    <x v="1"/>
    <x v="10"/>
    <n v="9"/>
    <n v="0.11782724116806208"/>
    <x v="4"/>
  </r>
  <r>
    <s v="INV102005"/>
    <d v="2025-08-18T00:00:00"/>
    <s v="CUST0330"/>
    <s v="PRD060"/>
    <s v="STR169"/>
    <s v="EMP0194"/>
    <n v="3"/>
    <n v="72.930000000000007"/>
    <n v="15"/>
    <n v="32.82"/>
    <n v="185.97"/>
    <n v="162.75"/>
    <n v="23.22"/>
    <x v="1"/>
    <x v="0"/>
    <x v="0"/>
    <n v="0.49375000000000002"/>
    <s v="Weekday"/>
    <x v="87"/>
    <x v="11"/>
    <n v="72.930000000000007"/>
    <s v="Anand Balan"/>
    <s v="Silver"/>
    <x v="243"/>
    <s v="Cashier"/>
    <s v="FreshMart Patna Circle"/>
    <x v="3"/>
    <x v="1"/>
    <x v="11"/>
    <n v="8"/>
    <n v="0.12485884820132279"/>
    <x v="3"/>
  </r>
  <r>
    <s v="INV100167"/>
    <d v="2025-07-19T00:00:00"/>
    <s v="CUST0503"/>
    <s v="PRD147"/>
    <s v="STR167"/>
    <s v="EMP0078"/>
    <n v="3"/>
    <n v="67.37"/>
    <n v="10"/>
    <n v="20.21"/>
    <n v="209.19"/>
    <n v="151.29"/>
    <n v="57.9"/>
    <x v="4"/>
    <x v="0"/>
    <x v="0"/>
    <n v="0.60833333333333328"/>
    <s v="Weekend"/>
    <x v="123"/>
    <x v="5"/>
    <n v="67.37"/>
    <s v="Kamala Chandran"/>
    <s v="Bronze"/>
    <x v="266"/>
    <s v="Billing"/>
    <s v="FreshMart Kolkata Nagar"/>
    <x v="3"/>
    <x v="1"/>
    <x v="1"/>
    <n v="7"/>
    <n v="0.276781872938477"/>
    <x v="1"/>
  </r>
  <r>
    <s v="INV101149"/>
    <d v="2025-06-15T00:00:00"/>
    <s v="CUST0572"/>
    <s v="PRD088"/>
    <s v="STR170"/>
    <s v="EMP0162"/>
    <n v="3"/>
    <n v="407.72"/>
    <n v="15"/>
    <n v="183.47"/>
    <n v="1195.6400000000001"/>
    <n v="1023.72"/>
    <n v="171.92"/>
    <x v="5"/>
    <x v="0"/>
    <x v="0"/>
    <n v="0.54722222222222228"/>
    <s v="Weekend"/>
    <x v="16"/>
    <x v="9"/>
    <n v="404.97"/>
    <s v="Chandrasekar Balan"/>
    <s v="Gold"/>
    <x v="93"/>
    <s v="Store Manager"/>
    <s v="FreshMart Patna Arcade"/>
    <x v="3"/>
    <x v="1"/>
    <x v="9"/>
    <n v="6"/>
    <n v="0.14378910039811313"/>
    <x v="3"/>
  </r>
  <r>
    <s v="INV101582"/>
    <d v="2025-01-06T00:00:00"/>
    <s v="CUST0046"/>
    <s v="PRD026"/>
    <s v="STR177"/>
    <s v="EMP0133"/>
    <n v="5"/>
    <n v="352.15"/>
    <n v="20"/>
    <n v="352.15"/>
    <n v="1619.89"/>
    <n v="1236.25"/>
    <n v="383.64"/>
    <x v="0"/>
    <x v="0"/>
    <x v="0"/>
    <n v="0.83819444444444446"/>
    <s v="Weekend"/>
    <x v="15"/>
    <x v="3"/>
    <n v="329.69"/>
    <s v="Kishore Murugan"/>
    <s v="Gold"/>
    <x v="2"/>
    <s v="Sales"/>
    <s v="FreshMart Guwahati Main Road"/>
    <x v="3"/>
    <x v="1"/>
    <x v="7"/>
    <n v="1"/>
    <n v="0.23683089592503193"/>
    <x v="2"/>
  </r>
  <r>
    <s v="INV101860"/>
    <d v="2025-04-17T00:00:00"/>
    <s v="CUST0319"/>
    <s v="PRD129"/>
    <s v="STR171"/>
    <s v="EMP0200"/>
    <n v="5"/>
    <n v="490.22"/>
    <n v="20"/>
    <n v="490.22"/>
    <n v="1960.88"/>
    <n v="1867.9"/>
    <n v="92.98"/>
    <x v="2"/>
    <x v="0"/>
    <x v="0"/>
    <n v="0.43611111111111112"/>
    <s v="Weekday"/>
    <x v="106"/>
    <x v="0"/>
    <n v="490.22"/>
    <s v="Malathi Nathan"/>
    <s v="Silver"/>
    <x v="246"/>
    <s v="Cashier"/>
    <s v="FreshMart Kolkata Towers"/>
    <x v="3"/>
    <x v="1"/>
    <x v="4"/>
    <n v="4"/>
    <n v="4.7417486026681895E-2"/>
    <x v="2"/>
  </r>
  <r>
    <s v="INV100872"/>
    <d v="2026-03-29T00:00:00"/>
    <s v="CUST0074"/>
    <s v="PRD032"/>
    <s v="STR107"/>
    <s v="EMP0038"/>
    <n v="2"/>
    <n v="141.11000000000001"/>
    <n v="5"/>
    <n v="14.11"/>
    <n v="308.33"/>
    <n v="231.82"/>
    <n v="76.510000000000005"/>
    <x v="2"/>
    <x v="1"/>
    <x v="0"/>
    <n v="0.65347222222222223"/>
    <s v="Weekend"/>
    <x v="28"/>
    <x v="3"/>
    <n v="141.11000000000001"/>
    <s v="Vijay Krishnan"/>
    <s v="Bronze"/>
    <x v="205"/>
    <s v="Inventory"/>
    <s v="FreshMart Surat Arcade"/>
    <x v="1"/>
    <x v="0"/>
    <x v="3"/>
    <n v="3"/>
    <n v="0.24814322316998025"/>
    <x v="4"/>
  </r>
  <r>
    <s v="INV101043"/>
    <d v="2025-12-13T00:00:00"/>
    <s v="CUST0671"/>
    <s v="PRD012"/>
    <s v="STR093"/>
    <s v="EMP0141"/>
    <n v="4"/>
    <n v="603.65"/>
    <n v="15"/>
    <n v="362.19"/>
    <n v="2360.27"/>
    <n v="1345.6"/>
    <n v="1014.67"/>
    <x v="3"/>
    <x v="1"/>
    <x v="0"/>
    <n v="0.73263888888888884"/>
    <s v="Weekend"/>
    <x v="51"/>
    <x v="6"/>
    <n v="541.35"/>
    <s v="Nagarajan Raj"/>
    <s v="Gold"/>
    <x v="46"/>
    <s v="Sales"/>
    <s v="FreshMart Pune Complex"/>
    <x v="1"/>
    <x v="1"/>
    <x v="2"/>
    <n v="12"/>
    <n v="0.4298957322679185"/>
    <x v="3"/>
  </r>
  <r>
    <s v="INV101670"/>
    <d v="2025-11-22T00:00:00"/>
    <s v="CUST0312"/>
    <s v="PRD022"/>
    <s v="STR130"/>
    <s v="EMP0217"/>
    <n v="3"/>
    <n v="421.08"/>
    <n v="5"/>
    <n v="63.16"/>
    <n v="1380.09"/>
    <n v="958.11"/>
    <n v="421.98"/>
    <x v="2"/>
    <x v="1"/>
    <x v="0"/>
    <n v="0.66736111111111107"/>
    <s v="Weekend"/>
    <x v="25"/>
    <x v="7"/>
    <n v="397.22"/>
    <s v="Tara Sharma"/>
    <s v="Gold"/>
    <x v="227"/>
    <s v="Sales"/>
    <s v="FreshMart Surat Central"/>
    <x v="1"/>
    <x v="1"/>
    <x v="5"/>
    <n v="11"/>
    <n v="0.30576266765210969"/>
    <x v="4"/>
  </r>
  <r>
    <s v="INV101292"/>
    <d v="2025-06-08T00:00:00"/>
    <s v="CUST0305"/>
    <s v="PRD007"/>
    <s v="STR126"/>
    <s v="EMP0063"/>
    <n v="1"/>
    <n v="437.49"/>
    <n v="15"/>
    <n v="65.62"/>
    <n v="371.87"/>
    <n v="265.44"/>
    <n v="106.43"/>
    <x v="2"/>
    <x v="1"/>
    <x v="0"/>
    <n v="0.375"/>
    <s v="Weekday"/>
    <x v="7"/>
    <x v="6"/>
    <n v="437.49"/>
    <s v="Hemalatha Mudaliar"/>
    <s v="Bronze"/>
    <x v="138"/>
    <s v="Store Manager"/>
    <s v="FreshMart Surat Hub"/>
    <x v="1"/>
    <x v="1"/>
    <x v="9"/>
    <n v="6"/>
    <n v="0.28620216742409982"/>
    <x v="3"/>
  </r>
  <r>
    <s v="INV100655"/>
    <d v="2025-07-14T00:00:00"/>
    <s v="CUST0415"/>
    <s v="PRD045"/>
    <s v="STR128"/>
    <s v="EMP0257"/>
    <n v="6"/>
    <n v="77.87"/>
    <n v="10"/>
    <n v="46.72"/>
    <n v="420.5"/>
    <n v="347.34"/>
    <n v="73.16"/>
    <x v="5"/>
    <x v="1"/>
    <x v="0"/>
    <n v="0.52569444444444446"/>
    <s v="Weekday"/>
    <x v="84"/>
    <x v="12"/>
    <n v="68.95"/>
    <s v="Bharath Devi"/>
    <s v="Gold"/>
    <x v="249"/>
    <s v="Cashier"/>
    <s v="FreshMart Surat Junction"/>
    <x v="1"/>
    <x v="1"/>
    <x v="1"/>
    <n v="7"/>
    <n v="0.17398335315101068"/>
    <x v="1"/>
  </r>
  <r>
    <s v="INV101982"/>
    <d v="2025-10-04T00:00:00"/>
    <s v="CUST0249"/>
    <s v="PRD142"/>
    <s v="STR137"/>
    <s v="EMP0039"/>
    <n v="3"/>
    <n v="522.78"/>
    <n v="10"/>
    <n v="156.83000000000001"/>
    <n v="1411.51"/>
    <n v="1187.6099999999999"/>
    <n v="223.9"/>
    <x v="2"/>
    <x v="1"/>
    <x v="0"/>
    <n v="0.40138888888888891"/>
    <s v="Weekday"/>
    <x v="62"/>
    <x v="5"/>
    <n v="522.78"/>
    <s v="Dhanush Menon"/>
    <s v="Bronze"/>
    <x v="330"/>
    <s v="Store Manager"/>
    <s v="FreshMart Ahmedabad Square"/>
    <x v="1"/>
    <x v="1"/>
    <x v="8"/>
    <n v="10"/>
    <n v="0.15862445182818399"/>
    <x v="1"/>
  </r>
  <r>
    <s v="INV100812"/>
    <d v="2025-06-04T00:00:00"/>
    <s v="CUST0282"/>
    <s v="PRD140"/>
    <s v="STR040"/>
    <s v="EMP0061"/>
    <n v="6"/>
    <n v="398.95"/>
    <n v="20"/>
    <n v="478.74"/>
    <n v="2202.1999999999998"/>
    <n v="1560.36"/>
    <n v="641.84"/>
    <x v="0"/>
    <x v="1"/>
    <x v="0"/>
    <n v="0.51875000000000004"/>
    <s v="Weekend"/>
    <x v="128"/>
    <x v="5"/>
    <n v="352.51"/>
    <s v="Thenmozhi Venkataraman"/>
    <s v="Gold"/>
    <x v="177"/>
    <s v="Billing"/>
    <s v="FreshMart Coimbatore Colony"/>
    <x v="1"/>
    <x v="1"/>
    <x v="9"/>
    <n v="6"/>
    <n v="0.29145400054490966"/>
    <x v="2"/>
  </r>
  <r>
    <s v="INV100866"/>
    <d v="2025-01-04T00:00:00"/>
    <s v="CUST0363"/>
    <s v="PRD029"/>
    <s v="STR114"/>
    <s v="EMP0276"/>
    <n v="4"/>
    <n v="332.73"/>
    <n v="10"/>
    <n v="133.09"/>
    <n v="1197.83"/>
    <n v="1044.8800000000001"/>
    <n v="152.94999999999999"/>
    <x v="1"/>
    <x v="1"/>
    <x v="0"/>
    <n v="0.50555555555555554"/>
    <s v="Weekday"/>
    <x v="9"/>
    <x v="3"/>
    <n v="332.73"/>
    <s v="Elango Devi"/>
    <s v="Bronze"/>
    <x v="218"/>
    <s v="Store Manager"/>
    <s v="FreshMart Ahmedabad Complex"/>
    <x v="1"/>
    <x v="1"/>
    <x v="7"/>
    <n v="1"/>
    <n v="0.12768923803878682"/>
    <x v="1"/>
  </r>
  <r>
    <s v="INV101382"/>
    <d v="2025-12-14T00:00:00"/>
    <s v="CUST0474"/>
    <s v="PRD130"/>
    <s v="STR127"/>
    <s v="EMP0009"/>
    <n v="2"/>
    <n v="519.78"/>
    <n v="5"/>
    <n v="51.98"/>
    <n v="1135.72"/>
    <n v="795.84"/>
    <n v="339.88"/>
    <x v="1"/>
    <x v="0"/>
    <x v="0"/>
    <n v="0.86597222222222225"/>
    <s v="Weekend"/>
    <x v="121"/>
    <x v="0"/>
    <n v="519.78"/>
    <s v="Geetha Venkataraman"/>
    <s v="Bronze"/>
    <x v="190"/>
    <s v="Cashier"/>
    <s v="FreshMart Surat Enclave"/>
    <x v="1"/>
    <x v="1"/>
    <x v="2"/>
    <n v="12"/>
    <n v="0.29926390307470152"/>
    <x v="4"/>
  </r>
  <r>
    <s v="INV101054"/>
    <d v="2025-12-17T00:00:00"/>
    <s v="CUST0021"/>
    <s v="PRD052"/>
    <s v="STR040"/>
    <s v="EMP0133"/>
    <n v="3"/>
    <n v="328.59"/>
    <n v="20"/>
    <n v="197.15"/>
    <n v="788.62"/>
    <n v="766.47"/>
    <n v="22.15"/>
    <x v="0"/>
    <x v="0"/>
    <x v="0"/>
    <n v="0.63541666666666663"/>
    <s v="Weekday"/>
    <x v="10"/>
    <x v="2"/>
    <n v="328.59"/>
    <s v="Balamurugan Rao"/>
    <s v="Silver"/>
    <x v="2"/>
    <s v="Sales"/>
    <s v="FreshMart Coimbatore Colony"/>
    <x v="1"/>
    <x v="1"/>
    <x v="2"/>
    <n v="12"/>
    <n v="2.8087038117217415E-2"/>
    <x v="2"/>
  </r>
  <r>
    <s v="INV100233"/>
    <d v="2026-02-23T00:00:00"/>
    <s v="CUST0112"/>
    <s v="PRD077"/>
    <s v="STR040"/>
    <s v="EMP0061"/>
    <n v="2"/>
    <n v="86.11"/>
    <n v="10"/>
    <n v="17.22"/>
    <n v="155"/>
    <n v="136.34"/>
    <n v="18.66"/>
    <x v="4"/>
    <x v="0"/>
    <x v="0"/>
    <n v="0.75138888888888888"/>
    <s v="Weekday"/>
    <x v="109"/>
    <x v="1"/>
    <n v="86.11"/>
    <s v="Gokul Venkataraman"/>
    <s v="Silver"/>
    <x v="177"/>
    <s v="Billing"/>
    <s v="FreshMart Coimbatore Colony"/>
    <x v="1"/>
    <x v="0"/>
    <x v="0"/>
    <n v="2"/>
    <n v="0.12038709677419356"/>
    <x v="1"/>
  </r>
  <r>
    <s v="INV101072"/>
    <d v="2026-02-13T00:00:00"/>
    <s v="CUST0086"/>
    <s v="PRD026"/>
    <s v="STR097"/>
    <s v="EMP0146"/>
    <n v="5"/>
    <n v="329.69"/>
    <n v="15"/>
    <n v="247.27"/>
    <n v="1401.18"/>
    <n v="1236.25"/>
    <n v="164.93"/>
    <x v="4"/>
    <x v="0"/>
    <x v="0"/>
    <n v="0.52708333333333335"/>
    <s v="Weekday"/>
    <x v="15"/>
    <x v="3"/>
    <n v="329.69"/>
    <s v="Anjali Prabhu"/>
    <s v="Silver"/>
    <x v="163"/>
    <s v="Inventory"/>
    <s v="FreshMart Ahmedabad Arcade"/>
    <x v="1"/>
    <x v="0"/>
    <x v="0"/>
    <n v="2"/>
    <n v="0.11770793188598182"/>
    <x v="3"/>
  </r>
  <r>
    <s v="INV100401"/>
    <d v="2025-12-18T00:00:00"/>
    <s v="CUST0021"/>
    <s v="PRD004"/>
    <s v="STR110"/>
    <s v="EMP0178"/>
    <n v="2"/>
    <n v="398.25"/>
    <n v="10"/>
    <n v="79.650000000000006"/>
    <n v="716.85"/>
    <n v="473.08"/>
    <n v="243.77"/>
    <x v="3"/>
    <x v="0"/>
    <x v="0"/>
    <n v="0.43125000000000002"/>
    <s v="Weekday"/>
    <x v="127"/>
    <x v="6"/>
    <n v="398.25"/>
    <s v="Balamurugan Rao"/>
    <s v="Silver"/>
    <x v="240"/>
    <s v="Cashier"/>
    <s v="FreshMart Mumbai Colony"/>
    <x v="1"/>
    <x v="1"/>
    <x v="2"/>
    <n v="12"/>
    <n v="0.34005719467113066"/>
    <x v="1"/>
  </r>
  <r>
    <s v="INV100331"/>
    <d v="2025-12-26T00:00:00"/>
    <s v="CUST0202"/>
    <s v="PRD093"/>
    <s v="STR120"/>
    <s v="EMP0344"/>
    <n v="1"/>
    <n v="96.72"/>
    <n v="15"/>
    <n v="14.51"/>
    <n v="82.21"/>
    <n v="79.819999999999993"/>
    <n v="2.39"/>
    <x v="2"/>
    <x v="0"/>
    <x v="0"/>
    <n v="0.71250000000000002"/>
    <s v="Weekday"/>
    <x v="61"/>
    <x v="10"/>
    <n v="96.72"/>
    <s v="Vijay Nair"/>
    <s v="Bronze"/>
    <x v="34"/>
    <s v="Sales"/>
    <s v="FreshMart Nagpur Central"/>
    <x v="1"/>
    <x v="1"/>
    <x v="2"/>
    <n v="12"/>
    <n v="2.9071889064590687E-2"/>
    <x v="3"/>
  </r>
  <r>
    <s v="INV101028"/>
    <d v="2026-03-14T00:00:00"/>
    <s v="CUST0428"/>
    <s v="PRD023"/>
    <s v="STR137"/>
    <s v="EMP0080"/>
    <n v="3"/>
    <n v="342.27"/>
    <n v="20"/>
    <n v="205.36"/>
    <n v="944.67"/>
    <n v="798.3"/>
    <n v="146.37"/>
    <x v="3"/>
    <x v="0"/>
    <x v="0"/>
    <n v="0.90416666666666667"/>
    <s v="Weekend"/>
    <x v="11"/>
    <x v="7"/>
    <n v="342.27"/>
    <s v="Anand Krishnan"/>
    <s v="Bronze"/>
    <x v="222"/>
    <s v="Sales"/>
    <s v="FreshMart Ahmedabad Square"/>
    <x v="1"/>
    <x v="0"/>
    <x v="3"/>
    <n v="3"/>
    <n v="0.15494299596684558"/>
    <x v="2"/>
  </r>
  <r>
    <s v="INV101329"/>
    <d v="2026-08-03T00:00:00"/>
    <s v="CUST0070"/>
    <s v="PRD133"/>
    <s v="STR124"/>
    <s v="EMP0138"/>
    <n v="4"/>
    <n v="80.5"/>
    <n v="10"/>
    <n v="32.200000000000003"/>
    <n v="333.27"/>
    <n v="249"/>
    <n v="84.27"/>
    <x v="0"/>
    <x v="0"/>
    <x v="0"/>
    <n v="0.84652777777777777"/>
    <s v="Weekend"/>
    <x v="55"/>
    <x v="0"/>
    <n v="80.5"/>
    <s v="Kavya Rao"/>
    <s v="Silver"/>
    <x v="250"/>
    <s v="Cashier"/>
    <s v="FreshMart Ahmedabad Hub"/>
    <x v="1"/>
    <x v="0"/>
    <x v="11"/>
    <n v="8"/>
    <n v="0.25285804302817533"/>
    <x v="1"/>
  </r>
  <r>
    <s v="INV101001"/>
    <d v="2026-02-24T00:00:00"/>
    <s v="CUST0186"/>
    <s v="PRD107"/>
    <s v="STR093"/>
    <s v="EMP0141"/>
    <n v="1"/>
    <n v="405.1"/>
    <n v="10"/>
    <n v="40.51"/>
    <n v="364.59"/>
    <n v="348.41"/>
    <n v="16.18"/>
    <x v="5"/>
    <x v="0"/>
    <x v="0"/>
    <n v="0.54861111111111116"/>
    <s v="Weekday"/>
    <x v="94"/>
    <x v="4"/>
    <n v="405.1"/>
    <s v="Bhavani Pillai"/>
    <s v="Bronze"/>
    <x v="46"/>
    <s v="Sales"/>
    <s v="FreshMart Pune Complex"/>
    <x v="1"/>
    <x v="0"/>
    <x v="0"/>
    <n v="2"/>
    <n v="4.4378617076716316E-2"/>
    <x v="1"/>
  </r>
  <r>
    <s v="INV100624"/>
    <d v="2026-01-19T00:00:00"/>
    <s v="CUST0160"/>
    <s v="PRD111"/>
    <s v="STR104"/>
    <s v="EMP0148"/>
    <n v="2"/>
    <n v="225.45"/>
    <n v="20"/>
    <n v="90.18"/>
    <n v="360.72"/>
    <n v="381.8"/>
    <n v="-21.08"/>
    <x v="3"/>
    <x v="0"/>
    <x v="0"/>
    <n v="0.60416666666666663"/>
    <s v="Weekday"/>
    <x v="29"/>
    <x v="4"/>
    <n v="225.45"/>
    <s v="Mani Venkataraman"/>
    <s v="Silver"/>
    <x v="219"/>
    <s v="Billing"/>
    <s v="FreshMart Nagpur Square"/>
    <x v="1"/>
    <x v="0"/>
    <x v="7"/>
    <n v="1"/>
    <n v="-5.8438678199157233E-2"/>
    <x v="2"/>
  </r>
  <r>
    <s v="INV100090"/>
    <d v="2025-12-28T00:00:00"/>
    <s v="CUST0216"/>
    <s v="PRD035"/>
    <s v="STR099"/>
    <s v="EMP0169"/>
    <n v="4"/>
    <n v="503.36"/>
    <n v="20"/>
    <n v="402.69"/>
    <n v="1852.36"/>
    <n v="1559.2"/>
    <n v="293.16000000000003"/>
    <x v="3"/>
    <x v="0"/>
    <x v="0"/>
    <n v="0.77430555555555558"/>
    <s v="Weekend"/>
    <x v="40"/>
    <x v="3"/>
    <n v="503.36"/>
    <s v="Nandhini Murugan"/>
    <s v="Bronze"/>
    <x v="331"/>
    <s v="Inventory"/>
    <s v="FreshMart Nagpur Plaza"/>
    <x v="1"/>
    <x v="1"/>
    <x v="2"/>
    <n v="12"/>
    <n v="0.15826297264030753"/>
    <x v="2"/>
  </r>
  <r>
    <s v="INV102087"/>
    <d v="2026-03-23T00:00:00"/>
    <s v="CUST0088"/>
    <s v="PRD025"/>
    <s v="STR128"/>
    <s v="EMP0257"/>
    <n v="1"/>
    <n v="383.51"/>
    <n v="10"/>
    <n v="38.35"/>
    <n v="345.16"/>
    <n v="285.89999999999998"/>
    <n v="59.26"/>
    <x v="3"/>
    <x v="0"/>
    <x v="0"/>
    <n v="0.70208333333333328"/>
    <s v="Weekday"/>
    <x v="8"/>
    <x v="3"/>
    <n v="383.51"/>
    <s v="Eswari Achari"/>
    <s v="Silver"/>
    <x v="249"/>
    <s v="Cashier"/>
    <s v="FreshMart Surat Junction"/>
    <x v="1"/>
    <x v="0"/>
    <x v="3"/>
    <n v="3"/>
    <n v="0.17168849229342911"/>
    <x v="1"/>
  </r>
  <r>
    <s v="INV101407"/>
    <d v="2026-03-15T00:00:00"/>
    <s v="CUST0225"/>
    <s v="PRD027"/>
    <s v="STR096"/>
    <s v="EMP0301"/>
    <n v="3"/>
    <n v="139.21"/>
    <n v="20"/>
    <n v="83.53"/>
    <n v="384.21"/>
    <n v="320.97000000000003"/>
    <n v="63.24"/>
    <x v="1"/>
    <x v="0"/>
    <x v="0"/>
    <n v="0.60972222222222228"/>
    <s v="Weekend"/>
    <x v="4"/>
    <x v="3"/>
    <n v="139.21"/>
    <s v="Raghav Naicker"/>
    <s v="Silver"/>
    <x v="228"/>
    <s v="Inventory"/>
    <s v="FreshMart Mumbai Bypass"/>
    <x v="1"/>
    <x v="0"/>
    <x v="3"/>
    <n v="3"/>
    <n v="0.16459748574998048"/>
    <x v="2"/>
  </r>
  <r>
    <s v="INV100129"/>
    <d v="2026-02-19T00:00:00"/>
    <s v="CUST0207"/>
    <s v="PRD109"/>
    <s v="STR106"/>
    <s v="EMP0314"/>
    <n v="3"/>
    <n v="157.97999999999999"/>
    <n v="10"/>
    <n v="47.39"/>
    <n v="426.55"/>
    <n v="413.85"/>
    <n v="12.7"/>
    <x v="5"/>
    <x v="0"/>
    <x v="0"/>
    <n v="0.59791666666666665"/>
    <s v="Weekday"/>
    <x v="18"/>
    <x v="4"/>
    <n v="157.97999999999999"/>
    <s v="Sangeetha Selvam"/>
    <s v="Bronze"/>
    <x v="276"/>
    <s v="Cashier"/>
    <s v="FreshMart Ahmedabad Crossing"/>
    <x v="1"/>
    <x v="0"/>
    <x v="0"/>
    <n v="2"/>
    <n v="2.9773766264212867E-2"/>
    <x v="1"/>
  </r>
  <r>
    <s v="INV100344"/>
    <d v="2026-01-22T00:00:00"/>
    <s v="CUST0435"/>
    <s v="PRD006"/>
    <s v="STR126"/>
    <s v="EMP0063"/>
    <n v="5"/>
    <n v="343.56"/>
    <n v="20"/>
    <n v="343.56"/>
    <n v="1374.24"/>
    <n v="1081.5999999999999"/>
    <n v="292.64"/>
    <x v="4"/>
    <x v="0"/>
    <x v="0"/>
    <n v="0.52986111111111112"/>
    <s v="Weekday"/>
    <x v="81"/>
    <x v="6"/>
    <n v="343.56"/>
    <s v="Rajesh Devi"/>
    <s v="Silver"/>
    <x v="138"/>
    <s v="Store Manager"/>
    <s v="FreshMart Surat Hub"/>
    <x v="1"/>
    <x v="0"/>
    <x v="7"/>
    <n v="1"/>
    <n v="0.21294679240889508"/>
    <x v="2"/>
  </r>
  <r>
    <s v="INV101784"/>
    <d v="2026-03-23T00:00:00"/>
    <s v="CUST0698"/>
    <s v="PRD098"/>
    <s v="STR097"/>
    <s v="EMP0340"/>
    <n v="4"/>
    <n v="83.13"/>
    <n v="15"/>
    <n v="49.88"/>
    <n v="282.64"/>
    <n v="276.36"/>
    <n v="6.28"/>
    <x v="5"/>
    <x v="0"/>
    <x v="0"/>
    <n v="0.80069444444444449"/>
    <s v="Weekday"/>
    <x v="32"/>
    <x v="10"/>
    <n v="83.13"/>
    <s v="Nirmala Nair"/>
    <s v="Silver"/>
    <x v="245"/>
    <s v="Cashier"/>
    <s v="FreshMart Ahmedabad Arcade"/>
    <x v="1"/>
    <x v="0"/>
    <x v="3"/>
    <n v="3"/>
    <n v="2.2219077271440704E-2"/>
    <x v="3"/>
  </r>
  <r>
    <s v="INV102102"/>
    <d v="2026-07-02T00:00:00"/>
    <s v="CUST0322"/>
    <s v="PRD044"/>
    <s v="STR114"/>
    <s v="EMP0053"/>
    <n v="2"/>
    <n v="229.81"/>
    <n v="15"/>
    <n v="68.94"/>
    <n v="449.28"/>
    <n v="416.44"/>
    <n v="32.840000000000003"/>
    <x v="5"/>
    <x v="0"/>
    <x v="0"/>
    <n v="0.65902777777777777"/>
    <s v="Weekend"/>
    <x v="132"/>
    <x v="12"/>
    <n v="229.81"/>
    <s v="Mala Murugan"/>
    <s v="Bronze"/>
    <x v="308"/>
    <s v="Cashier"/>
    <s v="FreshMart Ahmedabad Complex"/>
    <x v="1"/>
    <x v="0"/>
    <x v="1"/>
    <n v="7"/>
    <n v="7.3094729344729353E-2"/>
    <x v="3"/>
  </r>
  <r>
    <s v="INV102383"/>
    <d v="2025-12-30T00:00:00"/>
    <s v="CUST0322"/>
    <s v="PRD025"/>
    <s v="STR109"/>
    <s v="EMP0180"/>
    <n v="3"/>
    <n v="383.51"/>
    <n v="10"/>
    <n v="115.05"/>
    <n v="1035.48"/>
    <n v="857.7"/>
    <n v="177.78"/>
    <x v="3"/>
    <x v="0"/>
    <x v="0"/>
    <n v="0.62569444444444444"/>
    <s v="Weekday"/>
    <x v="8"/>
    <x v="3"/>
    <n v="383.51"/>
    <s v="Mala Murugan"/>
    <s v="Bronze"/>
    <x v="229"/>
    <s v="Billing"/>
    <s v="FreshMart Mumbai Complex"/>
    <x v="1"/>
    <x v="1"/>
    <x v="2"/>
    <n v="12"/>
    <n v="0.17168849229342914"/>
    <x v="1"/>
  </r>
  <r>
    <s v="INV102346"/>
    <d v="2026-06-03T00:00:00"/>
    <s v="CUST0326"/>
    <s v="PRD028"/>
    <s v="STR127"/>
    <s v="EMP0199"/>
    <n v="2"/>
    <n v="380.12"/>
    <n v="10"/>
    <n v="76.02"/>
    <n v="684.22"/>
    <n v="619.96"/>
    <n v="64.260000000000005"/>
    <x v="0"/>
    <x v="0"/>
    <x v="0"/>
    <n v="0.6381944444444444"/>
    <s v="Weekday"/>
    <x v="58"/>
    <x v="3"/>
    <n v="380.12"/>
    <s v="Radha Raj"/>
    <s v="Silver"/>
    <x v="9"/>
    <s v="Sales"/>
    <s v="FreshMart Surat Enclave"/>
    <x v="1"/>
    <x v="0"/>
    <x v="9"/>
    <n v="6"/>
    <n v="9.3917161146999509E-2"/>
    <x v="1"/>
  </r>
  <r>
    <s v="INV100493"/>
    <d v="2026-03-15T00:00:00"/>
    <s v="CUST0569"/>
    <s v="PRD102"/>
    <s v="STR122"/>
    <s v="EMP0262"/>
    <n v="4"/>
    <n v="400.33"/>
    <n v="10"/>
    <n v="160.13"/>
    <n v="1657.37"/>
    <n v="1363.6"/>
    <n v="293.77"/>
    <x v="4"/>
    <x v="0"/>
    <x v="0"/>
    <n v="0.7055555555555556"/>
    <s v="Weekend"/>
    <x v="63"/>
    <x v="10"/>
    <n v="400.33"/>
    <s v="Sathish Krishnan"/>
    <s v="Bronze"/>
    <x v="234"/>
    <s v="Sales"/>
    <s v="FreshMart Pune Square"/>
    <x v="1"/>
    <x v="0"/>
    <x v="3"/>
    <n v="3"/>
    <n v="0.17725070442930668"/>
    <x v="1"/>
  </r>
  <r>
    <s v="INV102006"/>
    <d v="2026-02-17T00:00:00"/>
    <s v="CUST0400"/>
    <s v="PRD017"/>
    <s v="STR109"/>
    <s v="EMP0180"/>
    <n v="1"/>
    <n v="464.41"/>
    <n v="20"/>
    <n v="92.88"/>
    <n v="371.53"/>
    <n v="397.69"/>
    <n v="-26.16"/>
    <x v="4"/>
    <x v="0"/>
    <x v="0"/>
    <n v="0.86875000000000002"/>
    <s v="Weekday"/>
    <x v="34"/>
    <x v="7"/>
    <n v="464.41"/>
    <s v="Meena Prabhu"/>
    <s v="Bronze"/>
    <x v="229"/>
    <s v="Billing"/>
    <s v="FreshMart Mumbai Complex"/>
    <x v="1"/>
    <x v="0"/>
    <x v="0"/>
    <n v="2"/>
    <n v="-7.041154146367723E-2"/>
    <x v="2"/>
  </r>
  <r>
    <s v="INV101484"/>
    <d v="2026-02-03T00:00:00"/>
    <s v="CUST0420"/>
    <s v="PRD050"/>
    <s v="STR105"/>
    <s v="EMP0089"/>
    <n v="1"/>
    <n v="51.33"/>
    <n v="5"/>
    <n v="2.57"/>
    <n v="48.76"/>
    <n v="37.479999999999997"/>
    <n v="11.28"/>
    <x v="3"/>
    <x v="0"/>
    <x v="0"/>
    <n v="0.71875"/>
    <s v="Weekday"/>
    <x v="2"/>
    <x v="2"/>
    <n v="51.33"/>
    <s v="Bharath Mudaliar"/>
    <s v="Silver"/>
    <x v="239"/>
    <s v="Cashier"/>
    <s v="FreshMart Ahmedabad Junction"/>
    <x v="1"/>
    <x v="0"/>
    <x v="0"/>
    <n v="2"/>
    <n v="0.23133716160787529"/>
    <x v="4"/>
  </r>
  <r>
    <s v="INV101358"/>
    <d v="2026-01-23T00:00:00"/>
    <s v="CUST0440"/>
    <s v="PRD080"/>
    <s v="STR093"/>
    <s v="EMP0141"/>
    <n v="3"/>
    <n v="275.70999999999998"/>
    <n v="20"/>
    <n v="165.43"/>
    <n v="661.7"/>
    <n v="618.9"/>
    <n v="42.8"/>
    <x v="2"/>
    <x v="0"/>
    <x v="0"/>
    <n v="0.58194444444444449"/>
    <s v="Weekday"/>
    <x v="56"/>
    <x v="1"/>
    <n v="275.70999999999998"/>
    <s v="Yazhini Reddy"/>
    <s v="Bronze"/>
    <x v="46"/>
    <s v="Sales"/>
    <s v="FreshMart Pune Complex"/>
    <x v="1"/>
    <x v="0"/>
    <x v="7"/>
    <n v="1"/>
    <n v="6.4681880006045023E-2"/>
    <x v="2"/>
  </r>
  <r>
    <s v="INV100848"/>
    <d v="2026-01-25T00:00:00"/>
    <s v="CUST0448"/>
    <s v="PRD116"/>
    <s v="STR112"/>
    <s v="EMP0084"/>
    <n v="4"/>
    <n v="150.04"/>
    <n v="5"/>
    <n v="30.01"/>
    <n v="655.67"/>
    <n v="511.92"/>
    <n v="143.75"/>
    <x v="0"/>
    <x v="0"/>
    <x v="0"/>
    <n v="0.48125000000000001"/>
    <s v="Weekend"/>
    <x v="125"/>
    <x v="4"/>
    <n v="150.04"/>
    <s v="Sanjay Achari"/>
    <s v="Silver"/>
    <x v="248"/>
    <s v="Cashier"/>
    <s v="FreshMart Surat Colony"/>
    <x v="1"/>
    <x v="0"/>
    <x v="7"/>
    <n v="1"/>
    <n v="0.21924138667317403"/>
    <x v="4"/>
  </r>
  <r>
    <s v="INV100641"/>
    <d v="2026-10-02T00:00:00"/>
    <s v="CUST0453"/>
    <s v="PRD001"/>
    <s v="STR097"/>
    <s v="EMP0146"/>
    <n v="2"/>
    <n v="299.73"/>
    <n v="5"/>
    <n v="29.97"/>
    <n v="569.49"/>
    <n v="369.48"/>
    <n v="200.01"/>
    <x v="1"/>
    <x v="0"/>
    <x v="0"/>
    <n v="0.42083333333333334"/>
    <s v="Weekday"/>
    <x v="76"/>
    <x v="6"/>
    <n v="299.73"/>
    <s v="Prasath Nair"/>
    <s v="Bronze"/>
    <x v="163"/>
    <s v="Inventory"/>
    <s v="FreshMart Ahmedabad Arcade"/>
    <x v="1"/>
    <x v="0"/>
    <x v="8"/>
    <n v="10"/>
    <n v="0.35120897645261545"/>
    <x v="4"/>
  </r>
  <r>
    <s v="INV101754"/>
    <d v="2025-12-25T00:00:00"/>
    <s v="CUST0587"/>
    <s v="PRD024"/>
    <s v="STR136"/>
    <s v="EMP0070"/>
    <n v="1"/>
    <n v="313.47000000000003"/>
    <n v="5"/>
    <n v="15.67"/>
    <n v="297.8"/>
    <n v="246.12"/>
    <n v="51.68"/>
    <x v="0"/>
    <x v="0"/>
    <x v="0"/>
    <n v="0.81388888888888888"/>
    <s v="Weekday"/>
    <x v="88"/>
    <x v="7"/>
    <n v="313.47000000000003"/>
    <s v="Uma Iyer"/>
    <s v="Bronze"/>
    <x v="51"/>
    <s v="Sales"/>
    <s v="FreshMart Nagpur Crossing"/>
    <x v="1"/>
    <x v="1"/>
    <x v="2"/>
    <n v="12"/>
    <n v="0.1735392881128274"/>
    <x v="4"/>
  </r>
  <r>
    <s v="INV100948"/>
    <d v="2026-01-23T00:00:00"/>
    <s v="CUST0670"/>
    <s v="PRD130"/>
    <s v="STR110"/>
    <s v="EMP0178"/>
    <n v="4"/>
    <n v="519.78"/>
    <n v="15"/>
    <n v="311.87"/>
    <n v="1767.25"/>
    <n v="1591.68"/>
    <n v="175.57"/>
    <x v="1"/>
    <x v="0"/>
    <x v="0"/>
    <n v="0.4826388888888889"/>
    <s v="Weekday"/>
    <x v="121"/>
    <x v="0"/>
    <n v="519.78"/>
    <s v="Balaji Krishnan"/>
    <s v="Bronze"/>
    <x v="240"/>
    <s v="Cashier"/>
    <s v="FreshMart Mumbai Colony"/>
    <x v="1"/>
    <x v="0"/>
    <x v="7"/>
    <n v="1"/>
    <n v="9.9346442212477015E-2"/>
    <x v="3"/>
  </r>
  <r>
    <s v="INV101647"/>
    <d v="2025-07-12T00:00:00"/>
    <s v="CUST0250"/>
    <s v="PRD110"/>
    <s v="STR111"/>
    <s v="EMP0268"/>
    <n v="3"/>
    <n v="291.93"/>
    <n v="5"/>
    <n v="43.79"/>
    <n v="956.8"/>
    <n v="761.1"/>
    <n v="195.7"/>
    <x v="5"/>
    <x v="0"/>
    <x v="0"/>
    <n v="0.81388888888888888"/>
    <s v="Weekend"/>
    <x v="141"/>
    <x v="4"/>
    <n v="291.93"/>
    <s v="Nirmala Mudaliar"/>
    <s v="Bronze"/>
    <x v="90"/>
    <s v="Store Manager"/>
    <s v="FreshMart Mumbai Towers"/>
    <x v="1"/>
    <x v="1"/>
    <x v="1"/>
    <n v="7"/>
    <n v="0.20453595317725753"/>
    <x v="4"/>
  </r>
  <r>
    <s v="INV102232"/>
    <d v="2025-07-12T00:00:00"/>
    <s v="CUST0531"/>
    <s v="PRD073"/>
    <s v="STR121"/>
    <s v="EMP0123"/>
    <n v="1"/>
    <n v="392.68"/>
    <n v="20"/>
    <n v="78.540000000000006"/>
    <n v="361.26"/>
    <n v="319.05"/>
    <n v="42.21"/>
    <x v="3"/>
    <x v="0"/>
    <x v="0"/>
    <n v="0.625"/>
    <s v="Weekend"/>
    <x v="51"/>
    <x v="1"/>
    <n v="392.68"/>
    <s v="Kamala Sekar"/>
    <s v="Silver"/>
    <x v="111"/>
    <s v="Cashier"/>
    <s v="FreshMart Pune Junction"/>
    <x v="1"/>
    <x v="1"/>
    <x v="1"/>
    <n v="7"/>
    <n v="0.11684105630293971"/>
    <x v="2"/>
  </r>
  <r>
    <s v="INV100658"/>
    <d v="2025-06-12T00:00:00"/>
    <s v="CUST0379"/>
    <s v="PRD029"/>
    <s v="STR127"/>
    <s v="EMP0181"/>
    <n v="2"/>
    <n v="332.73"/>
    <n v="10"/>
    <n v="66.55"/>
    <n v="688.75"/>
    <n v="522.44000000000005"/>
    <n v="166.31"/>
    <x v="4"/>
    <x v="0"/>
    <x v="0"/>
    <n v="0.39861111111111114"/>
    <s v="Weekend"/>
    <x v="9"/>
    <x v="3"/>
    <n v="332.73"/>
    <s v="Aishwarya Pandian"/>
    <s v="Silver"/>
    <x v="312"/>
    <s v="Sales"/>
    <s v="FreshMart Surat Enclave"/>
    <x v="1"/>
    <x v="1"/>
    <x v="9"/>
    <n v="6"/>
    <n v="0.24146642468239565"/>
    <x v="1"/>
  </r>
  <r>
    <s v="INV101231"/>
    <d v="2025-11-30T00:00:00"/>
    <s v="CUST0554"/>
    <s v="PRD065"/>
    <s v="STR126"/>
    <s v="EMP0063"/>
    <n v="4"/>
    <n v="277.42"/>
    <n v="10"/>
    <n v="110.97"/>
    <n v="1148.52"/>
    <n v="796.64"/>
    <n v="351.88"/>
    <x v="5"/>
    <x v="0"/>
    <x v="0"/>
    <n v="0.68888888888888888"/>
    <s v="Weekend"/>
    <x v="114"/>
    <x v="11"/>
    <n v="159.5"/>
    <s v="Nirmala Chandran"/>
    <s v="Silver"/>
    <x v="138"/>
    <s v="Store Manager"/>
    <s v="FreshMart Surat Hub"/>
    <x v="1"/>
    <x v="1"/>
    <x v="5"/>
    <n v="11"/>
    <n v="0.30637690244836835"/>
    <x v="1"/>
  </r>
  <r>
    <s v="INV101435"/>
    <d v="2025-11-22T00:00:00"/>
    <s v="CUST0589"/>
    <s v="PRD078"/>
    <s v="STR110"/>
    <s v="EMP0178"/>
    <n v="4"/>
    <n v="261.55"/>
    <n v="5"/>
    <n v="52.31"/>
    <n v="1142.97"/>
    <n v="860.12"/>
    <n v="282.85000000000002"/>
    <x v="0"/>
    <x v="0"/>
    <x v="0"/>
    <n v="0.7416666666666667"/>
    <s v="Weekend"/>
    <x v="139"/>
    <x v="1"/>
    <n v="261.55"/>
    <s v="Ovi Venkataraman"/>
    <s v="Silver"/>
    <x v="240"/>
    <s v="Cashier"/>
    <s v="FreshMart Mumbai Colony"/>
    <x v="1"/>
    <x v="1"/>
    <x v="5"/>
    <n v="11"/>
    <n v="0.24746931240539999"/>
    <x v="4"/>
  </r>
  <r>
    <s v="INV101566"/>
    <d v="2025-11-22T00:00:00"/>
    <s v="CUST0372"/>
    <s v="PRD061"/>
    <s v="STR137"/>
    <s v="EMP0039"/>
    <n v="3"/>
    <n v="318.62"/>
    <n v="20"/>
    <n v="191.17"/>
    <n v="879.39"/>
    <n v="665.16"/>
    <n v="214.23"/>
    <x v="5"/>
    <x v="0"/>
    <x v="0"/>
    <n v="0.87847222222222221"/>
    <s v="Weekend"/>
    <x v="124"/>
    <x v="11"/>
    <n v="318.62"/>
    <s v="Harini Sharma"/>
    <s v="Bronze"/>
    <x v="330"/>
    <s v="Store Manager"/>
    <s v="FreshMart Ahmedabad Square"/>
    <x v="1"/>
    <x v="1"/>
    <x v="5"/>
    <n v="11"/>
    <n v="0.24361204926141983"/>
    <x v="2"/>
  </r>
  <r>
    <s v="INV102218"/>
    <d v="2025-11-21T00:00:00"/>
    <s v="CUST0134"/>
    <s v="PRD032"/>
    <s v="STR134"/>
    <s v="EMP0013"/>
    <n v="2"/>
    <n v="141.11000000000001"/>
    <n v="10"/>
    <n v="28.22"/>
    <n v="254"/>
    <n v="231.82"/>
    <n v="-382.91"/>
    <x v="1"/>
    <x v="0"/>
    <x v="0"/>
    <n v="0.88541666666666663"/>
    <s v="Weekday"/>
    <x v="28"/>
    <x v="3"/>
    <n v="141.11000000000001"/>
    <s v="Balaji Chettiar"/>
    <s v="Bronze"/>
    <x v="153"/>
    <s v="Billing"/>
    <s v="FreshMart Pune Extension"/>
    <x v="1"/>
    <x v="1"/>
    <x v="5"/>
    <n v="11"/>
    <n v="-1.5075196850393702"/>
    <x v="1"/>
  </r>
  <r>
    <s v="INV100067"/>
    <d v="2025-11-14T00:00:00"/>
    <s v="CUST0468"/>
    <s v="PRD105"/>
    <s v="STR138"/>
    <s v="EMP0125"/>
    <n v="4"/>
    <n v="131.03"/>
    <n v="5"/>
    <n v="26.21"/>
    <n v="497.91"/>
    <n v="469.08"/>
    <n v="28.83"/>
    <x v="5"/>
    <x v="0"/>
    <x v="0"/>
    <n v="0.69861111111111107"/>
    <s v="Weekday"/>
    <x v="39"/>
    <x v="4"/>
    <n v="131.03"/>
    <s v="Dinesh Kumar"/>
    <s v="Silver"/>
    <x v="171"/>
    <s v="Cashier"/>
    <s v="FreshMart Mumbai Enclave"/>
    <x v="1"/>
    <x v="1"/>
    <x v="5"/>
    <n v="11"/>
    <n v="5.7902030487437479E-2"/>
    <x v="4"/>
  </r>
  <r>
    <s v="INV100413"/>
    <d v="2025-06-11T00:00:00"/>
    <s v="CUST0679"/>
    <s v="PRD056"/>
    <s v="STR133"/>
    <s v="EMP0076"/>
    <n v="2"/>
    <n v="333.54"/>
    <n v="10"/>
    <n v="66.709999999999994"/>
    <n v="600.37"/>
    <n v="476.86"/>
    <n v="123.51"/>
    <x v="2"/>
    <x v="0"/>
    <x v="0"/>
    <n v="0.42083333333333334"/>
    <s v="Weekday"/>
    <x v="133"/>
    <x v="2"/>
    <n v="333.54"/>
    <s v="Thiru Prabhu"/>
    <s v="Silver"/>
    <x v="285"/>
    <s v="Inventory"/>
    <s v="FreshMart Nagpur Gardens"/>
    <x v="1"/>
    <x v="1"/>
    <x v="9"/>
    <n v="6"/>
    <n v="0.20572313739860421"/>
    <x v="1"/>
  </r>
  <r>
    <s v="INV100635"/>
    <d v="2025-04-11T00:00:00"/>
    <s v="CUST0536"/>
    <s v="PRD006"/>
    <s v="STR111"/>
    <s v="EMP0001"/>
    <n v="3"/>
    <n v="343.56"/>
    <n v="20"/>
    <n v="206.14"/>
    <n v="824.54"/>
    <n v="648.96"/>
    <n v="175.58"/>
    <x v="2"/>
    <x v="0"/>
    <x v="0"/>
    <n v="0.39097222222222222"/>
    <s v="Weekday"/>
    <x v="81"/>
    <x v="6"/>
    <n v="343.56"/>
    <s v="Hariharan Pandian"/>
    <s v="Bronze"/>
    <x v="261"/>
    <s v="Sales"/>
    <s v="FreshMart Mumbai Towers"/>
    <x v="1"/>
    <x v="1"/>
    <x v="4"/>
    <n v="4"/>
    <n v="0.21294297426443837"/>
    <x v="2"/>
  </r>
  <r>
    <s v="INV102082"/>
    <d v="2025-10-24T00:00:00"/>
    <s v="CUST0443"/>
    <s v="PRD102"/>
    <s v="STR107"/>
    <s v="EMP0038"/>
    <n v="2"/>
    <n v="400.33"/>
    <n v="10"/>
    <n v="80.069999999999993"/>
    <n v="720.59"/>
    <n v="681.8"/>
    <n v="38.79"/>
    <x v="1"/>
    <x v="0"/>
    <x v="0"/>
    <n v="0.62986111111111109"/>
    <s v="Weekday"/>
    <x v="63"/>
    <x v="10"/>
    <n v="400.33"/>
    <s v="Suresh Naicker"/>
    <s v="Bronze"/>
    <x v="205"/>
    <s v="Inventory"/>
    <s v="FreshMart Surat Arcade"/>
    <x v="1"/>
    <x v="1"/>
    <x v="8"/>
    <n v="10"/>
    <n v="5.3830888577415727E-2"/>
    <x v="1"/>
  </r>
  <r>
    <s v="INV102431"/>
    <d v="2025-10-23T00:00:00"/>
    <s v="CUST0077"/>
    <s v="PRD012"/>
    <s v="STR103"/>
    <s v="EMP0251"/>
    <n v="2"/>
    <n v="541.35"/>
    <n v="15"/>
    <n v="162.41"/>
    <n v="920.29"/>
    <n v="672.8"/>
    <n v="247.49"/>
    <x v="3"/>
    <x v="0"/>
    <x v="0"/>
    <n v="0.82430555555555551"/>
    <s v="Weekday"/>
    <x v="51"/>
    <x v="6"/>
    <n v="541.35"/>
    <s v="Dhanya Krishnan"/>
    <s v="Bronze"/>
    <x v="332"/>
    <s v="Cashier"/>
    <s v="FreshMart Surat Extension"/>
    <x v="1"/>
    <x v="1"/>
    <x v="8"/>
    <n v="10"/>
    <n v="0.26892609938171663"/>
    <x v="3"/>
  </r>
  <r>
    <s v="INV100386"/>
    <d v="2025-10-20T00:00:00"/>
    <s v="CUST0622"/>
    <s v="PRD019"/>
    <s v="STR109"/>
    <s v="EMP0180"/>
    <n v="1"/>
    <n v="448.94"/>
    <n v="20"/>
    <n v="89.79"/>
    <n v="359.15"/>
    <n v="380.08"/>
    <n v="-20.93"/>
    <x v="2"/>
    <x v="0"/>
    <x v="0"/>
    <n v="0.78749999999999998"/>
    <s v="Weekday"/>
    <x v="85"/>
    <x v="7"/>
    <n v="448.94"/>
    <s v="Sangeetha Gounder"/>
    <s v="Bronze"/>
    <x v="229"/>
    <s v="Billing"/>
    <s v="FreshMart Mumbai Complex"/>
    <x v="1"/>
    <x v="1"/>
    <x v="8"/>
    <n v="10"/>
    <n v="-5.8276486147849089E-2"/>
    <x v="2"/>
  </r>
  <r>
    <s v="INV101016"/>
    <d v="2025-10-19T00:00:00"/>
    <s v="CUST0253"/>
    <s v="PRD050"/>
    <s v="STR099"/>
    <s v="EMP0133"/>
    <n v="4"/>
    <n v="51.33"/>
    <n v="5"/>
    <n v="10.27"/>
    <n v="224.31"/>
    <n v="149.91999999999999"/>
    <n v="74.39"/>
    <x v="3"/>
    <x v="0"/>
    <x v="0"/>
    <n v="0.82499999999999996"/>
    <s v="Weekend"/>
    <x v="2"/>
    <x v="2"/>
    <n v="51.33"/>
    <s v="Ovi Reddy"/>
    <s v="Silver"/>
    <x v="2"/>
    <s v="Sales"/>
    <s v="FreshMart Nagpur Plaza"/>
    <x v="1"/>
    <x v="1"/>
    <x v="8"/>
    <n v="10"/>
    <n v="0.33163924925326554"/>
    <x v="4"/>
  </r>
  <r>
    <s v="INV101335"/>
    <d v="2025-10-19T00:00:00"/>
    <s v="CUST0109"/>
    <s v="PRD019"/>
    <s v="STR111"/>
    <s v="EMP0073"/>
    <n v="3"/>
    <n v="448.94"/>
    <n v="5"/>
    <n v="67.34"/>
    <n v="1471.4"/>
    <n v="1140.24"/>
    <n v="-184.45"/>
    <x v="0"/>
    <x v="0"/>
    <x v="0"/>
    <n v="0.66597222222222219"/>
    <s v="Weekend"/>
    <x v="85"/>
    <x v="7"/>
    <n v="448.94"/>
    <s v="Esha Mudaliar"/>
    <s v="Bronze"/>
    <x v="22"/>
    <s v="Sales"/>
    <s v="FreshMart Mumbai Towers"/>
    <x v="1"/>
    <x v="1"/>
    <x v="8"/>
    <n v="10"/>
    <n v="-0.1253568030447193"/>
    <x v="4"/>
  </r>
  <r>
    <s v="INV100089"/>
    <d v="2025-10-18T00:00:00"/>
    <s v="CUST0502"/>
    <s v="PRD099"/>
    <s v="STR136"/>
    <s v="EMP0070"/>
    <n v="4"/>
    <n v="401.06"/>
    <n v="5"/>
    <n v="80.209999999999994"/>
    <n v="1752.63"/>
    <n v="1389.88"/>
    <n v="362.75"/>
    <x v="3"/>
    <x v="0"/>
    <x v="0"/>
    <n v="0.74791666666666667"/>
    <s v="Weekend"/>
    <x v="20"/>
    <x v="10"/>
    <n v="401.06"/>
    <s v="Dhanya Sekar"/>
    <s v="Bronze"/>
    <x v="51"/>
    <s v="Sales"/>
    <s v="FreshMart Nagpur Crossing"/>
    <x v="1"/>
    <x v="1"/>
    <x v="8"/>
    <n v="10"/>
    <n v="0.20697466093813296"/>
    <x v="4"/>
  </r>
  <r>
    <s v="INV101384"/>
    <d v="2025-10-18T00:00:00"/>
    <s v="CUST0001"/>
    <s v="PRD016"/>
    <s v="STR115"/>
    <s v="EMP0072"/>
    <n v="3"/>
    <n v="59.92"/>
    <n v="20"/>
    <n v="35.950000000000003"/>
    <n v="165.38"/>
    <n v="144.44999999999999"/>
    <n v="20.93"/>
    <x v="3"/>
    <x v="0"/>
    <x v="0"/>
    <n v="0.49166666666666664"/>
    <s v="Weekend"/>
    <x v="17"/>
    <x v="7"/>
    <n v="59.92"/>
    <s v="Revathi Balan"/>
    <s v="Bronze"/>
    <x v="289"/>
    <s v="Sales"/>
    <s v="FreshMart Surat Nagar"/>
    <x v="1"/>
    <x v="1"/>
    <x v="8"/>
    <n v="10"/>
    <n v="0.12655702019591245"/>
    <x v="2"/>
  </r>
  <r>
    <s v="INV101764"/>
    <d v="2025-10-17T00:00:00"/>
    <s v="CUST0138"/>
    <s v="PRD029"/>
    <s v="STR103"/>
    <s v="EMP0251"/>
    <n v="4"/>
    <n v="332.73"/>
    <n v="15"/>
    <n v="199.64"/>
    <n v="1131.28"/>
    <n v="1044.8800000000001"/>
    <n v="86.4"/>
    <x v="1"/>
    <x v="0"/>
    <x v="0"/>
    <n v="0.87847222222222221"/>
    <s v="Weekday"/>
    <x v="9"/>
    <x v="3"/>
    <n v="332.73"/>
    <s v="Bhavani Gounder"/>
    <s v="Bronze"/>
    <x v="332"/>
    <s v="Cashier"/>
    <s v="FreshMart Surat Extension"/>
    <x v="1"/>
    <x v="1"/>
    <x v="8"/>
    <n v="10"/>
    <n v="7.6373665228767415E-2"/>
    <x v="3"/>
  </r>
  <r>
    <s v="INV101677"/>
    <d v="2025-10-16T00:00:00"/>
    <s v="CUST0222"/>
    <s v="PRD016"/>
    <s v="STR104"/>
    <s v="EMP0148"/>
    <n v="5"/>
    <n v="59.92"/>
    <n v="5"/>
    <n v="14.98"/>
    <n v="284.62"/>
    <n v="240.75"/>
    <n v="43.87"/>
    <x v="3"/>
    <x v="0"/>
    <x v="0"/>
    <n v="0.56111111111111112"/>
    <s v="Weekday"/>
    <x v="17"/>
    <x v="7"/>
    <n v="59.92"/>
    <s v="Balamurugan Varma"/>
    <s v="Silver"/>
    <x v="219"/>
    <s v="Billing"/>
    <s v="FreshMart Nagpur Square"/>
    <x v="1"/>
    <x v="1"/>
    <x v="8"/>
    <n v="10"/>
    <n v="0.15413533834586465"/>
    <x v="4"/>
  </r>
  <r>
    <s v="INV100918"/>
    <d v="2025-10-13T00:00:00"/>
    <s v="CUST0252"/>
    <s v="PRD028"/>
    <s v="STR093"/>
    <s v="EMP0141"/>
    <n v="1"/>
    <n v="380.12"/>
    <n v="5"/>
    <n v="19.010000000000002"/>
    <n v="361.11"/>
    <n v="309.98"/>
    <n v="51.13"/>
    <x v="5"/>
    <x v="0"/>
    <x v="0"/>
    <n v="0.65208333333333335"/>
    <s v="Weekday"/>
    <x v="58"/>
    <x v="3"/>
    <n v="380.12"/>
    <s v="Kannan Gupta"/>
    <s v="Silver"/>
    <x v="46"/>
    <s v="Sales"/>
    <s v="FreshMart Pune Complex"/>
    <x v="1"/>
    <x v="1"/>
    <x v="8"/>
    <n v="10"/>
    <n v="0.14159120489601507"/>
    <x v="4"/>
  </r>
  <r>
    <s v="INV100419"/>
    <d v="2025-12-10T00:00:00"/>
    <s v="CUST0151"/>
    <s v="PRD051"/>
    <s v="STR095"/>
    <s v="EMP0177"/>
    <n v="2"/>
    <n v="147.97"/>
    <n v="5"/>
    <n v="14.8"/>
    <n v="323.31"/>
    <n v="225.6"/>
    <n v="97.71"/>
    <x v="2"/>
    <x v="0"/>
    <x v="0"/>
    <n v="0.55208333333333337"/>
    <s v="Weekend"/>
    <x v="136"/>
    <x v="2"/>
    <n v="147.97"/>
    <s v="Gopal Selvam"/>
    <s v="Silver"/>
    <x v="215"/>
    <s v="Store Manager"/>
    <s v="FreshMart Ahmedabad Gardens"/>
    <x v="1"/>
    <x v="1"/>
    <x v="2"/>
    <n v="12"/>
    <n v="0.30221768581237818"/>
    <x v="4"/>
  </r>
  <r>
    <s v="INV101466"/>
    <d v="2025-12-10T00:00:00"/>
    <s v="CUST0059"/>
    <s v="PRD031"/>
    <s v="STR129"/>
    <s v="EMP0343"/>
    <n v="3"/>
    <n v="342.46"/>
    <n v="10"/>
    <n v="102.74"/>
    <n v="1063.3399999999999"/>
    <n v="815.34"/>
    <n v="248"/>
    <x v="1"/>
    <x v="0"/>
    <x v="0"/>
    <n v="0.52152777777777781"/>
    <s v="Weekend"/>
    <x v="50"/>
    <x v="3"/>
    <n v="342.46"/>
    <s v="Banu Sharma"/>
    <s v="Bronze"/>
    <x v="260"/>
    <s v="Inventory"/>
    <s v="FreshMart Ahmedabad Heights"/>
    <x v="1"/>
    <x v="1"/>
    <x v="2"/>
    <n v="12"/>
    <n v="0.23322737788477818"/>
    <x v="1"/>
  </r>
  <r>
    <s v="INV102353"/>
    <d v="2025-11-10T00:00:00"/>
    <s v="CUST0637"/>
    <s v="PRD027"/>
    <s v="STR121"/>
    <s v="EMP0319"/>
    <n v="4"/>
    <n v="139.21"/>
    <n v="20"/>
    <n v="111.37"/>
    <n v="512.29"/>
    <n v="427.96"/>
    <n v="84.33"/>
    <x v="4"/>
    <x v="0"/>
    <x v="0"/>
    <n v="0.43541666666666667"/>
    <s v="Weekend"/>
    <x v="4"/>
    <x v="3"/>
    <n v="139.21"/>
    <s v="Deepa Devi"/>
    <s v="Bronze"/>
    <x v="244"/>
    <s v="Cashier"/>
    <s v="FreshMart Pune Junction"/>
    <x v="1"/>
    <x v="1"/>
    <x v="5"/>
    <n v="11"/>
    <n v="0.16461379296882625"/>
    <x v="2"/>
  </r>
  <r>
    <s v="INV100403"/>
    <d v="2025-10-10T00:00:00"/>
    <s v="CUST0203"/>
    <s v="PRD053"/>
    <s v="STR095"/>
    <s v="EMP0201"/>
    <n v="5"/>
    <n v="262.77"/>
    <n v="15"/>
    <n v="197.08"/>
    <n v="1116.77"/>
    <n v="973.2"/>
    <n v="143.57"/>
    <x v="0"/>
    <x v="0"/>
    <x v="0"/>
    <n v="0.45416666666666666"/>
    <s v="Weekday"/>
    <x v="23"/>
    <x v="2"/>
    <n v="262.77"/>
    <s v="Gopal Pillai"/>
    <s v="Silver"/>
    <x v="52"/>
    <s v="Sales"/>
    <s v="FreshMart Ahmedabad Gardens"/>
    <x v="1"/>
    <x v="1"/>
    <x v="8"/>
    <n v="10"/>
    <n v="0.12855825281839592"/>
    <x v="3"/>
  </r>
  <r>
    <s v="INV100652"/>
    <d v="2025-09-10T00:00:00"/>
    <s v="CUST0657"/>
    <s v="PRD150"/>
    <s v="STR106"/>
    <s v="EMP0212"/>
    <n v="1"/>
    <n v="214.04"/>
    <n v="5"/>
    <n v="10.7"/>
    <n v="203.34"/>
    <n v="158.06"/>
    <n v="45.28"/>
    <x v="3"/>
    <x v="0"/>
    <x v="0"/>
    <n v="0.85555555555555551"/>
    <s v="Weekday"/>
    <x v="86"/>
    <x v="5"/>
    <n v="214.04"/>
    <s v="Devi Pandian"/>
    <s v="Silver"/>
    <x v="84"/>
    <s v="Billing"/>
    <s v="FreshMart Ahmedabad Crossing"/>
    <x v="1"/>
    <x v="1"/>
    <x v="10"/>
    <n v="9"/>
    <n v="0.22268122356644043"/>
    <x v="4"/>
  </r>
  <r>
    <s v="INV100797"/>
    <d v="2025-08-10T00:00:00"/>
    <s v="CUST0274"/>
    <s v="PRD093"/>
    <s v="STR099"/>
    <s v="EMP0202"/>
    <n v="2"/>
    <n v="96.72"/>
    <n v="5"/>
    <n v="9.67"/>
    <n v="183.77"/>
    <n v="159.63999999999999"/>
    <n v="24.13"/>
    <x v="2"/>
    <x v="0"/>
    <x v="0"/>
    <n v="0.70694444444444449"/>
    <s v="Weekday"/>
    <x v="61"/>
    <x v="10"/>
    <n v="96.72"/>
    <s v="Jayakumar Gupta"/>
    <s v="Bronze"/>
    <x v="216"/>
    <s v="Sales"/>
    <s v="FreshMart Nagpur Plaza"/>
    <x v="1"/>
    <x v="1"/>
    <x v="11"/>
    <n v="8"/>
    <n v="0.13130543614300483"/>
    <x v="4"/>
  </r>
  <r>
    <s v="INV101499"/>
    <d v="2025-08-10T00:00:00"/>
    <s v="CUST0356"/>
    <s v="PRD082"/>
    <s v="STR106"/>
    <s v="EMP0133"/>
    <n v="4"/>
    <n v="232.92"/>
    <n v="15"/>
    <n v="139.75"/>
    <n v="791.93"/>
    <n v="769.64"/>
    <n v="22.29"/>
    <x v="3"/>
    <x v="0"/>
    <x v="0"/>
    <n v="0.44444444444444442"/>
    <s v="Weekday"/>
    <x v="31"/>
    <x v="9"/>
    <n v="232.92"/>
    <s v="Janani Chettiar"/>
    <s v="Bronze"/>
    <x v="2"/>
    <s v="Sales"/>
    <s v="FreshMart Ahmedabad Crossing"/>
    <x v="1"/>
    <x v="1"/>
    <x v="11"/>
    <n v="8"/>
    <n v="2.8146427083201798E-2"/>
    <x v="3"/>
  </r>
  <r>
    <s v="INV101654"/>
    <d v="2025-08-10T00:00:00"/>
    <s v="CUST0155"/>
    <s v="PRD069"/>
    <s v="STR109"/>
    <s v="EMP0180"/>
    <n v="2"/>
    <n v="468.94"/>
    <n v="10"/>
    <n v="93.79"/>
    <n v="844.09"/>
    <n v="673.6"/>
    <n v="170.49"/>
    <x v="2"/>
    <x v="0"/>
    <x v="0"/>
    <n v="0.87152777777777779"/>
    <s v="Weekday"/>
    <x v="142"/>
    <x v="11"/>
    <n v="468.94"/>
    <s v="Karthik Prabhu"/>
    <s v="Bronze"/>
    <x v="229"/>
    <s v="Billing"/>
    <s v="FreshMart Mumbai Complex"/>
    <x v="1"/>
    <x v="1"/>
    <x v="11"/>
    <n v="8"/>
    <n v="0.2019808314279283"/>
    <x v="1"/>
  </r>
  <r>
    <s v="INV102239"/>
    <d v="2025-05-10T00:00:00"/>
    <s v="CUST0066"/>
    <s v="PRD049"/>
    <s v="STR132"/>
    <s v="EMP0106"/>
    <n v="3"/>
    <n v="418.79"/>
    <n v="5"/>
    <n v="62.82"/>
    <n v="1372.58"/>
    <n v="926.82"/>
    <n v="445.76"/>
    <x v="0"/>
    <x v="0"/>
    <x v="0"/>
    <n v="0.67361111111111116"/>
    <s v="Weekend"/>
    <x v="48"/>
    <x v="2"/>
    <n v="418.79"/>
    <s v="Bhavani Sharma"/>
    <s v="Silver"/>
    <x v="217"/>
    <s v="Sales"/>
    <s v="FreshMart Surat Plaza"/>
    <x v="1"/>
    <x v="1"/>
    <x v="6"/>
    <n v="5"/>
    <n v="0.32476066968774137"/>
    <x v="4"/>
  </r>
  <r>
    <s v="INV100349"/>
    <d v="2025-04-10T00:00:00"/>
    <s v="CUST0174"/>
    <s v="PRD083"/>
    <s v="STR138"/>
    <s v="EMP0022"/>
    <n v="5"/>
    <n v="425.88"/>
    <n v="10"/>
    <n v="212.94"/>
    <n v="2203.9299999999998"/>
    <n v="1787.35"/>
    <n v="416.58"/>
    <x v="1"/>
    <x v="0"/>
    <x v="0"/>
    <n v="0.86319444444444449"/>
    <s v="Weekend"/>
    <x v="111"/>
    <x v="9"/>
    <n v="425.88"/>
    <s v="Yogesh Sharma"/>
    <s v="Silver"/>
    <x v="323"/>
    <s v="Sales"/>
    <s v="FreshMart Mumbai Enclave"/>
    <x v="1"/>
    <x v="1"/>
    <x v="4"/>
    <n v="4"/>
    <n v="0.18901689255103385"/>
    <x v="1"/>
  </r>
  <r>
    <s v="INV102199"/>
    <d v="2025-02-10T00:00:00"/>
    <s v="CUST0086"/>
    <s v="PRD029"/>
    <s v="STR108"/>
    <s v="EMP0171"/>
    <n v="1"/>
    <n v="332.73"/>
    <n v="20"/>
    <n v="66.55"/>
    <n v="266.18"/>
    <n v="261.22000000000003"/>
    <n v="4.96"/>
    <x v="2"/>
    <x v="0"/>
    <x v="0"/>
    <n v="0.82291666666666663"/>
    <s v="Weekday"/>
    <x v="9"/>
    <x v="3"/>
    <n v="332.73"/>
    <s v="Anjali Prabhu"/>
    <s v="Silver"/>
    <x v="152"/>
    <s v="Cashier"/>
    <s v="FreshMart Mumbai Square"/>
    <x v="1"/>
    <x v="1"/>
    <x v="0"/>
    <n v="2"/>
    <n v="1.8634007062889774E-2"/>
    <x v="2"/>
  </r>
  <r>
    <s v="INV101126"/>
    <d v="2025-01-10T00:00:00"/>
    <s v="CUST0142"/>
    <s v="PRD102"/>
    <s v="STR115"/>
    <s v="EMP0136"/>
    <n v="2"/>
    <n v="400.33"/>
    <n v="20"/>
    <n v="160.13"/>
    <n v="640.53"/>
    <n v="681.8"/>
    <n v="-41.27"/>
    <x v="5"/>
    <x v="0"/>
    <x v="0"/>
    <n v="0.57777777777777772"/>
    <s v="Weekday"/>
    <x v="63"/>
    <x v="10"/>
    <n v="400.33"/>
    <s v="Radha Devi"/>
    <s v="Bronze"/>
    <x v="290"/>
    <s v="Sales"/>
    <s v="FreshMart Surat Nagar"/>
    <x v="1"/>
    <x v="1"/>
    <x v="7"/>
    <n v="1"/>
    <n v="-6.4431018063166451E-2"/>
    <x v="2"/>
  </r>
  <r>
    <s v="INV102335"/>
    <d v="2025-09-28T00:00:00"/>
    <s v="CUST0257"/>
    <s v="PRD103"/>
    <s v="STR126"/>
    <s v="EMP0063"/>
    <n v="2"/>
    <n v="355.64"/>
    <n v="5"/>
    <n v="35.56"/>
    <n v="777.08"/>
    <n v="606.82000000000005"/>
    <n v="170.26"/>
    <x v="0"/>
    <x v="0"/>
    <x v="0"/>
    <n v="0.86250000000000004"/>
    <s v="Weekend"/>
    <x v="93"/>
    <x v="10"/>
    <n v="355.64"/>
    <s v="Eswari Sharma"/>
    <s v="Silver"/>
    <x v="138"/>
    <s v="Store Manager"/>
    <s v="FreshMart Surat Hub"/>
    <x v="1"/>
    <x v="1"/>
    <x v="10"/>
    <n v="9"/>
    <n v="0.21910228033149737"/>
    <x v="4"/>
  </r>
  <r>
    <s v="INV102319"/>
    <d v="2025-09-25T00:00:00"/>
    <s v="CUST0396"/>
    <s v="PRD035"/>
    <s v="STR124"/>
    <s v="EMP0138"/>
    <n v="2"/>
    <n v="503.36"/>
    <n v="10"/>
    <n v="100.67"/>
    <n v="906.05"/>
    <n v="779.6"/>
    <n v="126.45"/>
    <x v="2"/>
    <x v="0"/>
    <x v="0"/>
    <n v="0.68333333333333335"/>
    <s v="Weekday"/>
    <x v="40"/>
    <x v="3"/>
    <n v="503.36"/>
    <s v="Yogesh Raj"/>
    <s v="Silver"/>
    <x v="250"/>
    <s v="Cashier"/>
    <s v="FreshMart Ahmedabad Hub"/>
    <x v="1"/>
    <x v="1"/>
    <x v="10"/>
    <n v="9"/>
    <n v="0.13956183433585345"/>
    <x v="1"/>
  </r>
  <r>
    <s v="INV100164"/>
    <d v="2025-09-20T00:00:00"/>
    <s v="CUST0453"/>
    <s v="PRD054"/>
    <s v="STR139"/>
    <s v="EMP0289"/>
    <n v="4"/>
    <n v="530.16"/>
    <n v="20"/>
    <n v="424.13"/>
    <n v="1950.99"/>
    <n v="1516.76"/>
    <n v="434.23"/>
    <x v="1"/>
    <x v="0"/>
    <x v="0"/>
    <n v="0.61527777777777781"/>
    <s v="Weekend"/>
    <x v="3"/>
    <x v="2"/>
    <n v="530.16"/>
    <s v="Prasath Nair"/>
    <s v="Bronze"/>
    <x v="315"/>
    <s v="Cashier"/>
    <s v="FreshMart Nagpur Colony"/>
    <x v="1"/>
    <x v="1"/>
    <x v="10"/>
    <n v="9"/>
    <n v="0.22256905468505733"/>
    <x v="2"/>
  </r>
  <r>
    <s v="INV102217"/>
    <d v="2025-09-18T00:00:00"/>
    <s v="CUST0066"/>
    <s v="PRD118"/>
    <s v="STR095"/>
    <s v="EMP0177"/>
    <n v="5"/>
    <n v="155.55000000000001"/>
    <n v="20"/>
    <n v="155.55000000000001"/>
    <n v="622.20000000000005"/>
    <n v="688.2"/>
    <n v="-66"/>
    <x v="4"/>
    <x v="0"/>
    <x v="0"/>
    <n v="0.62152777777777779"/>
    <s v="Weekday"/>
    <x v="44"/>
    <x v="8"/>
    <n v="155.55000000000001"/>
    <s v="Bhavani Sharma"/>
    <s v="Silver"/>
    <x v="215"/>
    <s v="Store Manager"/>
    <s v="FreshMart Ahmedabad Gardens"/>
    <x v="1"/>
    <x v="1"/>
    <x v="10"/>
    <n v="9"/>
    <n v="-0.1060752169720347"/>
    <x v="2"/>
  </r>
  <r>
    <s v="INV101169"/>
    <d v="2025-09-13T00:00:00"/>
    <s v="CUST0683"/>
    <s v="PRD084"/>
    <s v="STR140"/>
    <s v="EMP0145"/>
    <n v="2"/>
    <n v="221.61"/>
    <n v="10"/>
    <n v="44.32"/>
    <n v="458.74"/>
    <n v="364.34"/>
    <n v="94.4"/>
    <x v="1"/>
    <x v="0"/>
    <x v="0"/>
    <n v="0.47222222222222221"/>
    <s v="Weekend"/>
    <x v="36"/>
    <x v="9"/>
    <n v="221.61"/>
    <s v="Prasath Raj"/>
    <s v="Silver"/>
    <x v="195"/>
    <s v="Cashier"/>
    <s v="FreshMart Surat Crossing"/>
    <x v="1"/>
    <x v="1"/>
    <x v="10"/>
    <n v="9"/>
    <n v="0.20578105244800979"/>
    <x v="1"/>
  </r>
  <r>
    <s v="INV101211"/>
    <d v="2025-08-09T00:00:00"/>
    <s v="CUST0333"/>
    <s v="PRD019"/>
    <s v="STR109"/>
    <s v="EMP0180"/>
    <n v="5"/>
    <n v="448.94"/>
    <n v="20"/>
    <n v="448.94"/>
    <n v="1795.76"/>
    <n v="1900.4"/>
    <n v="-104.64"/>
    <x v="1"/>
    <x v="0"/>
    <x v="0"/>
    <n v="0.49930555555555556"/>
    <s v="Weekday"/>
    <x v="85"/>
    <x v="7"/>
    <n v="448.94"/>
    <s v="Sangeetha Pandian"/>
    <s v="Silver"/>
    <x v="229"/>
    <s v="Billing"/>
    <s v="FreshMart Mumbai Complex"/>
    <x v="1"/>
    <x v="1"/>
    <x v="11"/>
    <n v="8"/>
    <n v="-5.8270592952287613E-2"/>
    <x v="2"/>
  </r>
  <r>
    <s v="INV101604"/>
    <d v="2025-08-30T00:00:00"/>
    <s v="CUST0607"/>
    <s v="PRD020"/>
    <s v="STR132"/>
    <s v="EMP0106"/>
    <n v="3"/>
    <n v="99.93"/>
    <n v="20"/>
    <n v="59.96"/>
    <n v="275.8"/>
    <n v="258.14999999999998"/>
    <n v="17.649999999999999"/>
    <x v="1"/>
    <x v="0"/>
    <x v="0"/>
    <n v="0.77361111111111114"/>
    <s v="Weekend"/>
    <x v="35"/>
    <x v="7"/>
    <n v="99.93"/>
    <s v="Deepa Varma"/>
    <s v="Silver"/>
    <x v="217"/>
    <s v="Sales"/>
    <s v="FreshMart Surat Plaza"/>
    <x v="1"/>
    <x v="1"/>
    <x v="11"/>
    <n v="8"/>
    <n v="6.3995649021029721E-2"/>
    <x v="2"/>
  </r>
  <r>
    <s v="INV100106"/>
    <d v="2025-08-25T00:00:00"/>
    <s v="CUST0129"/>
    <s v="PRD049"/>
    <s v="STR097"/>
    <s v="EMP0146"/>
    <n v="4"/>
    <n v="418.79"/>
    <n v="15"/>
    <n v="251.27"/>
    <n v="1423.89"/>
    <n v="1235.76"/>
    <n v="188.13"/>
    <x v="5"/>
    <x v="0"/>
    <x v="0"/>
    <n v="0.84930555555555554"/>
    <s v="Weekday"/>
    <x v="48"/>
    <x v="2"/>
    <n v="418.79"/>
    <s v="Senthil Menon"/>
    <s v="Bronze"/>
    <x v="163"/>
    <s v="Inventory"/>
    <s v="FreshMart Ahmedabad Arcade"/>
    <x v="1"/>
    <x v="1"/>
    <x v="11"/>
    <n v="8"/>
    <n v="0.13212397025051092"/>
    <x v="3"/>
  </r>
  <r>
    <s v="INV101342"/>
    <d v="2025-08-24T00:00:00"/>
    <s v="CUST0585"/>
    <s v="PRD091"/>
    <s v="STR125"/>
    <s v="EMP0259"/>
    <n v="2"/>
    <n v="376.11"/>
    <n v="20"/>
    <n v="150.44"/>
    <n v="692.05"/>
    <n v="603.14"/>
    <n v="88.91"/>
    <x v="3"/>
    <x v="0"/>
    <x v="0"/>
    <n v="0.82013888888888886"/>
    <s v="Weekend"/>
    <x v="74"/>
    <x v="9"/>
    <n v="376.11"/>
    <s v="Pandi Prabhu"/>
    <s v="Bronze"/>
    <x v="74"/>
    <s v="Inventory"/>
    <s v="FreshMart Nagpur Arcade"/>
    <x v="1"/>
    <x v="1"/>
    <x v="11"/>
    <n v="8"/>
    <n v="0.12847337620114155"/>
    <x v="2"/>
  </r>
  <r>
    <s v="INV100136"/>
    <d v="2025-08-22T00:00:00"/>
    <s v="CUST0010"/>
    <s v="PRD047"/>
    <s v="STR140"/>
    <s v="EMP0145"/>
    <n v="4"/>
    <n v="474.19"/>
    <n v="10"/>
    <n v="189.68"/>
    <n v="1707.08"/>
    <n v="1375.56"/>
    <n v="331.52"/>
    <x v="3"/>
    <x v="0"/>
    <x v="0"/>
    <n v="0.52777777777777779"/>
    <s v="Weekday"/>
    <x v="91"/>
    <x v="2"/>
    <n v="474.19"/>
    <s v="Tara Achari"/>
    <s v="Bronze"/>
    <x v="195"/>
    <s v="Cashier"/>
    <s v="FreshMart Surat Crossing"/>
    <x v="1"/>
    <x v="1"/>
    <x v="11"/>
    <n v="8"/>
    <n v="0.19420296646905827"/>
    <x v="1"/>
  </r>
  <r>
    <s v="INV102491"/>
    <d v="2025-08-17T00:00:00"/>
    <s v="CUST0616"/>
    <s v="PRD006"/>
    <s v="STR124"/>
    <s v="EMP0294"/>
    <n v="2"/>
    <n v="343.56"/>
    <n v="15"/>
    <n v="103.07"/>
    <n v="671.66"/>
    <n v="432.64"/>
    <n v="239.02"/>
    <x v="3"/>
    <x v="0"/>
    <x v="0"/>
    <n v="0.39791666666666664"/>
    <s v="Weekend"/>
    <x v="81"/>
    <x v="6"/>
    <n v="343.56"/>
    <s v="Chitra Balan"/>
    <s v="Bronze"/>
    <x v="79"/>
    <s v="Store Manager"/>
    <s v="FreshMart Ahmedabad Hub"/>
    <x v="1"/>
    <x v="1"/>
    <x v="11"/>
    <n v="8"/>
    <n v="0.35586457433820684"/>
    <x v="3"/>
  </r>
  <r>
    <s v="INV100726"/>
    <d v="2025-08-13T00:00:00"/>
    <s v="CUST0468"/>
    <s v="PRD029"/>
    <s v="STR128"/>
    <s v="EMP0021"/>
    <n v="5"/>
    <n v="332.73"/>
    <n v="20"/>
    <n v="332.73"/>
    <n v="1330.92"/>
    <n v="1306.0999999999999"/>
    <n v="24.82"/>
    <x v="1"/>
    <x v="0"/>
    <x v="0"/>
    <n v="0.85416666666666663"/>
    <s v="Weekday"/>
    <x v="9"/>
    <x v="3"/>
    <n v="332.73"/>
    <s v="Dinesh Kumar"/>
    <s v="Silver"/>
    <x v="129"/>
    <s v="Inventory"/>
    <s v="FreshMart Surat Junction"/>
    <x v="1"/>
    <x v="1"/>
    <x v="11"/>
    <n v="8"/>
    <n v="1.8648754245183783E-2"/>
    <x v="2"/>
  </r>
  <r>
    <s v="INV100260"/>
    <d v="2025-09-08T00:00:00"/>
    <s v="CUST0467"/>
    <s v="PRD097"/>
    <s v="STR103"/>
    <s v="EMP0251"/>
    <n v="5"/>
    <n v="365.92"/>
    <n v="20"/>
    <n v="365.92"/>
    <n v="1683.23"/>
    <n v="1551.9"/>
    <n v="131.33000000000001"/>
    <x v="4"/>
    <x v="0"/>
    <x v="0"/>
    <n v="0.8833333333333333"/>
    <s v="Weekend"/>
    <x v="41"/>
    <x v="10"/>
    <n v="365.92"/>
    <s v="Raghav Prabhu"/>
    <s v="Silver"/>
    <x v="332"/>
    <s v="Cashier"/>
    <s v="FreshMart Surat Extension"/>
    <x v="1"/>
    <x v="1"/>
    <x v="10"/>
    <n v="9"/>
    <n v="7.8022611289009822E-2"/>
    <x v="2"/>
  </r>
  <r>
    <s v="INV102500"/>
    <d v="2025-03-08T00:00:00"/>
    <s v="CUST0486"/>
    <s v="PRD024"/>
    <s v="STR130"/>
    <s v="EMP0066"/>
    <n v="2"/>
    <n v="313.47000000000003"/>
    <n v="10"/>
    <n v="62.69"/>
    <n v="648.89"/>
    <n v="492.24"/>
    <n v="156.65"/>
    <x v="0"/>
    <x v="0"/>
    <x v="0"/>
    <n v="0.72777777777777775"/>
    <s v="Weekend"/>
    <x v="88"/>
    <x v="7"/>
    <n v="313.47000000000003"/>
    <s v="Devi Pillai"/>
    <s v="Bronze"/>
    <x v="213"/>
    <s v="Operations"/>
    <s v="FreshMart Surat Central"/>
    <x v="1"/>
    <x v="1"/>
    <x v="3"/>
    <n v="3"/>
    <n v="0.24141225785572287"/>
    <x v="1"/>
  </r>
  <r>
    <s v="INV100425"/>
    <d v="2025-02-08T00:00:00"/>
    <s v="CUST0351"/>
    <s v="PRD006"/>
    <s v="STR115"/>
    <s v="EMP0072"/>
    <n v="1"/>
    <n v="343.56"/>
    <n v="15"/>
    <n v="51.53"/>
    <n v="335.83"/>
    <n v="216.32"/>
    <n v="119.51"/>
    <x v="5"/>
    <x v="0"/>
    <x v="0"/>
    <n v="0.45555555555555555"/>
    <s v="Weekend"/>
    <x v="81"/>
    <x v="6"/>
    <n v="343.56"/>
    <s v="Revathi Devi"/>
    <s v="Silver"/>
    <x v="289"/>
    <s v="Sales"/>
    <s v="FreshMart Surat Nagar"/>
    <x v="1"/>
    <x v="1"/>
    <x v="0"/>
    <n v="2"/>
    <n v="0.35586457433820684"/>
    <x v="3"/>
  </r>
  <r>
    <s v="INV100043"/>
    <d v="2025-07-30T00:00:00"/>
    <s v="CUST0006"/>
    <s v="PRD118"/>
    <s v="STR124"/>
    <s v="EMP0164"/>
    <n v="1"/>
    <n v="155.55000000000001"/>
    <n v="10"/>
    <n v="15.55"/>
    <n v="140"/>
    <n v="137.63999999999999"/>
    <n v="2.36"/>
    <x v="4"/>
    <x v="0"/>
    <x v="0"/>
    <n v="0.90763888888888888"/>
    <s v="Weekday"/>
    <x v="44"/>
    <x v="8"/>
    <n v="155.55000000000001"/>
    <s v="Thiru Devi"/>
    <s v="Silver"/>
    <x v="230"/>
    <s v="Billing"/>
    <s v="FreshMart Ahmedabad Hub"/>
    <x v="1"/>
    <x v="1"/>
    <x v="1"/>
    <n v="7"/>
    <n v="1.6857142857142855E-2"/>
    <x v="1"/>
  </r>
  <r>
    <s v="INV101105"/>
    <d v="2025-07-27T00:00:00"/>
    <s v="CUST0163"/>
    <s v="PRD002"/>
    <s v="STR100"/>
    <s v="EMP0133"/>
    <n v="3"/>
    <n v="440.5"/>
    <n v="20"/>
    <n v="264.3"/>
    <n v="1215.78"/>
    <n v="762.15"/>
    <n v="453.63"/>
    <x v="3"/>
    <x v="0"/>
    <x v="0"/>
    <n v="0.74375000000000002"/>
    <s v="Weekend"/>
    <x v="83"/>
    <x v="6"/>
    <n v="440.5"/>
    <s v="Chandrasekar Nair"/>
    <s v="Bronze"/>
    <x v="2"/>
    <s v="Sales"/>
    <s v="FreshMart Ahmedabad Enclave"/>
    <x v="1"/>
    <x v="1"/>
    <x v="1"/>
    <n v="7"/>
    <n v="0.37311849183240392"/>
    <x v="2"/>
  </r>
  <r>
    <s v="INV101552"/>
    <d v="2025-07-26T00:00:00"/>
    <s v="CUST0123"/>
    <s v="PRD044"/>
    <s v="STR130"/>
    <s v="EMP0217"/>
    <n v="1"/>
    <n v="229.81"/>
    <n v="5"/>
    <n v="11.49"/>
    <n v="251.07"/>
    <n v="208.22"/>
    <n v="42.85"/>
    <x v="2"/>
    <x v="0"/>
    <x v="0"/>
    <n v="0.53611111111111109"/>
    <s v="Weekend"/>
    <x v="132"/>
    <x v="12"/>
    <n v="229.81"/>
    <s v="Sudha Rao"/>
    <s v="Bronze"/>
    <x v="227"/>
    <s v="Sales"/>
    <s v="FreshMart Surat Central"/>
    <x v="1"/>
    <x v="1"/>
    <x v="1"/>
    <n v="7"/>
    <n v="0.17066953439279883"/>
    <x v="4"/>
  </r>
  <r>
    <s v="INV100261"/>
    <d v="2025-07-25T00:00:00"/>
    <s v="CUST0187"/>
    <s v="PRD069"/>
    <s v="STR097"/>
    <s v="EMP0340"/>
    <n v="3"/>
    <n v="468.94"/>
    <n v="10"/>
    <n v="140.68"/>
    <n v="1266.1400000000001"/>
    <n v="1010.4"/>
    <n v="255.74"/>
    <x v="2"/>
    <x v="0"/>
    <x v="0"/>
    <n v="0.40486111111111112"/>
    <s v="Weekday"/>
    <x v="142"/>
    <x v="11"/>
    <n v="468.94"/>
    <s v="Ezhil Venkataraman"/>
    <s v="Bronze"/>
    <x v="245"/>
    <s v="Cashier"/>
    <s v="FreshMart Ahmedabad Arcade"/>
    <x v="1"/>
    <x v="1"/>
    <x v="1"/>
    <n v="7"/>
    <n v="0.20198398281390684"/>
    <x v="1"/>
  </r>
  <r>
    <s v="INV100670"/>
    <d v="2025-07-23T00:00:00"/>
    <s v="CUST0356"/>
    <s v="PRD010"/>
    <s v="STR114"/>
    <s v="EMP0276"/>
    <n v="2"/>
    <n v="182.3"/>
    <n v="15"/>
    <n v="54.69"/>
    <n v="309.91000000000003"/>
    <n v="215.2"/>
    <n v="94.71"/>
    <x v="4"/>
    <x v="0"/>
    <x v="0"/>
    <n v="0.78055555555555556"/>
    <s v="Weekday"/>
    <x v="113"/>
    <x v="6"/>
    <n v="182.3"/>
    <s v="Janani Chettiar"/>
    <s v="Bronze"/>
    <x v="218"/>
    <s v="Store Manager"/>
    <s v="FreshMart Ahmedabad Complex"/>
    <x v="1"/>
    <x v="1"/>
    <x v="1"/>
    <n v="7"/>
    <n v="0.30560485302184498"/>
    <x v="3"/>
  </r>
  <r>
    <s v="INV100339"/>
    <d v="2025-07-16T00:00:00"/>
    <s v="CUST0136"/>
    <s v="PRD132"/>
    <s v="STR099"/>
    <s v="EMP0026"/>
    <n v="5"/>
    <n v="351.78"/>
    <n v="5"/>
    <n v="87.94"/>
    <n v="1670.96"/>
    <n v="1269.1500000000001"/>
    <n v="401.81"/>
    <x v="3"/>
    <x v="0"/>
    <x v="0"/>
    <n v="0.52638888888888891"/>
    <s v="Weekday"/>
    <x v="77"/>
    <x v="0"/>
    <n v="351.78"/>
    <s v="Vani Menon"/>
    <s v="Silver"/>
    <x v="212"/>
    <s v="Operations"/>
    <s v="FreshMart Nagpur Plaza"/>
    <x v="1"/>
    <x v="1"/>
    <x v="1"/>
    <n v="7"/>
    <n v="0.24046655814621534"/>
    <x v="4"/>
  </r>
  <r>
    <s v="INV100504"/>
    <d v="2025-07-15T00:00:00"/>
    <s v="CUST0515"/>
    <s v="PRD110"/>
    <s v="STR112"/>
    <s v="EMP0200"/>
    <n v="1"/>
    <n v="291.93"/>
    <n v="5"/>
    <n v="14.6"/>
    <n v="277.33"/>
    <n v="253.7"/>
    <n v="23.63"/>
    <x v="5"/>
    <x v="0"/>
    <x v="0"/>
    <n v="0.91041666666666665"/>
    <s v="Weekday"/>
    <x v="141"/>
    <x v="4"/>
    <n v="291.93"/>
    <s v="Ovi Pillai"/>
    <s v="Bronze"/>
    <x v="246"/>
    <s v="Cashier"/>
    <s v="FreshMart Surat Colony"/>
    <x v="1"/>
    <x v="1"/>
    <x v="1"/>
    <n v="7"/>
    <n v="8.5205351025853679E-2"/>
    <x v="4"/>
  </r>
  <r>
    <s v="INV101489"/>
    <d v="2025-11-07T00:00:00"/>
    <s v="CUST0097"/>
    <s v="PRD047"/>
    <s v="STR093"/>
    <s v="EMP0141"/>
    <n v="1"/>
    <n v="474.19"/>
    <n v="15"/>
    <n v="71.13"/>
    <n v="403.06"/>
    <n v="343.89"/>
    <n v="59.17"/>
    <x v="2"/>
    <x v="0"/>
    <x v="0"/>
    <n v="0.71111111111111114"/>
    <s v="Weekday"/>
    <x v="91"/>
    <x v="2"/>
    <n v="474.19"/>
    <s v="Deepak Prabhu"/>
    <s v="Bronze"/>
    <x v="46"/>
    <s v="Sales"/>
    <s v="FreshMart Pune Complex"/>
    <x v="1"/>
    <x v="1"/>
    <x v="5"/>
    <n v="11"/>
    <n v="0.14680196496799483"/>
    <x v="3"/>
  </r>
  <r>
    <s v="INV100004"/>
    <d v="2025-10-07T00:00:00"/>
    <s v="CUST0680"/>
    <s v="PRD004"/>
    <s v="STR100"/>
    <s v="EMP0324"/>
    <n v="2"/>
    <n v="398.25"/>
    <n v="20"/>
    <n v="159.30000000000001"/>
    <n v="637.20000000000005"/>
    <n v="473.08"/>
    <n v="164.12"/>
    <x v="4"/>
    <x v="0"/>
    <x v="0"/>
    <n v="0.77986111111111112"/>
    <s v="Weekday"/>
    <x v="127"/>
    <x v="6"/>
    <n v="398.25"/>
    <s v="Lokesh Chandran"/>
    <s v="Silver"/>
    <x v="175"/>
    <s v="Inventory"/>
    <s v="FreshMart Ahmedabad Enclave"/>
    <x v="1"/>
    <x v="1"/>
    <x v="8"/>
    <n v="10"/>
    <n v="0.25756434400502198"/>
    <x v="2"/>
  </r>
  <r>
    <s v="INV100577"/>
    <d v="2025-07-07T00:00:00"/>
    <s v="CUST0224"/>
    <s v="PRD083"/>
    <s v="STR123"/>
    <s v="EMP0299"/>
    <n v="1"/>
    <n v="425.88"/>
    <n v="5"/>
    <n v="21.29"/>
    <n v="404.59"/>
    <n v="357.47"/>
    <n v="47.12"/>
    <x v="5"/>
    <x v="0"/>
    <x v="0"/>
    <n v="0.49166666666666664"/>
    <s v="Weekday"/>
    <x v="111"/>
    <x v="9"/>
    <n v="425.88"/>
    <s v="Priya Raj"/>
    <s v="Bronze"/>
    <x v="251"/>
    <s v="Cashier"/>
    <s v="FreshMart Mumbai Extension"/>
    <x v="1"/>
    <x v="1"/>
    <x v="1"/>
    <n v="7"/>
    <n v="0.11646358041474085"/>
    <x v="4"/>
  </r>
  <r>
    <s v="INV101337"/>
    <d v="2025-07-07T00:00:00"/>
    <s v="CUST0032"/>
    <s v="PRD009"/>
    <s v="STR094"/>
    <s v="EMP0008"/>
    <n v="3"/>
    <n v="661.91"/>
    <n v="15"/>
    <n v="297.86"/>
    <n v="1687.87"/>
    <n v="1196.1600000000001"/>
    <n v="491.71"/>
    <x v="5"/>
    <x v="0"/>
    <x v="0"/>
    <n v="0.89236111111111116"/>
    <s v="Weekday"/>
    <x v="108"/>
    <x v="6"/>
    <n v="661.91"/>
    <s v="Nirmala Balan"/>
    <s v="Silver"/>
    <x v="226"/>
    <s v="Store Manager"/>
    <s v="FreshMart Mumbai Central"/>
    <x v="1"/>
    <x v="1"/>
    <x v="1"/>
    <n v="7"/>
    <n v="0.29131982913376031"/>
    <x v="3"/>
  </r>
  <r>
    <s v="INV102400"/>
    <d v="2025-05-07T00:00:00"/>
    <s v="CUST0667"/>
    <s v="PRD133"/>
    <s v="STR112"/>
    <s v="EMP0116"/>
    <n v="1"/>
    <n v="80.5"/>
    <n v="20"/>
    <n v="16.100000000000001"/>
    <n v="74.06"/>
    <n v="62.25"/>
    <n v="11.81"/>
    <x v="3"/>
    <x v="0"/>
    <x v="0"/>
    <n v="0.63888888888888884"/>
    <s v="Weekend"/>
    <x v="55"/>
    <x v="0"/>
    <n v="80.5"/>
    <s v="Charulatha Achari"/>
    <s v="Silver"/>
    <x v="200"/>
    <s v="Inventory"/>
    <s v="FreshMart Surat Colony"/>
    <x v="1"/>
    <x v="1"/>
    <x v="6"/>
    <n v="5"/>
    <n v="0.15946529840669726"/>
    <x v="2"/>
  </r>
  <r>
    <s v="INV100663"/>
    <d v="2025-06-29T00:00:00"/>
    <s v="CUST0317"/>
    <s v="PRD059"/>
    <s v="STR104"/>
    <s v="EMP0067"/>
    <n v="3"/>
    <n v="507.5"/>
    <n v="20"/>
    <n v="304.5"/>
    <n v="1400.7"/>
    <n v="1089.8699999999999"/>
    <n v="310.83"/>
    <x v="3"/>
    <x v="0"/>
    <x v="0"/>
    <n v="0.69444444444444442"/>
    <s v="Weekend"/>
    <x v="119"/>
    <x v="11"/>
    <n v="507.5"/>
    <s v="Prasath Nathan"/>
    <s v="Silver"/>
    <x v="4"/>
    <s v="Sales"/>
    <s v="FreshMart Nagpur Square"/>
    <x v="1"/>
    <x v="1"/>
    <x v="9"/>
    <n v="6"/>
    <n v="0.22191047333476116"/>
    <x v="2"/>
  </r>
  <r>
    <s v="INV100904"/>
    <d v="2025-06-22T00:00:00"/>
    <s v="CUST0379"/>
    <s v="PRD104"/>
    <s v="STR040"/>
    <s v="EMP0061"/>
    <n v="5"/>
    <n v="191.13"/>
    <n v="5"/>
    <n v="47.78"/>
    <n v="1044.05"/>
    <n v="767.1"/>
    <n v="276.95"/>
    <x v="4"/>
    <x v="0"/>
    <x v="0"/>
    <n v="0.47847222222222224"/>
    <s v="Weekend"/>
    <x v="95"/>
    <x v="10"/>
    <n v="191.13"/>
    <s v="Aishwarya Pandian"/>
    <s v="Silver"/>
    <x v="177"/>
    <s v="Billing"/>
    <s v="FreshMart Coimbatore Colony"/>
    <x v="1"/>
    <x v="1"/>
    <x v="9"/>
    <n v="6"/>
    <n v="0.26526507351180501"/>
    <x v="4"/>
  </r>
  <r>
    <s v="INV100352"/>
    <d v="2025-06-19T00:00:00"/>
    <s v="CUST0257"/>
    <s v="PRD150"/>
    <s v="STR120"/>
    <s v="EMP0344"/>
    <n v="3"/>
    <n v="214.04"/>
    <n v="20"/>
    <n v="128.41999999999999"/>
    <n v="513.70000000000005"/>
    <n v="474.18"/>
    <n v="39.520000000000003"/>
    <x v="5"/>
    <x v="0"/>
    <x v="0"/>
    <n v="0.63472222222222219"/>
    <s v="Weekday"/>
    <x v="86"/>
    <x v="5"/>
    <n v="214.04"/>
    <s v="Eswari Sharma"/>
    <s v="Silver"/>
    <x v="34"/>
    <s v="Sales"/>
    <s v="FreshMart Nagpur Central"/>
    <x v="1"/>
    <x v="1"/>
    <x v="9"/>
    <n v="6"/>
    <n v="7.6932061514502631E-2"/>
    <x v="2"/>
  </r>
  <r>
    <s v="INV101141"/>
    <d v="2025-06-18T00:00:00"/>
    <s v="CUST0547"/>
    <s v="PRD084"/>
    <s v="STR112"/>
    <s v="EMP0200"/>
    <n v="4"/>
    <n v="221.61"/>
    <n v="20"/>
    <n v="177.29"/>
    <n v="709.15"/>
    <n v="728.68"/>
    <n v="-19.53"/>
    <x v="4"/>
    <x v="0"/>
    <x v="0"/>
    <n v="0.78472222222222221"/>
    <s v="Weekday"/>
    <x v="36"/>
    <x v="9"/>
    <n v="221.61"/>
    <s v="Umesh Balan"/>
    <s v="Bronze"/>
    <x v="246"/>
    <s v="Cashier"/>
    <s v="FreshMart Surat Colony"/>
    <x v="1"/>
    <x v="1"/>
    <x v="9"/>
    <n v="6"/>
    <n v="-2.7540012691250091E-2"/>
    <x v="2"/>
  </r>
  <r>
    <s v="INV100449"/>
    <d v="2025-06-15T00:00:00"/>
    <s v="CUST0253"/>
    <s v="PRD051"/>
    <s v="STR107"/>
    <s v="EMP0018"/>
    <n v="5"/>
    <n v="147.97"/>
    <n v="15"/>
    <n v="110.98"/>
    <n v="723.2"/>
    <n v="564"/>
    <n v="159.19999999999999"/>
    <x v="1"/>
    <x v="0"/>
    <x v="0"/>
    <n v="0.75069444444444444"/>
    <s v="Weekend"/>
    <x v="136"/>
    <x v="2"/>
    <n v="147.97"/>
    <s v="Ovi Reddy"/>
    <s v="Silver"/>
    <x v="155"/>
    <s v="Cashier"/>
    <s v="FreshMart Surat Arcade"/>
    <x v="1"/>
    <x v="1"/>
    <x v="9"/>
    <n v="6"/>
    <n v="0.22013274336283184"/>
    <x v="3"/>
  </r>
  <r>
    <s v="INV101987"/>
    <d v="2025-06-15T00:00:00"/>
    <s v="CUST0290"/>
    <s v="PRD110"/>
    <s v="STR113"/>
    <s v="EMP0339"/>
    <n v="4"/>
    <n v="291.93"/>
    <n v="10"/>
    <n v="116.77"/>
    <n v="1208.5899999999999"/>
    <n v="1014.8"/>
    <n v="193.79"/>
    <x v="5"/>
    <x v="0"/>
    <x v="0"/>
    <n v="0.43819444444444444"/>
    <s v="Weekend"/>
    <x v="141"/>
    <x v="4"/>
    <n v="291.93"/>
    <s v="Uma Pillai"/>
    <s v="Bronze"/>
    <x v="252"/>
    <s v="Cashier"/>
    <s v="FreshMart Pune Heights"/>
    <x v="1"/>
    <x v="1"/>
    <x v="9"/>
    <n v="6"/>
    <n v="0.16034387178447612"/>
    <x v="1"/>
  </r>
  <r>
    <s v="INV101064"/>
    <d v="2025-11-06T00:00:00"/>
    <s v="CUST0646"/>
    <s v="PRD031"/>
    <s v="STR118"/>
    <s v="EMP0223"/>
    <n v="3"/>
    <n v="342.46"/>
    <n v="10"/>
    <n v="102.74"/>
    <n v="924.64"/>
    <n v="815.34"/>
    <n v="109.3"/>
    <x v="5"/>
    <x v="0"/>
    <x v="0"/>
    <n v="0.46944444444444444"/>
    <s v="Weekday"/>
    <x v="50"/>
    <x v="3"/>
    <n v="342.46"/>
    <s v="Thiru Gupta"/>
    <s v="Bronze"/>
    <x v="211"/>
    <s v="HR"/>
    <s v="FreshMart Surat Heights"/>
    <x v="1"/>
    <x v="1"/>
    <x v="5"/>
    <n v="11"/>
    <n v="0.11820816750302821"/>
    <x v="1"/>
  </r>
  <r>
    <s v="INV100054"/>
    <d v="2025-08-06T00:00:00"/>
    <s v="CUST0462"/>
    <s v="PRD037"/>
    <s v="STR104"/>
    <s v="EMP0148"/>
    <n v="3"/>
    <n v="245.32"/>
    <n v="5"/>
    <n v="36.799999999999997"/>
    <n v="804.03"/>
    <n v="628.14"/>
    <n v="175.89"/>
    <x v="1"/>
    <x v="0"/>
    <x v="0"/>
    <n v="0.73402777777777772"/>
    <s v="Weekend"/>
    <x v="59"/>
    <x v="12"/>
    <n v="245.32"/>
    <s v="Anitha Sharma"/>
    <s v="Silver"/>
    <x v="219"/>
    <s v="Billing"/>
    <s v="FreshMart Nagpur Square"/>
    <x v="1"/>
    <x v="1"/>
    <x v="11"/>
    <n v="8"/>
    <n v="0.21876049401141748"/>
    <x v="4"/>
  </r>
  <r>
    <s v="INV102049"/>
    <d v="2025-05-06T00:00:00"/>
    <s v="CUST0375"/>
    <s v="PRD020"/>
    <s v="STR116"/>
    <s v="EMP0028"/>
    <n v="6"/>
    <n v="100.88"/>
    <n v="20"/>
    <n v="121.06"/>
    <n v="484.22"/>
    <n v="516.29999999999995"/>
    <n v="-32.08"/>
    <x v="2"/>
    <x v="0"/>
    <x v="0"/>
    <n v="0.78333333333333333"/>
    <s v="Weekday"/>
    <x v="35"/>
    <x v="7"/>
    <n v="99.93"/>
    <s v="Yogesh Gounder"/>
    <s v="Bronze"/>
    <x v="54"/>
    <s v="Sales"/>
    <s v="FreshMart Surat Towers"/>
    <x v="1"/>
    <x v="1"/>
    <x v="6"/>
    <n v="5"/>
    <n v="-6.6250877700218896E-2"/>
    <x v="2"/>
  </r>
  <r>
    <s v="INV100298"/>
    <d v="2025-05-29T00:00:00"/>
    <s v="CUST0287"/>
    <s v="PRD113"/>
    <s v="STR132"/>
    <s v="EMP0219"/>
    <n v="2"/>
    <n v="236.56"/>
    <n v="5"/>
    <n v="23.66"/>
    <n v="449.46"/>
    <n v="423.46"/>
    <n v="26"/>
    <x v="0"/>
    <x v="0"/>
    <x v="0"/>
    <n v="0.43958333333333333"/>
    <s v="Weekday"/>
    <x v="146"/>
    <x v="4"/>
    <n v="236.56"/>
    <s v="Ovi Achari"/>
    <s v="Silver"/>
    <x v="122"/>
    <s v="Billing"/>
    <s v="FreshMart Surat Plaza"/>
    <x v="1"/>
    <x v="1"/>
    <x v="6"/>
    <n v="5"/>
    <n v="5.7847194411071064E-2"/>
    <x v="4"/>
  </r>
  <r>
    <s v="INV101674"/>
    <d v="2025-05-29T00:00:00"/>
    <s v="CUST0316"/>
    <s v="PRD090"/>
    <s v="STR132"/>
    <s v="EMP0151"/>
    <n v="2"/>
    <n v="438.7"/>
    <n v="10"/>
    <n v="87.74"/>
    <n v="789.66"/>
    <n v="740.36"/>
    <n v="49.3"/>
    <x v="4"/>
    <x v="0"/>
    <x v="0"/>
    <n v="0.5493055555555556"/>
    <s v="Weekday"/>
    <x v="49"/>
    <x v="9"/>
    <n v="438.7"/>
    <s v="Aishwarya Iyer"/>
    <s v="Bronze"/>
    <x v="86"/>
    <s v="Billing"/>
    <s v="FreshMart Surat Plaza"/>
    <x v="1"/>
    <x v="1"/>
    <x v="6"/>
    <n v="5"/>
    <n v="6.2431932730542254E-2"/>
    <x v="1"/>
  </r>
  <r>
    <s v="INV100451"/>
    <d v="2025-05-25T00:00:00"/>
    <s v="CUST0318"/>
    <s v="PRD076"/>
    <s v="STR134"/>
    <s v="EMP0170"/>
    <n v="3"/>
    <n v="395.66"/>
    <n v="10"/>
    <n v="118.7"/>
    <n v="1228.52"/>
    <n v="960.57"/>
    <n v="267.95"/>
    <x v="2"/>
    <x v="0"/>
    <x v="0"/>
    <n v="0.66805555555555551"/>
    <s v="Weekend"/>
    <x v="33"/>
    <x v="1"/>
    <n v="395.66"/>
    <s v="Ilango Achari"/>
    <s v="Silver"/>
    <x v="307"/>
    <s v="Sales"/>
    <s v="FreshMart Pune Extension"/>
    <x v="1"/>
    <x v="1"/>
    <x v="6"/>
    <n v="5"/>
    <n v="0.2181079673102595"/>
    <x v="1"/>
  </r>
  <r>
    <s v="INV101949"/>
    <d v="2025-05-25T00:00:00"/>
    <s v="CUST0159"/>
    <s v="PRD026"/>
    <s v="STR135"/>
    <s v="EMP0201"/>
    <n v="5"/>
    <n v="329.69"/>
    <n v="15"/>
    <n v="247.27"/>
    <n v="1611.36"/>
    <n v="1236.25"/>
    <n v="375.11"/>
    <x v="4"/>
    <x v="0"/>
    <x v="0"/>
    <n v="0.62638888888888888"/>
    <s v="Weekend"/>
    <x v="15"/>
    <x v="3"/>
    <n v="329.69"/>
    <s v="Usha Naicker"/>
    <s v="Silver"/>
    <x v="52"/>
    <s v="Sales"/>
    <s v="FreshMart Pune Towers"/>
    <x v="1"/>
    <x v="1"/>
    <x v="6"/>
    <n v="5"/>
    <n v="0.2327909343660014"/>
    <x v="3"/>
  </r>
  <r>
    <s v="INV100127"/>
    <d v="2025-05-20T00:00:00"/>
    <s v="CUST0086"/>
    <s v="PRD029"/>
    <s v="STR123"/>
    <s v="EMP0155"/>
    <n v="2"/>
    <n v="332.73"/>
    <n v="15"/>
    <n v="99.82"/>
    <n v="565.64"/>
    <n v="522.44000000000005"/>
    <n v="43.2"/>
    <x v="1"/>
    <x v="0"/>
    <x v="0"/>
    <n v="0.40972222222222221"/>
    <s v="Weekday"/>
    <x v="9"/>
    <x v="3"/>
    <n v="332.73"/>
    <s v="Anjali Prabhu"/>
    <s v="Silver"/>
    <x v="247"/>
    <s v="Cashier"/>
    <s v="FreshMart Mumbai Extension"/>
    <x v="1"/>
    <x v="1"/>
    <x v="6"/>
    <n v="5"/>
    <n v="7.6373665228767415E-2"/>
    <x v="3"/>
  </r>
  <r>
    <s v="INV100998"/>
    <d v="2025-05-18T00:00:00"/>
    <s v="CUST0287"/>
    <s v="PRD071"/>
    <s v="STR120"/>
    <s v="EMP0344"/>
    <n v="4"/>
    <n v="53.39"/>
    <n v="15"/>
    <n v="32.03"/>
    <n v="208.76"/>
    <n v="172.04"/>
    <n v="36.72"/>
    <x v="3"/>
    <x v="0"/>
    <x v="0"/>
    <n v="0.50763888888888886"/>
    <s v="Weekend"/>
    <x v="37"/>
    <x v="1"/>
    <n v="53.39"/>
    <s v="Ovi Achari"/>
    <s v="Silver"/>
    <x v="34"/>
    <s v="Sales"/>
    <s v="FreshMart Nagpur Central"/>
    <x v="1"/>
    <x v="1"/>
    <x v="6"/>
    <n v="5"/>
    <n v="0.1758957654723127"/>
    <x v="3"/>
  </r>
  <r>
    <s v="INV101133"/>
    <d v="2025-05-17T00:00:00"/>
    <s v="CUST0184"/>
    <s v="PRD115"/>
    <s v="STR125"/>
    <s v="EMP0139"/>
    <n v="1"/>
    <n v="372.61"/>
    <n v="5"/>
    <n v="18.63"/>
    <n v="407.08"/>
    <n v="319.91000000000003"/>
    <n v="87.17"/>
    <x v="2"/>
    <x v="0"/>
    <x v="0"/>
    <n v="0.58125000000000004"/>
    <s v="Weekend"/>
    <x v="5"/>
    <x v="4"/>
    <n v="372.61"/>
    <s v="Ezhil Pillai"/>
    <s v="Silver"/>
    <x v="208"/>
    <s v="Operations"/>
    <s v="FreshMart Nagpur Arcade"/>
    <x v="1"/>
    <x v="1"/>
    <x v="6"/>
    <n v="5"/>
    <n v="0.21413481379581412"/>
    <x v="4"/>
  </r>
  <r>
    <s v="INV101225"/>
    <d v="2025-05-17T00:00:00"/>
    <s v="CUST0444"/>
    <s v="PRD015"/>
    <s v="STR103"/>
    <s v="EMP0251"/>
    <n v="3"/>
    <n v="459.58"/>
    <n v="15"/>
    <n v="206.81"/>
    <n v="1347.72"/>
    <n v="1160.67"/>
    <n v="187.05"/>
    <x v="2"/>
    <x v="0"/>
    <x v="0"/>
    <n v="0.67013888888888884"/>
    <s v="Weekend"/>
    <x v="19"/>
    <x v="7"/>
    <n v="459.58"/>
    <s v="Malathi Chandran"/>
    <s v="Silver"/>
    <x v="332"/>
    <s v="Cashier"/>
    <s v="FreshMart Surat Extension"/>
    <x v="1"/>
    <x v="1"/>
    <x v="6"/>
    <n v="5"/>
    <n v="0.1387899563707595"/>
    <x v="3"/>
  </r>
  <r>
    <s v="INV100596"/>
    <d v="2025-05-16T00:00:00"/>
    <s v="CUST0449"/>
    <s v="PRD086"/>
    <s v="STR140"/>
    <s v="EMP0145"/>
    <n v="4"/>
    <n v="327.08"/>
    <n v="15"/>
    <n v="196.25"/>
    <n v="1112.07"/>
    <n v="1098.44"/>
    <n v="13.63"/>
    <x v="0"/>
    <x v="0"/>
    <x v="0"/>
    <n v="0.56805555555555554"/>
    <s v="Weekday"/>
    <x v="100"/>
    <x v="9"/>
    <n v="327.08"/>
    <s v="Sudha Sekar"/>
    <s v="Bronze"/>
    <x v="195"/>
    <s v="Cashier"/>
    <s v="FreshMart Surat Crossing"/>
    <x v="1"/>
    <x v="1"/>
    <x v="6"/>
    <n v="5"/>
    <n v="1.2256422707203684E-2"/>
    <x v="3"/>
  </r>
  <r>
    <s v="INV102258"/>
    <d v="2025-05-16T00:00:00"/>
    <s v="CUST0120"/>
    <s v="PRD086"/>
    <s v="STR135"/>
    <s v="EMP0053"/>
    <n v="2"/>
    <n v="327.08"/>
    <n v="20"/>
    <n v="130.83000000000001"/>
    <n v="523.33000000000004"/>
    <n v="549.22"/>
    <n v="-25.89"/>
    <x v="3"/>
    <x v="0"/>
    <x v="0"/>
    <n v="0.74444444444444446"/>
    <s v="Weekday"/>
    <x v="100"/>
    <x v="9"/>
    <n v="327.08"/>
    <s v="Lakshmi Balan"/>
    <s v="Silver"/>
    <x v="308"/>
    <s v="Cashier"/>
    <s v="FreshMart Pune Towers"/>
    <x v="1"/>
    <x v="1"/>
    <x v="6"/>
    <n v="5"/>
    <n v="-4.9471652685685895E-2"/>
    <x v="2"/>
  </r>
  <r>
    <s v="INV100845"/>
    <d v="2025-11-05T00:00:00"/>
    <s v="CUST0529"/>
    <s v="PRD003"/>
    <s v="STR040"/>
    <s v="EMP0061"/>
    <n v="3"/>
    <n v="589.75"/>
    <n v="20"/>
    <n v="353.85"/>
    <n v="1627.71"/>
    <n v="1030.95"/>
    <n v="596.76"/>
    <x v="5"/>
    <x v="0"/>
    <x v="0"/>
    <n v="0.56111111111111112"/>
    <s v="Weekend"/>
    <x v="104"/>
    <x v="6"/>
    <n v="589.75"/>
    <s v="Indira Balan"/>
    <s v="Bronze"/>
    <x v="177"/>
    <s v="Billing"/>
    <s v="FreshMart Coimbatore Colony"/>
    <x v="1"/>
    <x v="1"/>
    <x v="5"/>
    <n v="11"/>
    <n v="0.36662550454319259"/>
    <x v="2"/>
  </r>
  <r>
    <s v="INV101584"/>
    <d v="2025-03-05T00:00:00"/>
    <s v="CUST0323"/>
    <s v="PRD034"/>
    <s v="STR120"/>
    <s v="EMP0344"/>
    <n v="2"/>
    <n v="124.84"/>
    <n v="20"/>
    <n v="49.94"/>
    <n v="229.7"/>
    <n v="194.7"/>
    <n v="35"/>
    <x v="0"/>
    <x v="0"/>
    <x v="0"/>
    <n v="0.73611111111111116"/>
    <s v="Weekend"/>
    <x v="13"/>
    <x v="3"/>
    <n v="124.84"/>
    <s v="Senthil Sekar"/>
    <s v="Bronze"/>
    <x v="34"/>
    <s v="Sales"/>
    <s v="FreshMart Nagpur Central"/>
    <x v="1"/>
    <x v="1"/>
    <x v="3"/>
    <n v="3"/>
    <n v="0.15237265999129299"/>
    <x v="2"/>
  </r>
  <r>
    <s v="INV101737"/>
    <d v="2025-04-29T00:00:00"/>
    <s v="CUST0667"/>
    <s v="PRD021"/>
    <s v="STR134"/>
    <s v="EMP0170"/>
    <n v="2"/>
    <n v="38.659999999999997"/>
    <n v="15"/>
    <n v="11.6"/>
    <n v="65.72"/>
    <n v="64.8"/>
    <n v="0.92"/>
    <x v="3"/>
    <x v="0"/>
    <x v="0"/>
    <n v="0.79513888888888884"/>
    <s v="Weekday"/>
    <x v="67"/>
    <x v="7"/>
    <n v="38.659999999999997"/>
    <s v="Charulatha Achari"/>
    <s v="Silver"/>
    <x v="307"/>
    <s v="Sales"/>
    <s v="FreshMart Pune Extension"/>
    <x v="1"/>
    <x v="1"/>
    <x v="4"/>
    <n v="4"/>
    <n v="1.3998782714546562E-2"/>
    <x v="3"/>
  </r>
  <r>
    <s v="INV101985"/>
    <d v="2025-04-27T00:00:00"/>
    <s v="CUST0039"/>
    <s v="PRD083"/>
    <s v="STR118"/>
    <s v="EMP0223"/>
    <n v="3"/>
    <n v="425.88"/>
    <n v="5"/>
    <n v="63.88"/>
    <n v="1395.82"/>
    <n v="1072.4100000000001"/>
    <n v="323.41000000000003"/>
    <x v="0"/>
    <x v="0"/>
    <x v="0"/>
    <n v="0.86388888888888893"/>
    <s v="Weekend"/>
    <x v="111"/>
    <x v="9"/>
    <n v="425.88"/>
    <s v="Anjali Krishnan"/>
    <s v="Silver"/>
    <x v="211"/>
    <s v="HR"/>
    <s v="FreshMart Surat Heights"/>
    <x v="1"/>
    <x v="1"/>
    <x v="4"/>
    <n v="4"/>
    <n v="0.2316989296614177"/>
    <x v="4"/>
  </r>
  <r>
    <s v="INV101952"/>
    <d v="2025-04-22T00:00:00"/>
    <s v="CUST0547"/>
    <s v="PRD049"/>
    <s v="STR133"/>
    <s v="EMP0076"/>
    <n v="2"/>
    <n v="418.79"/>
    <n v="10"/>
    <n v="83.76"/>
    <n v="753.82"/>
    <n v="617.88"/>
    <n v="135.94"/>
    <x v="2"/>
    <x v="0"/>
    <x v="0"/>
    <n v="0.7944444444444444"/>
    <s v="Weekday"/>
    <x v="48"/>
    <x v="2"/>
    <n v="418.79"/>
    <s v="Umesh Balan"/>
    <s v="Bronze"/>
    <x v="285"/>
    <s v="Inventory"/>
    <s v="FreshMart Nagpur Gardens"/>
    <x v="1"/>
    <x v="1"/>
    <x v="4"/>
    <n v="4"/>
    <n v="0.18033482794301026"/>
    <x v="1"/>
  </r>
  <r>
    <s v="INV100074"/>
    <d v="2025-04-19T00:00:00"/>
    <s v="CUST0414"/>
    <s v="PRD089"/>
    <s v="STR130"/>
    <s v="EMP0217"/>
    <n v="4"/>
    <n v="305.67"/>
    <n v="5"/>
    <n v="61.13"/>
    <n v="1335.78"/>
    <n v="1005.68"/>
    <n v="330.1"/>
    <x v="1"/>
    <x v="0"/>
    <x v="0"/>
    <n v="0.64930555555555558"/>
    <s v="Weekend"/>
    <x v="92"/>
    <x v="9"/>
    <n v="305.67"/>
    <s v="Jaya Pandian"/>
    <s v="Silver"/>
    <x v="227"/>
    <s v="Sales"/>
    <s v="FreshMart Surat Central"/>
    <x v="1"/>
    <x v="1"/>
    <x v="4"/>
    <n v="4"/>
    <n v="0.24712153198880057"/>
    <x v="4"/>
  </r>
  <r>
    <s v="INV101921"/>
    <d v="2025-04-16T00:00:00"/>
    <s v="CUST0663"/>
    <s v="PRD134"/>
    <s v="STR111"/>
    <s v="EMP0259"/>
    <n v="1"/>
    <n v="353.05"/>
    <n v="15"/>
    <n v="52.96"/>
    <n v="300.08999999999997"/>
    <n v="262.8"/>
    <n v="37.29"/>
    <x v="5"/>
    <x v="0"/>
    <x v="0"/>
    <n v="0.41111111111111109"/>
    <s v="Weekday"/>
    <x v="73"/>
    <x v="0"/>
    <n v="353.05"/>
    <s v="Elango Raj"/>
    <s v="Silver"/>
    <x v="74"/>
    <s v="Inventory"/>
    <s v="FreshMart Mumbai Towers"/>
    <x v="1"/>
    <x v="1"/>
    <x v="4"/>
    <n v="4"/>
    <n v="0.12426272118364491"/>
    <x v="3"/>
  </r>
  <r>
    <s v="INV101210"/>
    <d v="2025-04-13T00:00:00"/>
    <s v="CUST0458"/>
    <s v="PRD107"/>
    <s v="STR135"/>
    <s v="EMP0235"/>
    <n v="2"/>
    <n v="405.1"/>
    <n v="20"/>
    <n v="162.04"/>
    <n v="745.38"/>
    <n v="696.82"/>
    <n v="48.56"/>
    <x v="5"/>
    <x v="0"/>
    <x v="0"/>
    <n v="0.47013888888888888"/>
    <s v="Weekend"/>
    <x v="94"/>
    <x v="4"/>
    <n v="405.1"/>
    <s v="Prasath Rao"/>
    <s v="Bronze"/>
    <x v="71"/>
    <s v="Cashier"/>
    <s v="FreshMart Pune Towers"/>
    <x v="1"/>
    <x v="1"/>
    <x v="4"/>
    <n v="4"/>
    <n v="6.5147978212455396E-2"/>
    <x v="2"/>
  </r>
  <r>
    <s v="INV101188"/>
    <d v="2025-12-04T00:00:00"/>
    <s v="CUST0304"/>
    <s v="PRD009"/>
    <s v="STR125"/>
    <s v="EMP0139"/>
    <n v="1"/>
    <n v="661.91"/>
    <n v="10"/>
    <n v="66.19"/>
    <n v="685.08"/>
    <n v="398.72"/>
    <n v="286.36"/>
    <x v="3"/>
    <x v="0"/>
    <x v="0"/>
    <n v="0.68194444444444446"/>
    <s v="Weekend"/>
    <x v="108"/>
    <x v="6"/>
    <n v="661.91"/>
    <s v="Unknown"/>
    <s v="Bronze"/>
    <x v="208"/>
    <s v="Operations"/>
    <s v="FreshMart Nagpur Arcade"/>
    <x v="1"/>
    <x v="1"/>
    <x v="2"/>
    <n v="12"/>
    <n v="0.41799497868862029"/>
    <x v="1"/>
  </r>
  <r>
    <s v="INV101666"/>
    <d v="2025-12-04T00:00:00"/>
    <s v="CUST0239"/>
    <s v="PRD016"/>
    <s v="STR140"/>
    <s v="EMP0145"/>
    <n v="3"/>
    <n v="59.92"/>
    <n v="20"/>
    <n v="35.950000000000003"/>
    <n v="165.38"/>
    <n v="144.44999999999999"/>
    <n v="20.93"/>
    <x v="1"/>
    <x v="0"/>
    <x v="0"/>
    <n v="0.63402777777777775"/>
    <s v="Weekend"/>
    <x v="17"/>
    <x v="7"/>
    <n v="59.92"/>
    <s v="Jayakumar Velan"/>
    <s v="Silver"/>
    <x v="195"/>
    <s v="Cashier"/>
    <s v="FreshMart Surat Crossing"/>
    <x v="1"/>
    <x v="1"/>
    <x v="2"/>
    <n v="12"/>
    <n v="0.12655702019591245"/>
    <x v="2"/>
  </r>
  <r>
    <s v="INV100531"/>
    <d v="2025-11-04T00:00:00"/>
    <s v="CUST0094"/>
    <s v="PRD148"/>
    <s v="STR097"/>
    <s v="EMP0340"/>
    <n v="1"/>
    <n v="108.97"/>
    <n v="10"/>
    <n v="10.9"/>
    <n v="98.07"/>
    <n v="83.33"/>
    <n v="14.74"/>
    <x v="4"/>
    <x v="0"/>
    <x v="0"/>
    <n v="0.84097222222222223"/>
    <s v="Weekday"/>
    <x v="115"/>
    <x v="5"/>
    <n v="108.97"/>
    <s v="Sathish Sharma"/>
    <s v="Silver"/>
    <x v="245"/>
    <s v="Cashier"/>
    <s v="FreshMart Ahmedabad Arcade"/>
    <x v="1"/>
    <x v="1"/>
    <x v="5"/>
    <n v="11"/>
    <n v="0.15030080554705824"/>
    <x v="1"/>
  </r>
  <r>
    <s v="INV102365"/>
    <d v="2025-11-04T00:00:00"/>
    <s v="CUST0262"/>
    <s v="PRD017"/>
    <s v="STR096"/>
    <s v="EMP0301"/>
    <n v="3"/>
    <n v="464.41"/>
    <n v="15"/>
    <n v="208.98"/>
    <n v="1184.25"/>
    <n v="1193.07"/>
    <n v="-8.82"/>
    <x v="2"/>
    <x v="0"/>
    <x v="0"/>
    <n v="0.60902777777777772"/>
    <s v="Weekday"/>
    <x v="34"/>
    <x v="7"/>
    <n v="464.41"/>
    <s v="Udhay Mudaliar"/>
    <s v="Silver"/>
    <x v="228"/>
    <s v="Inventory"/>
    <s v="FreshMart Mumbai Bypass"/>
    <x v="1"/>
    <x v="1"/>
    <x v="5"/>
    <n v="11"/>
    <n v="-7.4477517416086129E-3"/>
    <x v="3"/>
  </r>
  <r>
    <s v="INV102192"/>
    <d v="2025-03-04T00:00:00"/>
    <s v="CUST0507"/>
    <s v="PRD012"/>
    <s v="STR137"/>
    <s v="EMP0080"/>
    <n v="1"/>
    <n v="541.35"/>
    <n v="10"/>
    <n v="54.13"/>
    <n v="487.22"/>
    <n v="336.4"/>
    <n v="150.82"/>
    <x v="1"/>
    <x v="0"/>
    <x v="0"/>
    <n v="0.46875"/>
    <s v="Weekday"/>
    <x v="51"/>
    <x v="6"/>
    <n v="541.35"/>
    <s v="Kamala Iyer"/>
    <s v="Silver"/>
    <x v="222"/>
    <s v="Sales"/>
    <s v="FreshMart Ahmedabad Square"/>
    <x v="1"/>
    <x v="1"/>
    <x v="3"/>
    <n v="3"/>
    <n v="0.3095521530314847"/>
    <x v="1"/>
  </r>
  <r>
    <s v="INV101915"/>
    <d v="2026-02-02T00:00:00"/>
    <s v="CUST0119"/>
    <s v="PRD148"/>
    <s v="STR127"/>
    <s v="EMP0092"/>
    <n v="7"/>
    <n v="110.77"/>
    <n v="20"/>
    <n v="155.08000000000001"/>
    <n v="620.30999999999995"/>
    <n v="583.30999999999995"/>
    <n v="37"/>
    <x v="2"/>
    <x v="0"/>
    <x v="0"/>
    <n v="0.71944444444444444"/>
    <s v="Weekday"/>
    <x v="115"/>
    <x v="5"/>
    <n v="108.97"/>
    <s v="Nandhini Naidu"/>
    <s v="Gold"/>
    <x v="26"/>
    <s v="Sales"/>
    <s v="FreshMart Surat Enclave"/>
    <x v="1"/>
    <x v="0"/>
    <x v="0"/>
    <n v="2"/>
    <n v="5.9647595557060187E-2"/>
    <x v="2"/>
  </r>
  <r>
    <s v="INV101655"/>
    <d v="2026-12-01T00:00:00"/>
    <s v="CUST0353"/>
    <s v="PRD100"/>
    <s v="STR040"/>
    <s v="EMP0061"/>
    <n v="5"/>
    <n v="310.07"/>
    <n v="20"/>
    <n v="310.07"/>
    <n v="1240.28"/>
    <n v="1189.45"/>
    <n v="50.83"/>
    <x v="4"/>
    <x v="0"/>
    <x v="0"/>
    <n v="0.65416666666666667"/>
    <s v="Weekday"/>
    <x v="90"/>
    <x v="10"/>
    <n v="290.45"/>
    <s v="Mala Nair"/>
    <s v="Gold"/>
    <x v="177"/>
    <s v="Billing"/>
    <s v="FreshMart Coimbatore Colony"/>
    <x v="1"/>
    <x v="0"/>
    <x v="2"/>
    <n v="12"/>
    <n v="4.0982681330022253E-2"/>
    <x v="2"/>
  </r>
  <r>
    <s v="INV101094"/>
    <d v="2025-12-17T00:00:00"/>
    <s v="CUST0137"/>
    <s v="PRD053"/>
    <s v="STR118"/>
    <s v="EMP0133"/>
    <n v="7"/>
    <n v="293.79000000000002"/>
    <n v="5"/>
    <n v="102.83"/>
    <n v="1953.7"/>
    <n v="1362.48"/>
    <n v="591.22"/>
    <x v="2"/>
    <x v="0"/>
    <x v="0"/>
    <n v="0.39027777777777778"/>
    <s v="Weekday"/>
    <x v="23"/>
    <x v="2"/>
    <n v="262.77"/>
    <s v="Raghav Selvam"/>
    <s v="Gold"/>
    <x v="2"/>
    <s v="Sales"/>
    <s v="FreshMart Surat Heights"/>
    <x v="1"/>
    <x v="1"/>
    <x v="2"/>
    <n v="12"/>
    <n v="0.30261554998208529"/>
    <x v="4"/>
  </r>
  <r>
    <s v="INV101642"/>
    <d v="2026-04-03T00:00:00"/>
    <s v="CUST0189"/>
    <s v="PRD008"/>
    <s v="STR137"/>
    <s v="EMP0039"/>
    <n v="6"/>
    <n v="460.4"/>
    <n v="20"/>
    <n v="552.48"/>
    <n v="2209.92"/>
    <n v="1697.28"/>
    <n v="512.64"/>
    <x v="1"/>
    <x v="0"/>
    <x v="0"/>
    <n v="0.7895833333333333"/>
    <s v="Weekday"/>
    <x v="68"/>
    <x v="6"/>
    <n v="455.79"/>
    <s v="Unknown"/>
    <s v="Gold"/>
    <x v="330"/>
    <s v="Store Manager"/>
    <s v="FreshMart Ahmedabad Square"/>
    <x v="1"/>
    <x v="0"/>
    <x v="4"/>
    <n v="4"/>
    <n v="0.23197219808861858"/>
    <x v="2"/>
  </r>
  <r>
    <s v="INV101707"/>
    <d v="2026-03-17T00:00:00"/>
    <s v="CUST0231"/>
    <s v="PRD029"/>
    <s v="STR110"/>
    <s v="EMP0187"/>
    <n v="6"/>
    <n v="362.16"/>
    <n v="10"/>
    <n v="217.3"/>
    <n v="1955.66"/>
    <n v="1567.32"/>
    <n v="388.34"/>
    <x v="2"/>
    <x v="0"/>
    <x v="0"/>
    <n v="0.55347222222222225"/>
    <s v="Weekday"/>
    <x v="9"/>
    <x v="3"/>
    <n v="332.73"/>
    <s v="Suresh Menon"/>
    <s v="Gold"/>
    <x v="161"/>
    <s v="Billing"/>
    <s v="FreshMart Mumbai Colony"/>
    <x v="1"/>
    <x v="0"/>
    <x v="3"/>
    <n v="3"/>
    <n v="0.198572348976816"/>
    <x v="1"/>
  </r>
  <r>
    <s v="INV102175"/>
    <d v="2026-02-24T00:00:00"/>
    <s v="CUST0052"/>
    <s v="PRD022"/>
    <s v="STR118"/>
    <s v="EMP0223"/>
    <n v="4"/>
    <n v="431.14"/>
    <n v="5"/>
    <n v="86.23"/>
    <n v="1638.33"/>
    <n v="1277.48"/>
    <n v="360.85"/>
    <x v="3"/>
    <x v="0"/>
    <x v="0"/>
    <n v="0.46180555555555558"/>
    <s v="Weekday"/>
    <x v="25"/>
    <x v="7"/>
    <n v="397.22"/>
    <s v="Janani Selvam"/>
    <s v="Gold"/>
    <x v="211"/>
    <s v="HR"/>
    <s v="FreshMart Surat Heights"/>
    <x v="1"/>
    <x v="0"/>
    <x v="0"/>
    <n v="2"/>
    <n v="0.22025477162720578"/>
    <x v="4"/>
  </r>
  <r>
    <s v="INV100929"/>
    <d v="2026-03-18T00:00:00"/>
    <s v="CUST0675"/>
    <s v="PRD027"/>
    <s v="STR131"/>
    <s v="EMP0196"/>
    <n v="4"/>
    <n v="149.26"/>
    <n v="15"/>
    <n v="89.56"/>
    <n v="507.48"/>
    <n v="427.96"/>
    <n v="79.52"/>
    <x v="0"/>
    <x v="0"/>
    <x v="0"/>
    <n v="0.55138888888888893"/>
    <s v="Weekday"/>
    <x v="4"/>
    <x v="3"/>
    <n v="139.21"/>
    <s v="Anand Chettiar"/>
    <s v="Gold"/>
    <x v="162"/>
    <s v="Operations"/>
    <s v="FreshMart Pune Enclave"/>
    <x v="1"/>
    <x v="0"/>
    <x v="3"/>
    <n v="3"/>
    <n v="0.1566958303775518"/>
    <x v="3"/>
  </r>
  <r>
    <s v="INV100694"/>
    <d v="2026-02-14T00:00:00"/>
    <s v="CUST0052"/>
    <s v="PRD004"/>
    <s v="STR113"/>
    <s v="EMP0339"/>
    <n v="6"/>
    <n v="456.77"/>
    <n v="15"/>
    <n v="411.09"/>
    <n v="2678.96"/>
    <n v="1419.24"/>
    <n v="1259.72"/>
    <x v="1"/>
    <x v="0"/>
    <x v="0"/>
    <n v="0.52500000000000002"/>
    <s v="Weekend"/>
    <x v="127"/>
    <x v="6"/>
    <n v="398.25"/>
    <s v="Janani Selvam"/>
    <s v="Gold"/>
    <x v="252"/>
    <s v="Cashier"/>
    <s v="FreshMart Pune Heights"/>
    <x v="1"/>
    <x v="0"/>
    <x v="0"/>
    <n v="2"/>
    <n v="0.47022725236659002"/>
    <x v="3"/>
  </r>
  <r>
    <s v="INV100147"/>
    <d v="2025-09-12T00:00:00"/>
    <s v="CUST0063"/>
    <s v="PRD012"/>
    <s v="STR100"/>
    <s v="EMP0324"/>
    <n v="3"/>
    <n v="610.45000000000005"/>
    <n v="10"/>
    <n v="183.13"/>
    <n v="1648.22"/>
    <n v="1009.2"/>
    <n v="639.02"/>
    <x v="1"/>
    <x v="0"/>
    <x v="0"/>
    <n v="0.61527777777777781"/>
    <s v="Weekday"/>
    <x v="51"/>
    <x v="6"/>
    <n v="541.35"/>
    <s v="Priya Varma"/>
    <s v="Gold"/>
    <x v="175"/>
    <s v="Inventory"/>
    <s v="FreshMart Ahmedabad Enclave"/>
    <x v="1"/>
    <x v="1"/>
    <x v="10"/>
    <n v="9"/>
    <n v="0.38770309788741791"/>
    <x v="1"/>
  </r>
  <r>
    <s v="INV100975"/>
    <d v="2026-08-02T00:00:00"/>
    <s v="CUST0270"/>
    <s v="PRD022"/>
    <s v="STR123"/>
    <s v="EMP0155"/>
    <n v="6"/>
    <n v="448"/>
    <n v="15"/>
    <n v="403.2"/>
    <n v="2627.52"/>
    <n v="1916.22"/>
    <n v="711.3"/>
    <x v="0"/>
    <x v="0"/>
    <x v="0"/>
    <n v="0.71458333333333335"/>
    <s v="Weekend"/>
    <x v="25"/>
    <x v="7"/>
    <n v="397.22"/>
    <s v="Banu Venkataraman"/>
    <s v="Gold"/>
    <x v="247"/>
    <s v="Cashier"/>
    <s v="FreshMart Mumbai Extension"/>
    <x v="1"/>
    <x v="0"/>
    <x v="11"/>
    <n v="8"/>
    <n v="0.27071154548776033"/>
    <x v="3"/>
  </r>
  <r>
    <s v="INV102151"/>
    <d v="2026-03-22T00:00:00"/>
    <s v="CUST0312"/>
    <s v="PRD150"/>
    <s v="STR129"/>
    <s v="EMP0003"/>
    <n v="7"/>
    <n v="224.08"/>
    <n v="15"/>
    <n v="235.28"/>
    <n v="1533.27"/>
    <n v="1106.42"/>
    <n v="426.85"/>
    <x v="3"/>
    <x v="0"/>
    <x v="0"/>
    <n v="0.38333333333333336"/>
    <s v="Weekend"/>
    <x v="86"/>
    <x v="5"/>
    <n v="214.04"/>
    <s v="Tara Sharma"/>
    <s v="Gold"/>
    <x v="272"/>
    <s v="Sales"/>
    <s v="FreshMart Ahmedabad Heights"/>
    <x v="1"/>
    <x v="0"/>
    <x v="3"/>
    <n v="3"/>
    <n v="0.27839193357986525"/>
    <x v="3"/>
  </r>
  <r>
    <s v="INV100480"/>
    <d v="2025-12-28T00:00:00"/>
    <s v="CUST0490"/>
    <s v="PRD023"/>
    <s v="STR099"/>
    <s v="EMP0202"/>
    <n v="8"/>
    <n v="357.49"/>
    <n v="10"/>
    <n v="285.99"/>
    <n v="2960.02"/>
    <n v="2128.8000000000002"/>
    <n v="831.22"/>
    <x v="3"/>
    <x v="0"/>
    <x v="0"/>
    <n v="0.86319444444444449"/>
    <s v="Weekend"/>
    <x v="11"/>
    <x v="7"/>
    <n v="342.27"/>
    <s v="Hema Gounder"/>
    <s v="Gold"/>
    <x v="216"/>
    <s v="Sales"/>
    <s v="FreshMart Nagpur Plaza"/>
    <x v="1"/>
    <x v="1"/>
    <x v="2"/>
    <n v="12"/>
    <n v="0.2808156701643908"/>
    <x v="1"/>
  </r>
  <r>
    <s v="INV101207"/>
    <d v="2025-12-20T00:00:00"/>
    <s v="CUST0490"/>
    <s v="PRD021"/>
    <s v="STR119"/>
    <s v="EMP0110"/>
    <n v="7"/>
    <n v="39.590000000000003"/>
    <n v="10"/>
    <n v="27.71"/>
    <n v="286.83"/>
    <n v="226.8"/>
    <n v="60.03"/>
    <x v="5"/>
    <x v="0"/>
    <x v="0"/>
    <n v="0.91180555555555554"/>
    <s v="Weekend"/>
    <x v="67"/>
    <x v="7"/>
    <n v="38.659999999999997"/>
    <s v="Hema Gounder"/>
    <s v="Gold"/>
    <x v="178"/>
    <s v="Cashier"/>
    <s v="FreshMart Ahmedabad Nagar"/>
    <x v="1"/>
    <x v="1"/>
    <x v="2"/>
    <n v="12"/>
    <n v="0.20928773140884846"/>
    <x v="1"/>
  </r>
  <r>
    <s v="INV102104"/>
    <d v="2025-12-26T00:00:00"/>
    <s v="CUST0384"/>
    <s v="PRD035"/>
    <s v="STR122"/>
    <s v="EMP0262"/>
    <n v="5"/>
    <n v="519.71"/>
    <n v="5"/>
    <n v="129.93"/>
    <n v="2468.62"/>
    <n v="1949"/>
    <n v="519.62"/>
    <x v="0"/>
    <x v="0"/>
    <x v="0"/>
    <n v="0.50486111111111109"/>
    <s v="Weekday"/>
    <x v="40"/>
    <x v="3"/>
    <n v="503.36"/>
    <s v="Anand Kumar"/>
    <s v="Gold"/>
    <x v="234"/>
    <s v="Sales"/>
    <s v="FreshMart Pune Square"/>
    <x v="1"/>
    <x v="1"/>
    <x v="2"/>
    <n v="12"/>
    <n v="0.21049007137591044"/>
    <x v="4"/>
  </r>
  <r>
    <s v="INV100266"/>
    <d v="2025-12-16T00:00:00"/>
    <s v="CUST0412"/>
    <s v="PRD133"/>
    <s v="STR135"/>
    <s v="EMP0021"/>
    <n v="4"/>
    <n v="89.76"/>
    <n v="10"/>
    <n v="35.9"/>
    <n v="323.14"/>
    <n v="249"/>
    <n v="74.14"/>
    <x v="3"/>
    <x v="0"/>
    <x v="0"/>
    <n v="0.69236111111111109"/>
    <s v="Weekday"/>
    <x v="55"/>
    <x v="0"/>
    <n v="80.5"/>
    <s v="Kalpana Gounder"/>
    <s v="Gold"/>
    <x v="129"/>
    <s v="Inventory"/>
    <s v="FreshMart Pune Towers"/>
    <x v="1"/>
    <x v="1"/>
    <x v="2"/>
    <n v="12"/>
    <n v="0.2294361577025438"/>
    <x v="1"/>
  </r>
  <r>
    <s v="INV101873"/>
    <d v="2025-12-18T00:00:00"/>
    <s v="CUST0402"/>
    <s v="PRD027"/>
    <s v="STR136"/>
    <s v="EMP0070"/>
    <n v="4"/>
    <n v="141.36000000000001"/>
    <n v="20"/>
    <n v="113.09"/>
    <n v="452.35"/>
    <n v="427.96"/>
    <n v="24.39"/>
    <x v="3"/>
    <x v="0"/>
    <x v="0"/>
    <n v="0.82013888888888886"/>
    <s v="Weekday"/>
    <x v="4"/>
    <x v="3"/>
    <n v="139.21"/>
    <s v="Usha Raj"/>
    <s v="Gold"/>
    <x v="51"/>
    <s v="Sales"/>
    <s v="FreshMart Nagpur Crossing"/>
    <x v="1"/>
    <x v="1"/>
    <x v="2"/>
    <n v="12"/>
    <n v="5.3918425997568256E-2"/>
    <x v="2"/>
  </r>
  <r>
    <s v="INV102065"/>
    <d v="2025-12-27T00:00:00"/>
    <s v="CUST0499"/>
    <s v="PRD135"/>
    <s v="STR115"/>
    <s v="EMP0327"/>
    <n v="5"/>
    <n v="413.29"/>
    <n v="20"/>
    <n v="413.29"/>
    <n v="1901.13"/>
    <n v="1465.25"/>
    <n v="435.88"/>
    <x v="4"/>
    <x v="0"/>
    <x v="0"/>
    <n v="0.81666666666666665"/>
    <s v="Weekend"/>
    <x v="43"/>
    <x v="0"/>
    <n v="379.12"/>
    <s v="Rajesh Rao"/>
    <s v="Gold"/>
    <x v="325"/>
    <s v="Inventory"/>
    <s v="FreshMart Surat Nagar"/>
    <x v="1"/>
    <x v="1"/>
    <x v="2"/>
    <n v="12"/>
    <n v="0.22927416852082708"/>
    <x v="2"/>
  </r>
  <r>
    <s v="INV101729"/>
    <d v="2026-08-02T00:00:00"/>
    <s v="CUST0493"/>
    <s v="PRD136"/>
    <s v="STR109"/>
    <s v="EMP0180"/>
    <n v="7"/>
    <n v="130.33000000000001"/>
    <n v="20"/>
    <n v="182.46"/>
    <n v="839.33"/>
    <n v="638.26"/>
    <n v="201.07"/>
    <x v="1"/>
    <x v="0"/>
    <x v="0"/>
    <n v="0.56388888888888888"/>
    <s v="Weekend"/>
    <x v="72"/>
    <x v="0"/>
    <n v="123.11"/>
    <s v="Elango Nair"/>
    <s v="Gold"/>
    <x v="229"/>
    <s v="Billing"/>
    <s v="FreshMart Mumbai Complex"/>
    <x v="1"/>
    <x v="0"/>
    <x v="11"/>
    <n v="8"/>
    <n v="0.23956012533806725"/>
    <x v="2"/>
  </r>
  <r>
    <s v="INV100179"/>
    <d v="2025-12-19T00:00:00"/>
    <s v="CUST0605"/>
    <s v="PRD136"/>
    <s v="STR113"/>
    <s v="EMP0339"/>
    <n v="3"/>
    <n v="141.01"/>
    <n v="10"/>
    <n v="42.3"/>
    <n v="380.73"/>
    <n v="273.54000000000002"/>
    <n v="107.19"/>
    <x v="2"/>
    <x v="0"/>
    <x v="0"/>
    <n v="0.88402777777777775"/>
    <s v="Weekday"/>
    <x v="72"/>
    <x v="0"/>
    <n v="123.11"/>
    <s v="Arun Iyer"/>
    <s v="Gold"/>
    <x v="252"/>
    <s v="Cashier"/>
    <s v="FreshMart Pune Heights"/>
    <x v="1"/>
    <x v="1"/>
    <x v="2"/>
    <n v="12"/>
    <n v="0.28153809786462847"/>
    <x v="1"/>
  </r>
  <r>
    <s v="INV100134"/>
    <d v="2025-12-21T00:00:00"/>
    <s v="CUST0638"/>
    <s v="PRD014"/>
    <s v="STR110"/>
    <s v="EMP0187"/>
    <n v="3"/>
    <n v="477.96"/>
    <n v="15"/>
    <n v="215.08"/>
    <n v="1401.62"/>
    <n v="1054.8900000000001"/>
    <n v="346.73"/>
    <x v="3"/>
    <x v="0"/>
    <x v="0"/>
    <n v="0.7319444444444444"/>
    <s v="Weekend"/>
    <x v="54"/>
    <x v="7"/>
    <n v="434.65"/>
    <s v="Deepak Gounder"/>
    <s v="Gold"/>
    <x v="161"/>
    <s v="Billing"/>
    <s v="FreshMart Mumbai Colony"/>
    <x v="1"/>
    <x v="1"/>
    <x v="2"/>
    <n v="12"/>
    <n v="0.24737803398924105"/>
    <x v="3"/>
  </r>
  <r>
    <s v="INV100691"/>
    <d v="2025-06-12T00:00:00"/>
    <s v="CUST0156"/>
    <s v="PRD064"/>
    <s v="STR110"/>
    <s v="EMP0178"/>
    <n v="4"/>
    <n v="419.04"/>
    <n v="20"/>
    <n v="335.23"/>
    <n v="1542.07"/>
    <n v="1102.68"/>
    <n v="439.39"/>
    <x v="4"/>
    <x v="0"/>
    <x v="0"/>
    <n v="0.3972222222222222"/>
    <s v="Weekend"/>
    <x v="135"/>
    <x v="11"/>
    <n v="386.17"/>
    <s v="Tara Chettiar"/>
    <s v="Gold"/>
    <x v="240"/>
    <s v="Cashier"/>
    <s v="FreshMart Mumbai Colony"/>
    <x v="1"/>
    <x v="1"/>
    <x v="9"/>
    <n v="6"/>
    <n v="0.28493518452469735"/>
    <x v="2"/>
  </r>
  <r>
    <s v="INV100783"/>
    <d v="2025-06-12T00:00:00"/>
    <s v="CUST0433"/>
    <s v="PRD035"/>
    <s v="STR094"/>
    <s v="EMP0133"/>
    <n v="7"/>
    <n v="573.42999999999995"/>
    <n v="5"/>
    <n v="200.7"/>
    <n v="4385.3100000000004"/>
    <n v="2728.6"/>
    <n v="1656.71"/>
    <x v="5"/>
    <x v="0"/>
    <x v="0"/>
    <n v="0.60624999999999996"/>
    <s v="Weekend"/>
    <x v="40"/>
    <x v="3"/>
    <n v="503.36"/>
    <s v="Uma Nair"/>
    <s v="Gold"/>
    <x v="2"/>
    <s v="Sales"/>
    <s v="FreshMart Mumbai Central"/>
    <x v="1"/>
    <x v="1"/>
    <x v="9"/>
    <n v="6"/>
    <n v="0.37778629104897943"/>
    <x v="4"/>
  </r>
  <r>
    <s v="INV100931"/>
    <d v="2025-05-12T00:00:00"/>
    <s v="CUST0415"/>
    <s v="PRD146"/>
    <s v="STR101"/>
    <s v="EMP0098"/>
    <n v="4"/>
    <n v="71.930000000000007"/>
    <n v="20"/>
    <n v="57.54"/>
    <n v="230.18"/>
    <n v="199.96"/>
    <n v="30.22"/>
    <x v="1"/>
    <x v="0"/>
    <x v="0"/>
    <n v="0.63611111111111107"/>
    <s v="Weekday"/>
    <x v="6"/>
    <x v="5"/>
    <n v="66.400000000000006"/>
    <s v="Bharath Devi"/>
    <s v="Gold"/>
    <x v="115"/>
    <s v="Inventory"/>
    <s v="FreshMart Nagpur Junction"/>
    <x v="1"/>
    <x v="1"/>
    <x v="6"/>
    <n v="5"/>
    <n v="0.13128855678164914"/>
    <x v="2"/>
  </r>
  <r>
    <s v="INV101032"/>
    <d v="2025-04-12T00:00:00"/>
    <s v="CUST0490"/>
    <s v="PRD022"/>
    <s v="STR128"/>
    <s v="EMP0257"/>
    <n v="6"/>
    <n v="431.29"/>
    <n v="5"/>
    <n v="129.38999999999999"/>
    <n v="2458.35"/>
    <n v="1916.22"/>
    <n v="542.13"/>
    <x v="4"/>
    <x v="0"/>
    <x v="0"/>
    <n v="0.8618055555555556"/>
    <s v="Weekday"/>
    <x v="25"/>
    <x v="7"/>
    <n v="397.22"/>
    <s v="Hema Gounder"/>
    <s v="Gold"/>
    <x v="249"/>
    <s v="Cashier"/>
    <s v="FreshMart Surat Junction"/>
    <x v="1"/>
    <x v="1"/>
    <x v="4"/>
    <n v="4"/>
    <n v="0.22052596253584722"/>
    <x v="4"/>
  </r>
  <r>
    <s v="INV101485"/>
    <d v="2025-01-12T00:00:00"/>
    <s v="CUST0613"/>
    <s v="PRD109"/>
    <s v="STR127"/>
    <s v="EMP0239"/>
    <n v="8"/>
    <n v="169.42"/>
    <n v="20"/>
    <n v="271.07"/>
    <n v="1084.29"/>
    <n v="1103.5999999999999"/>
    <n v="-19.309999999999999"/>
    <x v="0"/>
    <x v="0"/>
    <x v="0"/>
    <n v="0.43819444444444444"/>
    <s v="Weekday"/>
    <x v="18"/>
    <x v="4"/>
    <n v="157.97999999999999"/>
    <s v="Meena Menon"/>
    <s v="Gold"/>
    <x v="133"/>
    <s v="Billing"/>
    <s v="FreshMart Surat Enclave"/>
    <x v="1"/>
    <x v="1"/>
    <x v="7"/>
    <n v="1"/>
    <n v="-1.7808888765920555E-2"/>
    <x v="2"/>
  </r>
  <r>
    <s v="INV101060"/>
    <d v="2025-11-29T00:00:00"/>
    <s v="CUST0496"/>
    <s v="PRD110"/>
    <s v="STR137"/>
    <s v="EMP0307"/>
    <n v="5"/>
    <n v="325.3"/>
    <n v="5"/>
    <n v="81.33"/>
    <n v="1776.95"/>
    <n v="1268.5"/>
    <n v="508.45"/>
    <x v="5"/>
    <x v="0"/>
    <x v="0"/>
    <n v="0.90486111111111112"/>
    <s v="Weekend"/>
    <x v="141"/>
    <x v="4"/>
    <n v="291.93"/>
    <s v="Senthil Venkataraman"/>
    <s v="Gold"/>
    <x v="310"/>
    <s v="Cashier"/>
    <s v="FreshMart Ahmedabad Square"/>
    <x v="1"/>
    <x v="1"/>
    <x v="5"/>
    <n v="11"/>
    <n v="0.28613635724134051"/>
    <x v="4"/>
  </r>
  <r>
    <s v="INV102468"/>
    <d v="2025-11-26T00:00:00"/>
    <s v="CUST0293"/>
    <s v="PRD075"/>
    <s v="STR096"/>
    <s v="EMP0301"/>
    <n v="3"/>
    <n v="318.41000000000003"/>
    <n v="15"/>
    <n v="143.28"/>
    <n v="811.95"/>
    <n v="675.84"/>
    <n v="136.11000000000001"/>
    <x v="1"/>
    <x v="0"/>
    <x v="0"/>
    <n v="0.46805555555555556"/>
    <s v="Weekday"/>
    <x v="20"/>
    <x v="1"/>
    <n v="297.32"/>
    <s v="Suresh Chandran"/>
    <s v="Gold"/>
    <x v="228"/>
    <s v="Inventory"/>
    <s v="FreshMart Mumbai Bypass"/>
    <x v="1"/>
    <x v="1"/>
    <x v="5"/>
    <n v="11"/>
    <n v="0.16763347496767042"/>
    <x v="3"/>
  </r>
  <r>
    <s v="INV101397"/>
    <d v="2025-11-24T00:00:00"/>
    <s v="CUST0541"/>
    <s v="PRD094"/>
    <s v="STR097"/>
    <s v="EMP0340"/>
    <n v="4"/>
    <n v="332.05"/>
    <n v="15"/>
    <n v="199.23"/>
    <n v="1128.97"/>
    <n v="1002.76"/>
    <n v="126.21"/>
    <x v="1"/>
    <x v="0"/>
    <x v="0"/>
    <n v="0.88958333333333328"/>
    <s v="Weekday"/>
    <x v="130"/>
    <x v="10"/>
    <n v="298.68"/>
    <s v="Divya Reddy"/>
    <s v="Gold"/>
    <x v="245"/>
    <s v="Cashier"/>
    <s v="FreshMart Ahmedabad Arcade"/>
    <x v="1"/>
    <x v="1"/>
    <x v="5"/>
    <n v="11"/>
    <n v="0.11179216453935888"/>
    <x v="3"/>
  </r>
  <r>
    <s v="INV101541"/>
    <d v="2025-11-20T00:00:00"/>
    <s v="CUST0108"/>
    <s v="PRD103"/>
    <s v="STR132"/>
    <s v="EMP0106"/>
    <n v="6"/>
    <n v="404.27"/>
    <n v="5"/>
    <n v="121.28"/>
    <n v="2304.34"/>
    <n v="1820.46"/>
    <n v="483.88"/>
    <x v="5"/>
    <x v="0"/>
    <x v="0"/>
    <n v="0.59375"/>
    <s v="Weekday"/>
    <x v="93"/>
    <x v="10"/>
    <n v="355.64"/>
    <s v="Tara Rao"/>
    <s v="Gold"/>
    <x v="217"/>
    <s v="Sales"/>
    <s v="FreshMart Surat Plaza"/>
    <x v="1"/>
    <x v="1"/>
    <x v="5"/>
    <n v="11"/>
    <n v="0.20998637353862709"/>
    <x v="4"/>
  </r>
  <r>
    <s v="INV100113"/>
    <d v="2025-11-16T00:00:00"/>
    <s v="CUST0346"/>
    <s v="PRD095"/>
    <s v="STR132"/>
    <s v="EMP0151"/>
    <n v="8"/>
    <n v="84.09"/>
    <n v="10"/>
    <n v="67.27"/>
    <n v="696.27"/>
    <n v="497.12"/>
    <n v="199.15"/>
    <x v="0"/>
    <x v="0"/>
    <x v="0"/>
    <n v="0.88541666666666663"/>
    <s v="Weekend"/>
    <x v="53"/>
    <x v="10"/>
    <n v="75.680000000000007"/>
    <s v="Thenmozhi Devi"/>
    <s v="Gold"/>
    <x v="86"/>
    <s v="Billing"/>
    <s v="FreshMart Surat Plaza"/>
    <x v="1"/>
    <x v="1"/>
    <x v="5"/>
    <n v="11"/>
    <n v="0.28602409984632399"/>
    <x v="1"/>
  </r>
  <r>
    <s v="INV101901"/>
    <d v="2025-10-11T00:00:00"/>
    <s v="CUST0412"/>
    <s v="PRD035"/>
    <s v="STR040"/>
    <s v="EMP0061"/>
    <n v="3"/>
    <n v="566.29999999999995"/>
    <n v="5"/>
    <n v="84.94"/>
    <n v="1613.96"/>
    <n v="1169.4000000000001"/>
    <n v="444.56"/>
    <x v="3"/>
    <x v="0"/>
    <x v="0"/>
    <n v="0.49027777777777776"/>
    <s v="Weekday"/>
    <x v="40"/>
    <x v="3"/>
    <n v="503.36"/>
    <s v="Kalpana Gounder"/>
    <s v="Gold"/>
    <x v="177"/>
    <s v="Billing"/>
    <s v="FreshMart Coimbatore Colony"/>
    <x v="1"/>
    <x v="1"/>
    <x v="8"/>
    <n v="10"/>
    <n v="0.27544672730427022"/>
    <x v="4"/>
  </r>
  <r>
    <s v="INV101374"/>
    <d v="2025-06-11T00:00:00"/>
    <s v="CUST0384"/>
    <s v="PRD030"/>
    <s v="STR101"/>
    <s v="EMP0016"/>
    <n v="7"/>
    <n v="189.04"/>
    <n v="10"/>
    <n v="132.33000000000001"/>
    <n v="1190.95"/>
    <n v="994"/>
    <n v="196.95"/>
    <x v="2"/>
    <x v="0"/>
    <x v="0"/>
    <n v="0.70347222222222228"/>
    <s v="Weekday"/>
    <x v="69"/>
    <x v="3"/>
    <n v="172.63"/>
    <s v="Anand Kumar"/>
    <s v="Gold"/>
    <x v="223"/>
    <s v="Store Manager"/>
    <s v="FreshMart Nagpur Junction"/>
    <x v="1"/>
    <x v="1"/>
    <x v="9"/>
    <n v="6"/>
    <n v="0.16537218187161509"/>
    <x v="1"/>
  </r>
  <r>
    <s v="INV102399"/>
    <d v="2025-02-11T00:00:00"/>
    <s v="CUST0096"/>
    <s v="PRD068"/>
    <s v="STR123"/>
    <s v="EMP0155"/>
    <n v="8"/>
    <n v="260.52"/>
    <n v="5"/>
    <n v="104.21"/>
    <n v="2276.94"/>
    <n v="1287.8399999999999"/>
    <n v="989.1"/>
    <x v="0"/>
    <x v="0"/>
    <x v="0"/>
    <n v="0.78819444444444442"/>
    <s v="Weekend"/>
    <x v="105"/>
    <x v="11"/>
    <n v="232.2"/>
    <s v="Hariharan Gounder"/>
    <s v="Gold"/>
    <x v="247"/>
    <s v="Cashier"/>
    <s v="FreshMart Mumbai Extension"/>
    <x v="1"/>
    <x v="1"/>
    <x v="0"/>
    <n v="2"/>
    <n v="0.43439879838730927"/>
    <x v="4"/>
  </r>
  <r>
    <s v="INV100440"/>
    <d v="2025-10-27T00:00:00"/>
    <s v="CUST0049"/>
    <s v="PRD012"/>
    <s v="STR105"/>
    <s v="EMP0089"/>
    <n v="4"/>
    <n v="597.21"/>
    <n v="20"/>
    <n v="477.77"/>
    <n v="1911.07"/>
    <n v="1345.6"/>
    <n v="565.47"/>
    <x v="4"/>
    <x v="0"/>
    <x v="0"/>
    <n v="0.58472222222222225"/>
    <s v="Weekday"/>
    <x v="51"/>
    <x v="6"/>
    <n v="541.35"/>
    <s v="Lokesh Gupta"/>
    <s v="Gold"/>
    <x v="239"/>
    <s v="Cashier"/>
    <s v="FreshMart Ahmedabad Junction"/>
    <x v="1"/>
    <x v="1"/>
    <x v="8"/>
    <n v="10"/>
    <n v="0.29589183023123172"/>
    <x v="2"/>
  </r>
  <r>
    <s v="INV101278"/>
    <d v="2025-10-25T00:00:00"/>
    <s v="CUST0279"/>
    <s v="PRD112"/>
    <s v="STR122"/>
    <s v="EMP0262"/>
    <n v="6"/>
    <n v="283.7"/>
    <n v="20"/>
    <n v="340.44"/>
    <n v="1566.02"/>
    <n v="1263.1199999999999"/>
    <n v="302.89999999999998"/>
    <x v="1"/>
    <x v="0"/>
    <x v="0"/>
    <n v="0.41805555555555557"/>
    <s v="Weekend"/>
    <x v="80"/>
    <x v="4"/>
    <n v="251.73"/>
    <s v="Ramesh Devi"/>
    <s v="Gold"/>
    <x v="234"/>
    <s v="Sales"/>
    <s v="FreshMart Pune Square"/>
    <x v="1"/>
    <x v="1"/>
    <x v="8"/>
    <n v="10"/>
    <n v="0.19342026283189231"/>
    <x v="2"/>
  </r>
  <r>
    <s v="INV100118"/>
    <d v="2025-10-24T00:00:00"/>
    <s v="CUST0119"/>
    <s v="PRD089"/>
    <s v="STR132"/>
    <s v="EMP0106"/>
    <n v="7"/>
    <n v="342.68"/>
    <n v="5"/>
    <n v="119.94"/>
    <n v="2278.8200000000002"/>
    <n v="1759.94"/>
    <n v="518.88"/>
    <x v="2"/>
    <x v="0"/>
    <x v="0"/>
    <n v="0.62083333333333335"/>
    <s v="Weekday"/>
    <x v="92"/>
    <x v="9"/>
    <n v="305.67"/>
    <s v="Nandhini Naidu"/>
    <s v="Gold"/>
    <x v="217"/>
    <s v="Sales"/>
    <s v="FreshMart Surat Plaza"/>
    <x v="1"/>
    <x v="1"/>
    <x v="8"/>
    <n v="10"/>
    <n v="0.22769679044417723"/>
    <x v="4"/>
  </r>
  <r>
    <s v="INV101158"/>
    <d v="2025-10-20T00:00:00"/>
    <s v="CUST0504"/>
    <s v="PRD082"/>
    <s v="STR115"/>
    <s v="EMP0136"/>
    <n v="3"/>
    <n v="238.97"/>
    <n v="10"/>
    <n v="71.69"/>
    <n v="645.22"/>
    <n v="577.23"/>
    <n v="67.989999999999995"/>
    <x v="2"/>
    <x v="0"/>
    <x v="0"/>
    <n v="0.4909722222222222"/>
    <s v="Weekday"/>
    <x v="31"/>
    <x v="9"/>
    <n v="232.92"/>
    <s v="Kalpana Kumar"/>
    <s v="Gold"/>
    <x v="290"/>
    <s v="Sales"/>
    <s v="FreshMart Surat Nagar"/>
    <x v="1"/>
    <x v="1"/>
    <x v="8"/>
    <n v="10"/>
    <n v="0.10537491088310963"/>
    <x v="1"/>
  </r>
  <r>
    <s v="INV100781"/>
    <d v="2025-10-17T00:00:00"/>
    <s v="CUST0060"/>
    <s v="PRD011"/>
    <s v="STR109"/>
    <s v="EMP0180"/>
    <n v="3"/>
    <n v="186.32"/>
    <n v="10"/>
    <n v="55.9"/>
    <n v="503.06"/>
    <n v="306.69"/>
    <n v="196.37"/>
    <x v="4"/>
    <x v="0"/>
    <x v="0"/>
    <n v="0.72986111111111107"/>
    <s v="Weekday"/>
    <x v="52"/>
    <x v="6"/>
    <n v="168.36"/>
    <s v="Anand Subramaniam"/>
    <s v="Gold"/>
    <x v="229"/>
    <s v="Billing"/>
    <s v="FreshMart Mumbai Complex"/>
    <x v="1"/>
    <x v="1"/>
    <x v="8"/>
    <n v="10"/>
    <n v="0.39035105156442573"/>
    <x v="1"/>
  </r>
  <r>
    <s v="INV101460"/>
    <d v="2025-10-15T00:00:00"/>
    <s v="CUST0370"/>
    <s v="PRD018"/>
    <s v="STR128"/>
    <s v="EMP0021"/>
    <n v="4"/>
    <n v="259.32"/>
    <n v="10"/>
    <n v="103.73"/>
    <n v="933.55"/>
    <n v="764.8"/>
    <n v="168.75"/>
    <x v="1"/>
    <x v="0"/>
    <x v="0"/>
    <n v="0.80277777777777781"/>
    <s v="Weekday"/>
    <x v="21"/>
    <x v="7"/>
    <n v="232.58"/>
    <s v="Jaya Naicker"/>
    <s v="Gold"/>
    <x v="129"/>
    <s v="Inventory"/>
    <s v="FreshMart Surat Junction"/>
    <x v="1"/>
    <x v="1"/>
    <x v="8"/>
    <n v="10"/>
    <n v="0.18076160891221682"/>
    <x v="1"/>
  </r>
  <r>
    <s v="INV101159"/>
    <d v="2025-10-14T00:00:00"/>
    <s v="CUST0675"/>
    <s v="PRD108"/>
    <s v="STR128"/>
    <s v="EMP0316"/>
    <n v="8"/>
    <n v="337.44"/>
    <n v="15"/>
    <n v="404.93"/>
    <n v="2294.59"/>
    <n v="2079.44"/>
    <n v="215.15"/>
    <x v="4"/>
    <x v="0"/>
    <x v="0"/>
    <n v="0.81944444444444442"/>
    <s v="Weekday"/>
    <x v="140"/>
    <x v="4"/>
    <n v="306.62"/>
    <s v="Anand Chettiar"/>
    <s v="Gold"/>
    <x v="235"/>
    <s v="Billing"/>
    <s v="FreshMart Surat Junction"/>
    <x v="1"/>
    <x v="1"/>
    <x v="8"/>
    <n v="10"/>
    <n v="9.3764027560479205E-2"/>
    <x v="3"/>
  </r>
  <r>
    <s v="INV102089"/>
    <d v="2025-10-14T00:00:00"/>
    <s v="CUST0686"/>
    <s v="PRD060"/>
    <s v="STR129"/>
    <s v="EMP0301"/>
    <n v="7"/>
    <n v="78.75"/>
    <n v="10"/>
    <n v="55.12"/>
    <n v="496.13"/>
    <n v="379.75"/>
    <n v="116.38"/>
    <x v="4"/>
    <x v="0"/>
    <x v="0"/>
    <n v="0.4909722222222222"/>
    <s v="Weekday"/>
    <x v="87"/>
    <x v="11"/>
    <n v="72.930000000000007"/>
    <s v="Hemalatha Balan"/>
    <s v="Gold"/>
    <x v="228"/>
    <s v="Inventory"/>
    <s v="FreshMart Ahmedabad Heights"/>
    <x v="1"/>
    <x v="1"/>
    <x v="8"/>
    <n v="10"/>
    <n v="0.23457561526212886"/>
    <x v="1"/>
  </r>
  <r>
    <s v="INV101728"/>
    <d v="2025-04-10T00:00:00"/>
    <s v="CUST0658"/>
    <s v="PRD017"/>
    <s v="STR126"/>
    <s v="EMP0063"/>
    <n v="3"/>
    <n v="493.36"/>
    <n v="10"/>
    <n v="148.01"/>
    <n v="1531.88"/>
    <n v="1193.07"/>
    <n v="338.81"/>
    <x v="2"/>
    <x v="0"/>
    <x v="0"/>
    <n v="0.90069444444444446"/>
    <s v="Weekend"/>
    <x v="34"/>
    <x v="7"/>
    <n v="464.41"/>
    <s v="Udhay Subramaniam"/>
    <s v="Gold"/>
    <x v="138"/>
    <s v="Store Manager"/>
    <s v="FreshMart Surat Hub"/>
    <x v="1"/>
    <x v="1"/>
    <x v="4"/>
    <n v="4"/>
    <n v="0.22117267671096952"/>
    <x v="1"/>
  </r>
  <r>
    <s v="INV102054"/>
    <d v="2025-03-10T00:00:00"/>
    <s v="CUST0221"/>
    <s v="PRD019"/>
    <s v="STR127"/>
    <s v="EMP0035"/>
    <n v="3"/>
    <n v="485.57"/>
    <n v="5"/>
    <n v="72.84"/>
    <n v="1383.87"/>
    <n v="1140.24"/>
    <n v="243.63"/>
    <x v="0"/>
    <x v="0"/>
    <x v="0"/>
    <n v="0.62777777777777777"/>
    <s v="Weekday"/>
    <x v="85"/>
    <x v="7"/>
    <n v="448.94"/>
    <s v="Mala Nathan"/>
    <s v="Gold"/>
    <x v="197"/>
    <s v="HR"/>
    <s v="FreshMart Surat Enclave"/>
    <x v="1"/>
    <x v="1"/>
    <x v="3"/>
    <n v="3"/>
    <n v="0.17604977346138007"/>
    <x v="4"/>
  </r>
  <r>
    <s v="INV100077"/>
    <d v="2025-02-10T00:00:00"/>
    <s v="CUST0567"/>
    <s v="PRD085"/>
    <s v="STR139"/>
    <s v="EMP0242"/>
    <n v="5"/>
    <n v="413.68"/>
    <n v="15"/>
    <n v="310.26"/>
    <n v="1758.14"/>
    <n v="1680.35"/>
    <n v="77.790000000000006"/>
    <x v="1"/>
    <x v="0"/>
    <x v="0"/>
    <n v="0.85833333333333328"/>
    <s v="Weekday"/>
    <x v="44"/>
    <x v="9"/>
    <n v="389.61"/>
    <s v="Bharath Balan"/>
    <s v="Gold"/>
    <x v="333"/>
    <s v="Inventory"/>
    <s v="FreshMart Nagpur Colony"/>
    <x v="1"/>
    <x v="1"/>
    <x v="0"/>
    <n v="2"/>
    <n v="4.4245623215443598E-2"/>
    <x v="3"/>
  </r>
  <r>
    <s v="INV100242"/>
    <d v="2025-09-21T00:00:00"/>
    <s v="CUST0599"/>
    <s v="PRD075"/>
    <s v="STR107"/>
    <s v="EMP0038"/>
    <n v="7"/>
    <n v="298.02"/>
    <n v="5"/>
    <n v="104.31"/>
    <n v="2279.1"/>
    <n v="1576.96"/>
    <n v="702.14"/>
    <x v="4"/>
    <x v="0"/>
    <x v="0"/>
    <n v="0.54166666666666663"/>
    <s v="Weekend"/>
    <x v="20"/>
    <x v="1"/>
    <n v="297.32"/>
    <s v="Kalpana Subramaniam"/>
    <s v="Gold"/>
    <x v="205"/>
    <s v="Inventory"/>
    <s v="FreshMart Surat Arcade"/>
    <x v="1"/>
    <x v="1"/>
    <x v="10"/>
    <n v="9"/>
    <n v="0.30807774998903076"/>
    <x v="4"/>
  </r>
  <r>
    <s v="INV100857"/>
    <d v="2025-09-13T00:00:00"/>
    <s v="CUST0293"/>
    <s v="PRD133"/>
    <s v="STR121"/>
    <s v="EMP0319"/>
    <n v="5"/>
    <n v="89.69"/>
    <n v="5"/>
    <n v="22.42"/>
    <n v="489.93"/>
    <n v="311.25"/>
    <n v="178.68"/>
    <x v="0"/>
    <x v="0"/>
    <x v="0"/>
    <n v="0.83333333333333337"/>
    <s v="Weekend"/>
    <x v="55"/>
    <x v="0"/>
    <n v="80.5"/>
    <s v="Suresh Chandran"/>
    <s v="Gold"/>
    <x v="244"/>
    <s v="Cashier"/>
    <s v="FreshMart Pune Junction"/>
    <x v="1"/>
    <x v="1"/>
    <x v="10"/>
    <n v="9"/>
    <n v="0.36470516196191294"/>
    <x v="4"/>
  </r>
  <r>
    <s v="INV101275"/>
    <d v="2025-11-09T00:00:00"/>
    <s v="CUST0157"/>
    <s v="PRD033"/>
    <s v="STR121"/>
    <s v="EMP0319"/>
    <n v="5"/>
    <n v="219.52"/>
    <n v="10"/>
    <n v="109.76"/>
    <n v="987.84"/>
    <n v="885.15"/>
    <n v="102.69"/>
    <x v="2"/>
    <x v="0"/>
    <x v="0"/>
    <n v="0.40208333333333335"/>
    <s v="Weekday"/>
    <x v="66"/>
    <x v="3"/>
    <n v="217.42"/>
    <s v="Prasath Chettiar"/>
    <s v="Gold"/>
    <x v="244"/>
    <s v="Cashier"/>
    <s v="FreshMart Pune Junction"/>
    <x v="1"/>
    <x v="1"/>
    <x v="5"/>
    <n v="11"/>
    <n v="0.10395408163265306"/>
    <x v="1"/>
  </r>
  <r>
    <s v="INV101547"/>
    <d v="2025-11-09T00:00:00"/>
    <s v="CUST0666"/>
    <s v="PRD110"/>
    <s v="STR109"/>
    <s v="EMP0180"/>
    <n v="4"/>
    <n v="328.15"/>
    <n v="20"/>
    <n v="262.52"/>
    <n v="1050.08"/>
    <n v="1014.8"/>
    <n v="35.28"/>
    <x v="2"/>
    <x v="0"/>
    <x v="0"/>
    <n v="0.41597222222222224"/>
    <s v="Weekday"/>
    <x v="141"/>
    <x v="4"/>
    <n v="291.93"/>
    <s v="Anand Reddy"/>
    <s v="Gold"/>
    <x v="229"/>
    <s v="Billing"/>
    <s v="FreshMart Mumbai Complex"/>
    <x v="1"/>
    <x v="1"/>
    <x v="5"/>
    <n v="11"/>
    <n v="3.359744019503276E-2"/>
    <x v="2"/>
  </r>
  <r>
    <s v="INV100483"/>
    <d v="2025-10-09T00:00:00"/>
    <s v="CUST0666"/>
    <s v="PRD114"/>
    <s v="STR097"/>
    <s v="EMP0146"/>
    <n v="6"/>
    <n v="200.08"/>
    <n v="10"/>
    <n v="120.05"/>
    <n v="1080.43"/>
    <n v="949.68"/>
    <n v="130.75"/>
    <x v="0"/>
    <x v="0"/>
    <x v="0"/>
    <n v="0.72916666666666663"/>
    <s v="Weekday"/>
    <x v="98"/>
    <x v="4"/>
    <n v="188.64"/>
    <s v="Anand Reddy"/>
    <s v="Gold"/>
    <x v="163"/>
    <s v="Inventory"/>
    <s v="FreshMart Ahmedabad Arcade"/>
    <x v="1"/>
    <x v="1"/>
    <x v="8"/>
    <n v="10"/>
    <n v="0.12101663226678266"/>
    <x v="1"/>
  </r>
  <r>
    <s v="INV100864"/>
    <d v="2025-10-09T00:00:00"/>
    <s v="CUST0572"/>
    <s v="PRD112"/>
    <s v="STR101"/>
    <s v="EMP0131"/>
    <n v="6"/>
    <n v="255.48"/>
    <n v="5"/>
    <n v="76.64"/>
    <n v="1456.24"/>
    <n v="1263.1199999999999"/>
    <n v="193.12"/>
    <x v="4"/>
    <x v="0"/>
    <x v="0"/>
    <n v="0.72569444444444442"/>
    <s v="Weekday"/>
    <x v="80"/>
    <x v="4"/>
    <n v="251.73"/>
    <s v="Chandrasekar Balan"/>
    <s v="Gold"/>
    <x v="167"/>
    <s v="Inventory"/>
    <s v="FreshMart Nagpur Junction"/>
    <x v="1"/>
    <x v="1"/>
    <x v="8"/>
    <n v="10"/>
    <n v="0.13261550293907598"/>
    <x v="4"/>
  </r>
  <r>
    <s v="INV101540"/>
    <d v="2025-07-09T00:00:00"/>
    <s v="CUST0610"/>
    <s v="PRD031"/>
    <s v="STR136"/>
    <s v="EMP0070"/>
    <n v="5"/>
    <n v="373.84"/>
    <n v="15"/>
    <n v="280.38"/>
    <n v="1827.14"/>
    <n v="1358.9"/>
    <n v="468.24"/>
    <x v="1"/>
    <x v="0"/>
    <x v="0"/>
    <n v="0.48333333333333334"/>
    <s v="Weekend"/>
    <x v="50"/>
    <x v="3"/>
    <n v="342.46"/>
    <s v="Gokul Chettiar"/>
    <s v="Gold"/>
    <x v="51"/>
    <s v="Sales"/>
    <s v="FreshMart Nagpur Crossing"/>
    <x v="1"/>
    <x v="1"/>
    <x v="1"/>
    <n v="7"/>
    <n v="0.25626936085904745"/>
    <x v="3"/>
  </r>
  <r>
    <s v="INV102323"/>
    <d v="2025-08-30T00:00:00"/>
    <s v="CUST0482"/>
    <s v="PRD035"/>
    <s v="STR129"/>
    <s v="EMP0196"/>
    <n v="5"/>
    <n v="545.58000000000004"/>
    <n v="10"/>
    <n v="272.79000000000002"/>
    <n v="2823.38"/>
    <n v="1949"/>
    <n v="874.38"/>
    <x v="1"/>
    <x v="0"/>
    <x v="0"/>
    <n v="0.41944444444444445"/>
    <s v="Weekend"/>
    <x v="40"/>
    <x v="3"/>
    <n v="503.36"/>
    <s v="Prakash Naicker"/>
    <s v="Gold"/>
    <x v="162"/>
    <s v="Operations"/>
    <s v="FreshMart Ahmedabad Heights"/>
    <x v="1"/>
    <x v="1"/>
    <x v="11"/>
    <n v="8"/>
    <n v="0.30969263790208895"/>
    <x v="1"/>
  </r>
  <r>
    <s v="INV102257"/>
    <d v="2025-08-21T00:00:00"/>
    <s v="CUST0082"/>
    <s v="PRD033"/>
    <s v="STR137"/>
    <s v="EMP0307"/>
    <n v="5"/>
    <n v="249.92"/>
    <n v="20"/>
    <n v="249.92"/>
    <n v="999.68"/>
    <n v="885.15"/>
    <n v="114.53"/>
    <x v="4"/>
    <x v="0"/>
    <x v="0"/>
    <n v="0.38750000000000001"/>
    <s v="Weekday"/>
    <x v="66"/>
    <x v="3"/>
    <n v="217.42"/>
    <s v="Kavya Raj"/>
    <s v="Gold"/>
    <x v="310"/>
    <s v="Cashier"/>
    <s v="FreshMart Ahmedabad Square"/>
    <x v="1"/>
    <x v="1"/>
    <x v="11"/>
    <n v="8"/>
    <n v="0.11456666133162613"/>
    <x v="2"/>
  </r>
  <r>
    <s v="INV101542"/>
    <d v="2025-08-14T00:00:00"/>
    <s v="CUST0495"/>
    <s v="PRD136"/>
    <s v="STR096"/>
    <s v="EMP0301"/>
    <n v="4"/>
    <n v="136.81"/>
    <n v="5"/>
    <n v="27.36"/>
    <n v="519.88"/>
    <n v="364.72"/>
    <n v="155.16"/>
    <x v="3"/>
    <x v="0"/>
    <x v="0"/>
    <n v="0.37638888888888888"/>
    <s v="Weekday"/>
    <x v="72"/>
    <x v="0"/>
    <n v="123.11"/>
    <s v="Bhuvana Pillai"/>
    <s v="Gold"/>
    <x v="228"/>
    <s v="Inventory"/>
    <s v="FreshMart Mumbai Bypass"/>
    <x v="1"/>
    <x v="1"/>
    <x v="11"/>
    <n v="8"/>
    <n v="0.29845348926675386"/>
    <x v="4"/>
  </r>
  <r>
    <s v="INV100722"/>
    <d v="2025-12-08T00:00:00"/>
    <s v="CUST0686"/>
    <s v="PRD055"/>
    <s v="STR129"/>
    <s v="EMP0150"/>
    <n v="8"/>
    <n v="141.26"/>
    <n v="10"/>
    <n v="113.01"/>
    <n v="1017.07"/>
    <n v="765.6"/>
    <n v="251.47"/>
    <x v="4"/>
    <x v="0"/>
    <x v="0"/>
    <n v="0.81944444444444442"/>
    <s v="Weekday"/>
    <x v="101"/>
    <x v="2"/>
    <n v="125.15"/>
    <s v="Hemalatha Balan"/>
    <s v="Gold"/>
    <x v="58"/>
    <s v="Operations"/>
    <s v="FreshMart Ahmedabad Heights"/>
    <x v="1"/>
    <x v="1"/>
    <x v="2"/>
    <n v="12"/>
    <n v="0.24724945185680433"/>
    <x v="1"/>
  </r>
  <r>
    <s v="INV100880"/>
    <d v="2025-07-08T00:00:00"/>
    <s v="CUST0505"/>
    <s v="PRD138"/>
    <s v="STR111"/>
    <s v="EMP0005"/>
    <n v="6"/>
    <n v="458.91"/>
    <n v="15"/>
    <n v="413.02"/>
    <n v="2340.44"/>
    <n v="1917.84"/>
    <n v="422.6"/>
    <x v="4"/>
    <x v="0"/>
    <x v="0"/>
    <n v="0.58333333333333337"/>
    <s v="Weekday"/>
    <x v="99"/>
    <x v="0"/>
    <n v="416.08"/>
    <s v="Yazhini Sekar"/>
    <s v="Gold"/>
    <x v="117"/>
    <s v="Inventory"/>
    <s v="FreshMart Mumbai Towers"/>
    <x v="1"/>
    <x v="1"/>
    <x v="1"/>
    <n v="7"/>
    <n v="0.18056433832954488"/>
    <x v="3"/>
  </r>
  <r>
    <s v="INV101109"/>
    <d v="2025-07-29T00:00:00"/>
    <s v="CUST0572"/>
    <s v="PRD101"/>
    <s v="STR115"/>
    <s v="EMP0072"/>
    <n v="5"/>
    <n v="507.59"/>
    <n v="10"/>
    <n v="253.79"/>
    <n v="2284.16"/>
    <n v="1935.8"/>
    <n v="348.36"/>
    <x v="1"/>
    <x v="0"/>
    <x v="0"/>
    <n v="0.41597222222222224"/>
    <s v="Weekday"/>
    <x v="79"/>
    <x v="10"/>
    <n v="451.89"/>
    <s v="Chandrasekar Balan"/>
    <s v="Gold"/>
    <x v="289"/>
    <s v="Sales"/>
    <s v="FreshMart Surat Nagar"/>
    <x v="1"/>
    <x v="1"/>
    <x v="1"/>
    <n v="7"/>
    <n v="0.15251120762118242"/>
    <x v="1"/>
  </r>
  <r>
    <s v="INV101681"/>
    <d v="2025-07-29T00:00:00"/>
    <s v="CUST0144"/>
    <s v="PRD079"/>
    <s v="STR111"/>
    <s v="EMP0307"/>
    <n v="8"/>
    <n v="263.72000000000003"/>
    <n v="15"/>
    <n v="316.45999999999998"/>
    <n v="1793.3"/>
    <n v="1552.48"/>
    <n v="240.82"/>
    <x v="5"/>
    <x v="0"/>
    <x v="0"/>
    <n v="0.38958333333333334"/>
    <s v="Weekday"/>
    <x v="64"/>
    <x v="1"/>
    <n v="260.93"/>
    <s v="Lalitha Chandran"/>
    <s v="Gold"/>
    <x v="310"/>
    <s v="Cashier"/>
    <s v="FreshMart Mumbai Towers"/>
    <x v="1"/>
    <x v="1"/>
    <x v="1"/>
    <n v="7"/>
    <n v="0.13428874142642055"/>
    <x v="3"/>
  </r>
  <r>
    <s v="INV102389"/>
    <d v="2025-07-29T00:00:00"/>
    <s v="CUST0610"/>
    <s v="PRD008"/>
    <s v="STR101"/>
    <s v="EMP0249"/>
    <n v="3"/>
    <n v="510.28"/>
    <n v="15"/>
    <n v="229.63"/>
    <n v="1301.21"/>
    <n v="848.64"/>
    <n v="452.57"/>
    <x v="2"/>
    <x v="0"/>
    <x v="0"/>
    <n v="0.6430555555555556"/>
    <s v="Weekday"/>
    <x v="68"/>
    <x v="6"/>
    <n v="455.79"/>
    <s v="Gokul Chettiar"/>
    <s v="Gold"/>
    <x v="123"/>
    <s v="Inventory"/>
    <s v="FreshMart Nagpur Junction"/>
    <x v="1"/>
    <x v="1"/>
    <x v="1"/>
    <n v="7"/>
    <n v="0.34780704113863248"/>
    <x v="3"/>
  </r>
  <r>
    <s v="INV101862"/>
    <d v="2025-07-20T00:00:00"/>
    <s v="CUST0046"/>
    <s v="PRD054"/>
    <s v="STR099"/>
    <s v="EMP0026"/>
    <n v="7"/>
    <n v="548.45000000000005"/>
    <n v="15"/>
    <n v="575.87"/>
    <n v="3752.77"/>
    <n v="2654.33"/>
    <n v="1098.44"/>
    <x v="4"/>
    <x v="0"/>
    <x v="0"/>
    <n v="0.86458333333333337"/>
    <s v="Weekend"/>
    <x v="3"/>
    <x v="2"/>
    <n v="530.16"/>
    <s v="Kishore Murugan"/>
    <s v="Gold"/>
    <x v="212"/>
    <s v="Operations"/>
    <s v="FreshMart Nagpur Plaza"/>
    <x v="1"/>
    <x v="1"/>
    <x v="1"/>
    <n v="7"/>
    <n v="0.29270112476917054"/>
    <x v="3"/>
  </r>
  <r>
    <s v="INV102426"/>
    <d v="2025-07-19T00:00:00"/>
    <s v="CUST0069"/>
    <s v="PRD031"/>
    <s v="STR136"/>
    <s v="EMP0070"/>
    <n v="4"/>
    <n v="343.24"/>
    <n v="10"/>
    <n v="137.30000000000001"/>
    <n v="1421.01"/>
    <n v="1087.1199999999999"/>
    <n v="333.89"/>
    <x v="5"/>
    <x v="0"/>
    <x v="0"/>
    <n v="0.47430555555555554"/>
    <s v="Weekend"/>
    <x v="50"/>
    <x v="3"/>
    <n v="342.46"/>
    <s v="Aishwarya Prabhu"/>
    <s v="Gold"/>
    <x v="51"/>
    <s v="Sales"/>
    <s v="FreshMart Nagpur Crossing"/>
    <x v="1"/>
    <x v="1"/>
    <x v="1"/>
    <n v="7"/>
    <n v="0.23496667862998852"/>
    <x v="1"/>
  </r>
  <r>
    <s v="INV101650"/>
    <d v="2025-07-17T00:00:00"/>
    <s v="CUST0600"/>
    <s v="PRD109"/>
    <s v="STR107"/>
    <s v="EMP0038"/>
    <n v="8"/>
    <n v="180.81"/>
    <n v="10"/>
    <n v="144.65"/>
    <n v="1301.83"/>
    <n v="1103.5999999999999"/>
    <n v="198.23"/>
    <x v="2"/>
    <x v="0"/>
    <x v="0"/>
    <n v="0.44027777777777777"/>
    <s v="Weekday"/>
    <x v="18"/>
    <x v="4"/>
    <n v="157.97999999999999"/>
    <s v="Anitha Reddy"/>
    <s v="Gold"/>
    <x v="205"/>
    <s v="Inventory"/>
    <s v="FreshMart Surat Arcade"/>
    <x v="1"/>
    <x v="1"/>
    <x v="1"/>
    <n v="7"/>
    <n v="0.15227026570289515"/>
    <x v="1"/>
  </r>
  <r>
    <s v="INV101411"/>
    <d v="2025-07-16T00:00:00"/>
    <s v="CUST0263"/>
    <s v="PRD072"/>
    <s v="STR099"/>
    <s v="EMP0202"/>
    <n v="5"/>
    <n v="357.79"/>
    <n v="10"/>
    <n v="178.9"/>
    <n v="1610.05"/>
    <n v="1319.25"/>
    <n v="290.8"/>
    <x v="2"/>
    <x v="0"/>
    <x v="0"/>
    <n v="0.57291666666666663"/>
    <s v="Weekday"/>
    <x v="57"/>
    <x v="1"/>
    <n v="340.25"/>
    <s v="Deepa Kumar"/>
    <s v="Gold"/>
    <x v="216"/>
    <s v="Sales"/>
    <s v="FreshMart Nagpur Plaza"/>
    <x v="1"/>
    <x v="1"/>
    <x v="1"/>
    <n v="7"/>
    <n v="0.18061550883512936"/>
    <x v="1"/>
  </r>
  <r>
    <s v="INV101649"/>
    <d v="2025-07-13T00:00:00"/>
    <s v="CUST0455"/>
    <s v="PRD135"/>
    <s v="STR119"/>
    <s v="EMP0110"/>
    <n v="3"/>
    <n v="431"/>
    <n v="20"/>
    <n v="258.60000000000002"/>
    <n v="1189.56"/>
    <n v="879.15"/>
    <n v="310.41000000000003"/>
    <x v="4"/>
    <x v="0"/>
    <x v="0"/>
    <n v="0.8569444444444444"/>
    <s v="Weekend"/>
    <x v="43"/>
    <x v="0"/>
    <n v="379.12"/>
    <s v="Nithya Venkataraman"/>
    <s v="Gold"/>
    <x v="178"/>
    <s v="Cashier"/>
    <s v="FreshMart Ahmedabad Nagar"/>
    <x v="1"/>
    <x v="1"/>
    <x v="1"/>
    <n v="7"/>
    <n v="0.26094522344396248"/>
    <x v="2"/>
  </r>
  <r>
    <s v="INV102496"/>
    <d v="2025-07-13T00:00:00"/>
    <s v="CUST0676"/>
    <s v="PRD050"/>
    <s v="STR094"/>
    <s v="EMP0008"/>
    <n v="5"/>
    <n v="52.47"/>
    <n v="10"/>
    <n v="26.23"/>
    <n v="271.54000000000002"/>
    <n v="187.4"/>
    <n v="84.14"/>
    <x v="4"/>
    <x v="0"/>
    <x v="0"/>
    <n v="0.38958333333333334"/>
    <s v="Weekend"/>
    <x v="2"/>
    <x v="2"/>
    <n v="51.33"/>
    <s v="Dhanush Mudaliar"/>
    <s v="Gold"/>
    <x v="226"/>
    <s v="Store Manager"/>
    <s v="FreshMart Mumbai Central"/>
    <x v="1"/>
    <x v="1"/>
    <x v="1"/>
    <n v="7"/>
    <n v="0.30986226706930836"/>
    <x v="1"/>
  </r>
  <r>
    <s v="INV100424"/>
    <d v="2025-07-07T00:00:00"/>
    <s v="CUST0610"/>
    <s v="PRD093"/>
    <s v="STR040"/>
    <s v="EMP0061"/>
    <n v="4"/>
    <n v="109.34"/>
    <n v="20"/>
    <n v="87.47"/>
    <n v="349.89"/>
    <n v="319.27999999999997"/>
    <n v="30.61"/>
    <x v="3"/>
    <x v="0"/>
    <x v="0"/>
    <n v="0.56041666666666667"/>
    <s v="Weekday"/>
    <x v="61"/>
    <x v="10"/>
    <n v="96.72"/>
    <s v="Gokul Chettiar"/>
    <s v="Gold"/>
    <x v="177"/>
    <s v="Billing"/>
    <s v="FreshMart Coimbatore Colony"/>
    <x v="1"/>
    <x v="1"/>
    <x v="1"/>
    <n v="7"/>
    <n v="8.7484638029094855E-2"/>
    <x v="2"/>
  </r>
  <r>
    <s v="INV102226"/>
    <d v="2025-06-29T00:00:00"/>
    <s v="CUST0188"/>
    <s v="PRD085"/>
    <s v="STR132"/>
    <s v="EMP0151"/>
    <n v="7"/>
    <n v="405.1"/>
    <n v="10"/>
    <n v="283.57"/>
    <n v="2934.95"/>
    <n v="2352.4899999999998"/>
    <n v="582.46"/>
    <x v="1"/>
    <x v="0"/>
    <x v="0"/>
    <n v="0.91111111111111109"/>
    <s v="Weekend"/>
    <x v="44"/>
    <x v="9"/>
    <n v="389.61"/>
    <s v="Gopal Raj"/>
    <s v="Gold"/>
    <x v="86"/>
    <s v="Billing"/>
    <s v="FreshMart Surat Plaza"/>
    <x v="1"/>
    <x v="1"/>
    <x v="9"/>
    <n v="6"/>
    <n v="0.19845653247925862"/>
    <x v="1"/>
  </r>
  <r>
    <s v="INV100133"/>
    <d v="2025-06-28T00:00:00"/>
    <s v="CUST0540"/>
    <s v="PRD051"/>
    <s v="STR132"/>
    <s v="EMP0151"/>
    <n v="4"/>
    <n v="164.99"/>
    <n v="15"/>
    <n v="98.99"/>
    <n v="645.12"/>
    <n v="451.2"/>
    <n v="193.92"/>
    <x v="5"/>
    <x v="0"/>
    <x v="0"/>
    <n v="0.5180555555555556"/>
    <s v="Weekend"/>
    <x v="136"/>
    <x v="2"/>
    <n v="147.97"/>
    <s v="Thenmozhi Naicker"/>
    <s v="Gold"/>
    <x v="86"/>
    <s v="Billing"/>
    <s v="FreshMart Surat Plaza"/>
    <x v="1"/>
    <x v="1"/>
    <x v="9"/>
    <n v="6"/>
    <n v="0.30059523809523808"/>
    <x v="3"/>
  </r>
  <r>
    <s v="INV100155"/>
    <d v="2025-06-24T00:00:00"/>
    <s v="CUST0676"/>
    <s v="PRD077"/>
    <s v="STR108"/>
    <s v="EMP0171"/>
    <n v="8"/>
    <n v="88.63"/>
    <n v="20"/>
    <n v="141.81"/>
    <n v="567.23"/>
    <n v="545.36"/>
    <n v="21.87"/>
    <x v="3"/>
    <x v="0"/>
    <x v="0"/>
    <n v="0.38611111111111113"/>
    <s v="Weekday"/>
    <x v="109"/>
    <x v="1"/>
    <n v="86.11"/>
    <s v="Dhanush Mudaliar"/>
    <s v="Gold"/>
    <x v="152"/>
    <s v="Cashier"/>
    <s v="FreshMart Mumbai Square"/>
    <x v="1"/>
    <x v="1"/>
    <x v="9"/>
    <n v="6"/>
    <n v="3.8555788657158474E-2"/>
    <x v="2"/>
  </r>
  <r>
    <s v="INV101401"/>
    <d v="2025-06-22T00:00:00"/>
    <s v="CUST0092"/>
    <s v="PRD023"/>
    <s v="STR130"/>
    <s v="EMP0066"/>
    <n v="5"/>
    <n v="368.06"/>
    <n v="15"/>
    <n v="276.05"/>
    <n v="1798.89"/>
    <n v="1330.5"/>
    <n v="468.39"/>
    <x v="5"/>
    <x v="0"/>
    <x v="0"/>
    <n v="0.62777777777777777"/>
    <s v="Weekend"/>
    <x v="11"/>
    <x v="7"/>
    <n v="342.27"/>
    <s v="Naveen Kumar"/>
    <s v="Gold"/>
    <x v="213"/>
    <s v="Operations"/>
    <s v="FreshMart Surat Central"/>
    <x v="1"/>
    <x v="1"/>
    <x v="9"/>
    <n v="6"/>
    <n v="0.26037723262678647"/>
    <x v="3"/>
  </r>
  <r>
    <s v="INV101428"/>
    <d v="2025-06-21T00:00:00"/>
    <s v="CUST0049"/>
    <s v="PRD024"/>
    <s v="STR105"/>
    <s v="EMP0089"/>
    <n v="7"/>
    <n v="359.18"/>
    <n v="10"/>
    <n v="251.43"/>
    <n v="2602.25"/>
    <n v="1722.84"/>
    <n v="879.41"/>
    <x v="2"/>
    <x v="0"/>
    <x v="0"/>
    <n v="0.84444444444444444"/>
    <s v="Weekend"/>
    <x v="88"/>
    <x v="7"/>
    <n v="313.47000000000003"/>
    <s v="Lokesh Gupta"/>
    <s v="Gold"/>
    <x v="239"/>
    <s v="Cashier"/>
    <s v="FreshMart Ahmedabad Junction"/>
    <x v="1"/>
    <x v="1"/>
    <x v="9"/>
    <n v="6"/>
    <n v="0.33794216543375921"/>
    <x v="1"/>
  </r>
  <r>
    <s v="INV100562"/>
    <d v="2025-11-06T00:00:00"/>
    <s v="CUST0611"/>
    <s v="PRD017"/>
    <s v="STR125"/>
    <s v="EMP0259"/>
    <n v="4"/>
    <n v="522.07000000000005"/>
    <n v="15"/>
    <n v="313.24"/>
    <n v="1775.04"/>
    <n v="1590.76"/>
    <n v="184.28"/>
    <x v="3"/>
    <x v="0"/>
    <x v="0"/>
    <n v="0.87152777777777779"/>
    <s v="Weekday"/>
    <x v="34"/>
    <x v="7"/>
    <n v="464.41"/>
    <s v="Vasanth Iyer"/>
    <s v="Gold"/>
    <x v="74"/>
    <s v="Inventory"/>
    <s v="FreshMart Nagpur Arcade"/>
    <x v="1"/>
    <x v="1"/>
    <x v="5"/>
    <n v="11"/>
    <n v="0.10381737876329548"/>
    <x v="3"/>
  </r>
  <r>
    <s v="INV101247"/>
    <d v="2025-09-06T00:00:00"/>
    <s v="CUST0639"/>
    <s v="PRD076"/>
    <s v="STR109"/>
    <s v="EMP0180"/>
    <n v="4"/>
    <n v="423.99"/>
    <n v="5"/>
    <n v="84.8"/>
    <n v="1611.16"/>
    <n v="1280.76"/>
    <n v="330.4"/>
    <x v="1"/>
    <x v="0"/>
    <x v="0"/>
    <n v="0.40208333333333335"/>
    <s v="Weekday"/>
    <x v="33"/>
    <x v="1"/>
    <n v="395.66"/>
    <s v="Hari Raj"/>
    <s v="Gold"/>
    <x v="229"/>
    <s v="Billing"/>
    <s v="FreshMart Mumbai Complex"/>
    <x v="1"/>
    <x v="1"/>
    <x v="10"/>
    <n v="9"/>
    <n v="0.20506963926611879"/>
    <x v="4"/>
  </r>
  <r>
    <s v="INV100837"/>
    <d v="2025-07-06T00:00:00"/>
    <s v="CUST0051"/>
    <s v="PRD125"/>
    <s v="STR130"/>
    <s v="EMP0217"/>
    <n v="8"/>
    <n v="220.37"/>
    <n v="10"/>
    <n v="176.3"/>
    <n v="1824.66"/>
    <n v="1563.52"/>
    <n v="261.14"/>
    <x v="2"/>
    <x v="0"/>
    <x v="0"/>
    <n v="0.71319444444444446"/>
    <s v="Weekend"/>
    <x v="82"/>
    <x v="8"/>
    <n v="219.39"/>
    <s v="Ovi Devi"/>
    <s v="Gold"/>
    <x v="227"/>
    <s v="Sales"/>
    <s v="FreshMart Surat Central"/>
    <x v="1"/>
    <x v="1"/>
    <x v="1"/>
    <n v="7"/>
    <n v="0.1431170738658161"/>
    <x v="1"/>
  </r>
  <r>
    <s v="INV101328"/>
    <d v="2025-05-29T00:00:00"/>
    <s v="CUST0168"/>
    <s v="PRD025"/>
    <s v="STR121"/>
    <s v="EMP0319"/>
    <n v="6"/>
    <n v="413.59"/>
    <n v="15"/>
    <n v="372.23"/>
    <n v="2109.31"/>
    <n v="1715.4"/>
    <n v="393.91"/>
    <x v="3"/>
    <x v="0"/>
    <x v="0"/>
    <n v="0.38541666666666669"/>
    <s v="Weekday"/>
    <x v="8"/>
    <x v="3"/>
    <n v="383.51"/>
    <s v="Naveen Prabhu"/>
    <s v="Gold"/>
    <x v="244"/>
    <s v="Cashier"/>
    <s v="FreshMart Pune Junction"/>
    <x v="1"/>
    <x v="1"/>
    <x v="6"/>
    <n v="5"/>
    <n v="0.18674827313197209"/>
    <x v="3"/>
  </r>
  <r>
    <s v="INV101845"/>
    <d v="2025-05-18T00:00:00"/>
    <s v="CUST0119"/>
    <s v="PRD107"/>
    <s v="STR096"/>
    <s v="EMP0301"/>
    <n v="3"/>
    <n v="459.74"/>
    <n v="15"/>
    <n v="206.88"/>
    <n v="1348.19"/>
    <n v="1045.23"/>
    <n v="302.95999999999998"/>
    <x v="3"/>
    <x v="0"/>
    <x v="0"/>
    <n v="0.8256944444444444"/>
    <s v="Weekend"/>
    <x v="94"/>
    <x v="4"/>
    <n v="405.1"/>
    <s v="Nandhini Naidu"/>
    <s v="Gold"/>
    <x v="228"/>
    <s v="Inventory"/>
    <s v="FreshMart Mumbai Bypass"/>
    <x v="1"/>
    <x v="1"/>
    <x v="6"/>
    <n v="5"/>
    <n v="0.22471610084631985"/>
    <x v="3"/>
  </r>
  <r>
    <s v="INV100879"/>
    <d v="2025-05-17T00:00:00"/>
    <s v="CUST0677"/>
    <s v="PRD090"/>
    <s v="STR101"/>
    <s v="EMP0098"/>
    <n v="4"/>
    <n v="446.42"/>
    <n v="10"/>
    <n v="178.57"/>
    <n v="1848.18"/>
    <n v="1480.72"/>
    <n v="367.46"/>
    <x v="2"/>
    <x v="0"/>
    <x v="0"/>
    <n v="0.46458333333333335"/>
    <s v="Weekend"/>
    <x v="49"/>
    <x v="9"/>
    <n v="438.7"/>
    <s v="Kamala Naidu"/>
    <s v="Gold"/>
    <x v="115"/>
    <s v="Inventory"/>
    <s v="FreshMart Nagpur Junction"/>
    <x v="1"/>
    <x v="1"/>
    <x v="6"/>
    <n v="5"/>
    <n v="0.19882262550184504"/>
    <x v="1"/>
  </r>
  <r>
    <s v="INV100093"/>
    <d v="2025-04-28T00:00:00"/>
    <s v="CUST0505"/>
    <s v="PRD088"/>
    <s v="STR120"/>
    <s v="EMP0344"/>
    <n v="6"/>
    <n v="465.55"/>
    <n v="15"/>
    <n v="419"/>
    <n v="2374.3000000000002"/>
    <n v="2047.44"/>
    <n v="326.86"/>
    <x v="5"/>
    <x v="0"/>
    <x v="0"/>
    <n v="0.82499999999999996"/>
    <s v="Weekday"/>
    <x v="16"/>
    <x v="9"/>
    <n v="404.97"/>
    <s v="Yazhini Sekar"/>
    <s v="Gold"/>
    <x v="34"/>
    <s v="Sales"/>
    <s v="FreshMart Nagpur Central"/>
    <x v="1"/>
    <x v="1"/>
    <x v="4"/>
    <n v="4"/>
    <n v="0.13766583835235649"/>
    <x v="3"/>
  </r>
  <r>
    <s v="INV101044"/>
    <d v="2025-04-22T00:00:00"/>
    <s v="CUST0584"/>
    <s v="PRD109"/>
    <s v="STR128"/>
    <s v="EMP0257"/>
    <n v="7"/>
    <n v="158.27000000000001"/>
    <n v="5"/>
    <n v="55.39"/>
    <n v="1052.5"/>
    <n v="965.65"/>
    <n v="86.85"/>
    <x v="1"/>
    <x v="0"/>
    <x v="0"/>
    <n v="0.45624999999999999"/>
    <s v="Weekday"/>
    <x v="18"/>
    <x v="4"/>
    <n v="157.97999999999999"/>
    <s v="Esha Krishnan"/>
    <s v="Gold"/>
    <x v="249"/>
    <s v="Cashier"/>
    <s v="FreshMart Surat Junction"/>
    <x v="1"/>
    <x v="1"/>
    <x v="4"/>
    <n v="4"/>
    <n v="8.2517814726840846E-2"/>
    <x v="4"/>
  </r>
  <r>
    <s v="INV100094"/>
    <d v="2025-04-20T00:00:00"/>
    <s v="CUST0246"/>
    <s v="PRD124"/>
    <s v="STR119"/>
    <s v="EMP0110"/>
    <n v="8"/>
    <n v="124.7"/>
    <n v="15"/>
    <n v="149.63999999999999"/>
    <n v="975.15"/>
    <n v="871.36"/>
    <n v="103.79"/>
    <x v="4"/>
    <x v="0"/>
    <x v="0"/>
    <n v="0.66180555555555554"/>
    <s v="Weekend"/>
    <x v="102"/>
    <x v="8"/>
    <n v="121.9"/>
    <s v="Udhay Varma"/>
    <s v="Gold"/>
    <x v="178"/>
    <s v="Cashier"/>
    <s v="FreshMart Ahmedabad Nagar"/>
    <x v="1"/>
    <x v="1"/>
    <x v="4"/>
    <n v="4"/>
    <n v="0.10643490745013588"/>
    <x v="3"/>
  </r>
  <r>
    <s v="INV101203"/>
    <d v="2025-04-18T00:00:00"/>
    <s v="CUST0654"/>
    <s v="PRD030"/>
    <s v="STR125"/>
    <s v="EMP0259"/>
    <n v="4"/>
    <n v="187.54"/>
    <n v="15"/>
    <n v="112.52"/>
    <n v="637.64"/>
    <n v="568"/>
    <n v="69.64"/>
    <x v="0"/>
    <x v="0"/>
    <x v="0"/>
    <n v="0.65"/>
    <s v="Weekday"/>
    <x v="69"/>
    <x v="3"/>
    <n v="172.63"/>
    <s v="Gokul Sekar"/>
    <s v="Gold"/>
    <x v="74"/>
    <s v="Inventory"/>
    <s v="FreshMart Nagpur Arcade"/>
    <x v="1"/>
    <x v="1"/>
    <x v="4"/>
    <n v="4"/>
    <n v="0.10921523116492064"/>
    <x v="3"/>
  </r>
  <r>
    <s v="INV102454"/>
    <d v="2025-04-16T00:00:00"/>
    <s v="CUST0329"/>
    <s v="PRD095"/>
    <s v="STR136"/>
    <s v="EMP0070"/>
    <n v="6"/>
    <n v="80.14"/>
    <n v="15"/>
    <n v="72.13"/>
    <n v="408.71"/>
    <n v="372.84"/>
    <n v="35.869999999999997"/>
    <x v="5"/>
    <x v="0"/>
    <x v="0"/>
    <n v="0.80347222222222225"/>
    <s v="Weekday"/>
    <x v="53"/>
    <x v="10"/>
    <n v="75.680000000000007"/>
    <s v="Usha Krishnan"/>
    <s v="Gold"/>
    <x v="51"/>
    <s v="Sales"/>
    <s v="FreshMart Nagpur Crossing"/>
    <x v="1"/>
    <x v="1"/>
    <x v="4"/>
    <n v="4"/>
    <n v="8.776394020209928E-2"/>
    <x v="3"/>
  </r>
  <r>
    <s v="INV101762"/>
    <d v="2025-07-04T00:00:00"/>
    <s v="CUST0509"/>
    <s v="PRD054"/>
    <s v="STR139"/>
    <s v="EMP0242"/>
    <n v="7"/>
    <n v="598.70000000000005"/>
    <n v="20"/>
    <n v="838.18"/>
    <n v="3352.72"/>
    <n v="2654.33"/>
    <n v="698.39"/>
    <x v="4"/>
    <x v="0"/>
    <x v="0"/>
    <n v="0.52430555555555558"/>
    <s v="Weekday"/>
    <x v="3"/>
    <x v="2"/>
    <n v="530.16"/>
    <s v="Harini Chandran"/>
    <s v="Gold"/>
    <x v="333"/>
    <s v="Inventory"/>
    <s v="FreshMart Nagpur Colony"/>
    <x v="1"/>
    <x v="1"/>
    <x v="1"/>
    <n v="7"/>
    <n v="0.208305495239686"/>
    <x v="2"/>
  </r>
  <r>
    <s v="INV102124"/>
    <d v="2025-01-04T00:00:00"/>
    <s v="CUST0246"/>
    <s v="PRD089"/>
    <s v="STR126"/>
    <s v="EMP0080"/>
    <n v="5"/>
    <n v="326.66000000000003"/>
    <n v="10"/>
    <n v="163.33000000000001"/>
    <n v="1469.97"/>
    <n v="1257.0999999999999"/>
    <n v="212.87"/>
    <x v="2"/>
    <x v="0"/>
    <x v="0"/>
    <n v="0.59305555555555556"/>
    <s v="Weekday"/>
    <x v="92"/>
    <x v="9"/>
    <n v="305.67"/>
    <s v="Udhay Varma"/>
    <s v="Gold"/>
    <x v="222"/>
    <s v="Sales"/>
    <s v="FreshMart Surat Hub"/>
    <x v="1"/>
    <x v="1"/>
    <x v="7"/>
    <n v="1"/>
    <n v="0.14481247916624149"/>
    <x v="1"/>
  </r>
  <r>
    <s v="INV100981"/>
    <d v="2026-11-01T00:00:00"/>
    <s v="CUST0219"/>
    <s v="PRD081"/>
    <s v="STR036"/>
    <s v="EMP0150"/>
    <n v="5"/>
    <n v="56.65"/>
    <n v="10"/>
    <n v="28.32"/>
    <n v="293.17"/>
    <n v="224.8"/>
    <n v="68.37"/>
    <x v="5"/>
    <x v="1"/>
    <x v="0"/>
    <n v="0.69374999999999998"/>
    <s v="Weekend"/>
    <x v="70"/>
    <x v="1"/>
    <n v="55.81"/>
    <s v="Pandi Naidu"/>
    <s v="Gold"/>
    <x v="58"/>
    <s v="Operations"/>
    <s v="FreshMart Chennai Central"/>
    <x v="0"/>
    <x v="0"/>
    <x v="5"/>
    <n v="11"/>
    <n v="0.23320940068902002"/>
    <x v="1"/>
  </r>
  <r>
    <s v="INV101651"/>
    <d v="2026-03-13T00:00:00"/>
    <s v="CUST0292"/>
    <s v="PRD008"/>
    <s v="STR054"/>
    <s v="EMP0104"/>
    <n v="1"/>
    <n v="455.79"/>
    <n v="15"/>
    <n v="68.37"/>
    <n v="387.42"/>
    <n v="282.88"/>
    <n v="104.54"/>
    <x v="2"/>
    <x v="1"/>
    <x v="0"/>
    <n v="0.52152777777777781"/>
    <s v="Weekday"/>
    <x v="68"/>
    <x v="6"/>
    <n v="455.79"/>
    <s v="Nirmala Venkataraman"/>
    <s v="Silver"/>
    <x v="81"/>
    <s v="Inventory"/>
    <s v="FreshMart Mysuru Plaza"/>
    <x v="0"/>
    <x v="0"/>
    <x v="3"/>
    <n v="3"/>
    <n v="0.26983635331165146"/>
    <x v="3"/>
  </r>
  <r>
    <s v="INV102260"/>
    <d v="2026-03-30T00:00:00"/>
    <s v="CUST0046"/>
    <s v="PRD148"/>
    <s v="STR062"/>
    <s v="EMP0350"/>
    <n v="3"/>
    <n v="120.92"/>
    <n v="15"/>
    <n v="54.41"/>
    <n v="308.35000000000002"/>
    <n v="249.99"/>
    <n v="58.36"/>
    <x v="0"/>
    <x v="1"/>
    <x v="0"/>
    <n v="0.64652777777777781"/>
    <s v="Weekday"/>
    <x v="115"/>
    <x v="5"/>
    <n v="108.97"/>
    <s v="Kishore Murugan"/>
    <s v="Gold"/>
    <x v="94"/>
    <s v="Cashier"/>
    <s v="FreshMart Hyderabad Crossing"/>
    <x v="0"/>
    <x v="0"/>
    <x v="3"/>
    <n v="3"/>
    <n v="0.18926544511107507"/>
    <x v="3"/>
  </r>
  <r>
    <s v="INV100080"/>
    <d v="2026-05-03T00:00:00"/>
    <s v="CUST0133"/>
    <s v="PRD087"/>
    <s v="STR004"/>
    <s v="EMP0212"/>
    <n v="5"/>
    <n v="71.290000000000006"/>
    <n v="5"/>
    <n v="17.82"/>
    <n v="338.63"/>
    <n v="296.85000000000002"/>
    <n v="41.78"/>
    <x v="5"/>
    <x v="1"/>
    <x v="0"/>
    <n v="0.57361111111111107"/>
    <s v="Weekday"/>
    <x v="97"/>
    <x v="9"/>
    <n v="71.290000000000006"/>
    <s v="Vasanthi Raj"/>
    <s v="Silver"/>
    <x v="84"/>
    <s v="Billing"/>
    <s v="FreshMart Erode Plaza"/>
    <x v="0"/>
    <x v="0"/>
    <x v="6"/>
    <n v="5"/>
    <n v="0.12337949974898858"/>
    <x v="4"/>
  </r>
  <r>
    <s v="INV101388"/>
    <d v="2025-12-25T00:00:00"/>
    <s v="CUST0277"/>
    <s v="PRD070"/>
    <s v="STR012"/>
    <s v="EMP0157"/>
    <n v="4"/>
    <n v="247.03"/>
    <n v="5"/>
    <n v="49.41"/>
    <n v="938.71"/>
    <n v="755.92"/>
    <n v="182.79"/>
    <x v="4"/>
    <x v="1"/>
    <x v="0"/>
    <n v="0.63402777777777775"/>
    <s v="Weekday"/>
    <x v="1"/>
    <x v="1"/>
    <n v="233.47"/>
    <s v="Senthil Kumar"/>
    <s v="Gold"/>
    <x v="142"/>
    <s v="Cashier"/>
    <s v="FreshMart Chennai Junction"/>
    <x v="0"/>
    <x v="1"/>
    <x v="2"/>
    <n v="12"/>
    <n v="0.19472467535234522"/>
    <x v="4"/>
  </r>
  <r>
    <s v="INV101259"/>
    <d v="2026-03-21T00:00:00"/>
    <s v="CUST0583"/>
    <s v="PRD133"/>
    <s v="STR091"/>
    <s v="EMP0164"/>
    <n v="5"/>
    <n v="80.5"/>
    <n v="5"/>
    <n v="20.12"/>
    <n v="439.74"/>
    <n v="311.25"/>
    <n v="128.49"/>
    <x v="4"/>
    <x v="1"/>
    <x v="0"/>
    <n v="0.39444444444444443"/>
    <s v="Weekend"/>
    <x v="55"/>
    <x v="0"/>
    <n v="80.5"/>
    <s v="Sudha Achari"/>
    <s v="Silver"/>
    <x v="230"/>
    <s v="Billing"/>
    <s v="FreshMart Tiruppur Plaza"/>
    <x v="0"/>
    <x v="0"/>
    <x v="3"/>
    <n v="3"/>
    <n v="0.29219538818392687"/>
    <x v="4"/>
  </r>
  <r>
    <s v="INV101286"/>
    <d v="2026-07-03T00:00:00"/>
    <s v="CUST0402"/>
    <s v="PRD035"/>
    <s v="STR011"/>
    <s v="EMP0102"/>
    <n v="7"/>
    <n v="531.25"/>
    <n v="15"/>
    <n v="557.80999999999995"/>
    <n v="3635.08"/>
    <n v="2728.6"/>
    <n v="906.48"/>
    <x v="2"/>
    <x v="1"/>
    <x v="0"/>
    <n v="0.45694444444444443"/>
    <s v="Weekend"/>
    <x v="40"/>
    <x v="3"/>
    <n v="503.36"/>
    <s v="Usha Raj"/>
    <s v="Gold"/>
    <x v="149"/>
    <s v="Cashier"/>
    <s v="FreshMart Bengaluru Enclave"/>
    <x v="0"/>
    <x v="0"/>
    <x v="1"/>
    <n v="7"/>
    <n v="0.24937002761974977"/>
    <x v="3"/>
  </r>
  <r>
    <s v="INV100460"/>
    <d v="2025-11-12T00:00:00"/>
    <s v="CUST0433"/>
    <s v="PRD035"/>
    <s v="STR071"/>
    <s v="EMP0144"/>
    <n v="4"/>
    <n v="525.54999999999995"/>
    <n v="20"/>
    <n v="420.44"/>
    <n v="1681.76"/>
    <n v="1559.2"/>
    <n v="122.56"/>
    <x v="3"/>
    <x v="1"/>
    <x v="0"/>
    <n v="0.6381944444444444"/>
    <s v="Weekday"/>
    <x v="40"/>
    <x v="3"/>
    <n v="503.36"/>
    <s v="Uma Nair"/>
    <s v="Gold"/>
    <x v="120"/>
    <s v="Cashier"/>
    <s v="FreshMart Salem Crossing"/>
    <x v="0"/>
    <x v="1"/>
    <x v="5"/>
    <n v="11"/>
    <n v="7.2876034630387221E-2"/>
    <x v="2"/>
  </r>
  <r>
    <s v="INV101682"/>
    <d v="2026-02-01T00:00:00"/>
    <s v="CUST0439"/>
    <m/>
    <s v="STR092"/>
    <s v="EMP0336"/>
    <n v="4"/>
    <n v="221.61"/>
    <n v="10"/>
    <n v="88.64"/>
    <n v="797.8"/>
    <n v="728.68"/>
    <n v="69.12"/>
    <x v="2"/>
    <x v="1"/>
    <x v="0"/>
    <n v="0.87013888888888891"/>
    <s v="Weekday"/>
    <x v="134"/>
    <x v="3"/>
    <m/>
    <s v="Vijay Velan"/>
    <s v="Silver"/>
    <x v="114"/>
    <s v="Billing"/>
    <s v="FreshMart Chennai Gardens"/>
    <x v="0"/>
    <x v="0"/>
    <x v="0"/>
    <n v="2"/>
    <n v="8.6638255201804973E-2"/>
    <x v="1"/>
  </r>
  <r>
    <s v="INV101626"/>
    <d v="2026-08-02T00:00:00"/>
    <s v="CUST0501"/>
    <s v="PRD081"/>
    <s v="STR088"/>
    <s v="EMP0287"/>
    <n v="2"/>
    <n v="55.81"/>
    <n v="20"/>
    <n v="22.32"/>
    <n v="102.7"/>
    <n v="89.92"/>
    <n v="12.78"/>
    <x v="0"/>
    <x v="1"/>
    <x v="0"/>
    <n v="0.85624999999999996"/>
    <s v="Weekend"/>
    <x v="70"/>
    <x v="1"/>
    <n v="55.81"/>
    <s v="Kavya Subramaniam"/>
    <s v="Bronze"/>
    <x v="67"/>
    <s v="Store Manager"/>
    <s v="FreshMart Salem Extension"/>
    <x v="0"/>
    <x v="0"/>
    <x v="11"/>
    <n v="8"/>
    <n v="0.12444011684518012"/>
    <x v="2"/>
  </r>
  <r>
    <s v="INV102313"/>
    <d v="2025-04-12T00:00:00"/>
    <s v="CUST0364"/>
    <s v="PRD103"/>
    <s v="STR043"/>
    <s v="EMP0014"/>
    <n v="4"/>
    <n v="355.64"/>
    <n v="20"/>
    <n v="284.51"/>
    <n v="1138.05"/>
    <n v="1213.6400000000001"/>
    <n v="-75.59"/>
    <x v="3"/>
    <x v="1"/>
    <x v="0"/>
    <n v="0.77916666666666667"/>
    <s v="Weekday"/>
    <x v="93"/>
    <x v="10"/>
    <n v="355.64"/>
    <s v="Suresh Sekar"/>
    <s v="Bronze"/>
    <x v="316"/>
    <s v="Billing"/>
    <s v="FreshMart Erode Heights"/>
    <x v="0"/>
    <x v="1"/>
    <x v="4"/>
    <n v="4"/>
    <n v="-6.6420631782434875E-2"/>
    <x v="2"/>
  </r>
  <r>
    <s v="INV101506"/>
    <d v="2025-10-31T00:00:00"/>
    <s v="CUST0634"/>
    <s v="PRD064"/>
    <s v="STR056"/>
    <s v="EMP0163"/>
    <n v="7"/>
    <n v="435.89"/>
    <n v="15"/>
    <n v="457.68"/>
    <n v="2593.5500000000002"/>
    <n v="1929.69"/>
    <n v="663.86"/>
    <x v="5"/>
    <x v="1"/>
    <x v="0"/>
    <n v="0.85902777777777772"/>
    <s v="Weekday"/>
    <x v="135"/>
    <x v="11"/>
    <n v="386.17"/>
    <s v="Chandrasekar Pandian"/>
    <s v="Gold"/>
    <x v="165"/>
    <s v="Cashier"/>
    <s v="FreshMart Bengaluru Junction"/>
    <x v="0"/>
    <x v="1"/>
    <x v="8"/>
    <n v="10"/>
    <n v="0.25596576121532261"/>
    <x v="3"/>
  </r>
  <r>
    <s v="INV102309"/>
    <d v="2025-10-27T00:00:00"/>
    <s v="CUST0293"/>
    <s v="PRD006"/>
    <s v="STR085"/>
    <s v="EMP0121"/>
    <n v="4"/>
    <n v="373.91"/>
    <n v="5"/>
    <n v="74.78"/>
    <n v="1420.86"/>
    <n v="865.28"/>
    <n v="555.58000000000004"/>
    <x v="5"/>
    <x v="1"/>
    <x v="0"/>
    <n v="0.67500000000000004"/>
    <s v="Weekday"/>
    <x v="81"/>
    <x v="6"/>
    <n v="343.56"/>
    <s v="Suresh Chandran"/>
    <s v="Gold"/>
    <x v="130"/>
    <s v="Cashier"/>
    <s v="FreshMart Mysuru Arcade"/>
    <x v="0"/>
    <x v="1"/>
    <x v="8"/>
    <n v="10"/>
    <n v="0.39101670819081408"/>
    <x v="4"/>
  </r>
  <r>
    <s v="INV100647"/>
    <d v="2025-03-10T00:00:00"/>
    <s v="CUST0049"/>
    <s v="PRD012"/>
    <s v="STR069"/>
    <s v="EMP0275"/>
    <n v="7"/>
    <n v="616.4"/>
    <n v="20"/>
    <n v="862.96"/>
    <n v="3451.84"/>
    <n v="2354.8000000000002"/>
    <n v="1097.04"/>
    <x v="1"/>
    <x v="1"/>
    <x v="0"/>
    <n v="0.89027777777777772"/>
    <s v="Weekday"/>
    <x v="51"/>
    <x v="6"/>
    <n v="541.35"/>
    <s v="Lokesh Gupta"/>
    <s v="Gold"/>
    <x v="160"/>
    <s v="Billing"/>
    <s v="FreshMart Madurai Gardens"/>
    <x v="0"/>
    <x v="1"/>
    <x v="3"/>
    <n v="3"/>
    <n v="0.31781310837118754"/>
    <x v="2"/>
  </r>
  <r>
    <s v="INV101360"/>
    <d v="2025-09-20T00:00:00"/>
    <s v="CUST0168"/>
    <s v="PRD103"/>
    <s v="STR038"/>
    <s v="EMP0041"/>
    <n v="6"/>
    <n v="365.89"/>
    <n v="5"/>
    <n v="109.77"/>
    <n v="2398.41"/>
    <n v="1820.46"/>
    <n v="577.95000000000005"/>
    <x v="5"/>
    <x v="1"/>
    <x v="0"/>
    <n v="0.4375"/>
    <s v="Weekend"/>
    <x v="93"/>
    <x v="10"/>
    <n v="355.64"/>
    <s v="Naveen Prabhu"/>
    <s v="Gold"/>
    <x v="179"/>
    <s v="Inventory"/>
    <s v="FreshMart Hyderabad Hub"/>
    <x v="0"/>
    <x v="1"/>
    <x v="10"/>
    <n v="9"/>
    <n v="0.24097214404543013"/>
    <x v="4"/>
  </r>
  <r>
    <s v="INV101810"/>
    <d v="2025-09-15T00:00:00"/>
    <s v="CUST0513"/>
    <s v="PRD092"/>
    <s v="STR033"/>
    <s v="EMP0313"/>
    <n v="2"/>
    <n v="224.28"/>
    <n v="5"/>
    <n v="22.43"/>
    <n v="426.13"/>
    <n v="384.78"/>
    <n v="41.35"/>
    <x v="1"/>
    <x v="1"/>
    <x v="0"/>
    <n v="0.4861111111111111"/>
    <s v="Weekday"/>
    <x v="22"/>
    <x v="9"/>
    <n v="224.28"/>
    <s v="Vani Reddy"/>
    <s v="Bronze"/>
    <x v="199"/>
    <s v="HR"/>
    <s v="FreshMart Ahmedabad Complex"/>
    <x v="0"/>
    <x v="1"/>
    <x v="10"/>
    <n v="9"/>
    <n v="9.7036115739328382E-2"/>
    <x v="4"/>
  </r>
  <r>
    <s v="INV101015"/>
    <d v="2025-08-22T00:00:00"/>
    <s v="CUST0529"/>
    <s v="PRD048"/>
    <s v="STR016"/>
    <s v="EMP0337"/>
    <n v="2"/>
    <n v="147.72"/>
    <n v="5"/>
    <n v="14.77"/>
    <n v="280.67"/>
    <n v="218.42"/>
    <n v="62.25"/>
    <x v="2"/>
    <x v="1"/>
    <x v="0"/>
    <n v="0.46805555555555556"/>
    <s v="Weekday"/>
    <x v="122"/>
    <x v="2"/>
    <n v="147.72"/>
    <s v="Indira Balan"/>
    <s v="Bronze"/>
    <x v="313"/>
    <s v="Store Manager"/>
    <s v="FreshMart Kochi Bypass"/>
    <x v="0"/>
    <x v="1"/>
    <x v="11"/>
    <n v="8"/>
    <n v="0.22179071507464282"/>
    <x v="4"/>
  </r>
  <r>
    <s v="INV101232"/>
    <d v="2025-10-08T00:00:00"/>
    <s v="CUST0028"/>
    <s v="PRD034"/>
    <s v="STR032"/>
    <s v="EMP0151"/>
    <n v="3"/>
    <n v="124.84"/>
    <n v="20"/>
    <n v="74.900000000000006"/>
    <n v="344.56"/>
    <n v="292.05"/>
    <n v="52.51"/>
    <x v="0"/>
    <x v="1"/>
    <x v="0"/>
    <n v="0.47222222222222221"/>
    <s v="Weekend"/>
    <x v="13"/>
    <x v="3"/>
    <n v="124.84"/>
    <s v="Nithya Pillai"/>
    <s v="Bronze"/>
    <x v="86"/>
    <s v="Billing"/>
    <s v="FreshMart Kochi Main Road"/>
    <x v="0"/>
    <x v="1"/>
    <x v="8"/>
    <n v="10"/>
    <n v="0.1523972602739726"/>
    <x v="2"/>
  </r>
  <r>
    <s v="INV100117"/>
    <d v="2025-07-19T00:00:00"/>
    <s v="CUST0369"/>
    <s v="PRD084"/>
    <s v="STR051"/>
    <s v="EMP0007"/>
    <n v="4"/>
    <n v="221.61"/>
    <n v="15"/>
    <n v="132.97"/>
    <n v="866.49"/>
    <n v="728.68"/>
    <n v="137.81"/>
    <x v="5"/>
    <x v="1"/>
    <x v="0"/>
    <n v="0.80902777777777779"/>
    <s v="Weekend"/>
    <x v="36"/>
    <x v="9"/>
    <n v="221.61"/>
    <s v="Bharath Gupta"/>
    <s v="Bronze"/>
    <x v="131"/>
    <s v="Billing"/>
    <s v="FreshMart Madurai Arcade"/>
    <x v="0"/>
    <x v="1"/>
    <x v="1"/>
    <n v="7"/>
    <n v="0.15904395896086509"/>
    <x v="3"/>
  </r>
  <r>
    <s v="INV102194"/>
    <d v="2025-07-18T00:00:00"/>
    <s v="CUST0664"/>
    <s v="PRD123"/>
    <s v="STR078"/>
    <s v="EMP0296"/>
    <n v="4"/>
    <n v="183.39"/>
    <n v="5"/>
    <n v="36.68"/>
    <n v="696.88"/>
    <n v="633.72"/>
    <n v="63.16"/>
    <x v="4"/>
    <x v="1"/>
    <x v="0"/>
    <n v="0.76527777777777772"/>
    <s v="Weekday"/>
    <x v="137"/>
    <x v="8"/>
    <n v="183.39"/>
    <s v="Chandran Prabhu"/>
    <s v="Silver"/>
    <x v="140"/>
    <s v="Billing"/>
    <s v="FreshMart Tiruppur Towers"/>
    <x v="0"/>
    <x v="1"/>
    <x v="1"/>
    <n v="7"/>
    <n v="9.0632533578234406E-2"/>
    <x v="4"/>
  </r>
  <r>
    <s v="INV102378"/>
    <d v="2025-06-25T00:00:00"/>
    <s v="CUST0119"/>
    <s v="PRD090"/>
    <s v="STR063"/>
    <s v="EMP0120"/>
    <n v="8"/>
    <n v="451.9"/>
    <n v="15"/>
    <n v="542.28"/>
    <n v="3072.92"/>
    <n v="2961.44"/>
    <n v="111.48"/>
    <x v="1"/>
    <x v="1"/>
    <x v="0"/>
    <n v="0.64861111111111114"/>
    <s v="Weekday"/>
    <x v="49"/>
    <x v="9"/>
    <n v="438.7"/>
    <s v="Nandhini Naidu"/>
    <s v="Gold"/>
    <x v="147"/>
    <s v="Cashier"/>
    <s v="FreshMart Hyderabad Market"/>
    <x v="0"/>
    <x v="1"/>
    <x v="9"/>
    <n v="6"/>
    <n v="3.6278197935514102E-2"/>
    <x v="3"/>
  </r>
  <r>
    <s v="INV102367"/>
    <d v="2025-05-31T00:00:00"/>
    <s v="CUST0008"/>
    <s v="PRD124"/>
    <s v="STR033"/>
    <s v="EMP0024"/>
    <n v="3"/>
    <n v="121.9"/>
    <n v="20"/>
    <n v="73.14"/>
    <n v="336.44"/>
    <n v="326.76"/>
    <n v="9.68"/>
    <x v="3"/>
    <x v="1"/>
    <x v="0"/>
    <n v="0.55694444444444446"/>
    <s v="Weekend"/>
    <x v="102"/>
    <x v="8"/>
    <n v="121.9"/>
    <s v="Eswari Raj"/>
    <s v="Silver"/>
    <x v="156"/>
    <s v="Cashier"/>
    <s v="FreshMart Ahmedabad Complex"/>
    <x v="0"/>
    <x v="1"/>
    <x v="6"/>
    <n v="5"/>
    <n v="2.8771846391630006E-2"/>
    <x v="2"/>
  </r>
  <r>
    <s v="INV101404"/>
    <d v="2025-09-05T00:00:00"/>
    <s v="CUST0426"/>
    <s v="PRD015"/>
    <s v="STR008"/>
    <s v="EMP0301"/>
    <n v="2"/>
    <n v="459.58"/>
    <n v="15"/>
    <n v="137.87"/>
    <n v="781.29"/>
    <n v="773.78"/>
    <n v="7.51"/>
    <x v="4"/>
    <x v="1"/>
    <x v="0"/>
    <n v="0.84097222222222223"/>
    <s v="Weekday"/>
    <x v="19"/>
    <x v="7"/>
    <n v="459.58"/>
    <s v="Venkat Nathan"/>
    <s v="Bronze"/>
    <x v="228"/>
    <s v="Inventory"/>
    <s v="FreshMart Kochi Plaza"/>
    <x v="0"/>
    <x v="1"/>
    <x v="10"/>
    <n v="9"/>
    <n v="9.6123078498380893E-3"/>
    <x v="3"/>
  </r>
  <r>
    <s v="INV101161"/>
    <d v="2025-12-28T00:00:00"/>
    <s v="CUST0205"/>
    <s v="PRD075"/>
    <s v="STR021"/>
    <s v="EMP0280"/>
    <n v="8"/>
    <n v="320.10000000000002"/>
    <n v="10"/>
    <n v="256.08"/>
    <n v="2650.43"/>
    <n v="1802.24"/>
    <n v="848.19"/>
    <x v="5"/>
    <x v="0"/>
    <x v="0"/>
    <n v="0.70138888888888884"/>
    <s v="Weekend"/>
    <x v="20"/>
    <x v="1"/>
    <n v="297.32"/>
    <s v="Lalitha Nathan"/>
    <s v="Gold"/>
    <x v="61"/>
    <s v="Store Manager"/>
    <s v="FreshMart Madurai Market"/>
    <x v="0"/>
    <x v="1"/>
    <x v="2"/>
    <n v="12"/>
    <n v="0.32001977037688228"/>
    <x v="1"/>
  </r>
  <r>
    <s v="INV100680"/>
    <d v="2025-12-14T00:00:00"/>
    <s v="CUST0186"/>
    <s v="PRD025"/>
    <s v="STR021"/>
    <s v="EMP0280"/>
    <n v="2"/>
    <n v="383.51"/>
    <n v="10"/>
    <n v="76.7"/>
    <n v="793.87"/>
    <n v="571.79999999999995"/>
    <n v="222.07"/>
    <x v="1"/>
    <x v="0"/>
    <x v="0"/>
    <n v="0.85902777777777772"/>
    <s v="Weekend"/>
    <x v="8"/>
    <x v="3"/>
    <n v="383.51"/>
    <s v="Bhavani Pillai"/>
    <s v="Bronze"/>
    <x v="61"/>
    <s v="Store Manager"/>
    <s v="FreshMart Madurai Market"/>
    <x v="0"/>
    <x v="1"/>
    <x v="2"/>
    <n v="12"/>
    <n v="0.27973093831483742"/>
    <x v="1"/>
  </r>
  <r>
    <s v="INV100728"/>
    <d v="2026-01-24T00:00:00"/>
    <s v="CUST0223"/>
    <s v="PRD005"/>
    <s v="STR029"/>
    <s v="EMP0035"/>
    <n v="5"/>
    <n v="336.33"/>
    <n v="10"/>
    <n v="168.16"/>
    <n v="1740.51"/>
    <n v="1026.3499999999999"/>
    <n v="714.16"/>
    <x v="3"/>
    <x v="0"/>
    <x v="0"/>
    <n v="0.4"/>
    <s v="Weekend"/>
    <x v="24"/>
    <x v="6"/>
    <n v="332.74"/>
    <s v="Gopal Velan"/>
    <s v="Gold"/>
    <x v="197"/>
    <s v="HR"/>
    <s v="FreshMart Bengaluru Colony"/>
    <x v="0"/>
    <x v="0"/>
    <x v="7"/>
    <n v="1"/>
    <n v="0.41031651642334716"/>
    <x v="1"/>
  </r>
  <r>
    <s v="INV102270"/>
    <d v="2025-12-20T00:00:00"/>
    <s v="CUST0231"/>
    <s v="PRD033"/>
    <s v="STR058"/>
    <s v="EMP0154"/>
    <n v="7"/>
    <n v="219.61"/>
    <n v="15"/>
    <n v="230.59"/>
    <n v="1502.68"/>
    <n v="1239.21"/>
    <n v="263.47000000000003"/>
    <x v="3"/>
    <x v="0"/>
    <x v="0"/>
    <n v="0.65416666666666667"/>
    <s v="Weekend"/>
    <x v="66"/>
    <x v="3"/>
    <n v="217.42"/>
    <s v="Suresh Menon"/>
    <s v="Gold"/>
    <x v="103"/>
    <s v="Store Manager"/>
    <s v="FreshMart Erode Central"/>
    <x v="0"/>
    <x v="1"/>
    <x v="2"/>
    <n v="12"/>
    <n v="0.17533340431761921"/>
    <x v="3"/>
  </r>
  <r>
    <s v="INV102375"/>
    <d v="2026-03-29T00:00:00"/>
    <s v="CUST0297"/>
    <s v="PRD122"/>
    <s v="STR074"/>
    <s v="EMP0270"/>
    <n v="4"/>
    <n v="106.97"/>
    <n v="20"/>
    <n v="85.58"/>
    <n v="393.64"/>
    <n v="354.88"/>
    <n v="38.76"/>
    <x v="0"/>
    <x v="0"/>
    <x v="0"/>
    <n v="0.90138888888888891"/>
    <s v="Weekend"/>
    <x v="12"/>
    <x v="8"/>
    <n v="102.51"/>
    <s v="Nithya Sharma"/>
    <s v="Gold"/>
    <x v="135"/>
    <s v="Operations"/>
    <s v="FreshMart Mysuru Main Road"/>
    <x v="0"/>
    <x v="0"/>
    <x v="3"/>
    <n v="3"/>
    <n v="9.8465603089116963E-2"/>
    <x v="2"/>
  </r>
  <r>
    <s v="INV101006"/>
    <d v="2026-03-28T00:00:00"/>
    <s v="CUST0293"/>
    <s v="PRD098"/>
    <s v="STR046"/>
    <s v="EMP0023"/>
    <n v="3"/>
    <n v="87.95"/>
    <n v="5"/>
    <n v="13.19"/>
    <n v="288.26"/>
    <n v="207.27"/>
    <n v="80.989999999999995"/>
    <x v="3"/>
    <x v="0"/>
    <x v="0"/>
    <n v="0.43125000000000002"/>
    <s v="Weekend"/>
    <x v="32"/>
    <x v="10"/>
    <n v="83.13"/>
    <s v="Suresh Chandran"/>
    <s v="Gold"/>
    <x v="87"/>
    <s v="Operations"/>
    <s v="FreshMart Mysuru Colony"/>
    <x v="0"/>
    <x v="0"/>
    <x v="3"/>
    <n v="3"/>
    <n v="0.28096163186012629"/>
    <x v="4"/>
  </r>
  <r>
    <s v="INV100392"/>
    <d v="2026-03-15T00:00:00"/>
    <s v="CUST0395"/>
    <s v="PRD086"/>
    <s v="STR036"/>
    <s v="EMP0150"/>
    <n v="4"/>
    <n v="327.08"/>
    <n v="20"/>
    <n v="261.66000000000003"/>
    <n v="1203.6600000000001"/>
    <n v="1098.44"/>
    <n v="105.22"/>
    <x v="3"/>
    <x v="0"/>
    <x v="0"/>
    <n v="0.61597222222222225"/>
    <s v="Weekend"/>
    <x v="100"/>
    <x v="9"/>
    <n v="327.08"/>
    <s v="Arun Pandian"/>
    <s v="Bronze"/>
    <x v="58"/>
    <s v="Operations"/>
    <s v="FreshMart Chennai Central"/>
    <x v="0"/>
    <x v="0"/>
    <x v="3"/>
    <n v="3"/>
    <n v="8.7416712360633392E-2"/>
    <x v="2"/>
  </r>
  <r>
    <s v="INV101298"/>
    <d v="2025-12-27T00:00:00"/>
    <s v="CUST0311"/>
    <s v="PRD091"/>
    <s v="STR073"/>
    <s v="EMP0268"/>
    <n v="3"/>
    <n v="376.11"/>
    <n v="10"/>
    <n v="112.83"/>
    <n v="1167.82"/>
    <n v="904.71"/>
    <n v="263.11"/>
    <x v="1"/>
    <x v="0"/>
    <x v="0"/>
    <n v="0.82708333333333328"/>
    <s v="Weekend"/>
    <x v="74"/>
    <x v="9"/>
    <n v="376.11"/>
    <s v="Sudha Pandian"/>
    <s v="Bronze"/>
    <x v="90"/>
    <s v="Store Manager"/>
    <s v="FreshMart Bengaluru Market"/>
    <x v="0"/>
    <x v="1"/>
    <x v="2"/>
    <n v="12"/>
    <n v="0.22530013186963746"/>
    <x v="1"/>
  </r>
  <r>
    <s v="INV101253"/>
    <d v="2025-12-13T00:00:00"/>
    <s v="CUST0312"/>
    <s v="PRD034"/>
    <s v="STR026"/>
    <s v="EMP0253"/>
    <n v="8"/>
    <n v="127.5"/>
    <n v="5"/>
    <n v="51"/>
    <n v="1114.3499999999999"/>
    <n v="778.8"/>
    <n v="335.55"/>
    <x v="3"/>
    <x v="0"/>
    <x v="0"/>
    <n v="0.4465277777777778"/>
    <s v="Weekend"/>
    <x v="13"/>
    <x v="3"/>
    <n v="124.84"/>
    <s v="Tara Sharma"/>
    <s v="Gold"/>
    <x v="77"/>
    <s v="HR"/>
    <s v="FreshMart Mysuru Crossing"/>
    <x v="0"/>
    <x v="1"/>
    <x v="2"/>
    <n v="12"/>
    <n v="0.30111724323596717"/>
    <x v="4"/>
  </r>
  <r>
    <s v="INV100269"/>
    <d v="2026-01-03T00:00:00"/>
    <s v="CUST0658"/>
    <s v="PRD099"/>
    <s v="STR058"/>
    <s v="EMP0182"/>
    <n v="7"/>
    <n v="454.66"/>
    <n v="5"/>
    <n v="159.13"/>
    <n v="3477.01"/>
    <n v="2432.29"/>
    <n v="1044.72"/>
    <x v="4"/>
    <x v="0"/>
    <x v="0"/>
    <n v="0.72013888888888888"/>
    <s v="Weekend"/>
    <x v="20"/>
    <x v="10"/>
    <n v="401.06"/>
    <s v="Udhay Subramaniam"/>
    <s v="Gold"/>
    <x v="184"/>
    <s v="Operations"/>
    <s v="FreshMart Erode Central"/>
    <x v="0"/>
    <x v="0"/>
    <x v="7"/>
    <n v="1"/>
    <n v="0.30046505474531277"/>
    <x v="4"/>
  </r>
  <r>
    <s v="INV101119"/>
    <d v="2026-02-22T00:00:00"/>
    <s v="CUST0501"/>
    <s v="PRD012"/>
    <s v="STR026"/>
    <s v="EMP0253"/>
    <n v="3"/>
    <n v="541.35"/>
    <n v="10"/>
    <n v="162.41"/>
    <n v="1680.89"/>
    <n v="1009.2"/>
    <n v="671.69"/>
    <x v="5"/>
    <x v="0"/>
    <x v="0"/>
    <n v="0.58472222222222225"/>
    <s v="Weekend"/>
    <x v="51"/>
    <x v="6"/>
    <n v="541.35"/>
    <s v="Kavya Subramaniam"/>
    <s v="Bronze"/>
    <x v="77"/>
    <s v="HR"/>
    <s v="FreshMart Mysuru Crossing"/>
    <x v="0"/>
    <x v="0"/>
    <x v="0"/>
    <n v="2"/>
    <n v="0.39960378133012869"/>
    <x v="1"/>
  </r>
  <r>
    <s v="INV100173"/>
    <d v="2026-02-15T00:00:00"/>
    <s v="CUST0692"/>
    <s v="PRD110"/>
    <s v="STR052"/>
    <s v="EMP0232"/>
    <n v="2"/>
    <n v="291.93"/>
    <n v="15"/>
    <n v="87.58"/>
    <n v="570.72"/>
    <n v="507.4"/>
    <n v="63.32"/>
    <x v="1"/>
    <x v="0"/>
    <x v="0"/>
    <n v="0.60347222222222219"/>
    <s v="Weekend"/>
    <x v="141"/>
    <x v="4"/>
    <n v="291.93"/>
    <s v="Ovi Mudaliar"/>
    <s v="Silver"/>
    <x v="75"/>
    <s v="Operations"/>
    <s v="FreshMart Erode Extension"/>
    <x v="0"/>
    <x v="0"/>
    <x v="0"/>
    <n v="2"/>
    <n v="0.11094757499299131"/>
    <x v="3"/>
  </r>
  <r>
    <s v="INV100302"/>
    <d v="2026-01-18T00:00:00"/>
    <s v="CUST0633"/>
    <s v="PRD050"/>
    <s v="STR080"/>
    <s v="EMP0285"/>
    <n v="3"/>
    <n v="51.64"/>
    <n v="10"/>
    <n v="15.49"/>
    <n v="160.34"/>
    <n v="112.44"/>
    <n v="47.9"/>
    <x v="0"/>
    <x v="0"/>
    <x v="0"/>
    <n v="0.39027777777777778"/>
    <s v="Weekend"/>
    <x v="2"/>
    <x v="2"/>
    <n v="51.33"/>
    <s v="Devi Mudaliar"/>
    <s v="Gold"/>
    <x v="62"/>
    <s v="Store Manager"/>
    <s v="FreshMart Madurai Colony"/>
    <x v="0"/>
    <x v="0"/>
    <x v="7"/>
    <n v="1"/>
    <n v="0.29874017712361228"/>
    <x v="1"/>
  </r>
  <r>
    <s v="INV100098"/>
    <d v="2025-06-12T00:00:00"/>
    <s v="CUST0263"/>
    <s v="PRD112"/>
    <s v="STR006"/>
    <s v="EMP0265"/>
    <n v="8"/>
    <n v="279.93"/>
    <n v="20"/>
    <n v="447.89"/>
    <n v="2060.2800000000002"/>
    <n v="1684.16"/>
    <n v="376.12"/>
    <x v="0"/>
    <x v="0"/>
    <x v="0"/>
    <n v="0.43125000000000002"/>
    <s v="Weekend"/>
    <x v="80"/>
    <x v="4"/>
    <n v="251.73"/>
    <s v="Deepa Kumar"/>
    <s v="Gold"/>
    <x v="124"/>
    <s v="Operations"/>
    <s v="FreshMart Mysuru Junction"/>
    <x v="0"/>
    <x v="1"/>
    <x v="9"/>
    <n v="6"/>
    <n v="0.18255771060244236"/>
    <x v="2"/>
  </r>
  <r>
    <s v="INV101422"/>
    <d v="2025-06-12T00:00:00"/>
    <s v="CUST0321"/>
    <s v="PRD089"/>
    <s v="STR053"/>
    <s v="EMP0190"/>
    <n v="4"/>
    <n v="305.67"/>
    <n v="20"/>
    <n v="244.54"/>
    <n v="1124.8599999999999"/>
    <n v="1005.68"/>
    <n v="119.18"/>
    <x v="2"/>
    <x v="0"/>
    <x v="0"/>
    <n v="0.45902777777777776"/>
    <s v="Weekend"/>
    <x v="92"/>
    <x v="9"/>
    <n v="305.67"/>
    <s v="Yamuna Mudaliar"/>
    <s v="Silver"/>
    <x v="60"/>
    <s v="HR"/>
    <s v="FreshMart Tiruppur Heights"/>
    <x v="0"/>
    <x v="1"/>
    <x v="9"/>
    <n v="6"/>
    <n v="0.10595096278648011"/>
    <x v="2"/>
  </r>
  <r>
    <s v="INV100096"/>
    <d v="2025-11-29T00:00:00"/>
    <s v="CUST0398"/>
    <s v="PRD055"/>
    <s v="STR005"/>
    <s v="EMP0311"/>
    <n v="8"/>
    <n v="128.33000000000001"/>
    <n v="10"/>
    <n v="102.66"/>
    <n v="1062.58"/>
    <n v="765.6"/>
    <n v="296.98"/>
    <x v="3"/>
    <x v="0"/>
    <x v="0"/>
    <n v="0.80902777777777779"/>
    <s v="Weekend"/>
    <x v="101"/>
    <x v="2"/>
    <n v="125.15"/>
    <s v="Balamurugan Menon"/>
    <s v="Gold"/>
    <x v="128"/>
    <s v="Store Manager"/>
    <s v="FreshMart Chennai Crossing"/>
    <x v="0"/>
    <x v="1"/>
    <x v="5"/>
    <n v="11"/>
    <n v="0.27948954431666323"/>
    <x v="1"/>
  </r>
  <r>
    <s v="INV101392"/>
    <d v="2025-11-23T00:00:00"/>
    <s v="CUST0698"/>
    <s v="PRD121"/>
    <s v="STR073"/>
    <s v="EMP0268"/>
    <n v="1"/>
    <n v="317.72000000000003"/>
    <n v="10"/>
    <n v="31.77"/>
    <n v="328.84"/>
    <n v="271.52999999999997"/>
    <n v="57.31"/>
    <x v="2"/>
    <x v="0"/>
    <x v="0"/>
    <n v="0.77152777777777781"/>
    <s v="Weekend"/>
    <x v="112"/>
    <x v="8"/>
    <n v="223.15"/>
    <s v="Nirmala Nair"/>
    <s v="Silver"/>
    <x v="90"/>
    <s v="Store Manager"/>
    <s v="FreshMart Bengaluru Market"/>
    <x v="0"/>
    <x v="1"/>
    <x v="5"/>
    <n v="11"/>
    <n v="0.17427928475854521"/>
    <x v="1"/>
  </r>
  <r>
    <s v="INV100121"/>
    <d v="2025-11-22T00:00:00"/>
    <s v="CUST0333"/>
    <s v="PRD087"/>
    <s v="STR053"/>
    <s v="EMP0190"/>
    <n v="3"/>
    <n v="71.290000000000006"/>
    <n v="20"/>
    <n v="42.77"/>
    <n v="196.76"/>
    <n v="178.11"/>
    <n v="18.649999999999999"/>
    <x v="0"/>
    <x v="0"/>
    <x v="0"/>
    <n v="0.60138888888888886"/>
    <s v="Weekend"/>
    <x v="97"/>
    <x v="9"/>
    <n v="71.290000000000006"/>
    <s v="Sangeetha Pandian"/>
    <s v="Silver"/>
    <x v="60"/>
    <s v="HR"/>
    <s v="FreshMart Tiruppur Heights"/>
    <x v="0"/>
    <x v="1"/>
    <x v="5"/>
    <n v="11"/>
    <n v="9.4785525513315705E-2"/>
    <x v="2"/>
  </r>
  <r>
    <s v="INV101855"/>
    <d v="2025-11-16T00:00:00"/>
    <s v="CUST0655"/>
    <s v="PRD029"/>
    <s v="STR036"/>
    <s v="EMP0150"/>
    <n v="2"/>
    <n v="332.73"/>
    <n v="10"/>
    <n v="66.55"/>
    <n v="688.75"/>
    <n v="522.44000000000005"/>
    <n v="166.31"/>
    <x v="3"/>
    <x v="0"/>
    <x v="0"/>
    <n v="0.57152777777777775"/>
    <s v="Weekend"/>
    <x v="9"/>
    <x v="3"/>
    <n v="332.73"/>
    <s v="Sangeetha Mudaliar"/>
    <s v="Silver"/>
    <x v="58"/>
    <s v="Operations"/>
    <s v="FreshMart Chennai Central"/>
    <x v="0"/>
    <x v="1"/>
    <x v="5"/>
    <n v="11"/>
    <n v="0.24146642468239565"/>
    <x v="1"/>
  </r>
  <r>
    <s v="INV101923"/>
    <d v="2025-11-15T00:00:00"/>
    <s v="CUST0200"/>
    <s v="PRD010"/>
    <s v="STR035"/>
    <s v="EMP0290"/>
    <n v="4"/>
    <n v="194.14"/>
    <n v="20"/>
    <n v="155.31"/>
    <n v="714.44"/>
    <n v="430.4"/>
    <n v="284.04000000000002"/>
    <x v="1"/>
    <x v="0"/>
    <x v="0"/>
    <n v="0.41319444444444442"/>
    <s v="Weekend"/>
    <x v="113"/>
    <x v="6"/>
    <n v="182.3"/>
    <s v="Karthik Achari"/>
    <s v="Gold"/>
    <x v="301"/>
    <s v="Operations"/>
    <s v="FreshMart Kochi Circle"/>
    <x v="0"/>
    <x v="1"/>
    <x v="5"/>
    <n v="11"/>
    <n v="0.39757012485303173"/>
    <x v="2"/>
  </r>
  <r>
    <s v="INV100166"/>
    <d v="2025-09-11T00:00:00"/>
    <s v="CUST0059"/>
    <s v="PRD077"/>
    <s v="STR048"/>
    <s v="EMP0152"/>
    <n v="3"/>
    <n v="86.11"/>
    <n v="5"/>
    <n v="12.92"/>
    <n v="282.22000000000003"/>
    <n v="204.51"/>
    <n v="77.709999999999994"/>
    <x v="1"/>
    <x v="0"/>
    <x v="0"/>
    <n v="0.83611111111111114"/>
    <s v="Weekend"/>
    <x v="109"/>
    <x v="1"/>
    <n v="86.11"/>
    <s v="Banu Sharma"/>
    <s v="Bronze"/>
    <x v="141"/>
    <s v="Store Manager"/>
    <s v="FreshMart Bengaluru Square"/>
    <x v="0"/>
    <x v="1"/>
    <x v="10"/>
    <n v="9"/>
    <n v="0.2753525618311955"/>
    <x v="4"/>
  </r>
  <r>
    <s v="INV102085"/>
    <d v="2025-02-11T00:00:00"/>
    <s v="CUST0290"/>
    <s v="PRD003"/>
    <s v="STR046"/>
    <s v="EMP0023"/>
    <n v="2"/>
    <n v="589.75"/>
    <n v="20"/>
    <n v="235.9"/>
    <n v="1085.1400000000001"/>
    <n v="687.3"/>
    <n v="397.84"/>
    <x v="4"/>
    <x v="0"/>
    <x v="0"/>
    <n v="0.60902777777777772"/>
    <s v="Weekend"/>
    <x v="104"/>
    <x v="6"/>
    <n v="589.75"/>
    <s v="Uma Pillai"/>
    <s v="Bronze"/>
    <x v="87"/>
    <s v="Operations"/>
    <s v="FreshMart Mysuru Colony"/>
    <x v="0"/>
    <x v="1"/>
    <x v="0"/>
    <n v="2"/>
    <n v="0.36662550454319254"/>
    <x v="2"/>
  </r>
  <r>
    <s v="INV102457"/>
    <d v="2025-02-11T00:00:00"/>
    <s v="CUST0490"/>
    <s v="PRD126"/>
    <s v="STR026"/>
    <s v="EMP0253"/>
    <n v="8"/>
    <n v="387.52"/>
    <n v="10"/>
    <n v="310.02"/>
    <n v="3208.66"/>
    <n v="2595.84"/>
    <n v="612.82000000000005"/>
    <x v="3"/>
    <x v="0"/>
    <x v="0"/>
    <n v="0.89513888888888893"/>
    <s v="Weekend"/>
    <x v="78"/>
    <x v="8"/>
    <n v="360.52"/>
    <s v="Hema Gounder"/>
    <s v="Gold"/>
    <x v="77"/>
    <s v="HR"/>
    <s v="FreshMart Mysuru Crossing"/>
    <x v="0"/>
    <x v="1"/>
    <x v="0"/>
    <n v="2"/>
    <n v="0.19098938497690626"/>
    <x v="1"/>
  </r>
  <r>
    <s v="INV100168"/>
    <d v="2025-10-25T00:00:00"/>
    <s v="CUST0578"/>
    <s v="PRD031"/>
    <s v="STR074"/>
    <s v="EMP0270"/>
    <n v="1"/>
    <n v="342.46"/>
    <n v="20"/>
    <n v="68.489999999999995"/>
    <n v="315.07"/>
    <n v="271.77999999999997"/>
    <n v="43.29"/>
    <x v="3"/>
    <x v="0"/>
    <x v="0"/>
    <n v="0.62291666666666667"/>
    <s v="Weekend"/>
    <x v="50"/>
    <x v="3"/>
    <n v="342.46"/>
    <s v="Jagan Venkataraman"/>
    <s v="Bronze"/>
    <x v="135"/>
    <s v="Operations"/>
    <s v="FreshMart Mysuru Main Road"/>
    <x v="0"/>
    <x v="1"/>
    <x v="8"/>
    <n v="10"/>
    <n v="0.13739803853112006"/>
    <x v="2"/>
  </r>
  <r>
    <s v="INV100787"/>
    <d v="2025-10-19T00:00:00"/>
    <s v="CUST0011"/>
    <s v="PRD018"/>
    <s v="STR074"/>
    <s v="EMP0270"/>
    <n v="1"/>
    <n v="232.58"/>
    <n v="15"/>
    <n v="34.89"/>
    <n v="227.34"/>
    <n v="191.2"/>
    <n v="36.14"/>
    <x v="4"/>
    <x v="0"/>
    <x v="0"/>
    <n v="0.85763888888888884"/>
    <s v="Weekend"/>
    <x v="21"/>
    <x v="7"/>
    <n v="232.58"/>
    <s v="Prasath Mudaliar"/>
    <s v="Bronze"/>
    <x v="135"/>
    <s v="Operations"/>
    <s v="FreshMart Mysuru Main Road"/>
    <x v="0"/>
    <x v="1"/>
    <x v="8"/>
    <n v="10"/>
    <n v="0.1589689451922231"/>
    <x v="3"/>
  </r>
  <r>
    <s v="INV101214"/>
    <d v="2025-10-19T00:00:00"/>
    <s v="CUST0642"/>
    <s v="PRD026"/>
    <s v="STR029"/>
    <s v="EMP0062"/>
    <n v="2"/>
    <n v="329.69"/>
    <n v="5"/>
    <n v="32.97"/>
    <n v="720.37"/>
    <n v="494.5"/>
    <n v="225.87"/>
    <x v="5"/>
    <x v="0"/>
    <x v="0"/>
    <n v="0.3923611111111111"/>
    <s v="Weekend"/>
    <x v="15"/>
    <x v="3"/>
    <n v="329.69"/>
    <s v="Harini Devi"/>
    <s v="Bronze"/>
    <x v="256"/>
    <s v="Operations"/>
    <s v="FreshMart Bengaluru Colony"/>
    <x v="0"/>
    <x v="1"/>
    <x v="8"/>
    <n v="10"/>
    <n v="0.31354720490858867"/>
    <x v="4"/>
  </r>
  <r>
    <s v="INV101602"/>
    <d v="2025-10-19T00:00:00"/>
    <s v="CUST0398"/>
    <s v="PRD112"/>
    <s v="STR026"/>
    <s v="EMP0253"/>
    <n v="4"/>
    <n v="281.60000000000002"/>
    <n v="20"/>
    <n v="225.28"/>
    <n v="1036.29"/>
    <n v="842.08"/>
    <n v="194.21"/>
    <x v="5"/>
    <x v="0"/>
    <x v="0"/>
    <n v="0.39374999999999999"/>
    <s v="Weekend"/>
    <x v="80"/>
    <x v="4"/>
    <n v="251.73"/>
    <s v="Balamurugan Menon"/>
    <s v="Gold"/>
    <x v="77"/>
    <s v="HR"/>
    <s v="FreshMart Mysuru Crossing"/>
    <x v="0"/>
    <x v="1"/>
    <x v="8"/>
    <n v="10"/>
    <n v="0.18740892993274086"/>
    <x v="2"/>
  </r>
  <r>
    <s v="INV101818"/>
    <d v="2025-10-19T00:00:00"/>
    <s v="CUST0297"/>
    <s v="PRD024"/>
    <s v="STR033"/>
    <s v="EMP0313"/>
    <n v="5"/>
    <n v="328.53"/>
    <n v="15"/>
    <n v="246.4"/>
    <n v="1605.69"/>
    <n v="1230.5999999999999"/>
    <n v="375.09"/>
    <x v="1"/>
    <x v="0"/>
    <x v="0"/>
    <n v="0.82013888888888886"/>
    <s v="Weekend"/>
    <x v="88"/>
    <x v="7"/>
    <n v="313.47000000000003"/>
    <s v="Nithya Sharma"/>
    <s v="Gold"/>
    <x v="199"/>
    <s v="HR"/>
    <s v="FreshMart Ahmedabad Complex"/>
    <x v="0"/>
    <x v="1"/>
    <x v="8"/>
    <n v="10"/>
    <n v="0.23360050819273956"/>
    <x v="3"/>
  </r>
  <r>
    <s v="INV102161"/>
    <d v="2025-10-19T00:00:00"/>
    <s v="CUST0455"/>
    <s v="PRD057"/>
    <s v="STR082"/>
    <s v="EMP0115"/>
    <n v="4"/>
    <n v="356.08"/>
    <n v="10"/>
    <n v="142.43"/>
    <n v="1474.17"/>
    <n v="940.2"/>
    <n v="533.97"/>
    <x v="3"/>
    <x v="0"/>
    <x v="0"/>
    <n v="0.47847222222222224"/>
    <s v="Weekend"/>
    <x v="117"/>
    <x v="2"/>
    <n v="317.99"/>
    <s v="Nithya Venkataraman"/>
    <s v="Gold"/>
    <x v="69"/>
    <s v="Store Manager"/>
    <s v="FreshMart Salem Bypass"/>
    <x v="0"/>
    <x v="1"/>
    <x v="8"/>
    <n v="10"/>
    <n v="0.36221738334113435"/>
    <x v="1"/>
  </r>
  <r>
    <s v="INV100528"/>
    <d v="2025-10-18T00:00:00"/>
    <s v="CUST0363"/>
    <s v="PRD080"/>
    <s v="STR053"/>
    <s v="EMP0190"/>
    <n v="3"/>
    <n v="275.70999999999998"/>
    <n v="15"/>
    <n v="124.07"/>
    <n v="808.52"/>
    <n v="618.9"/>
    <n v="189.62"/>
    <x v="2"/>
    <x v="0"/>
    <x v="0"/>
    <n v="0.61805555555555558"/>
    <s v="Weekend"/>
    <x v="56"/>
    <x v="1"/>
    <n v="275.70999999999998"/>
    <s v="Elango Devi"/>
    <s v="Bronze"/>
    <x v="60"/>
    <s v="HR"/>
    <s v="FreshMart Tiruppur Heights"/>
    <x v="0"/>
    <x v="1"/>
    <x v="8"/>
    <n v="10"/>
    <n v="0.23452728442091725"/>
    <x v="3"/>
  </r>
  <r>
    <s v="INV100209"/>
    <d v="2025-12-10T00:00:00"/>
    <s v="CUST0336"/>
    <s v="PRD038"/>
    <s v="STR085"/>
    <s v="EMP0154"/>
    <n v="5"/>
    <n v="130.09"/>
    <n v="15"/>
    <n v="97.57"/>
    <n v="635.80999999999995"/>
    <n v="563.1"/>
    <n v="72.709999999999994"/>
    <x v="3"/>
    <x v="0"/>
    <x v="0"/>
    <n v="0.65625"/>
    <s v="Weekend"/>
    <x v="145"/>
    <x v="12"/>
    <n v="130.09"/>
    <s v="Dhanya Achari"/>
    <s v="Silver"/>
    <x v="103"/>
    <s v="Store Manager"/>
    <s v="FreshMart Mysuru Arcade"/>
    <x v="0"/>
    <x v="1"/>
    <x v="2"/>
    <n v="12"/>
    <n v="0.11435806294333213"/>
    <x v="3"/>
  </r>
  <r>
    <s v="INV100514"/>
    <d v="2025-12-10T00:00:00"/>
    <s v="CUST0078"/>
    <s v="PRD095"/>
    <s v="STR073"/>
    <s v="EMP0114"/>
    <n v="1"/>
    <n v="75.680000000000007"/>
    <n v="15"/>
    <n v="11.35"/>
    <n v="73.98"/>
    <n v="62.14"/>
    <n v="11.84"/>
    <x v="1"/>
    <x v="0"/>
    <x v="0"/>
    <n v="0.6166666666666667"/>
    <s v="Weekend"/>
    <x v="53"/>
    <x v="10"/>
    <n v="75.680000000000007"/>
    <s v="Eswari Balan"/>
    <s v="Silver"/>
    <x v="126"/>
    <s v="Store Manager"/>
    <s v="FreshMart Bengaluru Market"/>
    <x v="0"/>
    <x v="1"/>
    <x v="2"/>
    <n v="12"/>
    <n v="0.16004325493376587"/>
    <x v="3"/>
  </r>
  <r>
    <s v="INV102070"/>
    <d v="2025-12-10T00:00:00"/>
    <s v="CUST0045"/>
    <s v="PRD048"/>
    <s v="STR046"/>
    <s v="EMP0023"/>
    <n v="8"/>
    <n v="158.62"/>
    <n v="15"/>
    <n v="190.34"/>
    <n v="1240.4100000000001"/>
    <n v="873.68"/>
    <n v="366.73"/>
    <x v="0"/>
    <x v="0"/>
    <x v="0"/>
    <n v="0.40555555555555556"/>
    <s v="Weekend"/>
    <x v="122"/>
    <x v="2"/>
    <n v="147.72"/>
    <s v="Thenmozhi Pandian"/>
    <s v="Gold"/>
    <x v="87"/>
    <s v="Operations"/>
    <s v="FreshMart Mysuru Colony"/>
    <x v="0"/>
    <x v="1"/>
    <x v="2"/>
    <n v="12"/>
    <n v="0.29565224401609147"/>
    <x v="3"/>
  </r>
  <r>
    <s v="INV102308"/>
    <d v="2025-12-10T00:00:00"/>
    <s v="CUST0412"/>
    <s v="PRD024"/>
    <s v="STR007"/>
    <s v="EMP0115"/>
    <n v="6"/>
    <n v="336.18"/>
    <n v="5"/>
    <n v="100.85"/>
    <n v="2203.66"/>
    <n v="1476.72"/>
    <n v="726.94"/>
    <x v="3"/>
    <x v="0"/>
    <x v="0"/>
    <n v="0.39027777777777778"/>
    <s v="Weekend"/>
    <x v="88"/>
    <x v="7"/>
    <n v="313.47000000000003"/>
    <s v="Kalpana Gounder"/>
    <s v="Gold"/>
    <x v="69"/>
    <s v="Store Manager"/>
    <s v="FreshMart Mysuru Towers"/>
    <x v="0"/>
    <x v="1"/>
    <x v="2"/>
    <n v="12"/>
    <n v="0.32987847490084682"/>
    <x v="4"/>
  </r>
  <r>
    <s v="INV102430"/>
    <d v="2025-12-10T00:00:00"/>
    <s v="CUST0599"/>
    <s v="PRD137"/>
    <s v="STR039"/>
    <s v="EMP0216"/>
    <n v="3"/>
    <n v="451"/>
    <n v="5"/>
    <n v="67.650000000000006"/>
    <n v="1478.15"/>
    <n v="1055.6099999999999"/>
    <n v="422.54"/>
    <x v="3"/>
    <x v="0"/>
    <x v="0"/>
    <n v="0.67638888888888893"/>
    <s v="Weekend"/>
    <x v="0"/>
    <x v="0"/>
    <n v="442.14"/>
    <s v="Kalpana Subramaniam"/>
    <s v="Gold"/>
    <x v="321"/>
    <s v="HR"/>
    <s v="FreshMart Mysuru Market"/>
    <x v="0"/>
    <x v="1"/>
    <x v="2"/>
    <n v="12"/>
    <n v="0.28585732165206507"/>
    <x v="4"/>
  </r>
  <r>
    <s v="INV101804"/>
    <d v="2025-05-10T00:00:00"/>
    <s v="CUST0203"/>
    <s v="PRD093"/>
    <s v="STR073"/>
    <s v="EMP0268"/>
    <n v="2"/>
    <n v="96.72"/>
    <n v="10"/>
    <n v="19.34"/>
    <n v="200.21"/>
    <n v="159.63999999999999"/>
    <n v="40.57"/>
    <x v="1"/>
    <x v="0"/>
    <x v="0"/>
    <n v="0.8979166666666667"/>
    <s v="Weekend"/>
    <x v="61"/>
    <x v="10"/>
    <n v="96.72"/>
    <s v="Gopal Pillai"/>
    <s v="Silver"/>
    <x v="90"/>
    <s v="Store Manager"/>
    <s v="FreshMart Bengaluru Market"/>
    <x v="0"/>
    <x v="1"/>
    <x v="6"/>
    <n v="5"/>
    <n v="0.20263723090754707"/>
    <x v="1"/>
  </r>
  <r>
    <s v="INV101265"/>
    <d v="2025-04-10T00:00:00"/>
    <s v="CUST0030"/>
    <s v="PRD099"/>
    <s v="STR082"/>
    <s v="EMP0115"/>
    <n v="3"/>
    <n v="401.06"/>
    <n v="5"/>
    <n v="60.16"/>
    <n v="1314.47"/>
    <n v="1042.4100000000001"/>
    <n v="272.06"/>
    <x v="3"/>
    <x v="0"/>
    <x v="0"/>
    <n v="0.58472222222222225"/>
    <s v="Weekend"/>
    <x v="20"/>
    <x v="10"/>
    <n v="401.06"/>
    <s v="Revathi Pillai"/>
    <s v="Silver"/>
    <x v="69"/>
    <s v="Store Manager"/>
    <s v="FreshMart Salem Bypass"/>
    <x v="0"/>
    <x v="1"/>
    <x v="4"/>
    <n v="4"/>
    <n v="0.20697315267750499"/>
    <x v="4"/>
  </r>
  <r>
    <s v="INV100517"/>
    <d v="2025-09-28T00:00:00"/>
    <s v="CUST0670"/>
    <s v="PRD085"/>
    <s v="STR006"/>
    <s v="EMP0265"/>
    <n v="2"/>
    <n v="389.61"/>
    <n v="10"/>
    <n v="77.92"/>
    <n v="806.5"/>
    <n v="672.14"/>
    <n v="134.36000000000001"/>
    <x v="2"/>
    <x v="0"/>
    <x v="0"/>
    <n v="0.46944444444444444"/>
    <s v="Weekend"/>
    <x v="44"/>
    <x v="9"/>
    <n v="389.61"/>
    <s v="Balaji Krishnan"/>
    <s v="Bronze"/>
    <x v="124"/>
    <s v="Operations"/>
    <s v="FreshMart Mysuru Junction"/>
    <x v="0"/>
    <x v="1"/>
    <x v="10"/>
    <n v="9"/>
    <n v="0.16659640421574706"/>
    <x v="1"/>
  </r>
  <r>
    <s v="INV100731"/>
    <d v="2025-09-14T00:00:00"/>
    <s v="CUST0489"/>
    <s v="PRD128"/>
    <s v="STR036"/>
    <s v="EMP0150"/>
    <n v="4"/>
    <n v="253.11"/>
    <n v="5"/>
    <n v="50.62"/>
    <n v="1106.0899999999999"/>
    <n v="762.96"/>
    <n v="343.13"/>
    <x v="2"/>
    <x v="0"/>
    <x v="0"/>
    <n v="0.4"/>
    <s v="Weekend"/>
    <x v="46"/>
    <x v="0"/>
    <n v="253.11"/>
    <s v="Nagarajan Sharma"/>
    <s v="Bronze"/>
    <x v="58"/>
    <s v="Operations"/>
    <s v="FreshMart Chennai Central"/>
    <x v="0"/>
    <x v="1"/>
    <x v="10"/>
    <n v="9"/>
    <n v="0.31021887911471946"/>
    <x v="4"/>
  </r>
  <r>
    <s v="INV101979"/>
    <d v="2025-07-09T00:00:00"/>
    <s v="CUST0496"/>
    <s v="PRD098"/>
    <s v="STR053"/>
    <s v="EMP0190"/>
    <n v="7"/>
    <n v="93.15"/>
    <n v="20"/>
    <n v="130.41"/>
    <n v="599.89"/>
    <n v="483.63"/>
    <n v="116.26"/>
    <x v="3"/>
    <x v="0"/>
    <x v="0"/>
    <n v="0.59513888888888888"/>
    <s v="Weekend"/>
    <x v="32"/>
    <x v="10"/>
    <n v="83.13"/>
    <s v="Senthil Venkataraman"/>
    <s v="Gold"/>
    <x v="60"/>
    <s v="HR"/>
    <s v="FreshMart Tiruppur Heights"/>
    <x v="0"/>
    <x v="1"/>
    <x v="1"/>
    <n v="7"/>
    <n v="0.19380219706946275"/>
    <x v="2"/>
  </r>
  <r>
    <s v="INV102410"/>
    <d v="2025-09-08T00:00:00"/>
    <s v="CUST0308"/>
    <s v="PRD137"/>
    <s v="STR015"/>
    <s v="EMP0253"/>
    <n v="6"/>
    <n v="492.76"/>
    <n v="5"/>
    <n v="147.83000000000001"/>
    <n v="3230.04"/>
    <n v="2111.2199999999998"/>
    <n v="1118.82"/>
    <x v="1"/>
    <x v="0"/>
    <x v="0"/>
    <n v="0.48888888888888887"/>
    <s v="Weekend"/>
    <x v="0"/>
    <x v="0"/>
    <n v="442.14"/>
    <s v="Deepa Nathan"/>
    <s v="Gold"/>
    <x v="77"/>
    <s v="HR"/>
    <s v="FreshMart Salem Circle"/>
    <x v="0"/>
    <x v="1"/>
    <x v="10"/>
    <n v="9"/>
    <n v="0.34637961139800127"/>
    <x v="4"/>
  </r>
  <r>
    <s v="INV100676"/>
    <d v="2025-03-08T00:00:00"/>
    <s v="CUST0686"/>
    <s v="PRD098"/>
    <s v="STR036"/>
    <s v="EMP0150"/>
    <n v="4"/>
    <n v="90.53"/>
    <n v="10"/>
    <n v="36.21"/>
    <n v="374.8"/>
    <n v="276.36"/>
    <n v="98.44"/>
    <x v="5"/>
    <x v="0"/>
    <x v="0"/>
    <n v="0.53680555555555554"/>
    <s v="Weekend"/>
    <x v="32"/>
    <x v="10"/>
    <n v="83.13"/>
    <s v="Hemalatha Balan"/>
    <s v="Gold"/>
    <x v="58"/>
    <s v="Operations"/>
    <s v="FreshMart Chennai Central"/>
    <x v="0"/>
    <x v="1"/>
    <x v="3"/>
    <n v="3"/>
    <n v="0.26264674493062967"/>
    <x v="1"/>
  </r>
  <r>
    <s v="INV101847"/>
    <d v="2025-07-27T00:00:00"/>
    <s v="CUST0078"/>
    <s v="PRD055"/>
    <s v="STR073"/>
    <s v="EMP0114"/>
    <n v="3"/>
    <n v="125.15"/>
    <n v="10"/>
    <n v="37.549999999999997"/>
    <n v="388.59"/>
    <n v="287.10000000000002"/>
    <n v="101.49"/>
    <x v="5"/>
    <x v="0"/>
    <x v="0"/>
    <n v="0.85972222222222228"/>
    <s v="Weekend"/>
    <x v="101"/>
    <x v="2"/>
    <n v="125.15"/>
    <s v="Eswari Balan"/>
    <s v="Silver"/>
    <x v="126"/>
    <s v="Store Manager"/>
    <s v="FreshMart Bengaluru Market"/>
    <x v="0"/>
    <x v="1"/>
    <x v="1"/>
    <n v="7"/>
    <n v="0.26117501737049331"/>
    <x v="1"/>
  </r>
  <r>
    <s v="INV101929"/>
    <d v="2025-07-26T00:00:00"/>
    <s v="CUST0200"/>
    <s v="PRD128"/>
    <s v="STR003"/>
    <s v="EMP0016"/>
    <n v="5"/>
    <n v="263.56"/>
    <n v="20"/>
    <n v="263.56"/>
    <n v="1212.3800000000001"/>
    <n v="953.7"/>
    <n v="258.68"/>
    <x v="0"/>
    <x v="0"/>
    <x v="0"/>
    <n v="0.54097222222222219"/>
    <s v="Weekend"/>
    <x v="46"/>
    <x v="0"/>
    <n v="253.11"/>
    <s v="Karthik Achari"/>
    <s v="Gold"/>
    <x v="223"/>
    <s v="Store Manager"/>
    <s v="FreshMart Tiruppur Square"/>
    <x v="0"/>
    <x v="1"/>
    <x v="1"/>
    <n v="7"/>
    <n v="0.21336544647717712"/>
    <x v="2"/>
  </r>
  <r>
    <s v="INV100284"/>
    <d v="2025-07-13T00:00:00"/>
    <s v="CUST0540"/>
    <s v="PRD010"/>
    <s v="STR082"/>
    <s v="EMP0115"/>
    <n v="5"/>
    <n v="182.68"/>
    <n v="20"/>
    <n v="182.68"/>
    <n v="840.33"/>
    <n v="538"/>
    <n v="302.33"/>
    <x v="3"/>
    <x v="0"/>
    <x v="0"/>
    <n v="0.46736111111111112"/>
    <s v="Weekend"/>
    <x v="113"/>
    <x v="6"/>
    <n v="182.3"/>
    <s v="Thenmozhi Naicker"/>
    <s v="Gold"/>
    <x v="69"/>
    <s v="Store Manager"/>
    <s v="FreshMart Salem Bypass"/>
    <x v="0"/>
    <x v="1"/>
    <x v="1"/>
    <n v="7"/>
    <n v="0.35977532635988241"/>
    <x v="2"/>
  </r>
  <r>
    <s v="INV101092"/>
    <d v="2025-12-07T00:00:00"/>
    <s v="CUST0583"/>
    <s v="PRD114"/>
    <s v="STR074"/>
    <s v="EMP0270"/>
    <n v="3"/>
    <n v="188.64"/>
    <n v="15"/>
    <n v="84.89"/>
    <n v="553.17999999999995"/>
    <n v="474.84"/>
    <n v="78.34"/>
    <x v="5"/>
    <x v="0"/>
    <x v="0"/>
    <n v="0.55625000000000002"/>
    <s v="Weekend"/>
    <x v="98"/>
    <x v="4"/>
    <n v="188.64"/>
    <s v="Sudha Achari"/>
    <s v="Silver"/>
    <x v="135"/>
    <s v="Operations"/>
    <s v="FreshMart Mysuru Main Road"/>
    <x v="0"/>
    <x v="1"/>
    <x v="2"/>
    <n v="12"/>
    <n v="0.14161755667233092"/>
    <x v="3"/>
  </r>
  <r>
    <s v="INV101940"/>
    <d v="2025-05-07T00:00:00"/>
    <s v="CUST0363"/>
    <s v="PRD133"/>
    <s v="STR080"/>
    <s v="EMP0285"/>
    <n v="2"/>
    <n v="80.5"/>
    <n v="10"/>
    <n v="16.100000000000001"/>
    <n v="166.63"/>
    <n v="124.5"/>
    <n v="42.13"/>
    <x v="5"/>
    <x v="0"/>
    <x v="0"/>
    <n v="0.78541666666666665"/>
    <s v="Weekend"/>
    <x v="55"/>
    <x v="0"/>
    <n v="80.5"/>
    <s v="Elango Devi"/>
    <s v="Bronze"/>
    <x v="62"/>
    <s v="Store Manager"/>
    <s v="FreshMart Madurai Colony"/>
    <x v="0"/>
    <x v="1"/>
    <x v="6"/>
    <n v="5"/>
    <n v="0.25283562383724423"/>
    <x v="1"/>
  </r>
  <r>
    <s v="INV102423"/>
    <d v="2025-05-07T00:00:00"/>
    <s v="CUST0353"/>
    <s v="PRD046"/>
    <s v="STR026"/>
    <s v="EMP0253"/>
    <n v="5"/>
    <n v="64.709999999999994"/>
    <n v="10"/>
    <n v="32.35"/>
    <n v="334.88"/>
    <n v="242.15"/>
    <n v="92.73"/>
    <x v="5"/>
    <x v="0"/>
    <x v="0"/>
    <n v="0.47638888888888886"/>
    <s v="Weekend"/>
    <x v="71"/>
    <x v="12"/>
    <n v="57.06"/>
    <s v="Mala Nair"/>
    <s v="Gold"/>
    <x v="77"/>
    <s v="HR"/>
    <s v="FreshMart Mysuru Crossing"/>
    <x v="0"/>
    <x v="1"/>
    <x v="6"/>
    <n v="5"/>
    <n v="0.27690516005733401"/>
    <x v="1"/>
  </r>
  <r>
    <s v="INV101747"/>
    <d v="2025-06-29T00:00:00"/>
    <s v="CUST0686"/>
    <s v="PRD037"/>
    <s v="STR006"/>
    <s v="EMP0265"/>
    <n v="8"/>
    <n v="271.36"/>
    <n v="10"/>
    <n v="217.09"/>
    <n v="2246.86"/>
    <n v="1675.04"/>
    <n v="571.82000000000005"/>
    <x v="0"/>
    <x v="0"/>
    <x v="0"/>
    <n v="0.56736111111111109"/>
    <s v="Weekend"/>
    <x v="59"/>
    <x v="12"/>
    <n v="245.32"/>
    <s v="Hemalatha Balan"/>
    <s v="Gold"/>
    <x v="124"/>
    <s v="Operations"/>
    <s v="FreshMart Mysuru Junction"/>
    <x v="0"/>
    <x v="1"/>
    <x v="9"/>
    <n v="6"/>
    <n v="0.25449738746517364"/>
    <x v="1"/>
  </r>
  <r>
    <s v="INV100214"/>
    <d v="2025-06-21T00:00:00"/>
    <s v="CUST0235"/>
    <s v="PRD003"/>
    <s v="STR052"/>
    <s v="EMP0205"/>
    <n v="6"/>
    <n v="617.42999999999995"/>
    <n v="5"/>
    <n v="185.23"/>
    <n v="4047.25"/>
    <n v="2061.9"/>
    <n v="1985.35"/>
    <x v="3"/>
    <x v="0"/>
    <x v="0"/>
    <n v="0.57916666666666672"/>
    <s v="Weekend"/>
    <x v="104"/>
    <x v="6"/>
    <n v="589.75"/>
    <s v="Rajesh Pandian"/>
    <s v="Gold"/>
    <x v="91"/>
    <s v="Store Manager"/>
    <s v="FreshMart Erode Extension"/>
    <x v="0"/>
    <x v="1"/>
    <x v="9"/>
    <n v="6"/>
    <n v="0.49054296126999813"/>
    <x v="4"/>
  </r>
  <r>
    <s v="INV100454"/>
    <d v="2025-05-18T00:00:00"/>
    <s v="CUST0158"/>
    <s v="PRD129"/>
    <s v="STR082"/>
    <s v="EMP0115"/>
    <n v="4"/>
    <n v="490.22"/>
    <n v="10"/>
    <n v="196.09"/>
    <n v="2029.51"/>
    <n v="1494.32"/>
    <n v="535.19000000000005"/>
    <x v="1"/>
    <x v="0"/>
    <x v="0"/>
    <n v="0.78402777777777777"/>
    <s v="Weekend"/>
    <x v="106"/>
    <x v="0"/>
    <n v="490.22"/>
    <s v="Hemalatha Murugan"/>
    <s v="Bronze"/>
    <x v="69"/>
    <s v="Store Manager"/>
    <s v="FreshMart Salem Bypass"/>
    <x v="0"/>
    <x v="1"/>
    <x v="6"/>
    <n v="5"/>
    <n v="0.26370404678961917"/>
    <x v="1"/>
  </r>
  <r>
    <s v="INV100822"/>
    <d v="2025-11-05T00:00:00"/>
    <s v="CUST0152"/>
    <s v="PRD084"/>
    <s v="STR079"/>
    <m/>
    <n v="1"/>
    <n v="221.61"/>
    <n v="10"/>
    <n v="22.16"/>
    <n v="229.37"/>
    <n v="182.17"/>
    <n v="47.2"/>
    <x v="3"/>
    <x v="0"/>
    <x v="0"/>
    <n v="0.42777777777777776"/>
    <s v="Weekend"/>
    <x v="36"/>
    <x v="9"/>
    <n v="221.61"/>
    <s v="Anjali Sekar"/>
    <s v="Bronze"/>
    <x v="49"/>
    <m/>
    <s v="FreshMart Erode Hub"/>
    <x v="0"/>
    <x v="1"/>
    <x v="5"/>
    <n v="11"/>
    <n v="0.20578105244800979"/>
    <x v="1"/>
  </r>
  <r>
    <s v="INV101638"/>
    <d v="2025-11-05T00:00:00"/>
    <s v="CUST0147"/>
    <s v="PRD067"/>
    <s v="STR076"/>
    <s v="EMP0069"/>
    <n v="5"/>
    <n v="186.38"/>
    <n v="20"/>
    <n v="186.38"/>
    <n v="857.35"/>
    <n v="678.3"/>
    <n v="179.05"/>
    <x v="2"/>
    <x v="0"/>
    <x v="0"/>
    <n v="0.69444444444444442"/>
    <s v="Weekend"/>
    <x v="30"/>
    <x v="11"/>
    <n v="186.38"/>
    <s v="Hari Rao"/>
    <s v="Silver"/>
    <x v="157"/>
    <s v="Store Manager"/>
    <s v="FreshMart Hyderabad Towers"/>
    <x v="0"/>
    <x v="1"/>
    <x v="5"/>
    <n v="11"/>
    <n v="0.2088411967107949"/>
    <x v="2"/>
  </r>
  <r>
    <s v="INV100669"/>
    <d v="2025-03-05T00:00:00"/>
    <s v="CUST0327"/>
    <s v="PRD102"/>
    <s v="STR037"/>
    <m/>
    <n v="4"/>
    <n v="400.33"/>
    <n v="15"/>
    <n v="240.2"/>
    <n v="1565.29"/>
    <n v="1363.6"/>
    <n v="201.69"/>
    <x v="5"/>
    <x v="0"/>
    <x v="0"/>
    <n v="0.87291666666666667"/>
    <s v="Weekend"/>
    <x v="63"/>
    <x v="10"/>
    <n v="400.33"/>
    <s v="Lakshmi Rao"/>
    <s v="Bronze"/>
    <x v="49"/>
    <m/>
    <s v="FreshMart Hyderabad Extension"/>
    <x v="0"/>
    <x v="1"/>
    <x v="3"/>
    <n v="3"/>
    <n v="0.12885152272102934"/>
    <x v="3"/>
  </r>
  <r>
    <s v="INV100689"/>
    <d v="2025-03-05T00:00:00"/>
    <s v="CUST0152"/>
    <s v="PRD106"/>
    <s v="STR008"/>
    <s v="EMP0115"/>
    <n v="4"/>
    <n v="227"/>
    <n v="15"/>
    <n v="136.19999999999999"/>
    <n v="887.57"/>
    <n v="785.2"/>
    <n v="102.37"/>
    <x v="3"/>
    <x v="0"/>
    <x v="0"/>
    <n v="0.55833333333333335"/>
    <s v="Weekend"/>
    <x v="144"/>
    <x v="4"/>
    <n v="227"/>
    <s v="Anjali Sekar"/>
    <s v="Bronze"/>
    <x v="69"/>
    <s v="Store Manager"/>
    <s v="FreshMart Kochi Plaza"/>
    <x v="0"/>
    <x v="1"/>
    <x v="3"/>
    <n v="3"/>
    <n v="0.11533738184030555"/>
    <x v="3"/>
  </r>
  <r>
    <s v="INV100398"/>
    <d v="2025-04-27T00:00:00"/>
    <s v="CUST0454"/>
    <s v="PRD034"/>
    <s v="STR080"/>
    <s v="EMP0285"/>
    <n v="2"/>
    <n v="124.84"/>
    <n v="15"/>
    <n v="37.450000000000003"/>
    <n v="244.06"/>
    <n v="194.7"/>
    <n v="49.36"/>
    <x v="2"/>
    <x v="0"/>
    <x v="0"/>
    <n v="0.71805555555555556"/>
    <s v="Weekend"/>
    <x v="13"/>
    <x v="3"/>
    <n v="124.84"/>
    <s v="Raghav Nair"/>
    <s v="Silver"/>
    <x v="62"/>
    <s v="Store Manager"/>
    <s v="FreshMart Madurai Colony"/>
    <x v="0"/>
    <x v="1"/>
    <x v="4"/>
    <n v="4"/>
    <n v="0.20224534950422027"/>
    <x v="3"/>
  </r>
  <r>
    <s v="INV101336"/>
    <d v="2025-12-04T00:00:00"/>
    <s v="CUST0296"/>
    <s v="PRD035"/>
    <s v="STR037"/>
    <s v="EMP0226"/>
    <n v="3"/>
    <n v="503.36"/>
    <n v="5"/>
    <n v="75.5"/>
    <n v="1649.77"/>
    <n v="1169.4000000000001"/>
    <n v="480.37"/>
    <x v="4"/>
    <x v="0"/>
    <x v="0"/>
    <n v="0.72916666666666663"/>
    <s v="Weekend"/>
    <x v="40"/>
    <x v="3"/>
    <n v="503.36"/>
    <s v="Uma Pandian"/>
    <s v="Bronze"/>
    <x v="183"/>
    <s v="Store Manager"/>
    <s v="FreshMart Hyderabad Extension"/>
    <x v="0"/>
    <x v="1"/>
    <x v="2"/>
    <n v="12"/>
    <n v="0.29117392121326002"/>
    <x v="4"/>
  </r>
  <r>
    <s v="INV100430"/>
    <d v="2025-05-04T00:00:00"/>
    <s v="CUST0060"/>
    <s v="PRD005"/>
    <s v="STR048"/>
    <s v="EMP0152"/>
    <n v="3"/>
    <n v="349.08"/>
    <n v="15"/>
    <n v="157.09"/>
    <n v="1023.67"/>
    <n v="615.80999999999995"/>
    <n v="407.86"/>
    <x v="2"/>
    <x v="0"/>
    <x v="0"/>
    <n v="0.67500000000000004"/>
    <s v="Weekend"/>
    <x v="24"/>
    <x v="6"/>
    <n v="332.74"/>
    <s v="Anand Subramaniam"/>
    <s v="Gold"/>
    <x v="141"/>
    <s v="Store Manager"/>
    <s v="FreshMart Bengaluru Square"/>
    <x v="0"/>
    <x v="1"/>
    <x v="6"/>
    <n v="5"/>
    <n v="0.39842918127912319"/>
    <x v="3"/>
  </r>
  <r>
    <s v="INV101103"/>
    <d v="2025-05-04T00:00:00"/>
    <s v="CUST0270"/>
    <s v="PRD011"/>
    <s v="STR051"/>
    <s v="EMP0313"/>
    <n v="3"/>
    <n v="174.1"/>
    <n v="10"/>
    <n v="52.23"/>
    <n v="540.58000000000004"/>
    <n v="306.69"/>
    <n v="233.89"/>
    <x v="3"/>
    <x v="0"/>
    <x v="0"/>
    <n v="0.56527777777777777"/>
    <s v="Weekend"/>
    <x v="52"/>
    <x v="6"/>
    <n v="168.36"/>
    <s v="Banu Venkataraman"/>
    <s v="Gold"/>
    <x v="199"/>
    <s v="HR"/>
    <s v="FreshMart Madurai Arcade"/>
    <x v="0"/>
    <x v="1"/>
    <x v="6"/>
    <n v="5"/>
    <n v="0.43266491546117125"/>
    <x v="1"/>
  </r>
  <r>
    <s v="INV101061"/>
    <d v="2026-03-20T00:00:00"/>
    <s v="CUST0227"/>
    <s v="PRD030"/>
    <s v="STR015"/>
    <s v="EMP0190"/>
    <n v="3"/>
    <n v="172.63"/>
    <n v="15"/>
    <n v="77.680000000000007"/>
    <n v="440.21"/>
    <n v="426"/>
    <n v="14.21"/>
    <x v="5"/>
    <x v="0"/>
    <x v="0"/>
    <n v="0.8930555555555556"/>
    <s v="Weekday"/>
    <x v="69"/>
    <x v="3"/>
    <n v="172.63"/>
    <s v="Unknown"/>
    <s v="Silver"/>
    <x v="60"/>
    <s v="HR"/>
    <s v="FreshMart Salem Circle"/>
    <x v="0"/>
    <x v="0"/>
    <x v="3"/>
    <n v="3"/>
    <n v="3.2280048158833285E-2"/>
    <x v="3"/>
  </r>
  <r>
    <s v="INV102074"/>
    <d v="2025-12-22T00:00:00"/>
    <s v="CUST0507"/>
    <s v="PRD108"/>
    <s v="STR021"/>
    <s v="EMP0280"/>
    <n v="5"/>
    <n v="306.62"/>
    <n v="10"/>
    <n v="153.31"/>
    <n v="1379.79"/>
    <n v="1299.6500000000001"/>
    <n v="80.14"/>
    <x v="2"/>
    <x v="0"/>
    <x v="0"/>
    <n v="0.56805555555555554"/>
    <s v="Weekday"/>
    <x v="140"/>
    <x v="4"/>
    <n v="306.62"/>
    <s v="Kamala Iyer"/>
    <s v="Silver"/>
    <x v="61"/>
    <s v="Store Manager"/>
    <s v="FreshMart Madurai Market"/>
    <x v="0"/>
    <x v="1"/>
    <x v="2"/>
    <n v="12"/>
    <n v="5.8081302227150508E-2"/>
    <x v="1"/>
  </r>
  <r>
    <s v="INV102336"/>
    <d v="2025-12-19T00:00:00"/>
    <s v="CUST0001"/>
    <s v="PRD067"/>
    <s v="STR052"/>
    <s v="EMP0205"/>
    <n v="3"/>
    <n v="186.38"/>
    <n v="5"/>
    <n v="27.96"/>
    <n v="531.17999999999995"/>
    <n v="406.98"/>
    <n v="124.2"/>
    <x v="5"/>
    <x v="0"/>
    <x v="0"/>
    <n v="0.52777777777777779"/>
    <s v="Weekday"/>
    <x v="30"/>
    <x v="11"/>
    <n v="186.38"/>
    <s v="Revathi Balan"/>
    <s v="Bronze"/>
    <x v="91"/>
    <s v="Store Manager"/>
    <s v="FreshMart Erode Extension"/>
    <x v="0"/>
    <x v="1"/>
    <x v="2"/>
    <n v="12"/>
    <n v="0.23381904439173165"/>
    <x v="4"/>
  </r>
  <r>
    <s v="INV101613"/>
    <d v="2026-09-01T00:00:00"/>
    <s v="CUST0035"/>
    <s v="PRD049"/>
    <s v="STR052"/>
    <s v="EMP0205"/>
    <n v="8"/>
    <n v="458.23"/>
    <n v="10"/>
    <n v="366.58"/>
    <n v="3299.26"/>
    <n v="2471.52"/>
    <n v="827.74"/>
    <x v="4"/>
    <x v="0"/>
    <x v="0"/>
    <n v="0.81874999999999998"/>
    <s v="Weekday"/>
    <x v="48"/>
    <x v="2"/>
    <n v="418.79"/>
    <s v="Balamurugan Sharma"/>
    <s v="Gold"/>
    <x v="91"/>
    <s v="Store Manager"/>
    <s v="FreshMart Erode Extension"/>
    <x v="0"/>
    <x v="0"/>
    <x v="10"/>
    <n v="9"/>
    <n v="0.25088656244127472"/>
    <x v="1"/>
  </r>
  <r>
    <s v="INV101795"/>
    <d v="2026-03-26T00:00:00"/>
    <s v="CUST0472"/>
    <s v="PRD002"/>
    <s v="STR036"/>
    <s v="EMP0150"/>
    <n v="8"/>
    <n v="442.82"/>
    <n v="10"/>
    <n v="354.26"/>
    <n v="3188.3"/>
    <n v="2032.4"/>
    <n v="1155.9000000000001"/>
    <x v="4"/>
    <x v="0"/>
    <x v="0"/>
    <n v="0.48819444444444443"/>
    <s v="Weekday"/>
    <x v="83"/>
    <x v="6"/>
    <n v="440.5"/>
    <s v="Banu Chandran"/>
    <s v="Gold"/>
    <x v="58"/>
    <s v="Operations"/>
    <s v="FreshMart Chennai Central"/>
    <x v="0"/>
    <x v="0"/>
    <x v="3"/>
    <n v="3"/>
    <n v="0.36254430260640469"/>
    <x v="1"/>
  </r>
  <r>
    <s v="INV102475"/>
    <d v="2026-03-26T00:00:00"/>
    <s v="CUST0341"/>
    <s v="PRD049"/>
    <s v="STR053"/>
    <s v="EMP0190"/>
    <n v="3"/>
    <n v="418.79"/>
    <n v="5"/>
    <n v="62.82"/>
    <n v="1193.55"/>
    <n v="926.82"/>
    <n v="266.73"/>
    <x v="5"/>
    <x v="0"/>
    <x v="0"/>
    <n v="0.74375000000000002"/>
    <s v="Weekday"/>
    <x v="48"/>
    <x v="2"/>
    <n v="418.79"/>
    <s v="Elango Sekar"/>
    <s v="Silver"/>
    <x v="60"/>
    <s v="HR"/>
    <s v="FreshMart Tiruppur Heights"/>
    <x v="0"/>
    <x v="0"/>
    <x v="3"/>
    <n v="3"/>
    <n v="0.22347618449164261"/>
    <x v="4"/>
  </r>
  <r>
    <s v="INV100980"/>
    <d v="2026-01-29T00:00:00"/>
    <s v="CUST0037"/>
    <s v="PRD138"/>
    <s v="STR080"/>
    <s v="EMP0285"/>
    <n v="1"/>
    <n v="416.08"/>
    <n v="5"/>
    <n v="20.8"/>
    <n v="395.28"/>
    <n v="319.64"/>
    <n v="75.64"/>
    <x v="3"/>
    <x v="0"/>
    <x v="0"/>
    <n v="0.5493055555555556"/>
    <s v="Weekday"/>
    <x v="99"/>
    <x v="0"/>
    <n v="416.08"/>
    <s v="Ezhil Balan"/>
    <s v="Gold"/>
    <x v="62"/>
    <s v="Store Manager"/>
    <s v="FreshMart Madurai Colony"/>
    <x v="0"/>
    <x v="0"/>
    <x v="7"/>
    <n v="1"/>
    <n v="0.19135802469135804"/>
    <x v="4"/>
  </r>
  <r>
    <s v="INV100019"/>
    <d v="2026-10-03T00:00:00"/>
    <s v="CUST0065"/>
    <s v="PRD131"/>
    <s v="STR082"/>
    <s v="EMP0115"/>
    <n v="1"/>
    <n v="93.47"/>
    <n v="10"/>
    <n v="9.35"/>
    <n v="84.12"/>
    <n v="72.290000000000006"/>
    <n v="11.83"/>
    <x v="3"/>
    <x v="0"/>
    <x v="0"/>
    <n v="0.57013888888888886"/>
    <s v="Weekday"/>
    <x v="143"/>
    <x v="0"/>
    <n v="93.47"/>
    <s v="Karthik Sharma"/>
    <s v="Bronze"/>
    <x v="69"/>
    <s v="Store Manager"/>
    <s v="FreshMart Salem Bypass"/>
    <x v="0"/>
    <x v="0"/>
    <x v="8"/>
    <n v="10"/>
    <n v="0.14063242986210175"/>
    <x v="1"/>
  </r>
  <r>
    <s v="INV100222"/>
    <d v="2026-03-18T00:00:00"/>
    <s v="CUST0111"/>
    <s v="PRD014"/>
    <s v="STR033"/>
    <s v="EMP0313"/>
    <n v="2"/>
    <n v="434.65"/>
    <n v="15"/>
    <n v="130.4"/>
    <n v="738.9"/>
    <n v="703.26"/>
    <n v="35.64"/>
    <x v="1"/>
    <x v="0"/>
    <x v="0"/>
    <n v="0.74444444444444446"/>
    <s v="Weekday"/>
    <x v="54"/>
    <x v="7"/>
    <n v="434.65"/>
    <s v="Hemalatha Devi"/>
    <s v="Bronze"/>
    <x v="199"/>
    <s v="HR"/>
    <s v="FreshMart Ahmedabad Complex"/>
    <x v="0"/>
    <x v="0"/>
    <x v="3"/>
    <n v="3"/>
    <n v="4.8233861144945191E-2"/>
    <x v="3"/>
  </r>
  <r>
    <s v="INV101633"/>
    <d v="2026-01-27T00:00:00"/>
    <s v="CUST0066"/>
    <s v="PRD031"/>
    <s v="STR020"/>
    <s v="EMP0203"/>
    <n v="4"/>
    <n v="342.46"/>
    <n v="10"/>
    <n v="136.97999999999999"/>
    <n v="1232.8599999999999"/>
    <n v="1087.1199999999999"/>
    <n v="145.74"/>
    <x v="5"/>
    <x v="0"/>
    <x v="0"/>
    <n v="0.80486111111111114"/>
    <s v="Weekday"/>
    <x v="50"/>
    <x v="3"/>
    <n v="342.46"/>
    <s v="Bhavani Sharma"/>
    <s v="Silver"/>
    <x v="154"/>
    <s v="Operations"/>
    <s v="FreshMart Erode Circle"/>
    <x v="0"/>
    <x v="0"/>
    <x v="7"/>
    <n v="1"/>
    <n v="0.11821293577535164"/>
    <x v="1"/>
  </r>
  <r>
    <s v="INV101944"/>
    <d v="2026-03-13T00:00:00"/>
    <s v="CUST0346"/>
    <s v="PRD150"/>
    <s v="STR074"/>
    <s v="EMP0270"/>
    <n v="3"/>
    <n v="244.28"/>
    <n v="20"/>
    <n v="146.57"/>
    <n v="586.27"/>
    <n v="474.18"/>
    <n v="112.09"/>
    <x v="1"/>
    <x v="0"/>
    <x v="0"/>
    <n v="0.51180555555555551"/>
    <s v="Weekday"/>
    <x v="86"/>
    <x v="5"/>
    <n v="214.04"/>
    <s v="Thenmozhi Devi"/>
    <s v="Gold"/>
    <x v="135"/>
    <s v="Operations"/>
    <s v="FreshMart Mysuru Main Road"/>
    <x v="0"/>
    <x v="0"/>
    <x v="3"/>
    <n v="3"/>
    <n v="0.19119177170928073"/>
    <x v="2"/>
  </r>
  <r>
    <s v="INV101765"/>
    <d v="2026-11-02T00:00:00"/>
    <s v="CUST0554"/>
    <s v="PRD004"/>
    <s v="STR006"/>
    <s v="EMP0265"/>
    <n v="2"/>
    <n v="398.25"/>
    <n v="10"/>
    <n v="79.650000000000006"/>
    <n v="716.85"/>
    <n v="473.08"/>
    <n v="243.77"/>
    <x v="5"/>
    <x v="0"/>
    <x v="0"/>
    <n v="0.55694444444444446"/>
    <s v="Weekday"/>
    <x v="127"/>
    <x v="6"/>
    <n v="398.25"/>
    <s v="Nirmala Chandran"/>
    <s v="Silver"/>
    <x v="124"/>
    <s v="Operations"/>
    <s v="FreshMart Mysuru Junction"/>
    <x v="0"/>
    <x v="0"/>
    <x v="5"/>
    <n v="11"/>
    <n v="0.34005719467113066"/>
    <x v="1"/>
  </r>
  <r>
    <s v="INV102128"/>
    <d v="2026-02-27T00:00:00"/>
    <s v="CUST0182"/>
    <s v="PRD005"/>
    <s v="STR073"/>
    <s v="EMP0268"/>
    <n v="4"/>
    <n v="332.74"/>
    <n v="20"/>
    <n v="266.19"/>
    <n v="1064.77"/>
    <n v="821.08"/>
    <n v="243.69"/>
    <x v="0"/>
    <x v="0"/>
    <x v="0"/>
    <n v="0.55833333333333335"/>
    <s v="Weekday"/>
    <x v="24"/>
    <x v="6"/>
    <n v="332.74"/>
    <s v="Esha Prabhu"/>
    <s v="Silver"/>
    <x v="90"/>
    <s v="Store Manager"/>
    <s v="FreshMart Bengaluru Market"/>
    <x v="0"/>
    <x v="0"/>
    <x v="0"/>
    <n v="2"/>
    <n v="0.22886632793936718"/>
    <x v="2"/>
  </r>
  <r>
    <s v="INV102347"/>
    <d v="2026-10-03T00:00:00"/>
    <s v="CUST0562"/>
    <s v="PRD089"/>
    <s v="STR074"/>
    <s v="EMP0270"/>
    <n v="8"/>
    <n v="309.81"/>
    <n v="20"/>
    <n v="495.7"/>
    <n v="1982.78"/>
    <n v="2011.36"/>
    <n v="-28.58"/>
    <x v="4"/>
    <x v="0"/>
    <x v="0"/>
    <n v="0.53749999999999998"/>
    <s v="Weekday"/>
    <x v="92"/>
    <x v="9"/>
    <n v="305.67"/>
    <s v="Gopal Pandian"/>
    <s v="Gold"/>
    <x v="135"/>
    <s v="Operations"/>
    <s v="FreshMart Mysuru Main Road"/>
    <x v="0"/>
    <x v="0"/>
    <x v="8"/>
    <n v="10"/>
    <n v="-1.4414105447906474E-2"/>
    <x v="2"/>
  </r>
  <r>
    <s v="INV101736"/>
    <d v="2025-12-15T00:00:00"/>
    <s v="CUST0315"/>
    <s v="PRD108"/>
    <s v="STR052"/>
    <s v="EMP0232"/>
    <n v="5"/>
    <n v="306.62"/>
    <n v="15"/>
    <n v="229.97"/>
    <n v="1303.1300000000001"/>
    <n v="1299.6500000000001"/>
    <n v="3.48"/>
    <x v="1"/>
    <x v="0"/>
    <x v="0"/>
    <n v="0.76458333333333328"/>
    <s v="Weekday"/>
    <x v="140"/>
    <x v="4"/>
    <n v="306.62"/>
    <s v="Aishwarya Varma"/>
    <s v="Silver"/>
    <x v="75"/>
    <s v="Operations"/>
    <s v="FreshMart Erode Extension"/>
    <x v="0"/>
    <x v="1"/>
    <x v="2"/>
    <n v="12"/>
    <n v="2.6704933506250333E-3"/>
    <x v="3"/>
  </r>
  <r>
    <s v="INV100898"/>
    <d v="2025-12-18T00:00:00"/>
    <s v="CUST0338"/>
    <s v="PRD002"/>
    <s v="STR082"/>
    <s v="EMP0115"/>
    <n v="2"/>
    <n v="440.5"/>
    <n v="20"/>
    <n v="176.2"/>
    <n v="704.8"/>
    <n v="508.1"/>
    <n v="196.7"/>
    <x v="5"/>
    <x v="0"/>
    <x v="0"/>
    <n v="0.66666666666666663"/>
    <s v="Weekday"/>
    <x v="83"/>
    <x v="6"/>
    <n v="440.5"/>
    <s v="Mala Pillai"/>
    <s v="Bronze"/>
    <x v="69"/>
    <s v="Store Manager"/>
    <s v="FreshMart Salem Bypass"/>
    <x v="0"/>
    <x v="1"/>
    <x v="2"/>
    <n v="12"/>
    <n v="0.27908626560726446"/>
    <x v="2"/>
  </r>
  <r>
    <s v="INV101166"/>
    <d v="2026-03-19T00:00:00"/>
    <s v="CUST0627"/>
    <s v="PRD119"/>
    <s v="STR029"/>
    <s v="EMP0276"/>
    <n v="5"/>
    <n v="234.86"/>
    <n v="10"/>
    <n v="117.43"/>
    <n v="1056.8699999999999"/>
    <n v="1066.1500000000001"/>
    <n v="-9.2799999999999994"/>
    <x v="2"/>
    <x v="0"/>
    <x v="0"/>
    <n v="0.43194444444444446"/>
    <s v="Weekday"/>
    <x v="96"/>
    <x v="8"/>
    <n v="234.86"/>
    <s v="Ishwarya Mudaliar"/>
    <s v="Silver"/>
    <x v="218"/>
    <s v="Store Manager"/>
    <s v="FreshMart Bengaluru Colony"/>
    <x v="0"/>
    <x v="0"/>
    <x v="3"/>
    <n v="3"/>
    <n v="-8.7806447339786355E-3"/>
    <x v="1"/>
  </r>
  <r>
    <s v="INV101255"/>
    <d v="2026-06-02T00:00:00"/>
    <s v="CUST0361"/>
    <s v="PRD030"/>
    <s v="STR073"/>
    <s v="EMP0268"/>
    <n v="6"/>
    <n v="183.76"/>
    <n v="10"/>
    <n v="110.26"/>
    <n v="992.3"/>
    <n v="852"/>
    <n v="140.30000000000001"/>
    <x v="3"/>
    <x v="0"/>
    <x v="0"/>
    <n v="0.80763888888888891"/>
    <s v="Weekday"/>
    <x v="69"/>
    <x v="3"/>
    <n v="172.63"/>
    <s v="Ramesh Achari"/>
    <s v="Gold"/>
    <x v="90"/>
    <s v="Store Manager"/>
    <s v="FreshMart Bengaluru Market"/>
    <x v="0"/>
    <x v="0"/>
    <x v="9"/>
    <n v="6"/>
    <n v="0.14138869293560416"/>
    <x v="1"/>
  </r>
  <r>
    <s v="INV100923"/>
    <d v="2025-12-23T00:00:00"/>
    <s v="CUST0367"/>
    <s v="PRD027"/>
    <s v="STR073"/>
    <s v="EMP0268"/>
    <n v="2"/>
    <n v="139.21"/>
    <n v="15"/>
    <n v="41.76"/>
    <n v="236.66"/>
    <n v="213.98"/>
    <n v="22.68"/>
    <x v="2"/>
    <x v="0"/>
    <x v="0"/>
    <n v="0.71180555555555558"/>
    <s v="Weekday"/>
    <x v="4"/>
    <x v="3"/>
    <n v="139.21"/>
    <s v="Chandrasekar Raj"/>
    <s v="Bronze"/>
    <x v="90"/>
    <s v="Store Manager"/>
    <s v="FreshMart Bengaluru Market"/>
    <x v="0"/>
    <x v="1"/>
    <x v="2"/>
    <n v="12"/>
    <n v="9.5833685455928339E-2"/>
    <x v="3"/>
  </r>
  <r>
    <s v="INV101234"/>
    <d v="2026-01-23T00:00:00"/>
    <s v="CUST0493"/>
    <s v="PRD083"/>
    <s v="STR036"/>
    <s v="EMP0150"/>
    <n v="7"/>
    <n v="486.23"/>
    <n v="15"/>
    <n v="510.54"/>
    <n v="2893.07"/>
    <n v="2502.29"/>
    <n v="390.78"/>
    <x v="1"/>
    <x v="0"/>
    <x v="0"/>
    <n v="0.78402777777777777"/>
    <s v="Weekday"/>
    <x v="111"/>
    <x v="9"/>
    <n v="425.88"/>
    <s v="Elango Nair"/>
    <s v="Gold"/>
    <x v="58"/>
    <s v="Operations"/>
    <s v="FreshMart Chennai Central"/>
    <x v="0"/>
    <x v="0"/>
    <x v="7"/>
    <n v="1"/>
    <n v="0.13507450562896853"/>
    <x v="3"/>
  </r>
  <r>
    <s v="INV102189"/>
    <d v="2026-01-20T00:00:00"/>
    <s v="CUST0502"/>
    <m/>
    <s v="STR021"/>
    <s v="EMP0280"/>
    <n v="4"/>
    <n v="503.36"/>
    <n v="20"/>
    <n v="402.69"/>
    <n v="1610.75"/>
    <n v="1559.2"/>
    <n v="51.55"/>
    <x v="0"/>
    <x v="0"/>
    <x v="0"/>
    <n v="0.41249999999999998"/>
    <s v="Weekday"/>
    <x v="134"/>
    <x v="3"/>
    <m/>
    <s v="Dhanya Sekar"/>
    <s v="Bronze"/>
    <x v="61"/>
    <s v="Store Manager"/>
    <s v="FreshMart Madurai Market"/>
    <x v="0"/>
    <x v="0"/>
    <x v="7"/>
    <n v="1"/>
    <n v="3.2003724972838737E-2"/>
    <x v="2"/>
  </r>
  <r>
    <s v="INV101812"/>
    <d v="2026-02-20T00:00:00"/>
    <s v="CUST0530"/>
    <s v="PRD080"/>
    <s v="STR009"/>
    <s v="EMP0317"/>
    <n v="4"/>
    <n v="275.70999999999998"/>
    <n v="15"/>
    <n v="165.43"/>
    <n v="937.41"/>
    <n v="825.2"/>
    <n v="112.21"/>
    <x v="3"/>
    <x v="0"/>
    <x v="0"/>
    <n v="0.50347222222222221"/>
    <s v="Weekday"/>
    <x v="56"/>
    <x v="1"/>
    <n v="275.70999999999998"/>
    <s v="Deepak Chettiar"/>
    <s v="Silver"/>
    <x v="78"/>
    <s v="HR"/>
    <s v="FreshMart Kochi Square"/>
    <x v="0"/>
    <x v="0"/>
    <x v="0"/>
    <n v="2"/>
    <n v="0.11970215807384176"/>
    <x v="3"/>
  </r>
  <r>
    <s v="INV100571"/>
    <d v="2026-09-02T00:00:00"/>
    <s v="CUST0559"/>
    <s v="PRD010"/>
    <s v="STR021"/>
    <s v="EMP0280"/>
    <n v="4"/>
    <n v="182.3"/>
    <n v="5"/>
    <n v="36.46"/>
    <n v="692.74"/>
    <n v="430.4"/>
    <n v="262.33999999999997"/>
    <x v="4"/>
    <x v="0"/>
    <x v="0"/>
    <n v="0.71875"/>
    <s v="Weekday"/>
    <x v="113"/>
    <x v="6"/>
    <n v="182.3"/>
    <s v="Sundar Menon"/>
    <s v="Bronze"/>
    <x v="61"/>
    <s v="Store Manager"/>
    <s v="FreshMart Madurai Market"/>
    <x v="0"/>
    <x v="0"/>
    <x v="10"/>
    <n v="9"/>
    <n v="0.37869907901954553"/>
    <x v="4"/>
  </r>
  <r>
    <s v="INV101931"/>
    <d v="2025-12-30T00:00:00"/>
    <s v="CUST0677"/>
    <s v="PRD089"/>
    <s v="STR036"/>
    <s v="EMP0150"/>
    <n v="3"/>
    <n v="319.47000000000003"/>
    <n v="20"/>
    <n v="191.68"/>
    <n v="766.73"/>
    <n v="754.26"/>
    <n v="12.47"/>
    <x v="0"/>
    <x v="0"/>
    <x v="0"/>
    <n v="0.54027777777777775"/>
    <s v="Weekday"/>
    <x v="92"/>
    <x v="9"/>
    <n v="305.67"/>
    <s v="Kamala Naidu"/>
    <s v="Gold"/>
    <x v="58"/>
    <s v="Operations"/>
    <s v="FreshMart Chennai Central"/>
    <x v="0"/>
    <x v="1"/>
    <x v="2"/>
    <n v="12"/>
    <n v="1.6263873853899026E-2"/>
    <x v="2"/>
  </r>
  <r>
    <s v="INV100407"/>
    <d v="2025-12-26T00:00:00"/>
    <s v="CUST0670"/>
    <s v="PRD029"/>
    <s v="STR090"/>
    <s v="EMP0016"/>
    <n v="1"/>
    <n v="332.73"/>
    <n v="20"/>
    <n v="66.55"/>
    <n v="266.18"/>
    <n v="261.22000000000003"/>
    <n v="4.96"/>
    <x v="2"/>
    <x v="0"/>
    <x v="0"/>
    <n v="0.46666666666666667"/>
    <s v="Weekday"/>
    <x v="9"/>
    <x v="3"/>
    <n v="332.73"/>
    <s v="Balaji Krishnan"/>
    <s v="Bronze"/>
    <x v="223"/>
    <s v="Store Manager"/>
    <s v="FreshMart Mysuru Heights"/>
    <x v="0"/>
    <x v="1"/>
    <x v="2"/>
    <n v="12"/>
    <n v="1.8634007062889774E-2"/>
    <x v="2"/>
  </r>
  <r>
    <s v="INV100591"/>
    <d v="2025-12-18T00:00:00"/>
    <s v="CUST0632"/>
    <s v="PRD105"/>
    <s v="STR063"/>
    <s v="EMP0114"/>
    <n v="2"/>
    <n v="131.03"/>
    <n v="10"/>
    <n v="26.21"/>
    <n v="235.85"/>
    <n v="234.54"/>
    <n v="1.31"/>
    <x v="0"/>
    <x v="0"/>
    <x v="0"/>
    <n v="0.55902777777777779"/>
    <s v="Weekday"/>
    <x v="39"/>
    <x v="4"/>
    <n v="131.03"/>
    <s v="Bharath Velan"/>
    <s v="Bronze"/>
    <x v="126"/>
    <s v="Store Manager"/>
    <s v="FreshMart Hyderabad Market"/>
    <x v="0"/>
    <x v="1"/>
    <x v="2"/>
    <n v="12"/>
    <n v="5.5543777824888707E-3"/>
    <x v="1"/>
  </r>
  <r>
    <s v="INV101721"/>
    <d v="2025-05-12T00:00:00"/>
    <s v="CUST0238"/>
    <s v="PRD006"/>
    <s v="STR085"/>
    <s v="EMP0154"/>
    <n v="5"/>
    <n v="343.56"/>
    <n v="15"/>
    <n v="257.67"/>
    <n v="1460.13"/>
    <n v="1081.5999999999999"/>
    <n v="378.53"/>
    <x v="3"/>
    <x v="0"/>
    <x v="0"/>
    <n v="0.48125000000000001"/>
    <s v="Weekday"/>
    <x v="81"/>
    <x v="6"/>
    <n v="343.56"/>
    <s v="Balaji Varma"/>
    <s v="Silver"/>
    <x v="103"/>
    <s v="Store Manager"/>
    <s v="FreshMart Mysuru Arcade"/>
    <x v="0"/>
    <x v="1"/>
    <x v="6"/>
    <n v="5"/>
    <n v="0.25924403991425415"/>
    <x v="3"/>
  </r>
  <r>
    <s v="INV101464"/>
    <d v="2025-02-12T00:00:00"/>
    <s v="CUST0396"/>
    <s v="PRD022"/>
    <s v="STR006"/>
    <s v="EMP0265"/>
    <n v="3"/>
    <n v="397.22"/>
    <n v="15"/>
    <n v="178.75"/>
    <n v="1012.91"/>
    <n v="958.11"/>
    <n v="54.8"/>
    <x v="3"/>
    <x v="0"/>
    <x v="0"/>
    <n v="0.46875"/>
    <s v="Weekday"/>
    <x v="25"/>
    <x v="7"/>
    <n v="397.22"/>
    <s v="Yogesh Raj"/>
    <s v="Silver"/>
    <x v="124"/>
    <s v="Operations"/>
    <s v="FreshMart Mysuru Junction"/>
    <x v="0"/>
    <x v="1"/>
    <x v="0"/>
    <n v="2"/>
    <n v="5.4101549002379283E-2"/>
    <x v="3"/>
  </r>
  <r>
    <s v="INV102344"/>
    <d v="2025-02-12T00:00:00"/>
    <s v="CUST0209"/>
    <s v="PRD090"/>
    <s v="STR021"/>
    <s v="EMP0280"/>
    <n v="7"/>
    <n v="492.92"/>
    <n v="10"/>
    <n v="345.04"/>
    <n v="3105.4"/>
    <n v="2591.2600000000002"/>
    <n v="514.14"/>
    <x v="4"/>
    <x v="0"/>
    <x v="0"/>
    <n v="0.6069444444444444"/>
    <s v="Weekday"/>
    <x v="49"/>
    <x v="9"/>
    <n v="438.7"/>
    <s v="Udhay Pandian"/>
    <s v="Gold"/>
    <x v="61"/>
    <s v="Store Manager"/>
    <s v="FreshMart Madurai Market"/>
    <x v="0"/>
    <x v="1"/>
    <x v="0"/>
    <n v="2"/>
    <n v="0.16556321246860306"/>
    <x v="1"/>
  </r>
  <r>
    <s v="INV100648"/>
    <d v="2025-01-12T00:00:00"/>
    <s v="CUST0507"/>
    <s v="PRD105"/>
    <s v="STR046"/>
    <s v="EMP0023"/>
    <n v="4"/>
    <n v="131.03"/>
    <n v="20"/>
    <n v="104.82"/>
    <n v="419.3"/>
    <n v="469.08"/>
    <n v="-49.78"/>
    <x v="0"/>
    <x v="0"/>
    <x v="0"/>
    <n v="0.59097222222222223"/>
    <s v="Weekday"/>
    <x v="39"/>
    <x v="4"/>
    <n v="131.03"/>
    <s v="Kamala Iyer"/>
    <s v="Silver"/>
    <x v="87"/>
    <s v="Operations"/>
    <s v="FreshMart Mysuru Colony"/>
    <x v="0"/>
    <x v="1"/>
    <x v="7"/>
    <n v="1"/>
    <n v="-0.11872167898879084"/>
    <x v="2"/>
  </r>
  <r>
    <s v="INV101878"/>
    <d v="2025-11-27T00:00:00"/>
    <s v="CUST0142"/>
    <s v="PRD022"/>
    <s v="STR080"/>
    <s v="EMP0285"/>
    <n v="4"/>
    <n v="397.22"/>
    <n v="15"/>
    <n v="238.33"/>
    <n v="1350.55"/>
    <n v="1277.48"/>
    <n v="73.069999999999993"/>
    <x v="0"/>
    <x v="0"/>
    <x v="0"/>
    <n v="0.45347222222222222"/>
    <s v="Weekday"/>
    <x v="25"/>
    <x v="7"/>
    <n v="397.22"/>
    <s v="Radha Devi"/>
    <s v="Bronze"/>
    <x v="62"/>
    <s v="Store Manager"/>
    <s v="FreshMart Madurai Colony"/>
    <x v="0"/>
    <x v="1"/>
    <x v="5"/>
    <n v="11"/>
    <n v="5.4103883602976563E-2"/>
    <x v="3"/>
  </r>
  <r>
    <s v="INV101853"/>
    <d v="2025-11-19T00:00:00"/>
    <s v="CUST0204"/>
    <s v="PRD099"/>
    <s v="STR016"/>
    <s v="EMP0317"/>
    <n v="6"/>
    <n v="416.57"/>
    <n v="10"/>
    <n v="249.94"/>
    <n v="2249.48"/>
    <n v="2084.8200000000002"/>
    <n v="164.66"/>
    <x v="1"/>
    <x v="0"/>
    <x v="0"/>
    <n v="0.77916666666666667"/>
    <s v="Weekday"/>
    <x v="20"/>
    <x v="10"/>
    <n v="401.06"/>
    <s v="Mala Achari"/>
    <s v="Gold"/>
    <x v="78"/>
    <s v="HR"/>
    <s v="FreshMart Kochi Bypass"/>
    <x v="0"/>
    <x v="1"/>
    <x v="5"/>
    <n v="11"/>
    <n v="7.3199139356651316E-2"/>
    <x v="1"/>
  </r>
  <r>
    <s v="INV101832"/>
    <d v="2025-11-14T00:00:00"/>
    <s v="CUST0243"/>
    <s v="PRD056"/>
    <s v="STR038"/>
    <m/>
    <n v="4"/>
    <n v="333.54"/>
    <n v="5"/>
    <n v="66.709999999999994"/>
    <n v="1267.45"/>
    <n v="953.72"/>
    <n v="313.73"/>
    <x v="0"/>
    <x v="0"/>
    <x v="0"/>
    <n v="0.3840277777777778"/>
    <s v="Weekday"/>
    <x v="133"/>
    <x v="2"/>
    <n v="333.54"/>
    <s v="Lakshmi Reddy"/>
    <s v="Silver"/>
    <x v="49"/>
    <m/>
    <s v="FreshMart Hyderabad Hub"/>
    <x v="0"/>
    <x v="1"/>
    <x v="5"/>
    <n v="11"/>
    <n v="0.2475285021105369"/>
    <x v="4"/>
  </r>
  <r>
    <s v="INV101142"/>
    <d v="2025-12-11T00:00:00"/>
    <s v="CUST0452"/>
    <s v="PRD114"/>
    <s v="STR006"/>
    <s v="EMP0265"/>
    <n v="2"/>
    <n v="188.64"/>
    <n v="15"/>
    <n v="56.59"/>
    <n v="320.69"/>
    <n v="316.56"/>
    <n v="4.13"/>
    <x v="4"/>
    <x v="0"/>
    <x v="0"/>
    <n v="0.57708333333333328"/>
    <s v="Weekday"/>
    <x v="98"/>
    <x v="4"/>
    <n v="188.64"/>
    <s v="Dhanya Varma"/>
    <s v="Bronze"/>
    <x v="124"/>
    <s v="Operations"/>
    <s v="FreshMart Mysuru Junction"/>
    <x v="0"/>
    <x v="1"/>
    <x v="2"/>
    <n v="12"/>
    <n v="1.2878480775827122E-2"/>
    <x v="3"/>
  </r>
  <r>
    <s v="INV101727"/>
    <d v="2025-10-11T00:00:00"/>
    <s v="CUST0281"/>
    <s v="PRD129"/>
    <s v="STR074"/>
    <s v="EMP0270"/>
    <n v="5"/>
    <n v="490.22"/>
    <n v="10"/>
    <n v="245.11"/>
    <n v="2205.9899999999998"/>
    <n v="1867.9"/>
    <n v="338.09"/>
    <x v="3"/>
    <x v="0"/>
    <x v="0"/>
    <n v="0.78472222222222221"/>
    <s v="Weekday"/>
    <x v="106"/>
    <x v="0"/>
    <n v="490.22"/>
    <s v="Kamala Varma"/>
    <s v="Silver"/>
    <x v="135"/>
    <s v="Operations"/>
    <s v="FreshMart Mysuru Main Road"/>
    <x v="0"/>
    <x v="1"/>
    <x v="8"/>
    <n v="10"/>
    <n v="0.15325998757927281"/>
    <x v="1"/>
  </r>
  <r>
    <s v="INV101678"/>
    <d v="2025-06-11T00:00:00"/>
    <s v="CUST0437"/>
    <s v="PRD073"/>
    <s v="STR074"/>
    <s v="EMP0270"/>
    <n v="2"/>
    <n v="392.68"/>
    <n v="5"/>
    <n v="39.270000000000003"/>
    <n v="746.09"/>
    <n v="638.1"/>
    <n v="107.99"/>
    <x v="2"/>
    <x v="0"/>
    <x v="0"/>
    <n v="0.69097222222222221"/>
    <s v="Weekday"/>
    <x v="51"/>
    <x v="1"/>
    <n v="392.68"/>
    <s v="Vasanth Krishnan"/>
    <s v="Silver"/>
    <x v="135"/>
    <s v="Operations"/>
    <s v="FreshMart Mysuru Main Road"/>
    <x v="0"/>
    <x v="1"/>
    <x v="9"/>
    <n v="6"/>
    <n v="0.14474125105550267"/>
    <x v="4"/>
  </r>
  <r>
    <s v="INV101454"/>
    <d v="2025-03-11T00:00:00"/>
    <s v="CUST0441"/>
    <s v="PRD009"/>
    <s v="STR026"/>
    <s v="EMP0253"/>
    <n v="5"/>
    <n v="661.91"/>
    <n v="15"/>
    <n v="496.43"/>
    <n v="2813.12"/>
    <n v="1993.6"/>
    <n v="819.52"/>
    <x v="2"/>
    <x v="0"/>
    <x v="0"/>
    <n v="0.43680555555555556"/>
    <s v="Weekday"/>
    <x v="108"/>
    <x v="6"/>
    <n v="661.91"/>
    <s v="Hari Kumar"/>
    <s v="Silver"/>
    <x v="77"/>
    <s v="HR"/>
    <s v="FreshMart Mysuru Crossing"/>
    <x v="0"/>
    <x v="1"/>
    <x v="3"/>
    <n v="3"/>
    <n v="0.29132066886588559"/>
    <x v="3"/>
  </r>
  <r>
    <s v="INV101980"/>
    <d v="2025-03-11T00:00:00"/>
    <s v="CUST0206"/>
    <s v="PRD026"/>
    <s v="STR029"/>
    <s v="EMP0272"/>
    <n v="6"/>
    <n v="346.05"/>
    <n v="20"/>
    <n v="415.26"/>
    <n v="1661.04"/>
    <n v="1483.5"/>
    <n v="177.54"/>
    <x v="0"/>
    <x v="0"/>
    <x v="0"/>
    <n v="0.50624999999999998"/>
    <s v="Weekday"/>
    <x v="15"/>
    <x v="3"/>
    <n v="329.69"/>
    <s v="Devi Venkataraman"/>
    <s v="Gold"/>
    <x v="220"/>
    <s v="Store Manager"/>
    <s v="FreshMart Bengaluru Colony"/>
    <x v="0"/>
    <x v="1"/>
    <x v="3"/>
    <n v="3"/>
    <n v="0.106884843230747"/>
    <x v="2"/>
  </r>
  <r>
    <s v="INV100836"/>
    <d v="2025-10-30T00:00:00"/>
    <s v="CUST0319"/>
    <s v="PRD117"/>
    <s v="STR015"/>
    <s v="EMP0154"/>
    <n v="1"/>
    <n v="268.32"/>
    <n v="20"/>
    <n v="53.66"/>
    <n v="214.66"/>
    <n v="241.44"/>
    <n v="-26.78"/>
    <x v="1"/>
    <x v="0"/>
    <x v="0"/>
    <n v="0.7"/>
    <s v="Weekday"/>
    <x v="60"/>
    <x v="8"/>
    <n v="268.32"/>
    <s v="Malathi Nathan"/>
    <s v="Silver"/>
    <x v="103"/>
    <s v="Store Manager"/>
    <s v="FreshMart Salem Circle"/>
    <x v="0"/>
    <x v="1"/>
    <x v="8"/>
    <n v="10"/>
    <n v="-0.12475542718717973"/>
    <x v="2"/>
  </r>
  <r>
    <s v="INV100475"/>
    <d v="2025-10-29T00:00:00"/>
    <s v="CUST0692"/>
    <s v="PRD019"/>
    <s v="STR006"/>
    <s v="EMP0265"/>
    <n v="1"/>
    <n v="448.94"/>
    <n v="20"/>
    <n v="89.79"/>
    <n v="359.15"/>
    <n v="380.08"/>
    <n v="-20.93"/>
    <x v="5"/>
    <x v="0"/>
    <x v="0"/>
    <n v="0.75416666666666665"/>
    <s v="Weekday"/>
    <x v="85"/>
    <x v="7"/>
    <n v="448.94"/>
    <s v="Ovi Mudaliar"/>
    <s v="Silver"/>
    <x v="124"/>
    <s v="Operations"/>
    <s v="FreshMart Mysuru Junction"/>
    <x v="0"/>
    <x v="1"/>
    <x v="8"/>
    <n v="10"/>
    <n v="-5.8276486147849089E-2"/>
    <x v="2"/>
  </r>
  <r>
    <s v="INV100126"/>
    <d v="2025-10-20T00:00:00"/>
    <s v="CUST0022"/>
    <s v="PRD115"/>
    <s v="STR044"/>
    <s v="EMP0287"/>
    <n v="2"/>
    <n v="372.61"/>
    <n v="15"/>
    <n v="111.78"/>
    <n v="633.44000000000005"/>
    <n v="639.82000000000005"/>
    <n v="-6.38"/>
    <x v="0"/>
    <x v="0"/>
    <x v="0"/>
    <n v="0.91597222222222219"/>
    <s v="Weekday"/>
    <x v="5"/>
    <x v="4"/>
    <n v="372.61"/>
    <s v="Eswari Reddy"/>
    <s v="Bronze"/>
    <x v="67"/>
    <s v="Store Manager"/>
    <s v="FreshMart Erode Colony"/>
    <x v="0"/>
    <x v="1"/>
    <x v="8"/>
    <n v="10"/>
    <n v="-1.0071987875726192E-2"/>
    <x v="3"/>
  </r>
  <r>
    <s v="INV101700"/>
    <d v="2025-10-14T00:00:00"/>
    <s v="CUST0035"/>
    <s v="PRD050"/>
    <s v="STR036"/>
    <s v="EMP0150"/>
    <n v="7"/>
    <n v="56.02"/>
    <n v="15"/>
    <n v="58.82"/>
    <n v="333.32"/>
    <n v="262.36"/>
    <n v="70.959999999999994"/>
    <x v="3"/>
    <x v="0"/>
    <x v="0"/>
    <n v="0.46111111111111114"/>
    <s v="Weekday"/>
    <x v="2"/>
    <x v="2"/>
    <n v="51.33"/>
    <s v="Balamurugan Sharma"/>
    <s v="Gold"/>
    <x v="58"/>
    <s v="Operations"/>
    <s v="FreshMart Chennai Central"/>
    <x v="0"/>
    <x v="1"/>
    <x v="8"/>
    <n v="10"/>
    <n v="0.2128885155406216"/>
    <x v="3"/>
  </r>
  <r>
    <s v="INV100304"/>
    <d v="2025-10-13T00:00:00"/>
    <s v="CUST0200"/>
    <s v="PRD079"/>
    <s v="STR052"/>
    <s v="EMP0232"/>
    <n v="8"/>
    <n v="287.23"/>
    <n v="20"/>
    <n v="459.57"/>
    <n v="1838.27"/>
    <n v="1552.48"/>
    <n v="285.79000000000002"/>
    <x v="5"/>
    <x v="0"/>
    <x v="0"/>
    <n v="0.66041666666666665"/>
    <s v="Weekday"/>
    <x v="64"/>
    <x v="1"/>
    <n v="260.93"/>
    <s v="Karthik Achari"/>
    <s v="Gold"/>
    <x v="75"/>
    <s v="Operations"/>
    <s v="FreshMart Erode Extension"/>
    <x v="0"/>
    <x v="1"/>
    <x v="8"/>
    <n v="10"/>
    <n v="0.15546682478634805"/>
    <x v="2"/>
  </r>
  <r>
    <s v="INV101046"/>
    <d v="2025-09-10T00:00:00"/>
    <s v="CUST0529"/>
    <s v="PRD100"/>
    <s v="STR085"/>
    <s v="EMP0154"/>
    <n v="1"/>
    <n v="290.45"/>
    <n v="20"/>
    <n v="58.09"/>
    <n v="232.36"/>
    <n v="237.89"/>
    <n v="-5.53"/>
    <x v="5"/>
    <x v="0"/>
    <x v="0"/>
    <n v="0.77430555555555558"/>
    <s v="Weekday"/>
    <x v="90"/>
    <x v="10"/>
    <n v="290.45"/>
    <s v="Indira Balan"/>
    <s v="Bronze"/>
    <x v="103"/>
    <s v="Store Manager"/>
    <s v="FreshMart Mysuru Arcade"/>
    <x v="0"/>
    <x v="1"/>
    <x v="10"/>
    <n v="9"/>
    <n v="-2.3799276983990359E-2"/>
    <x v="2"/>
  </r>
  <r>
    <s v="INV101925"/>
    <d v="2025-08-10T00:00:00"/>
    <s v="CUST0026"/>
    <s v="PRD097"/>
    <s v="STR035"/>
    <s v="EMP0290"/>
    <n v="1"/>
    <n v="365.92"/>
    <n v="5"/>
    <n v="18.3"/>
    <n v="347.62"/>
    <n v="310.38"/>
    <n v="37.24"/>
    <x v="5"/>
    <x v="0"/>
    <x v="0"/>
    <n v="0.77222222222222225"/>
    <s v="Weekday"/>
    <x v="41"/>
    <x v="10"/>
    <n v="365.92"/>
    <s v="Raghav Nathan"/>
    <s v="Bronze"/>
    <x v="301"/>
    <s v="Operations"/>
    <s v="FreshMart Kochi Circle"/>
    <x v="0"/>
    <x v="1"/>
    <x v="11"/>
    <n v="8"/>
    <n v="0.10712847362062022"/>
    <x v="4"/>
  </r>
  <r>
    <s v="INV102197"/>
    <d v="2025-07-10T00:00:00"/>
    <s v="CUST0329"/>
    <s v="PRD106"/>
    <s v="STR026"/>
    <s v="EMP0253"/>
    <n v="7"/>
    <n v="257.97000000000003"/>
    <n v="5"/>
    <n v="90.29"/>
    <n v="1715.5"/>
    <n v="1374.1"/>
    <n v="341.4"/>
    <x v="0"/>
    <x v="0"/>
    <x v="0"/>
    <n v="0.57361111111111107"/>
    <s v="Weekday"/>
    <x v="144"/>
    <x v="4"/>
    <n v="227"/>
    <s v="Usha Krishnan"/>
    <s v="Gold"/>
    <x v="77"/>
    <s v="HR"/>
    <s v="FreshMart Mysuru Crossing"/>
    <x v="0"/>
    <x v="1"/>
    <x v="1"/>
    <n v="7"/>
    <n v="0.19900903526668609"/>
    <x v="4"/>
  </r>
  <r>
    <s v="INV100587"/>
    <d v="2025-06-10T00:00:00"/>
    <s v="CUST0330"/>
    <s v="PRD070"/>
    <s v="STR015"/>
    <s v="EMP0023"/>
    <n v="5"/>
    <n v="233.47"/>
    <n v="10"/>
    <n v="116.73"/>
    <n v="1050.6199999999999"/>
    <n v="944.9"/>
    <n v="105.72"/>
    <x v="4"/>
    <x v="0"/>
    <x v="0"/>
    <n v="0.45069444444444445"/>
    <s v="Weekday"/>
    <x v="1"/>
    <x v="1"/>
    <n v="233.47"/>
    <s v="Anand Balan"/>
    <s v="Silver"/>
    <x v="87"/>
    <s v="Operations"/>
    <s v="FreshMart Salem Circle"/>
    <x v="0"/>
    <x v="1"/>
    <x v="9"/>
    <n v="6"/>
    <n v="0.10062629685328664"/>
    <x v="1"/>
  </r>
  <r>
    <s v="INV102438"/>
    <d v="2025-06-10T00:00:00"/>
    <s v="CUST0264"/>
    <s v="PRD031"/>
    <s v="STR073"/>
    <s v="EMP0268"/>
    <n v="3"/>
    <n v="381.4"/>
    <n v="20"/>
    <n v="228.84"/>
    <n v="915.36"/>
    <n v="815.34"/>
    <n v="100.02"/>
    <x v="3"/>
    <x v="0"/>
    <x v="0"/>
    <n v="0.86111111111111116"/>
    <s v="Weekday"/>
    <x v="50"/>
    <x v="3"/>
    <n v="342.46"/>
    <s v="Kavya Sharma"/>
    <s v="Gold"/>
    <x v="90"/>
    <s v="Store Manager"/>
    <s v="FreshMart Bengaluru Market"/>
    <x v="0"/>
    <x v="1"/>
    <x v="9"/>
    <n v="6"/>
    <n v="0.10926848453067645"/>
    <x v="2"/>
  </r>
  <r>
    <s v="INV101693"/>
    <d v="2025-03-10T00:00:00"/>
    <s v="CUST0353"/>
    <s v="PRD026"/>
    <s v="STR085"/>
    <s v="EMP0154"/>
    <n v="3"/>
    <n v="346.96"/>
    <n v="15"/>
    <n v="156.13"/>
    <n v="884.75"/>
    <n v="741.75"/>
    <n v="143"/>
    <x v="4"/>
    <x v="0"/>
    <x v="0"/>
    <n v="0.90972222222222221"/>
    <s v="Weekday"/>
    <x v="15"/>
    <x v="3"/>
    <n v="329.69"/>
    <s v="Mala Nair"/>
    <s v="Gold"/>
    <x v="103"/>
    <s v="Store Manager"/>
    <s v="FreshMart Mysuru Arcade"/>
    <x v="0"/>
    <x v="1"/>
    <x v="3"/>
    <n v="3"/>
    <n v="0.16162757841198078"/>
    <x v="3"/>
  </r>
  <r>
    <s v="INV100792"/>
    <d v="2025-09-29T00:00:00"/>
    <s v="CUST0204"/>
    <s v="PRD091"/>
    <s v="STR059"/>
    <s v="EMP0285"/>
    <n v="7"/>
    <n v="426.49"/>
    <n v="15"/>
    <n v="447.81"/>
    <n v="2537.62"/>
    <n v="2110.9899999999998"/>
    <n v="426.63"/>
    <x v="4"/>
    <x v="0"/>
    <x v="0"/>
    <n v="0.83680555555555558"/>
    <s v="Weekday"/>
    <x v="74"/>
    <x v="9"/>
    <n v="376.11"/>
    <s v="Mala Achari"/>
    <s v="Gold"/>
    <x v="62"/>
    <s v="Store Manager"/>
    <s v="FreshMart Coimbatore Plaza"/>
    <x v="0"/>
    <x v="1"/>
    <x v="10"/>
    <n v="9"/>
    <n v="0.16812209865937375"/>
    <x v="3"/>
  </r>
  <r>
    <s v="INV102181"/>
    <d v="2025-09-22T00:00:00"/>
    <s v="CUST0679"/>
    <s v="PRD109"/>
    <s v="STR026"/>
    <s v="EMP0253"/>
    <n v="3"/>
    <n v="157.97999999999999"/>
    <n v="20"/>
    <n v="94.79"/>
    <n v="379.15"/>
    <n v="413.85"/>
    <n v="-34.700000000000003"/>
    <x v="5"/>
    <x v="0"/>
    <x v="0"/>
    <n v="0.37708333333333333"/>
    <s v="Weekday"/>
    <x v="18"/>
    <x v="4"/>
    <n v="157.97999999999999"/>
    <s v="Thiru Prabhu"/>
    <s v="Silver"/>
    <x v="77"/>
    <s v="HR"/>
    <s v="FreshMart Mysuru Crossing"/>
    <x v="0"/>
    <x v="1"/>
    <x v="10"/>
    <n v="9"/>
    <n v="-9.1520506395885548E-2"/>
    <x v="2"/>
  </r>
  <r>
    <s v="INV101953"/>
    <d v="2025-09-17T00:00:00"/>
    <s v="CUST0018"/>
    <s v="PRD002"/>
    <s v="STR020"/>
    <s v="EMP0287"/>
    <n v="4"/>
    <n v="440.5"/>
    <n v="20"/>
    <n v="352.4"/>
    <n v="1409.6"/>
    <n v="1016.2"/>
    <n v="393.4"/>
    <x v="5"/>
    <x v="0"/>
    <x v="0"/>
    <n v="0.5805555555555556"/>
    <s v="Weekday"/>
    <x v="83"/>
    <x v="6"/>
    <n v="440.5"/>
    <s v="Kalpana Murugan"/>
    <s v="Silver"/>
    <x v="67"/>
    <s v="Store Manager"/>
    <s v="FreshMart Erode Circle"/>
    <x v="0"/>
    <x v="1"/>
    <x v="10"/>
    <n v="9"/>
    <n v="0.27908626560726446"/>
    <x v="2"/>
  </r>
  <r>
    <s v="INV102090"/>
    <d v="2025-09-16T00:00:00"/>
    <s v="CUST0465"/>
    <s v="PRD031"/>
    <s v="STR014"/>
    <s v="EMP0198"/>
    <n v="2"/>
    <n v="342.46"/>
    <n v="20"/>
    <n v="136.97999999999999"/>
    <n v="547.94000000000005"/>
    <n v="543.55999999999995"/>
    <n v="4.38"/>
    <x v="2"/>
    <x v="0"/>
    <x v="0"/>
    <n v="0.57013888888888886"/>
    <s v="Weekday"/>
    <x v="50"/>
    <x v="3"/>
    <n v="342.46"/>
    <s v="Madhavan Iyer"/>
    <s v="Silver"/>
    <x v="113"/>
    <s v="Store Manager"/>
    <s v="FreshMart Coimbatore Circle"/>
    <x v="0"/>
    <x v="1"/>
    <x v="10"/>
    <n v="9"/>
    <n v="7.993575938971419E-3"/>
    <x v="2"/>
  </r>
  <r>
    <s v="INV102490"/>
    <d v="2025-12-09T00:00:00"/>
    <s v="CUST0243"/>
    <s v="PRD083"/>
    <s v="STR090"/>
    <s v="EMP0209"/>
    <n v="2"/>
    <n v="425.88"/>
    <n v="15"/>
    <n v="127.76"/>
    <n v="724"/>
    <n v="714.94"/>
    <n v="9.06"/>
    <x v="1"/>
    <x v="0"/>
    <x v="0"/>
    <n v="0.77916666666666667"/>
    <s v="Weekday"/>
    <x v="111"/>
    <x v="9"/>
    <n v="425.88"/>
    <s v="Lakshmi Reddy"/>
    <s v="Silver"/>
    <x v="121"/>
    <s v="Store Manager"/>
    <s v="FreshMart Mysuru Heights"/>
    <x v="0"/>
    <x v="1"/>
    <x v="2"/>
    <n v="12"/>
    <n v="1.2513812154696134E-2"/>
    <x v="3"/>
  </r>
  <r>
    <s v="INV101770"/>
    <d v="2025-10-09T00:00:00"/>
    <s v="CUST0633"/>
    <s v="PRD124"/>
    <s v="STR053"/>
    <s v="EMP0190"/>
    <n v="8"/>
    <n v="126.89"/>
    <n v="15"/>
    <n v="152.27000000000001"/>
    <n v="862.85"/>
    <n v="871.36"/>
    <n v="-8.51"/>
    <x v="1"/>
    <x v="0"/>
    <x v="0"/>
    <n v="0.76527777777777772"/>
    <s v="Weekday"/>
    <x v="102"/>
    <x v="8"/>
    <n v="121.9"/>
    <s v="Devi Mudaliar"/>
    <s v="Gold"/>
    <x v="60"/>
    <s v="HR"/>
    <s v="FreshMart Tiruppur Heights"/>
    <x v="0"/>
    <x v="1"/>
    <x v="8"/>
    <n v="10"/>
    <n v="-9.862664426030017E-3"/>
    <x v="3"/>
  </r>
  <r>
    <s v="INV100503"/>
    <d v="2025-08-18T00:00:00"/>
    <s v="CUST0444"/>
    <s v="PRD067"/>
    <s v="STR080"/>
    <s v="EMP0285"/>
    <n v="3"/>
    <n v="186.38"/>
    <n v="5"/>
    <n v="27.96"/>
    <n v="531.17999999999995"/>
    <n v="406.98"/>
    <n v="124.2"/>
    <x v="0"/>
    <x v="0"/>
    <x v="0"/>
    <n v="0.69930555555555551"/>
    <s v="Weekday"/>
    <x v="30"/>
    <x v="11"/>
    <n v="186.38"/>
    <s v="Malathi Chandran"/>
    <s v="Silver"/>
    <x v="62"/>
    <s v="Store Manager"/>
    <s v="FreshMart Madurai Colony"/>
    <x v="0"/>
    <x v="1"/>
    <x v="11"/>
    <n v="8"/>
    <n v="0.23381904439173165"/>
    <x v="4"/>
  </r>
  <r>
    <s v="INV102073"/>
    <d v="2025-11-08T00:00:00"/>
    <s v="CUST0272"/>
    <s v="PRD037"/>
    <m/>
    <s v="EMP0280"/>
    <n v="1"/>
    <n v="245.32"/>
    <n v="15"/>
    <n v="36.799999999999997"/>
    <n v="208.52"/>
    <n v="209.38"/>
    <n v="-0.86"/>
    <x v="1"/>
    <x v="0"/>
    <x v="0"/>
    <n v="0.87569444444444444"/>
    <s v="Weekday"/>
    <x v="59"/>
    <x v="12"/>
    <n v="245.32"/>
    <s v="Prakash Kumar"/>
    <s v="Bronze"/>
    <x v="61"/>
    <s v="Store Manager"/>
    <m/>
    <x v="0"/>
    <x v="1"/>
    <x v="5"/>
    <n v="11"/>
    <n v="-4.1243046230577396E-3"/>
    <x v="3"/>
  </r>
  <r>
    <s v="INV100661"/>
    <d v="2025-06-08T00:00:00"/>
    <s v="CUST0333"/>
    <s v="PRD108"/>
    <s v="STR026"/>
    <s v="EMP0253"/>
    <n v="4"/>
    <n v="306.62"/>
    <n v="15"/>
    <n v="183.97"/>
    <n v="1042.51"/>
    <n v="1039.72"/>
    <n v="2.79"/>
    <x v="2"/>
    <x v="0"/>
    <x v="0"/>
    <n v="0.57222222222222219"/>
    <s v="Weekday"/>
    <x v="140"/>
    <x v="4"/>
    <n v="306.62"/>
    <s v="Sangeetha Pandian"/>
    <s v="Silver"/>
    <x v="77"/>
    <s v="HR"/>
    <s v="FreshMart Mysuru Crossing"/>
    <x v="0"/>
    <x v="1"/>
    <x v="9"/>
    <n v="6"/>
    <n v="2.6762333215029112E-3"/>
    <x v="3"/>
  </r>
  <r>
    <s v="INV102343"/>
    <d v="2025-07-25T00:00:00"/>
    <s v="CUST0279"/>
    <s v="PRD146"/>
    <s v="STR006"/>
    <s v="EMP0265"/>
    <n v="5"/>
    <n v="66.989999999999995"/>
    <n v="5"/>
    <n v="16.75"/>
    <n v="318.2"/>
    <n v="249.95"/>
    <n v="68.25"/>
    <x v="4"/>
    <x v="0"/>
    <x v="0"/>
    <n v="0.72222222222222221"/>
    <s v="Weekday"/>
    <x v="6"/>
    <x v="5"/>
    <n v="66.400000000000006"/>
    <s v="Ramesh Devi"/>
    <s v="Gold"/>
    <x v="124"/>
    <s v="Operations"/>
    <s v="FreshMart Mysuru Junction"/>
    <x v="0"/>
    <x v="1"/>
    <x v="1"/>
    <n v="7"/>
    <n v="0.21448774355751102"/>
    <x v="4"/>
  </r>
  <r>
    <s v="INV102443"/>
    <d v="2025-07-23T00:00:00"/>
    <s v="CUST0143"/>
    <s v="PRD099"/>
    <s v="STR030"/>
    <s v="EMP0224"/>
    <n v="1"/>
    <n v="401.06"/>
    <n v="15"/>
    <n v="60.16"/>
    <n v="340.9"/>
    <n v="347.47"/>
    <n v="-6.57"/>
    <x v="2"/>
    <x v="0"/>
    <x v="0"/>
    <n v="0.52777777777777779"/>
    <s v="Weekday"/>
    <x v="20"/>
    <x v="10"/>
    <n v="401.06"/>
    <s v="Charulatha Iyer"/>
    <s v="Silver"/>
    <x v="118"/>
    <s v="Operations"/>
    <s v="FreshMart Mysuru Bypass"/>
    <x v="0"/>
    <x v="1"/>
    <x v="1"/>
    <n v="7"/>
    <n v="-1.92725139337049E-2"/>
    <x v="3"/>
  </r>
  <r>
    <s v="INV100238"/>
    <d v="2025-07-15T00:00:00"/>
    <s v="CUST0298"/>
    <s v="PRD055"/>
    <s v="STR082"/>
    <s v="EMP0115"/>
    <n v="3"/>
    <n v="125.15"/>
    <n v="15"/>
    <n v="56.32"/>
    <n v="319.13"/>
    <n v="287.10000000000002"/>
    <n v="32.03"/>
    <x v="5"/>
    <x v="0"/>
    <x v="0"/>
    <n v="0.66736111111111107"/>
    <s v="Weekday"/>
    <x v="101"/>
    <x v="2"/>
    <n v="125.15"/>
    <s v="Divya Naicker"/>
    <s v="Silver"/>
    <x v="69"/>
    <s v="Store Manager"/>
    <s v="FreshMart Salem Bypass"/>
    <x v="0"/>
    <x v="1"/>
    <x v="1"/>
    <n v="7"/>
    <n v="0.10036662175289068"/>
    <x v="3"/>
  </r>
  <r>
    <s v="INV101425"/>
    <d v="2025-09-07T00:00:00"/>
    <s v="CUST0439"/>
    <s v="PRD056"/>
    <s v="STR021"/>
    <s v="EMP0280"/>
    <n v="5"/>
    <n v="333.54"/>
    <n v="5"/>
    <n v="83.39"/>
    <n v="1584.31"/>
    <n v="1192.1500000000001"/>
    <n v="392.16"/>
    <x v="0"/>
    <x v="0"/>
    <x v="0"/>
    <n v="0.55625000000000002"/>
    <s v="Weekday"/>
    <x v="133"/>
    <x v="2"/>
    <n v="333.54"/>
    <s v="Vijay Velan"/>
    <s v="Silver"/>
    <x v="61"/>
    <s v="Store Manager"/>
    <s v="FreshMart Madurai Market"/>
    <x v="0"/>
    <x v="1"/>
    <x v="10"/>
    <n v="9"/>
    <n v="0.24752731473007178"/>
    <x v="4"/>
  </r>
  <r>
    <s v="INV101317"/>
    <d v="2025-06-23T00:00:00"/>
    <s v="CUST0022"/>
    <s v="PRD026"/>
    <s v="STR023"/>
    <s v="EMP0311"/>
    <n v="1"/>
    <n v="329.69"/>
    <n v="15"/>
    <n v="49.45"/>
    <n v="280.24"/>
    <n v="247.25"/>
    <n v="32.99"/>
    <x v="1"/>
    <x v="0"/>
    <x v="0"/>
    <n v="0.43958333333333333"/>
    <s v="Weekday"/>
    <x v="15"/>
    <x v="3"/>
    <n v="329.69"/>
    <s v="Eswari Reddy"/>
    <s v="Bronze"/>
    <x v="128"/>
    <s v="Store Manager"/>
    <s v="FreshMart Mysuru Square"/>
    <x v="0"/>
    <x v="1"/>
    <x v="9"/>
    <n v="6"/>
    <n v="0.11772052526405938"/>
    <x v="3"/>
  </r>
  <r>
    <s v="INV101281"/>
    <d v="2025-06-13T00:00:00"/>
    <s v="CUST0346"/>
    <s v="PRD005"/>
    <s v="STR073"/>
    <s v="EMP0114"/>
    <n v="6"/>
    <n v="356.64"/>
    <n v="20"/>
    <n v="427.97"/>
    <n v="1711.87"/>
    <n v="1231.6199999999999"/>
    <n v="480.25"/>
    <x v="0"/>
    <x v="0"/>
    <x v="0"/>
    <n v="0.48749999999999999"/>
    <s v="Weekday"/>
    <x v="24"/>
    <x v="6"/>
    <n v="332.74"/>
    <s v="Thenmozhi Devi"/>
    <s v="Gold"/>
    <x v="126"/>
    <s v="Store Manager"/>
    <s v="FreshMart Bengaluru Market"/>
    <x v="0"/>
    <x v="1"/>
    <x v="9"/>
    <n v="6"/>
    <n v="0.28054116258828066"/>
    <x v="2"/>
  </r>
  <r>
    <s v="INV100956"/>
    <d v="2025-06-06T00:00:00"/>
    <s v="CUST0544"/>
    <s v="PRD063"/>
    <s v="STR080"/>
    <s v="EMP0285"/>
    <n v="1"/>
    <n v="73.83"/>
    <n v="5"/>
    <n v="3.69"/>
    <n v="70.14"/>
    <n v="54.32"/>
    <n v="15.82"/>
    <x v="1"/>
    <x v="0"/>
    <x v="0"/>
    <n v="0.77638888888888891"/>
    <s v="Weekday"/>
    <x v="75"/>
    <x v="11"/>
    <n v="42.16"/>
    <s v="Divya Raj"/>
    <s v="Silver"/>
    <x v="62"/>
    <s v="Store Manager"/>
    <s v="FreshMart Madurai Colony"/>
    <x v="0"/>
    <x v="1"/>
    <x v="9"/>
    <n v="6"/>
    <n v="0.22554890219560877"/>
    <x v="4"/>
  </r>
  <r>
    <s v="INV102230"/>
    <d v="2025-05-26T00:00:00"/>
    <s v="CUST0056"/>
    <s v="PRD069"/>
    <s v="STR048"/>
    <s v="EMP0152"/>
    <n v="3"/>
    <n v="468.94"/>
    <n v="5"/>
    <n v="70.34"/>
    <n v="1336.48"/>
    <n v="1010.4"/>
    <n v="326.08"/>
    <x v="2"/>
    <x v="0"/>
    <x v="0"/>
    <n v="0.50208333333333333"/>
    <s v="Weekday"/>
    <x v="142"/>
    <x v="11"/>
    <n v="468.94"/>
    <s v="Nithya Prabhu"/>
    <s v="Silver"/>
    <x v="141"/>
    <s v="Store Manager"/>
    <s v="FreshMart Bengaluru Square"/>
    <x v="0"/>
    <x v="1"/>
    <x v="6"/>
    <n v="5"/>
    <n v="0.24398419729438522"/>
    <x v="4"/>
  </r>
  <r>
    <s v="INV102075"/>
    <d v="2025-09-05T00:00:00"/>
    <s v="CUST0077"/>
    <s v="PRD037"/>
    <s v="STR026"/>
    <s v="EMP0253"/>
    <n v="2"/>
    <n v="245.32"/>
    <n v="10"/>
    <n v="49.06"/>
    <n v="441.58"/>
    <n v="418.76"/>
    <n v="22.82"/>
    <x v="0"/>
    <x v="0"/>
    <x v="0"/>
    <n v="0.78888888888888886"/>
    <s v="Weekday"/>
    <x v="59"/>
    <x v="12"/>
    <n v="245.32"/>
    <s v="Dhanya Krishnan"/>
    <s v="Bronze"/>
    <x v="77"/>
    <s v="HR"/>
    <s v="FreshMart Mysuru Crossing"/>
    <x v="0"/>
    <x v="1"/>
    <x v="10"/>
    <n v="9"/>
    <n v="5.1678065129761315E-2"/>
    <x v="1"/>
  </r>
  <r>
    <s v="INV101426"/>
    <d v="2025-04-23T00:00:00"/>
    <s v="CUST0246"/>
    <s v="PRD048"/>
    <s v="STR080"/>
    <s v="EMP0285"/>
    <n v="8"/>
    <n v="168.72"/>
    <n v="5"/>
    <n v="67.489999999999995"/>
    <n v="1282.27"/>
    <n v="873.68"/>
    <n v="408.59"/>
    <x v="0"/>
    <x v="0"/>
    <x v="0"/>
    <n v="0.70902777777777781"/>
    <s v="Weekday"/>
    <x v="122"/>
    <x v="2"/>
    <n v="147.72"/>
    <s v="Udhay Varma"/>
    <s v="Gold"/>
    <x v="62"/>
    <s v="Store Manager"/>
    <s v="FreshMart Madurai Colony"/>
    <x v="0"/>
    <x v="1"/>
    <x v="4"/>
    <n v="4"/>
    <n v="0.31864583901986321"/>
    <x v="4"/>
  </r>
  <r>
    <s v="INV102417"/>
    <d v="2025-04-21T00:00:00"/>
    <s v="CUST0606"/>
    <s v="PRD110"/>
    <s v="STR023"/>
    <s v="EMP0337"/>
    <n v="4"/>
    <n v="291.93"/>
    <n v="15"/>
    <n v="175.16"/>
    <n v="992.56"/>
    <n v="1014.8"/>
    <n v="-22.24"/>
    <x v="5"/>
    <x v="0"/>
    <x v="0"/>
    <n v="0.4861111111111111"/>
    <s v="Weekday"/>
    <x v="141"/>
    <x v="4"/>
    <n v="291.93"/>
    <s v="Raghav Pandian"/>
    <s v="Silver"/>
    <x v="313"/>
    <s v="Store Manager"/>
    <s v="FreshMart Mysuru Square"/>
    <x v="0"/>
    <x v="1"/>
    <x v="4"/>
    <n v="4"/>
    <n v="-2.2406705891835254E-2"/>
    <x v="3"/>
  </r>
  <r>
    <s v="INV102117"/>
    <d v="2025-04-15T00:00:00"/>
    <s v="CUST0007"/>
    <s v="PRD095"/>
    <s v="STR082"/>
    <s v="EMP0115"/>
    <n v="5"/>
    <n v="75.680000000000007"/>
    <n v="15"/>
    <n v="56.76"/>
    <n v="321.64"/>
    <n v="310.7"/>
    <n v="10.94"/>
    <x v="3"/>
    <x v="0"/>
    <x v="0"/>
    <n v="0.87291666666666667"/>
    <s v="Weekday"/>
    <x v="53"/>
    <x v="10"/>
    <n v="75.680000000000007"/>
    <s v="Senthil Pillai"/>
    <s v="Silver"/>
    <x v="69"/>
    <s v="Store Manager"/>
    <s v="FreshMart Salem Bypass"/>
    <x v="0"/>
    <x v="1"/>
    <x v="4"/>
    <n v="4"/>
    <n v="3.4013182439995022E-2"/>
    <x v="3"/>
  </r>
  <r>
    <s v="INV101822"/>
    <d v="2025-10-04T00:00:00"/>
    <s v="CUST0370"/>
    <s v="PRD028"/>
    <s v="STR043"/>
    <s v="EMP0330"/>
    <n v="6"/>
    <n v="402.72"/>
    <n v="15"/>
    <n v="362.45"/>
    <n v="2053.87"/>
    <n v="1859.88"/>
    <n v="193.99"/>
    <x v="0"/>
    <x v="0"/>
    <x v="0"/>
    <n v="0.83958333333333335"/>
    <s v="Weekday"/>
    <x v="58"/>
    <x v="3"/>
    <n v="380.12"/>
    <s v="Jaya Naicker"/>
    <s v="Gold"/>
    <x v="125"/>
    <s v="Store Manager"/>
    <s v="FreshMart Erode Heights"/>
    <x v="0"/>
    <x v="1"/>
    <x v="8"/>
    <n v="10"/>
    <n v="9.4450963303422328E-2"/>
    <x v="3"/>
  </r>
  <r>
    <s v="INV101676"/>
    <d v="2025-03-04T00:00:00"/>
    <s v="CUST0046"/>
    <s v="PRD028"/>
    <s v="STR073"/>
    <s v="EMP0114"/>
    <n v="4"/>
    <n v="404.15"/>
    <n v="10"/>
    <n v="161.66"/>
    <n v="1454.94"/>
    <n v="1239.92"/>
    <n v="215.02"/>
    <x v="2"/>
    <x v="0"/>
    <x v="0"/>
    <n v="0.65625"/>
    <s v="Weekday"/>
    <x v="58"/>
    <x v="3"/>
    <n v="380.12"/>
    <s v="Kishore Murugan"/>
    <s v="Gold"/>
    <x v="126"/>
    <s v="Store Manager"/>
    <s v="FreshMart Bengaluru Market"/>
    <x v="0"/>
    <x v="1"/>
    <x v="3"/>
    <n v="3"/>
    <n v="0.14778616300328537"/>
    <x v="1"/>
  </r>
  <r>
    <s v="INV100671"/>
    <d v="2025-01-04T00:00:00"/>
    <s v="CUST0640"/>
    <s v="PRD010"/>
    <s v="STR005"/>
    <s v="EMP0311"/>
    <n v="4"/>
    <n v="182.3"/>
    <n v="5"/>
    <n v="36.46"/>
    <n v="692.74"/>
    <n v="430.4"/>
    <n v="262.33999999999997"/>
    <x v="4"/>
    <x v="0"/>
    <x v="0"/>
    <n v="0.4861111111111111"/>
    <s v="Weekday"/>
    <x v="113"/>
    <x v="6"/>
    <n v="182.3"/>
    <s v="Thiru Murugan"/>
    <s v="Bronze"/>
    <x v="128"/>
    <s v="Store Manager"/>
    <s v="FreshMart Chennai Crossing"/>
    <x v="0"/>
    <x v="1"/>
    <x v="7"/>
    <n v="1"/>
    <n v="0.37869907901954553"/>
    <x v="4"/>
  </r>
  <r>
    <s v="INV101922"/>
    <d v="2026-02-22T00:00:00"/>
    <s v="CUST0528"/>
    <s v="PRD121"/>
    <s v="STR024"/>
    <s v="EMP0005"/>
    <n v="3"/>
    <n v="317.72000000000003"/>
    <n v="5"/>
    <n v="47.66"/>
    <n v="1041.33"/>
    <n v="814.59"/>
    <n v="226.74"/>
    <x v="2"/>
    <x v="0"/>
    <x v="0"/>
    <n v="0.53541666666666665"/>
    <s v="Weekend"/>
    <x v="112"/>
    <x v="8"/>
    <n v="223.15"/>
    <s v="Divya Balan"/>
    <s v="Silver"/>
    <x v="117"/>
    <s v="Inventory"/>
    <s v="FreshMart Bengaluru Plaza"/>
    <x v="0"/>
    <x v="0"/>
    <x v="0"/>
    <n v="2"/>
    <n v="0.21774077381809803"/>
    <x v="4"/>
  </r>
  <r>
    <s v="INV102295"/>
    <d v="2026-03-21T00:00:00"/>
    <s v="CUST0665"/>
    <s v="PRD055"/>
    <s v="STR044"/>
    <s v="EMP0118"/>
    <n v="2"/>
    <n v="125.15"/>
    <n v="15"/>
    <n v="37.549999999999997"/>
    <n v="244.66"/>
    <n v="191.4"/>
    <n v="53.26"/>
    <x v="3"/>
    <x v="0"/>
    <x v="0"/>
    <n v="0.84444444444444444"/>
    <s v="Weekend"/>
    <x v="101"/>
    <x v="2"/>
    <n v="125.15"/>
    <s v="Kishore Subramaniam"/>
    <s v="Silver"/>
    <x v="191"/>
    <s v="Inventory"/>
    <s v="FreshMart Erode Colony"/>
    <x v="0"/>
    <x v="0"/>
    <x v="3"/>
    <n v="3"/>
    <n v="0.21768985530940896"/>
    <x v="3"/>
  </r>
  <r>
    <s v="INV102477"/>
    <d v="2026-02-15T00:00:00"/>
    <s v="CUST0209"/>
    <s v="PRD090"/>
    <s v="STR091"/>
    <s v="EMP0113"/>
    <n v="5"/>
    <n v="487.64"/>
    <n v="5"/>
    <n v="121.91"/>
    <n v="2663.73"/>
    <n v="1850.9"/>
    <n v="812.83"/>
    <x v="4"/>
    <x v="0"/>
    <x v="0"/>
    <n v="0.46458333333333335"/>
    <s v="Weekend"/>
    <x v="49"/>
    <x v="9"/>
    <n v="438.7"/>
    <s v="Udhay Pandian"/>
    <s v="Gold"/>
    <x v="102"/>
    <s v="Inventory"/>
    <s v="FreshMart Tiruppur Plaza"/>
    <x v="0"/>
    <x v="0"/>
    <x v="0"/>
    <n v="2"/>
    <n v="0.30514729345691943"/>
    <x v="4"/>
  </r>
  <r>
    <s v="INV101892"/>
    <d v="2026-01-17T00:00:00"/>
    <s v="CUST0030"/>
    <s v="PRD140"/>
    <s v="STR043"/>
    <s v="EMP0278"/>
    <n v="4"/>
    <n v="352.51"/>
    <n v="5"/>
    <n v="70.5"/>
    <n v="1540.47"/>
    <n v="1040.24"/>
    <n v="500.23"/>
    <x v="5"/>
    <x v="0"/>
    <x v="0"/>
    <n v="0.89930555555555558"/>
    <s v="Weekend"/>
    <x v="128"/>
    <x v="5"/>
    <n v="352.51"/>
    <s v="Revathi Pillai"/>
    <s v="Silver"/>
    <x v="148"/>
    <s v="Inventory"/>
    <s v="FreshMart Erode Heights"/>
    <x v="0"/>
    <x v="0"/>
    <x v="7"/>
    <n v="1"/>
    <n v="0.32472557076736319"/>
    <x v="4"/>
  </r>
  <r>
    <s v="INV102022"/>
    <d v="2026-01-23T00:00:00"/>
    <s v="CUST0567"/>
    <s v="PRD026"/>
    <s v="STR079"/>
    <s v="EMP0295"/>
    <n v="5"/>
    <n v="356.98"/>
    <n v="5"/>
    <n v="89.25"/>
    <n v="1695.65"/>
    <n v="1236.25"/>
    <n v="459.4"/>
    <x v="3"/>
    <x v="0"/>
    <x v="0"/>
    <n v="0.85416666666666663"/>
    <s v="Weekday"/>
    <x v="15"/>
    <x v="3"/>
    <n v="329.69"/>
    <s v="Bharath Balan"/>
    <s v="Gold"/>
    <x v="145"/>
    <s v="Inventory"/>
    <s v="FreshMart Erode Hub"/>
    <x v="0"/>
    <x v="0"/>
    <x v="7"/>
    <n v="1"/>
    <n v="0.27092855247250314"/>
    <x v="4"/>
  </r>
  <r>
    <s v="INV101868"/>
    <d v="2026-03-15T00:00:00"/>
    <s v="CUST0477"/>
    <s v="PRD016"/>
    <s v="STR043"/>
    <s v="EMP0271"/>
    <n v="5"/>
    <n v="66.900000000000006"/>
    <n v="20"/>
    <n v="66.900000000000006"/>
    <n v="307.74"/>
    <n v="240.75"/>
    <n v="66.989999999999995"/>
    <x v="1"/>
    <x v="0"/>
    <x v="0"/>
    <n v="0.90555555555555556"/>
    <s v="Weekend"/>
    <x v="17"/>
    <x v="7"/>
    <n v="59.92"/>
    <s v="Malathi Gupta"/>
    <s v="Gold"/>
    <x v="187"/>
    <s v="Inventory"/>
    <s v="FreshMart Erode Heights"/>
    <x v="0"/>
    <x v="0"/>
    <x v="3"/>
    <n v="3"/>
    <n v="0.21768375901735229"/>
    <x v="2"/>
  </r>
  <r>
    <s v="INV100410"/>
    <d v="2026-03-02T00:00:00"/>
    <s v="CUST0297"/>
    <s v="PRD146"/>
    <s v="STR038"/>
    <s v="EMP0041"/>
    <n v="3"/>
    <n v="72.31"/>
    <n v="5"/>
    <n v="10.85"/>
    <n v="206.08"/>
    <n v="149.97"/>
    <n v="56.11"/>
    <x v="5"/>
    <x v="0"/>
    <x v="0"/>
    <n v="0.88958333333333328"/>
    <s v="Weekday"/>
    <x v="6"/>
    <x v="5"/>
    <n v="66.400000000000006"/>
    <s v="Nithya Sharma"/>
    <s v="Gold"/>
    <x v="179"/>
    <s v="Inventory"/>
    <s v="FreshMart Hyderabad Hub"/>
    <x v="0"/>
    <x v="0"/>
    <x v="3"/>
    <n v="3"/>
    <n v="0.27227290372670804"/>
    <x v="4"/>
  </r>
  <r>
    <s v="INV100784"/>
    <d v="2025-10-12T00:00:00"/>
    <s v="CUST0645"/>
    <s v="PRD086"/>
    <s v="STR002"/>
    <s v="EMP0185"/>
    <n v="6"/>
    <n v="363.82"/>
    <n v="20"/>
    <n v="436.58"/>
    <n v="1746.34"/>
    <n v="1647.66"/>
    <n v="98.68"/>
    <x v="3"/>
    <x v="0"/>
    <x v="0"/>
    <n v="0.46736111111111112"/>
    <s v="Weekday"/>
    <x v="100"/>
    <x v="9"/>
    <n v="327.08"/>
    <s v="Kamala Velan"/>
    <s v="Gold"/>
    <x v="106"/>
    <s v="Inventory"/>
    <s v="FreshMart Tiruppur Bypass"/>
    <x v="0"/>
    <x v="1"/>
    <x v="8"/>
    <n v="10"/>
    <n v="5.650675126264073E-2"/>
    <x v="2"/>
  </r>
  <r>
    <s v="INV100674"/>
    <d v="2026-01-27T00:00:00"/>
    <s v="CUST0409"/>
    <s v="PRD141"/>
    <s v="STR091"/>
    <s v="EMP0021"/>
    <n v="5"/>
    <n v="48.47"/>
    <n v="15"/>
    <n v="36.35"/>
    <n v="206"/>
    <n v="183.25"/>
    <n v="22.75"/>
    <x v="2"/>
    <x v="0"/>
    <x v="0"/>
    <n v="0.55208333333333337"/>
    <s v="Weekday"/>
    <x v="103"/>
    <x v="5"/>
    <n v="46.76"/>
    <s v="Banu Subramaniam"/>
    <s v="Gold"/>
    <x v="129"/>
    <s v="Inventory"/>
    <s v="FreshMart Tiruppur Plaza"/>
    <x v="0"/>
    <x v="0"/>
    <x v="7"/>
    <n v="1"/>
    <n v="0.1104368932038835"/>
    <x v="3"/>
  </r>
  <r>
    <s v="INV100431"/>
    <d v="2026-09-01T00:00:00"/>
    <s v="CUST0413"/>
    <s v="PRD017"/>
    <s v="STR054"/>
    <s v="EMP0104"/>
    <n v="3"/>
    <n v="464.41"/>
    <n v="10"/>
    <n v="139.32"/>
    <n v="1253.9100000000001"/>
    <n v="1193.07"/>
    <n v="60.84"/>
    <x v="4"/>
    <x v="0"/>
    <x v="0"/>
    <n v="0.77500000000000002"/>
    <s v="Weekday"/>
    <x v="34"/>
    <x v="7"/>
    <n v="464.41"/>
    <s v="Udhay Sharma"/>
    <s v="Bronze"/>
    <x v="81"/>
    <s v="Inventory"/>
    <s v="FreshMart Mysuru Plaza"/>
    <x v="0"/>
    <x v="0"/>
    <x v="10"/>
    <n v="9"/>
    <n v="4.8520228724549606E-2"/>
    <x v="1"/>
  </r>
  <r>
    <s v="INV102498"/>
    <d v="2026-02-22T00:00:00"/>
    <s v="CUST0415"/>
    <s v="PRD033"/>
    <s v="STR054"/>
    <s v="EMP0104"/>
    <n v="3"/>
    <n v="249.45"/>
    <n v="15"/>
    <n v="112.25"/>
    <n v="731.51"/>
    <n v="531.09"/>
    <n v="200.42"/>
    <x v="2"/>
    <x v="0"/>
    <x v="0"/>
    <n v="0.84722222222222221"/>
    <s v="Weekend"/>
    <x v="66"/>
    <x v="3"/>
    <n v="217.42"/>
    <s v="Bharath Devi"/>
    <s v="Gold"/>
    <x v="81"/>
    <s v="Inventory"/>
    <s v="FreshMart Mysuru Plaza"/>
    <x v="0"/>
    <x v="0"/>
    <x v="0"/>
    <n v="2"/>
    <n v="0.2739812169348334"/>
    <x v="3"/>
  </r>
  <r>
    <s v="INV102291"/>
    <d v="2026-01-31T00:00:00"/>
    <s v="CUST0453"/>
    <s v="PRD013"/>
    <s v="STR070"/>
    <s v="EMP0169"/>
    <n v="2"/>
    <n v="161.03"/>
    <n v="15"/>
    <n v="48.31"/>
    <n v="314.81"/>
    <n v="248.48"/>
    <n v="66.33"/>
    <x v="0"/>
    <x v="0"/>
    <x v="0"/>
    <n v="0.8208333333333333"/>
    <s v="Weekend"/>
    <x v="24"/>
    <x v="7"/>
    <n v="161.03"/>
    <s v="Prasath Nair"/>
    <s v="Bronze"/>
    <x v="331"/>
    <s v="Inventory"/>
    <s v="FreshMart Bengaluru Nagar"/>
    <x v="0"/>
    <x v="0"/>
    <x v="7"/>
    <n v="1"/>
    <n v="0.21069851656554747"/>
    <x v="3"/>
  </r>
  <r>
    <s v="INV100256"/>
    <d v="2025-12-23T00:00:00"/>
    <s v="CUST0620"/>
    <s v="PRD102"/>
    <s v="STR079"/>
    <s v="EMP0295"/>
    <n v="2"/>
    <n v="400.33"/>
    <n v="5"/>
    <n v="40.03"/>
    <n v="760.63"/>
    <n v="681.8"/>
    <n v="78.83"/>
    <x v="4"/>
    <x v="0"/>
    <x v="0"/>
    <n v="0.6430555555555556"/>
    <s v="Weekday"/>
    <x v="63"/>
    <x v="10"/>
    <n v="400.33"/>
    <s v="Nagarajan Gupta"/>
    <s v="Silver"/>
    <x v="145"/>
    <s v="Inventory"/>
    <s v="FreshMart Erode Hub"/>
    <x v="0"/>
    <x v="1"/>
    <x v="2"/>
    <n v="12"/>
    <n v="0.103637773950541"/>
    <x v="4"/>
  </r>
  <r>
    <s v="INV100244"/>
    <d v="2026-01-22T00:00:00"/>
    <s v="CUST0579"/>
    <s v="PRD020"/>
    <s v="STR023"/>
    <s v="EMP0343"/>
    <n v="8"/>
    <n v="104.57"/>
    <n v="15"/>
    <n v="125.48"/>
    <n v="711.08"/>
    <n v="688.4"/>
    <n v="22.68"/>
    <x v="3"/>
    <x v="0"/>
    <x v="0"/>
    <n v="0.39305555555555555"/>
    <s v="Weekday"/>
    <x v="35"/>
    <x v="7"/>
    <n v="99.93"/>
    <s v="Pandi Nair"/>
    <s v="Gold"/>
    <x v="260"/>
    <s v="Inventory"/>
    <s v="FreshMart Mysuru Square"/>
    <x v="0"/>
    <x v="0"/>
    <x v="7"/>
    <n v="1"/>
    <n v="3.1895145412611799E-2"/>
    <x v="3"/>
  </r>
  <r>
    <s v="INV100874"/>
    <d v="2025-12-19T00:00:00"/>
    <s v="CUST0632"/>
    <s v="PRD106"/>
    <s v="STR043"/>
    <s v="EMP0271"/>
    <n v="1"/>
    <n v="227"/>
    <n v="5"/>
    <n v="11.35"/>
    <n v="215.65"/>
    <n v="196.3"/>
    <n v="19.350000000000001"/>
    <x v="0"/>
    <x v="0"/>
    <x v="0"/>
    <n v="0.79652777777777772"/>
    <s v="Weekday"/>
    <x v="144"/>
    <x v="4"/>
    <n v="227"/>
    <s v="Bharath Velan"/>
    <s v="Bronze"/>
    <x v="187"/>
    <s v="Inventory"/>
    <s v="FreshMart Erode Heights"/>
    <x v="0"/>
    <x v="1"/>
    <x v="2"/>
    <n v="12"/>
    <n v="8.9728727104103873E-2"/>
    <x v="4"/>
  </r>
  <r>
    <s v="INV101132"/>
    <d v="2025-11-30T00:00:00"/>
    <s v="CUST0699"/>
    <s v="PRD126"/>
    <s v="STR045"/>
    <s v="EMP0204"/>
    <n v="8"/>
    <n v="386.86"/>
    <n v="15"/>
    <n v="464.23"/>
    <n v="3025.25"/>
    <n v="2595.84"/>
    <n v="429.41"/>
    <x v="2"/>
    <x v="0"/>
    <x v="0"/>
    <n v="0.38958333333333334"/>
    <s v="Weekend"/>
    <x v="78"/>
    <x v="8"/>
    <n v="360.52"/>
    <s v="Karthik Iyer"/>
    <s v="Gold"/>
    <x v="116"/>
    <s v="Inventory"/>
    <s v="FreshMart Madurai Junction"/>
    <x v="0"/>
    <x v="1"/>
    <x v="5"/>
    <n v="11"/>
    <n v="0.14194198826543261"/>
    <x v="3"/>
  </r>
  <r>
    <s v="INV100124"/>
    <d v="2025-11-29T00:00:00"/>
    <s v="CUST0017"/>
    <s v="PRD014"/>
    <s v="STR010"/>
    <s v="EMP0129"/>
    <n v="1"/>
    <n v="434.65"/>
    <n v="5"/>
    <n v="21.73"/>
    <n v="474.86"/>
    <n v="351.63"/>
    <n v="123.23"/>
    <x v="2"/>
    <x v="0"/>
    <x v="0"/>
    <n v="0.82430555555555551"/>
    <s v="Weekend"/>
    <x v="54"/>
    <x v="7"/>
    <n v="434.65"/>
    <s v="Ashok Nair"/>
    <s v="Silver"/>
    <x v="173"/>
    <s v="Inventory"/>
    <s v="FreshMart Kochi Colony"/>
    <x v="0"/>
    <x v="1"/>
    <x v="5"/>
    <n v="11"/>
    <n v="0.25950806553510508"/>
    <x v="4"/>
  </r>
  <r>
    <s v="INV101123"/>
    <d v="2025-11-29T00:00:00"/>
    <s v="CUST0144"/>
    <s v="PRD029"/>
    <s v="STR044"/>
    <s v="EMP0118"/>
    <n v="6"/>
    <n v="380.19"/>
    <n v="15"/>
    <n v="342.17"/>
    <n v="2229.8200000000002"/>
    <n v="1567.32"/>
    <n v="662.5"/>
    <x v="3"/>
    <x v="0"/>
    <x v="0"/>
    <n v="0.52847222222222223"/>
    <s v="Weekend"/>
    <x v="9"/>
    <x v="3"/>
    <n v="332.73"/>
    <s v="Lalitha Chandran"/>
    <s v="Gold"/>
    <x v="191"/>
    <s v="Inventory"/>
    <s v="FreshMart Erode Colony"/>
    <x v="0"/>
    <x v="1"/>
    <x v="5"/>
    <n v="11"/>
    <n v="0.29710918370092654"/>
    <x v="3"/>
  </r>
  <r>
    <s v="INV100390"/>
    <d v="2025-11-23T00:00:00"/>
    <s v="CUST0210"/>
    <s v="PRD001"/>
    <s v="STR070"/>
    <s v="EMP0038"/>
    <n v="3"/>
    <n v="299.73"/>
    <n v="10"/>
    <n v="89.92"/>
    <n v="930.66"/>
    <n v="554.22"/>
    <n v="376.44"/>
    <x v="4"/>
    <x v="0"/>
    <x v="0"/>
    <n v="0.45763888888888887"/>
    <s v="Weekend"/>
    <x v="76"/>
    <x v="6"/>
    <n v="299.73"/>
    <s v="Anand Pandian"/>
    <s v="Silver"/>
    <x v="205"/>
    <s v="Inventory"/>
    <s v="FreshMart Bengaluru Nagar"/>
    <x v="0"/>
    <x v="1"/>
    <x v="5"/>
    <n v="11"/>
    <n v="0.40448713816001547"/>
    <x v="1"/>
  </r>
  <r>
    <s v="INV100768"/>
    <d v="2025-11-23T00:00:00"/>
    <s v="CUST0216"/>
    <s v="PRD062"/>
    <s v="STR079"/>
    <s v="EMP0295"/>
    <n v="4"/>
    <n v="446.17"/>
    <n v="20"/>
    <n v="356.94"/>
    <n v="1641.9"/>
    <n v="1302.44"/>
    <n v="339.46"/>
    <x v="3"/>
    <x v="0"/>
    <x v="0"/>
    <n v="0.43680555555555556"/>
    <s v="Weekend"/>
    <x v="42"/>
    <x v="11"/>
    <n v="298.81"/>
    <s v="Nandhini Murugan"/>
    <s v="Bronze"/>
    <x v="145"/>
    <s v="Inventory"/>
    <s v="FreshMart Erode Hub"/>
    <x v="0"/>
    <x v="1"/>
    <x v="5"/>
    <n v="11"/>
    <n v="0.20674827943236493"/>
    <x v="2"/>
  </r>
  <r>
    <s v="INV100997"/>
    <d v="2025-11-22T00:00:00"/>
    <s v="CUST0135"/>
    <s v="PRD119"/>
    <s v="STR102"/>
    <s v="EMP0240"/>
    <n v="3"/>
    <n v="234.86"/>
    <n v="10"/>
    <n v="70.459999999999994"/>
    <n v="729.24"/>
    <n v="639.69000000000005"/>
    <n v="89.55"/>
    <x v="4"/>
    <x v="0"/>
    <x v="0"/>
    <n v="0.66874999999999996"/>
    <s v="Weekend"/>
    <x v="96"/>
    <x v="8"/>
    <n v="234.86"/>
    <s v="Pandi Velan"/>
    <s v="Bronze"/>
    <x v="334"/>
    <s v="Inventory"/>
    <s v="FreshMart Nagpur Towers"/>
    <x v="0"/>
    <x v="1"/>
    <x v="5"/>
    <n v="11"/>
    <n v="0.12279907849267731"/>
    <x v="1"/>
  </r>
  <r>
    <s v="INV101978"/>
    <d v="2025-11-15T00:00:00"/>
    <s v="CUST0693"/>
    <s v="PRD027"/>
    <s v="STR045"/>
    <s v="EMP0204"/>
    <n v="1"/>
    <n v="139.21"/>
    <n v="20"/>
    <n v="27.84"/>
    <n v="128.08000000000001"/>
    <n v="106.99"/>
    <n v="21.09"/>
    <x v="0"/>
    <x v="0"/>
    <x v="0"/>
    <n v="0.71180555555555558"/>
    <s v="Weekend"/>
    <x v="4"/>
    <x v="3"/>
    <n v="139.21"/>
    <s v="Dhanush Raj"/>
    <s v="Bronze"/>
    <x v="116"/>
    <s v="Inventory"/>
    <s v="FreshMart Madurai Junction"/>
    <x v="0"/>
    <x v="1"/>
    <x v="5"/>
    <n v="11"/>
    <n v="0.1646627108057464"/>
    <x v="2"/>
  </r>
  <r>
    <s v="INV101937"/>
    <d v="2025-09-11T00:00:00"/>
    <s v="CUST0121"/>
    <s v="PRD050"/>
    <s v="STR087"/>
    <s v="EMP0222"/>
    <n v="3"/>
    <n v="51.33"/>
    <n v="5"/>
    <n v="7.7"/>
    <n v="168.23"/>
    <n v="112.44"/>
    <n v="55.79"/>
    <x v="3"/>
    <x v="0"/>
    <x v="0"/>
    <n v="0.58402777777777781"/>
    <s v="Weekend"/>
    <x v="2"/>
    <x v="2"/>
    <n v="51.33"/>
    <s v="Venkat Achari"/>
    <s v="Silver"/>
    <x v="96"/>
    <s v="Inventory"/>
    <s v="FreshMart Mysuru Complex"/>
    <x v="0"/>
    <x v="1"/>
    <x v="10"/>
    <n v="9"/>
    <n v="0.33162931700647924"/>
    <x v="4"/>
  </r>
  <r>
    <s v="INV101534"/>
    <d v="2025-08-11T00:00:00"/>
    <s v="CUST0561"/>
    <s v="PRD023"/>
    <s v="STR037"/>
    <s v="EMP0173"/>
    <n v="1"/>
    <n v="342.27"/>
    <n v="20"/>
    <n v="68.45"/>
    <n v="314.89"/>
    <n v="266.10000000000002"/>
    <n v="48.79"/>
    <x v="4"/>
    <x v="0"/>
    <x v="0"/>
    <n v="0.91041666666666665"/>
    <s v="Weekend"/>
    <x v="11"/>
    <x v="7"/>
    <n v="342.27"/>
    <s v="Usha Balan"/>
    <s v="Bronze"/>
    <x v="194"/>
    <s v="Inventory"/>
    <s v="FreshMart Hyderabad Extension"/>
    <x v="0"/>
    <x v="1"/>
    <x v="11"/>
    <n v="8"/>
    <n v="0.15494299596684558"/>
    <x v="2"/>
  </r>
  <r>
    <s v="INV101753"/>
    <d v="2025-02-11T00:00:00"/>
    <s v="CUST0303"/>
    <s v="PRD070"/>
    <s v="STR010"/>
    <s v="EMP0129"/>
    <n v="4"/>
    <n v="233.47"/>
    <n v="5"/>
    <n v="46.69"/>
    <n v="1020.27"/>
    <n v="755.92"/>
    <n v="264.35000000000002"/>
    <x v="1"/>
    <x v="0"/>
    <x v="0"/>
    <n v="0.87152777777777779"/>
    <s v="Weekend"/>
    <x v="1"/>
    <x v="1"/>
    <n v="233.47"/>
    <s v="Kamala Subramaniam"/>
    <s v="Silver"/>
    <x v="173"/>
    <s v="Inventory"/>
    <s v="FreshMart Kochi Colony"/>
    <x v="0"/>
    <x v="1"/>
    <x v="0"/>
    <n v="2"/>
    <n v="0.2590980818802866"/>
    <x v="4"/>
  </r>
  <r>
    <s v="INV102484"/>
    <d v="2025-10-31T00:00:00"/>
    <s v="CUST0317"/>
    <s v="PRD067"/>
    <s v="STR016"/>
    <s v="EMP0130"/>
    <n v="5"/>
    <n v="186.38"/>
    <n v="5"/>
    <n v="46.59"/>
    <n v="885.31"/>
    <n v="678.3"/>
    <n v="207.01"/>
    <x v="0"/>
    <x v="0"/>
    <x v="0"/>
    <n v="0.76388888888888884"/>
    <s v="Weekday"/>
    <x v="30"/>
    <x v="11"/>
    <n v="186.38"/>
    <s v="Prasath Nathan"/>
    <s v="Silver"/>
    <x v="139"/>
    <s v="Inventory"/>
    <s v="FreshMart Kochi Bypass"/>
    <x v="0"/>
    <x v="1"/>
    <x v="8"/>
    <n v="10"/>
    <n v="0.23382769877218151"/>
    <x v="4"/>
  </r>
  <r>
    <s v="INV101797"/>
    <d v="2025-10-26T00:00:00"/>
    <s v="CUST0102"/>
    <s v="PRD119"/>
    <s v="STR079"/>
    <s v="EMP0295"/>
    <n v="3"/>
    <n v="234.86"/>
    <n v="5"/>
    <n v="35.229999999999997"/>
    <n v="769.75"/>
    <n v="639.69000000000005"/>
    <n v="130.06"/>
    <x v="1"/>
    <x v="0"/>
    <x v="0"/>
    <n v="0.64097222222222228"/>
    <s v="Weekend"/>
    <x v="96"/>
    <x v="8"/>
    <n v="234.86"/>
    <s v="Vasanth Prabhu"/>
    <s v="Bronze"/>
    <x v="145"/>
    <s v="Inventory"/>
    <s v="FreshMart Erode Hub"/>
    <x v="0"/>
    <x v="1"/>
    <x v="8"/>
    <n v="10"/>
    <n v="0.16896394933419942"/>
    <x v="4"/>
  </r>
  <r>
    <s v="INV101578"/>
    <d v="2025-10-16T00:00:00"/>
    <s v="CUST0654"/>
    <s v="PRD097"/>
    <s v="STR010"/>
    <s v="EMP0173"/>
    <n v="3"/>
    <n v="397.96"/>
    <n v="5"/>
    <n v="59.69"/>
    <n v="1134.19"/>
    <n v="931.14"/>
    <n v="203.05"/>
    <x v="4"/>
    <x v="0"/>
    <x v="0"/>
    <n v="0.68402777777777779"/>
    <s v="Weekday"/>
    <x v="41"/>
    <x v="10"/>
    <n v="365.92"/>
    <s v="Gokul Sekar"/>
    <s v="Gold"/>
    <x v="194"/>
    <s v="Inventory"/>
    <s v="FreshMart Kochi Colony"/>
    <x v="0"/>
    <x v="1"/>
    <x v="8"/>
    <n v="10"/>
    <n v="0.17902644177783264"/>
    <x v="4"/>
  </r>
  <r>
    <s v="INV100700"/>
    <d v="2025-12-10T00:00:00"/>
    <s v="CUST0286"/>
    <s v="PRD108"/>
    <s v="STR087"/>
    <s v="EMP0222"/>
    <n v="4"/>
    <n v="306.62"/>
    <n v="20"/>
    <n v="245.3"/>
    <n v="1128.3599999999999"/>
    <n v="1039.72"/>
    <n v="88.64"/>
    <x v="3"/>
    <x v="0"/>
    <x v="0"/>
    <n v="0.80347222222222225"/>
    <s v="Weekend"/>
    <x v="140"/>
    <x v="4"/>
    <n v="306.62"/>
    <s v="Senthil Devi"/>
    <s v="Silver"/>
    <x v="96"/>
    <s v="Inventory"/>
    <s v="FreshMart Mysuru Complex"/>
    <x v="0"/>
    <x v="1"/>
    <x v="2"/>
    <n v="12"/>
    <n v="7.8556489063773979E-2"/>
    <x v="2"/>
  </r>
  <r>
    <s v="INV101391"/>
    <d v="2025-09-10T00:00:00"/>
    <s v="CUST0323"/>
    <s v="PRD147"/>
    <s v="STR024"/>
    <s v="EMP0005"/>
    <n v="4"/>
    <n v="67.37"/>
    <n v="5"/>
    <n v="13.47"/>
    <n v="256.01"/>
    <n v="201.72"/>
    <n v="54.29"/>
    <x v="5"/>
    <x v="0"/>
    <x v="0"/>
    <n v="0.47499999999999998"/>
    <s v="Weekday"/>
    <x v="123"/>
    <x v="5"/>
    <n v="67.37"/>
    <s v="Senthil Sekar"/>
    <s v="Bronze"/>
    <x v="117"/>
    <s v="Inventory"/>
    <s v="FreshMart Bengaluru Plaza"/>
    <x v="0"/>
    <x v="1"/>
    <x v="10"/>
    <n v="9"/>
    <n v="0.21206202882699896"/>
    <x v="4"/>
  </r>
  <r>
    <s v="INV101906"/>
    <d v="2025-09-10T00:00:00"/>
    <s v="CUST0223"/>
    <s v="PRD022"/>
    <s v="STR041"/>
    <s v="EMP0041"/>
    <n v="5"/>
    <n v="448.67"/>
    <n v="15"/>
    <n v="336.5"/>
    <n v="1906.85"/>
    <n v="1596.85"/>
    <n v="310"/>
    <x v="0"/>
    <x v="0"/>
    <x v="0"/>
    <n v="0.40902777777777777"/>
    <s v="Weekday"/>
    <x v="25"/>
    <x v="7"/>
    <n v="397.22"/>
    <s v="Gopal Velan"/>
    <s v="Gold"/>
    <x v="179"/>
    <s v="Inventory"/>
    <s v="FreshMart Tiruppur Colony"/>
    <x v="0"/>
    <x v="1"/>
    <x v="10"/>
    <n v="9"/>
    <n v="0.16257178068542361"/>
    <x v="3"/>
  </r>
  <r>
    <s v="INV101017"/>
    <d v="2025-08-10T00:00:00"/>
    <s v="CUST0156"/>
    <s v="PRD028"/>
    <s v="STR054"/>
    <s v="EMP0104"/>
    <n v="4"/>
    <n v="428.27"/>
    <n v="15"/>
    <n v="256.95999999999998"/>
    <n v="1456.12"/>
    <n v="1239.92"/>
    <n v="216.2"/>
    <x v="1"/>
    <x v="0"/>
    <x v="0"/>
    <n v="0.8666666666666667"/>
    <s v="Weekday"/>
    <x v="58"/>
    <x v="3"/>
    <n v="380.12"/>
    <s v="Tara Chettiar"/>
    <s v="Gold"/>
    <x v="81"/>
    <s v="Inventory"/>
    <s v="FreshMart Mysuru Plaza"/>
    <x v="0"/>
    <x v="1"/>
    <x v="11"/>
    <n v="8"/>
    <n v="0.14847677389226163"/>
    <x v="3"/>
  </r>
  <r>
    <s v="INV100139"/>
    <d v="2025-03-10T00:00:00"/>
    <s v="CUST0216"/>
    <m/>
    <s v="STR087"/>
    <s v="EMP0222"/>
    <n v="2"/>
    <n v="262.77"/>
    <n v="10"/>
    <n v="52.55"/>
    <n v="472.99"/>
    <n v="389.28"/>
    <n v="83.71"/>
    <x v="5"/>
    <x v="0"/>
    <x v="0"/>
    <n v="0.67708333333333337"/>
    <s v="Weekday"/>
    <x v="134"/>
    <x v="3"/>
    <m/>
    <s v="Nandhini Murugan"/>
    <s v="Bronze"/>
    <x v="96"/>
    <s v="Inventory"/>
    <s v="FreshMart Mysuru Complex"/>
    <x v="0"/>
    <x v="1"/>
    <x v="3"/>
    <n v="3"/>
    <n v="0.17698048584536669"/>
    <x v="1"/>
  </r>
  <r>
    <s v="INV100802"/>
    <d v="2025-03-10T00:00:00"/>
    <s v="CUST0442"/>
    <s v="PRD091"/>
    <s v="STR043"/>
    <s v="EMP0278"/>
    <n v="5"/>
    <n v="376.11"/>
    <n v="10"/>
    <n v="188.06"/>
    <n v="1692.49"/>
    <n v="1507.85"/>
    <n v="184.64"/>
    <x v="5"/>
    <x v="0"/>
    <x v="0"/>
    <n v="0.74305555555555558"/>
    <s v="Weekday"/>
    <x v="74"/>
    <x v="9"/>
    <n v="376.11"/>
    <s v="Kamala Rao"/>
    <s v="Silver"/>
    <x v="148"/>
    <s v="Inventory"/>
    <s v="FreshMart Erode Heights"/>
    <x v="0"/>
    <x v="1"/>
    <x v="3"/>
    <n v="3"/>
    <n v="0.10909370217844713"/>
    <x v="1"/>
  </r>
  <r>
    <s v="INV100940"/>
    <d v="2025-02-10T00:00:00"/>
    <s v="CUST0262"/>
    <s v="PRD002"/>
    <s v="STR002"/>
    <s v="EMP0185"/>
    <n v="1"/>
    <n v="440.5"/>
    <n v="20"/>
    <n v="88.1"/>
    <n v="352.4"/>
    <n v="254.05"/>
    <n v="98.35"/>
    <x v="5"/>
    <x v="0"/>
    <x v="0"/>
    <n v="0.78749999999999998"/>
    <s v="Weekday"/>
    <x v="83"/>
    <x v="6"/>
    <n v="440.5"/>
    <s v="Udhay Mudaliar"/>
    <s v="Silver"/>
    <x v="106"/>
    <s v="Inventory"/>
    <s v="FreshMart Tiruppur Bypass"/>
    <x v="0"/>
    <x v="1"/>
    <x v="0"/>
    <n v="2"/>
    <n v="0.27908626560726446"/>
    <x v="2"/>
  </r>
  <r>
    <s v="INV101593"/>
    <d v="2025-01-10T00:00:00"/>
    <s v="CUST0179"/>
    <s v="PRD031"/>
    <s v="STR001"/>
    <s v="EMP0020"/>
    <n v="6"/>
    <n v="373.25"/>
    <n v="10"/>
    <n v="223.95"/>
    <n v="2015.55"/>
    <n v="1630.68"/>
    <n v="384.87"/>
    <x v="5"/>
    <x v="0"/>
    <x v="0"/>
    <n v="0.73402777777777772"/>
    <s v="Weekday"/>
    <x v="50"/>
    <x v="3"/>
    <n v="342.46"/>
    <s v="Chitra Mudaliar"/>
    <s v="Gold"/>
    <x v="231"/>
    <s v="Inventory"/>
    <s v="FreshMart Madurai Crossing"/>
    <x v="0"/>
    <x v="1"/>
    <x v="7"/>
    <n v="1"/>
    <n v="0.19095036094366302"/>
    <x v="1"/>
  </r>
  <r>
    <s v="INV101338"/>
    <d v="2025-09-24T00:00:00"/>
    <s v="CUST0146"/>
    <s v="PRD094"/>
    <s v="STR054"/>
    <s v="EMP0104"/>
    <n v="4"/>
    <n v="298.68"/>
    <n v="5"/>
    <n v="59.74"/>
    <n v="1134.98"/>
    <n v="1002.76"/>
    <n v="132.22"/>
    <x v="0"/>
    <x v="0"/>
    <x v="0"/>
    <n v="0.79583333333333328"/>
    <s v="Weekday"/>
    <x v="130"/>
    <x v="10"/>
    <n v="298.68"/>
    <s v="Dhanya Chandran"/>
    <s v="Silver"/>
    <x v="81"/>
    <s v="Inventory"/>
    <s v="FreshMart Mysuru Plaza"/>
    <x v="0"/>
    <x v="1"/>
    <x v="10"/>
    <n v="9"/>
    <n v="0.1164954448536538"/>
    <x v="4"/>
  </r>
  <r>
    <s v="INV100003"/>
    <d v="2025-09-20T00:00:00"/>
    <s v="CUST0438"/>
    <s v="PRD119"/>
    <s v="STR008"/>
    <s v="EMP0249"/>
    <n v="1"/>
    <n v="234.86"/>
    <n v="10"/>
    <n v="23.49"/>
    <n v="243.08"/>
    <n v="213.23"/>
    <n v="29.85"/>
    <x v="0"/>
    <x v="0"/>
    <x v="0"/>
    <n v="0.41180555555555554"/>
    <s v="Weekend"/>
    <x v="96"/>
    <x v="8"/>
    <n v="234.86"/>
    <s v="Nandhini Mudaliar"/>
    <s v="Bronze"/>
    <x v="123"/>
    <s v="Inventory"/>
    <s v="FreshMart Kochi Plaza"/>
    <x v="0"/>
    <x v="1"/>
    <x v="10"/>
    <n v="9"/>
    <n v="0.12279907849267731"/>
    <x v="1"/>
  </r>
  <r>
    <s v="INV101632"/>
    <d v="2025-09-14T00:00:00"/>
    <s v="CUST0060"/>
    <s v="PRD046"/>
    <s v="STR033"/>
    <s v="EMP0113"/>
    <n v="7"/>
    <n v="58.27"/>
    <n v="10"/>
    <n v="40.79"/>
    <n v="422.17"/>
    <n v="339.01"/>
    <n v="83.16"/>
    <x v="0"/>
    <x v="0"/>
    <x v="0"/>
    <n v="0.65625"/>
    <s v="Weekend"/>
    <x v="71"/>
    <x v="12"/>
    <n v="57.06"/>
    <s v="Anand Subramaniam"/>
    <s v="Gold"/>
    <x v="102"/>
    <s v="Inventory"/>
    <s v="FreshMart Ahmedabad Complex"/>
    <x v="0"/>
    <x v="1"/>
    <x v="10"/>
    <n v="9"/>
    <n v="0.19698225833195157"/>
    <x v="1"/>
  </r>
  <r>
    <s v="INV101343"/>
    <d v="2025-09-13T00:00:00"/>
    <s v="CUST0529"/>
    <s v="PRD019"/>
    <s v="STR054"/>
    <s v="EMP0104"/>
    <n v="2"/>
    <n v="448.94"/>
    <n v="10"/>
    <n v="89.79"/>
    <n v="929.3"/>
    <n v="760.16"/>
    <n v="169.14"/>
    <x v="0"/>
    <x v="0"/>
    <x v="0"/>
    <n v="0.48055555555555557"/>
    <s v="Weekend"/>
    <x v="85"/>
    <x v="7"/>
    <n v="448.94"/>
    <s v="Indira Balan"/>
    <s v="Bronze"/>
    <x v="81"/>
    <s v="Inventory"/>
    <s v="FreshMart Mysuru Plaza"/>
    <x v="0"/>
    <x v="1"/>
    <x v="10"/>
    <n v="9"/>
    <n v="0.18200796298289035"/>
    <x v="1"/>
  </r>
  <r>
    <s v="INV102039"/>
    <d v="2025-12-09T00:00:00"/>
    <s v="CUST0480"/>
    <s v="PRD094"/>
    <s v="STR037"/>
    <s v="EMP0021"/>
    <n v="4"/>
    <n v="298.68"/>
    <n v="20"/>
    <n v="238.94"/>
    <n v="955.78"/>
    <n v="1002.76"/>
    <n v="-46.98"/>
    <x v="3"/>
    <x v="0"/>
    <x v="0"/>
    <n v="0.76597222222222228"/>
    <s v="Weekday"/>
    <x v="130"/>
    <x v="10"/>
    <n v="298.68"/>
    <s v="Aishwarya Balan"/>
    <s v="Bronze"/>
    <x v="129"/>
    <s v="Inventory"/>
    <s v="FreshMart Hyderabad Extension"/>
    <x v="0"/>
    <x v="1"/>
    <x v="2"/>
    <n v="12"/>
    <n v="-4.9153570905438489E-2"/>
    <x v="2"/>
  </r>
  <r>
    <s v="INV101325"/>
    <d v="2025-09-09T00:00:00"/>
    <s v="CUST0202"/>
    <s v="PRD095"/>
    <s v="STR038"/>
    <s v="EMP0041"/>
    <n v="4"/>
    <n v="75.680000000000007"/>
    <n v="15"/>
    <n v="45.41"/>
    <n v="257.31"/>
    <n v="248.56"/>
    <n v="8.75"/>
    <x v="1"/>
    <x v="0"/>
    <x v="0"/>
    <n v="0.86527777777777781"/>
    <s v="Weekday"/>
    <x v="53"/>
    <x v="10"/>
    <n v="75.680000000000007"/>
    <s v="Vijay Nair"/>
    <s v="Bronze"/>
    <x v="179"/>
    <s v="Inventory"/>
    <s v="FreshMart Hyderabad Hub"/>
    <x v="0"/>
    <x v="1"/>
    <x v="10"/>
    <n v="9"/>
    <n v="3.4005674089619527E-2"/>
    <x v="3"/>
  </r>
  <r>
    <s v="INV100961"/>
    <d v="2025-06-09T00:00:00"/>
    <s v="CUST0156"/>
    <s v="PRD117"/>
    <s v="STR045"/>
    <s v="EMP0204"/>
    <n v="8"/>
    <n v="298.18"/>
    <n v="10"/>
    <n v="238.54"/>
    <n v="2468.9299999999998"/>
    <n v="1931.52"/>
    <n v="537.41"/>
    <x v="1"/>
    <x v="0"/>
    <x v="0"/>
    <n v="0.38333333333333336"/>
    <s v="Weekend"/>
    <x v="60"/>
    <x v="8"/>
    <n v="268.32"/>
    <s v="Tara Chettiar"/>
    <s v="Gold"/>
    <x v="116"/>
    <s v="Inventory"/>
    <s v="FreshMart Madurai Junction"/>
    <x v="0"/>
    <x v="1"/>
    <x v="9"/>
    <n v="6"/>
    <n v="0.21766919272721383"/>
    <x v="1"/>
  </r>
  <r>
    <s v="INV101396"/>
    <d v="2025-02-09T00:00:00"/>
    <s v="CUST0421"/>
    <s v="PRD017"/>
    <s v="STR087"/>
    <s v="EMP0222"/>
    <n v="1"/>
    <n v="464.41"/>
    <n v="20"/>
    <n v="92.88"/>
    <n v="371.53"/>
    <n v="397.69"/>
    <n v="-26.16"/>
    <x v="0"/>
    <x v="0"/>
    <x v="0"/>
    <n v="0.57430555555555551"/>
    <s v="Weekday"/>
    <x v="34"/>
    <x v="7"/>
    <n v="464.41"/>
    <s v="Karthik Devi"/>
    <s v="Bronze"/>
    <x v="96"/>
    <s v="Inventory"/>
    <s v="FreshMart Mysuru Complex"/>
    <x v="0"/>
    <x v="1"/>
    <x v="0"/>
    <n v="2"/>
    <n v="-7.041154146367723E-2"/>
    <x v="2"/>
  </r>
  <r>
    <s v="INV101191"/>
    <d v="2025-01-09T00:00:00"/>
    <s v="CUST0598"/>
    <s v="PRD068"/>
    <s v="STR043"/>
    <s v="EMP0271"/>
    <n v="4"/>
    <n v="232.2"/>
    <n v="10"/>
    <n v="92.88"/>
    <n v="835.92"/>
    <n v="643.91999999999996"/>
    <n v="192"/>
    <x v="3"/>
    <x v="0"/>
    <x v="0"/>
    <n v="0.46944444444444444"/>
    <s v="Weekday"/>
    <x v="105"/>
    <x v="11"/>
    <n v="232.2"/>
    <s v="Arun Subramaniam"/>
    <s v="Bronze"/>
    <x v="187"/>
    <s v="Inventory"/>
    <s v="FreshMart Erode Heights"/>
    <x v="0"/>
    <x v="1"/>
    <x v="7"/>
    <n v="1"/>
    <n v="0.22968705139247775"/>
    <x v="1"/>
  </r>
  <r>
    <s v="INV101780"/>
    <d v="2025-08-24T00:00:00"/>
    <s v="CUST0006"/>
    <s v="PRD128"/>
    <s v="STR079"/>
    <s v="EMP0295"/>
    <n v="5"/>
    <n v="253.11"/>
    <n v="10"/>
    <n v="126.56"/>
    <n v="1309.8399999999999"/>
    <n v="953.7"/>
    <n v="356.14"/>
    <x v="5"/>
    <x v="0"/>
    <x v="0"/>
    <n v="0.82916666666666672"/>
    <s v="Weekend"/>
    <x v="46"/>
    <x v="0"/>
    <n v="253.11"/>
    <s v="Thiru Devi"/>
    <s v="Silver"/>
    <x v="145"/>
    <s v="Inventory"/>
    <s v="FreshMart Erode Hub"/>
    <x v="0"/>
    <x v="1"/>
    <x v="11"/>
    <n v="8"/>
    <n v="0.27189580406767239"/>
    <x v="1"/>
  </r>
  <r>
    <s v="INV101798"/>
    <d v="2025-08-17T00:00:00"/>
    <s v="CUST0425"/>
    <s v="PRD120"/>
    <s v="STR079"/>
    <s v="EMP0295"/>
    <n v="3"/>
    <n v="117.04"/>
    <n v="10"/>
    <n v="35.11"/>
    <n v="363.41"/>
    <n v="278.88"/>
    <n v="84.53"/>
    <x v="1"/>
    <x v="0"/>
    <x v="0"/>
    <n v="0.41249999999999998"/>
    <s v="Weekend"/>
    <x v="26"/>
    <x v="8"/>
    <n v="109.69"/>
    <s v="Balaji Mudaliar"/>
    <s v="Gold"/>
    <x v="145"/>
    <s v="Inventory"/>
    <s v="FreshMart Erode Hub"/>
    <x v="0"/>
    <x v="1"/>
    <x v="11"/>
    <n v="8"/>
    <n v="0.23260229492859302"/>
    <x v="1"/>
  </r>
  <r>
    <s v="INV102123"/>
    <d v="2025-08-16T00:00:00"/>
    <s v="CUST0370"/>
    <s v="PRD020"/>
    <s v="STR049"/>
    <s v="EMP0113"/>
    <n v="4"/>
    <n v="114.38"/>
    <n v="20"/>
    <n v="91.5"/>
    <n v="420.92"/>
    <n v="344.2"/>
    <n v="76.72"/>
    <x v="5"/>
    <x v="0"/>
    <x v="0"/>
    <n v="0.6743055555555556"/>
    <s v="Weekend"/>
    <x v="35"/>
    <x v="7"/>
    <n v="99.93"/>
    <s v="Jaya Naicker"/>
    <s v="Gold"/>
    <x v="102"/>
    <s v="Inventory"/>
    <s v="FreshMart Mysuru Circle"/>
    <x v="0"/>
    <x v="1"/>
    <x v="11"/>
    <n v="8"/>
    <n v="0.18226741423548418"/>
    <x v="2"/>
  </r>
  <r>
    <s v="INV100119"/>
    <d v="2025-08-14T00:00:00"/>
    <s v="CUST0024"/>
    <s v="PRD087"/>
    <s v="STR010"/>
    <s v="EMP0129"/>
    <n v="4"/>
    <n v="71.290000000000006"/>
    <n v="20"/>
    <n v="57.03"/>
    <n v="228.13"/>
    <n v="237.48"/>
    <n v="-9.35"/>
    <x v="3"/>
    <x v="0"/>
    <x v="0"/>
    <n v="0.85902777777777772"/>
    <s v="Weekday"/>
    <x v="97"/>
    <x v="9"/>
    <n v="71.290000000000006"/>
    <s v="Devi Balan"/>
    <s v="Silver"/>
    <x v="173"/>
    <s v="Inventory"/>
    <s v="FreshMart Kochi Colony"/>
    <x v="0"/>
    <x v="1"/>
    <x v="11"/>
    <n v="8"/>
    <n v="-4.0985403059658969E-2"/>
    <x v="2"/>
  </r>
  <r>
    <s v="INV101036"/>
    <d v="2025-10-08T00:00:00"/>
    <s v="CUST0008"/>
    <s v="PRD097"/>
    <s v="STR059"/>
    <s v="EMP0098"/>
    <n v="3"/>
    <n v="365.92"/>
    <n v="20"/>
    <n v="219.55"/>
    <n v="1009.94"/>
    <n v="931.14"/>
    <n v="78.8"/>
    <x v="5"/>
    <x v="0"/>
    <x v="0"/>
    <n v="0.88680555555555551"/>
    <s v="Weekend"/>
    <x v="41"/>
    <x v="10"/>
    <n v="365.92"/>
    <s v="Eswari Raj"/>
    <s v="Silver"/>
    <x v="115"/>
    <s v="Inventory"/>
    <s v="FreshMart Coimbatore Plaza"/>
    <x v="0"/>
    <x v="1"/>
    <x v="8"/>
    <n v="10"/>
    <n v="7.8024437095272986E-2"/>
    <x v="2"/>
  </r>
  <r>
    <s v="INV101749"/>
    <d v="2025-07-08T00:00:00"/>
    <s v="CUST0569"/>
    <s v="PRD077"/>
    <s v="STR102"/>
    <s v="EMP0240"/>
    <n v="1"/>
    <n v="86.11"/>
    <n v="10"/>
    <n v="8.61"/>
    <n v="77.5"/>
    <n v="68.17"/>
    <n v="9.33"/>
    <x v="4"/>
    <x v="0"/>
    <x v="0"/>
    <n v="0.60069444444444442"/>
    <s v="Weekday"/>
    <x v="109"/>
    <x v="1"/>
    <n v="86.11"/>
    <s v="Sathish Krishnan"/>
    <s v="Bronze"/>
    <x v="334"/>
    <s v="Inventory"/>
    <s v="FreshMart Nagpur Towers"/>
    <x v="0"/>
    <x v="1"/>
    <x v="1"/>
    <n v="7"/>
    <n v="0.12038709677419356"/>
    <x v="1"/>
  </r>
  <r>
    <s v="INV101321"/>
    <d v="2025-06-08T00:00:00"/>
    <s v="CUST0027"/>
    <s v="PRD047"/>
    <s v="STR079"/>
    <s v="EMP0295"/>
    <n v="1"/>
    <n v="474.19"/>
    <n v="20"/>
    <n v="94.84"/>
    <n v="379.35"/>
    <n v="343.89"/>
    <n v="35.46"/>
    <x v="1"/>
    <x v="0"/>
    <x v="0"/>
    <n v="0.65902777777777777"/>
    <s v="Weekday"/>
    <x v="91"/>
    <x v="2"/>
    <n v="474.19"/>
    <s v="Chandran Mudaliar"/>
    <s v="Silver"/>
    <x v="145"/>
    <s v="Inventory"/>
    <s v="FreshMart Erode Hub"/>
    <x v="0"/>
    <x v="1"/>
    <x v="9"/>
    <n v="6"/>
    <n v="9.3475682087781731E-2"/>
    <x v="2"/>
  </r>
  <r>
    <s v="INV101939"/>
    <d v="2025-07-22T00:00:00"/>
    <s v="CUST0088"/>
    <s v="PRD009"/>
    <s v="STR010"/>
    <s v="EMP0173"/>
    <n v="4"/>
    <n v="661.91"/>
    <n v="15"/>
    <n v="397.15"/>
    <n v="2250.4899999999998"/>
    <n v="1594.88"/>
    <n v="655.61"/>
    <x v="5"/>
    <x v="0"/>
    <x v="0"/>
    <n v="0.78819444444444442"/>
    <s v="Weekday"/>
    <x v="108"/>
    <x v="6"/>
    <n v="661.91"/>
    <s v="Eswari Achari"/>
    <s v="Silver"/>
    <x v="194"/>
    <s v="Inventory"/>
    <s v="FreshMart Kochi Colony"/>
    <x v="0"/>
    <x v="1"/>
    <x v="1"/>
    <n v="7"/>
    <n v="0.29131877946580526"/>
    <x v="3"/>
  </r>
  <r>
    <s v="INV101316"/>
    <d v="2025-07-18T00:00:00"/>
    <s v="CUST0439"/>
    <s v="PRD089"/>
    <s v="STR003"/>
    <s v="EMP0245"/>
    <n v="2"/>
    <n v="305.67"/>
    <n v="5"/>
    <n v="30.57"/>
    <n v="580.77"/>
    <n v="502.84"/>
    <n v="77.930000000000007"/>
    <x v="1"/>
    <x v="0"/>
    <x v="0"/>
    <n v="0.6743055555555556"/>
    <s v="Weekday"/>
    <x v="92"/>
    <x v="9"/>
    <n v="305.67"/>
    <s v="Vijay Velan"/>
    <s v="Silver"/>
    <x v="317"/>
    <s v="Inventory"/>
    <s v="FreshMart Tiruppur Square"/>
    <x v="0"/>
    <x v="1"/>
    <x v="1"/>
    <n v="7"/>
    <n v="0.13418392823320766"/>
    <x v="4"/>
  </r>
  <r>
    <s v="INV101934"/>
    <d v="2025-07-14T00:00:00"/>
    <s v="CUST0072"/>
    <s v="PRD031"/>
    <s v="STR023"/>
    <s v="EMP0348"/>
    <n v="4"/>
    <n v="372.61"/>
    <n v="20"/>
    <n v="298.08999999999997"/>
    <n v="1192.3499999999999"/>
    <n v="1087.1199999999999"/>
    <n v="105.23"/>
    <x v="0"/>
    <x v="0"/>
    <x v="0"/>
    <n v="0.59930555555555554"/>
    <s v="Weekday"/>
    <x v="50"/>
    <x v="3"/>
    <n v="342.46"/>
    <s v="Vijay Chandran"/>
    <s v="Gold"/>
    <x v="324"/>
    <s v="Inventory"/>
    <s v="FreshMart Mysuru Square"/>
    <x v="0"/>
    <x v="1"/>
    <x v="1"/>
    <n v="7"/>
    <n v="8.825428775107981E-2"/>
    <x v="2"/>
  </r>
  <r>
    <s v="INV102247"/>
    <d v="2025-07-13T00:00:00"/>
    <s v="CUST0126"/>
    <s v="PRD135"/>
    <s v="STR033"/>
    <s v="EMP0113"/>
    <n v="3"/>
    <n v="379.12"/>
    <n v="20"/>
    <n v="227.47"/>
    <n v="1046.3699999999999"/>
    <n v="879.15"/>
    <n v="167.22"/>
    <x v="3"/>
    <x v="0"/>
    <x v="0"/>
    <n v="0.41388888888888886"/>
    <s v="Weekend"/>
    <x v="43"/>
    <x v="0"/>
    <n v="379.12"/>
    <s v="Anjali Balan"/>
    <s v="Bronze"/>
    <x v="102"/>
    <s v="Inventory"/>
    <s v="FreshMart Ahmedabad Complex"/>
    <x v="0"/>
    <x v="1"/>
    <x v="1"/>
    <n v="7"/>
    <n v="0.15980962756959777"/>
    <x v="2"/>
  </r>
  <r>
    <s v="INV100423"/>
    <d v="2025-05-07T00:00:00"/>
    <s v="CUST0437"/>
    <s v="PRD056"/>
    <s v="STR054"/>
    <s v="EMP0104"/>
    <n v="1"/>
    <n v="333.54"/>
    <n v="20"/>
    <n v="66.709999999999994"/>
    <n v="306.85000000000002"/>
    <n v="238.43"/>
    <n v="68.42"/>
    <x v="1"/>
    <x v="0"/>
    <x v="0"/>
    <n v="0.81458333333333333"/>
    <s v="Weekend"/>
    <x v="133"/>
    <x v="2"/>
    <n v="333.54"/>
    <s v="Vasanth Krishnan"/>
    <s v="Silver"/>
    <x v="81"/>
    <s v="Inventory"/>
    <s v="FreshMart Mysuru Plaza"/>
    <x v="0"/>
    <x v="1"/>
    <x v="6"/>
    <n v="5"/>
    <n v="0.22297539514420725"/>
    <x v="2"/>
  </r>
  <r>
    <s v="INV102254"/>
    <d v="2025-06-14T00:00:00"/>
    <s v="CUST0117"/>
    <s v="PRD029"/>
    <s v="STR039"/>
    <s v="EMP0176"/>
    <n v="3"/>
    <n v="332.73"/>
    <n v="5"/>
    <n v="49.91"/>
    <n v="1090.52"/>
    <n v="783.66"/>
    <n v="306.86"/>
    <x v="1"/>
    <x v="0"/>
    <x v="0"/>
    <n v="0.58611111111111114"/>
    <s v="Weekend"/>
    <x v="9"/>
    <x v="3"/>
    <n v="332.73"/>
    <s v="Raghav Menon"/>
    <s v="Bronze"/>
    <x v="328"/>
    <s v="Inventory"/>
    <s v="FreshMart Mysuru Market"/>
    <x v="0"/>
    <x v="1"/>
    <x v="9"/>
    <n v="6"/>
    <n v="0.28138869530132415"/>
    <x v="4"/>
  </r>
  <r>
    <s v="INV101040"/>
    <d v="2025-11-06T00:00:00"/>
    <s v="CUST0161"/>
    <s v="PRD027"/>
    <s v="STR002"/>
    <s v="EMP0185"/>
    <n v="6"/>
    <n v="144.65"/>
    <n v="15"/>
    <n v="130.19"/>
    <n v="737.71"/>
    <n v="641.94000000000005"/>
    <n v="95.77"/>
    <x v="2"/>
    <x v="0"/>
    <x v="0"/>
    <n v="0.77916666666666667"/>
    <s v="Weekday"/>
    <x v="4"/>
    <x v="3"/>
    <n v="139.21"/>
    <s v="Karthik Velan"/>
    <s v="Gold"/>
    <x v="106"/>
    <s v="Inventory"/>
    <s v="FreshMart Tiruppur Bypass"/>
    <x v="0"/>
    <x v="1"/>
    <x v="5"/>
    <n v="11"/>
    <n v="0.12982066123544481"/>
    <x v="3"/>
  </r>
  <r>
    <s v="INV100600"/>
    <d v="2025-04-05T00:00:00"/>
    <s v="CUST0011"/>
    <s v="PRD011"/>
    <s v="STR010"/>
    <s v="EMP0129"/>
    <n v="1"/>
    <n v="168.36"/>
    <n v="10"/>
    <n v="16.84"/>
    <n v="174.25"/>
    <n v="102.23"/>
    <n v="72.02"/>
    <x v="4"/>
    <x v="0"/>
    <x v="0"/>
    <n v="0.41249999999999998"/>
    <s v="Weekend"/>
    <x v="52"/>
    <x v="6"/>
    <n v="168.36"/>
    <s v="Prasath Mudaliar"/>
    <s v="Bronze"/>
    <x v="173"/>
    <s v="Inventory"/>
    <s v="FreshMart Kochi Colony"/>
    <x v="0"/>
    <x v="1"/>
    <x v="4"/>
    <n v="4"/>
    <n v="0.41331420373027256"/>
    <x v="1"/>
  </r>
  <r>
    <s v="INV101102"/>
    <d v="2025-03-05T00:00:00"/>
    <s v="CUST0257"/>
    <s v="PRD025"/>
    <s v="STR044"/>
    <s v="EMP0118"/>
    <n v="3"/>
    <n v="383.51"/>
    <n v="10"/>
    <n v="115.05"/>
    <n v="1190.8"/>
    <n v="857.7"/>
    <n v="333.1"/>
    <x v="2"/>
    <x v="0"/>
    <x v="0"/>
    <n v="0.72013888888888888"/>
    <s v="Weekend"/>
    <x v="8"/>
    <x v="3"/>
    <n v="383.51"/>
    <s v="Eswari Sharma"/>
    <s v="Silver"/>
    <x v="191"/>
    <s v="Inventory"/>
    <s v="FreshMart Erode Colony"/>
    <x v="0"/>
    <x v="1"/>
    <x v="3"/>
    <n v="3"/>
    <n v="0.27972791400739"/>
    <x v="1"/>
  </r>
  <r>
    <s v="INV101994"/>
    <d v="2025-02-05T00:00:00"/>
    <s v="CUST0016"/>
    <s v="PRD087"/>
    <s v="STR079"/>
    <s v="EMP0295"/>
    <n v="2"/>
    <n v="71.290000000000006"/>
    <n v="5"/>
    <n v="7.13"/>
    <n v="135.44999999999999"/>
    <n v="118.74"/>
    <n v="16.71"/>
    <x v="3"/>
    <x v="0"/>
    <x v="0"/>
    <n v="0.39027777777777778"/>
    <s v="Weekday"/>
    <x v="97"/>
    <x v="9"/>
    <n v="71.290000000000006"/>
    <s v="Vani Pandian"/>
    <s v="Bronze"/>
    <x v="145"/>
    <s v="Inventory"/>
    <s v="FreshMart Erode Hub"/>
    <x v="0"/>
    <x v="1"/>
    <x v="0"/>
    <n v="2"/>
    <n v="0.12336655592469548"/>
    <x v="4"/>
  </r>
  <r>
    <s v="INV101115"/>
    <d v="2025-04-22T00:00:00"/>
    <s v="CUST0346"/>
    <s v="PRD019"/>
    <s v="STR087"/>
    <s v="EMP0222"/>
    <n v="3"/>
    <n v="459.1"/>
    <n v="10"/>
    <n v="137.72999999999999"/>
    <n v="1239.57"/>
    <n v="1140.24"/>
    <n v="99.33"/>
    <x v="5"/>
    <x v="0"/>
    <x v="0"/>
    <n v="0.82638888888888884"/>
    <s v="Weekday"/>
    <x v="85"/>
    <x v="7"/>
    <n v="448.94"/>
    <s v="Thenmozhi Devi"/>
    <s v="Gold"/>
    <x v="96"/>
    <s v="Inventory"/>
    <s v="FreshMart Mysuru Complex"/>
    <x v="0"/>
    <x v="1"/>
    <x v="4"/>
    <n v="4"/>
    <n v="8.0132626636656268E-2"/>
    <x v="1"/>
  </r>
  <r>
    <s v="INV102448"/>
    <d v="2025-04-22T00:00:00"/>
    <s v="CUST0357"/>
    <s v="PRD093"/>
    <s v="STR054"/>
    <s v="EMP0104"/>
    <n v="1"/>
    <n v="96.72"/>
    <n v="15"/>
    <n v="14.51"/>
    <n v="82.21"/>
    <n v="79.819999999999993"/>
    <n v="2.39"/>
    <x v="1"/>
    <x v="0"/>
    <x v="0"/>
    <n v="0.85416666666666663"/>
    <s v="Weekday"/>
    <x v="61"/>
    <x v="10"/>
    <n v="96.72"/>
    <s v="Sundar Naicker"/>
    <s v="Silver"/>
    <x v="81"/>
    <s v="Inventory"/>
    <s v="FreshMart Mysuru Plaza"/>
    <x v="0"/>
    <x v="1"/>
    <x v="4"/>
    <n v="4"/>
    <n v="2.9071889064590687E-2"/>
    <x v="3"/>
  </r>
  <r>
    <s v="INV100987"/>
    <d v="2025-04-19T00:00:00"/>
    <s v="CUST0147"/>
    <s v="PRD109"/>
    <s v="STR038"/>
    <s v="EMP0041"/>
    <n v="2"/>
    <n v="157.97999999999999"/>
    <n v="5"/>
    <n v="15.8"/>
    <n v="345.18"/>
    <n v="275.89999999999998"/>
    <n v="69.28"/>
    <x v="2"/>
    <x v="0"/>
    <x v="0"/>
    <n v="0.38819444444444445"/>
    <s v="Weekend"/>
    <x v="18"/>
    <x v="4"/>
    <n v="157.97999999999999"/>
    <s v="Hari Rao"/>
    <s v="Silver"/>
    <x v="179"/>
    <s v="Inventory"/>
    <s v="FreshMart Hyderabad Hub"/>
    <x v="0"/>
    <x v="1"/>
    <x v="4"/>
    <n v="4"/>
    <n v="0.20070687757112232"/>
    <x v="4"/>
  </r>
  <r>
    <s v="INV100058"/>
    <d v="2025-12-04T00:00:00"/>
    <s v="CUST0168"/>
    <s v="PRD062"/>
    <s v="STR003"/>
    <s v="EMP0245"/>
    <n v="4"/>
    <n v="465.03"/>
    <n v="10"/>
    <n v="186.01"/>
    <n v="1925.23"/>
    <n v="1302.44"/>
    <n v="622.79"/>
    <x v="5"/>
    <x v="0"/>
    <x v="0"/>
    <n v="0.6791666666666667"/>
    <s v="Weekend"/>
    <x v="42"/>
    <x v="11"/>
    <n v="298.81"/>
    <s v="Naveen Prabhu"/>
    <s v="Gold"/>
    <x v="317"/>
    <s v="Inventory"/>
    <s v="FreshMart Tiruppur Square"/>
    <x v="0"/>
    <x v="1"/>
    <x v="2"/>
    <n v="12"/>
    <n v="0.32348862213865354"/>
    <x v="1"/>
  </r>
  <r>
    <s v="INV101443"/>
    <d v="2025-12-25T00:00:00"/>
    <s v="CUST0063"/>
    <s v="PRD146"/>
    <s v="STR003"/>
    <s v="EMP0298"/>
    <n v="5"/>
    <n v="75.23"/>
    <n v="10"/>
    <n v="37.619999999999997"/>
    <n v="338.53"/>
    <n v="249.95"/>
    <n v="88.58"/>
    <x v="5"/>
    <x v="0"/>
    <x v="0"/>
    <n v="0.54097222222222219"/>
    <s v="Weekday"/>
    <x v="6"/>
    <x v="5"/>
    <n v="66.400000000000006"/>
    <s v="Priya Varma"/>
    <s v="Gold"/>
    <x v="107"/>
    <s v="Billing"/>
    <s v="FreshMart Tiruppur Square"/>
    <x v="0"/>
    <x v="1"/>
    <x v="2"/>
    <n v="12"/>
    <n v="0.26166070953829795"/>
    <x v="1"/>
  </r>
  <r>
    <s v="INV101872"/>
    <d v="2026-03-15T00:00:00"/>
    <s v="CUST0597"/>
    <s v="PRD050"/>
    <s v="STR034"/>
    <s v="EMP0059"/>
    <n v="1"/>
    <n v="51.33"/>
    <n v="15"/>
    <n v="7.7"/>
    <n v="50.17"/>
    <n v="37.479999999999997"/>
    <n v="12.69"/>
    <x v="3"/>
    <x v="0"/>
    <x v="0"/>
    <n v="0.59236111111111112"/>
    <s v="Weekend"/>
    <x v="2"/>
    <x v="2"/>
    <n v="51.33"/>
    <s v="Nagarajan Gounder"/>
    <s v="Bronze"/>
    <x v="83"/>
    <s v="Billing"/>
    <s v="FreshMart Tiruppur Circle"/>
    <x v="0"/>
    <x v="0"/>
    <x v="3"/>
    <n v="3"/>
    <n v="0.25294000398644606"/>
    <x v="3"/>
  </r>
  <r>
    <s v="INV102441"/>
    <d v="2026-03-19T00:00:00"/>
    <s v="CUST0352"/>
    <s v="PRD066"/>
    <s v="STR034"/>
    <s v="EMP0059"/>
    <n v="4"/>
    <n v="491.81"/>
    <n v="15"/>
    <n v="295.08999999999997"/>
    <n v="1672.15"/>
    <n v="1462.28"/>
    <n v="209.87"/>
    <x v="5"/>
    <x v="0"/>
    <x v="0"/>
    <n v="0.87777777777777777"/>
    <s v="Weekday"/>
    <x v="126"/>
    <x v="11"/>
    <n v="491.81"/>
    <s v="Hemalatha Naicker"/>
    <s v="Bronze"/>
    <x v="83"/>
    <s v="Billing"/>
    <s v="FreshMart Tiruppur Circle"/>
    <x v="0"/>
    <x v="0"/>
    <x v="3"/>
    <n v="3"/>
    <n v="0.12550907514278026"/>
    <x v="3"/>
  </r>
  <r>
    <s v="INV100788"/>
    <d v="2026-01-14T00:00:00"/>
    <s v="CUST0354"/>
    <s v="PRD030"/>
    <s v="STR058"/>
    <s v="EMP0011"/>
    <n v="2"/>
    <n v="172.63"/>
    <n v="15"/>
    <n v="51.79"/>
    <n v="293.47000000000003"/>
    <n v="284"/>
    <n v="9.4700000000000006"/>
    <x v="0"/>
    <x v="0"/>
    <x v="0"/>
    <n v="0.53263888888888888"/>
    <s v="Weekday"/>
    <x v="69"/>
    <x v="3"/>
    <n v="172.63"/>
    <s v="Hemalatha Gounder"/>
    <s v="Silver"/>
    <x v="159"/>
    <s v="Billing"/>
    <s v="FreshMart Erode Central"/>
    <x v="0"/>
    <x v="0"/>
    <x v="7"/>
    <n v="1"/>
    <n v="3.2269056462330047E-2"/>
    <x v="3"/>
  </r>
  <r>
    <s v="INV102286"/>
    <d v="2025-12-22T00:00:00"/>
    <s v="CUST0204"/>
    <s v="PRD085"/>
    <s v="STR045"/>
    <s v="EMP0057"/>
    <n v="6"/>
    <n v="389.87"/>
    <n v="20"/>
    <n v="467.84"/>
    <n v="1871.38"/>
    <n v="2016.42"/>
    <n v="-145.04"/>
    <x v="4"/>
    <x v="0"/>
    <x v="0"/>
    <n v="0.51527777777777772"/>
    <s v="Weekday"/>
    <x v="44"/>
    <x v="9"/>
    <n v="389.61"/>
    <s v="Mala Achari"/>
    <s v="Gold"/>
    <x v="73"/>
    <s v="Billing"/>
    <s v="FreshMart Madurai Junction"/>
    <x v="0"/>
    <x v="1"/>
    <x v="2"/>
    <n v="12"/>
    <n v="-7.7504301638363124E-2"/>
    <x v="2"/>
  </r>
  <r>
    <s v="INV100637"/>
    <d v="2026-01-18T00:00:00"/>
    <s v="CUST0223"/>
    <s v="PRD019"/>
    <s v="STR045"/>
    <s v="EMP0057"/>
    <n v="0"/>
    <n v="483.96"/>
    <n v="15"/>
    <n v="508.16"/>
    <n v="3311.49"/>
    <n v="2660.56"/>
    <n v="650.92999999999995"/>
    <x v="2"/>
    <x v="0"/>
    <x v="0"/>
    <n v="0.8208333333333333"/>
    <s v="Weekend"/>
    <x v="85"/>
    <x v="7"/>
    <n v="448.94"/>
    <s v="Gopal Velan"/>
    <s v="Gold"/>
    <x v="73"/>
    <s v="Billing"/>
    <s v="FreshMart Madurai Junction"/>
    <x v="0"/>
    <x v="0"/>
    <x v="7"/>
    <n v="1"/>
    <n v="0.19656710423404569"/>
    <x v="3"/>
  </r>
  <r>
    <s v="INV101128"/>
    <d v="2026-12-03T00:00:00"/>
    <s v="CUST0192"/>
    <s v="PRD005"/>
    <s v="STR059"/>
    <s v="EMP0061"/>
    <n v="2"/>
    <n v="332.74"/>
    <n v="10"/>
    <n v="66.55"/>
    <n v="598.92999999999995"/>
    <n v="410.54"/>
    <n v="188.39"/>
    <x v="3"/>
    <x v="0"/>
    <x v="0"/>
    <n v="0.50416666666666665"/>
    <s v="Weekday"/>
    <x v="24"/>
    <x v="6"/>
    <n v="332.74"/>
    <s v="Lalitha Velan"/>
    <s v="Bronze"/>
    <x v="177"/>
    <s v="Billing"/>
    <s v="FreshMart Coimbatore Plaza"/>
    <x v="0"/>
    <x v="0"/>
    <x v="2"/>
    <n v="12"/>
    <n v="0.31454427061593176"/>
    <x v="1"/>
  </r>
  <r>
    <s v="INV101366"/>
    <d v="2026-02-03T00:00:00"/>
    <s v="CUST0061"/>
    <s v="PRD003"/>
    <s v="STR064"/>
    <s v="EMP0027"/>
    <n v="8"/>
    <n v="601.62"/>
    <n v="20"/>
    <n v="962.59"/>
    <n v="3850.37"/>
    <n v="2749.2"/>
    <n v="1101.17"/>
    <x v="1"/>
    <x v="0"/>
    <x v="0"/>
    <n v="0.75208333333333333"/>
    <s v="Weekday"/>
    <x v="104"/>
    <x v="6"/>
    <n v="589.75"/>
    <s v="Deepa Sekar"/>
    <s v="Gold"/>
    <x v="192"/>
    <s v="Billing"/>
    <s v="FreshMart Kochi Extension"/>
    <x v="0"/>
    <x v="0"/>
    <x v="0"/>
    <n v="2"/>
    <n v="0.28599069699795088"/>
    <x v="2"/>
  </r>
  <r>
    <s v="INV100340"/>
    <d v="2026-03-01T00:00:00"/>
    <s v="CUST0031"/>
    <s v="PRD129"/>
    <s v="STR078"/>
    <s v="EMP0296"/>
    <n v="1"/>
    <n v="490.22"/>
    <n v="15"/>
    <n v="73.53"/>
    <n v="479.19"/>
    <n v="373.58"/>
    <n v="105.61"/>
    <x v="4"/>
    <x v="0"/>
    <x v="0"/>
    <n v="0.55902777777777779"/>
    <s v="Weekend"/>
    <x v="106"/>
    <x v="0"/>
    <n v="490.22"/>
    <s v="Lalitha Venkataraman"/>
    <s v="Bronze"/>
    <x v="140"/>
    <s v="Billing"/>
    <s v="FreshMart Tiruppur Towers"/>
    <x v="0"/>
    <x v="0"/>
    <x v="3"/>
    <n v="3"/>
    <n v="0.2203927460923642"/>
    <x v="3"/>
  </r>
  <r>
    <s v="INV101371"/>
    <d v="2025-12-14T00:00:00"/>
    <s v="CUST0054"/>
    <s v="PRD060"/>
    <s v="STR078"/>
    <s v="EMP0296"/>
    <n v="8"/>
    <n v="74.87"/>
    <n v="15"/>
    <n v="89.84"/>
    <n v="585.49"/>
    <n v="434"/>
    <n v="151.49"/>
    <x v="4"/>
    <x v="0"/>
    <x v="0"/>
    <n v="0.8881944444444444"/>
    <s v="Weekend"/>
    <x v="87"/>
    <x v="11"/>
    <n v="72.930000000000007"/>
    <s v="Deepak Pillai"/>
    <s v="Gold"/>
    <x v="140"/>
    <s v="Billing"/>
    <s v="FreshMart Tiruppur Towers"/>
    <x v="0"/>
    <x v="1"/>
    <x v="2"/>
    <n v="12"/>
    <n v="0.2587405421100275"/>
    <x v="3"/>
  </r>
  <r>
    <s v="INV101184"/>
    <d v="2026-10-03T00:00:00"/>
    <s v="CUST0100"/>
    <s v="PRD109"/>
    <s v="STR078"/>
    <s v="EMP0296"/>
    <n v="1"/>
    <n v="157.97999999999999"/>
    <n v="15"/>
    <n v="23.7"/>
    <n v="134.28"/>
    <n v="137.94999999999999"/>
    <n v="-3.67"/>
    <x v="5"/>
    <x v="0"/>
    <x v="0"/>
    <n v="0.54861111111111116"/>
    <s v="Weekday"/>
    <x v="18"/>
    <x v="4"/>
    <n v="157.97999999999999"/>
    <s v="Revathi Murugan"/>
    <s v="Silver"/>
    <x v="140"/>
    <s v="Billing"/>
    <s v="FreshMart Tiruppur Towers"/>
    <x v="0"/>
    <x v="0"/>
    <x v="8"/>
    <n v="10"/>
    <n v="-2.7330950253202264E-2"/>
    <x v="3"/>
  </r>
  <r>
    <s v="INV100287"/>
    <d v="2026-01-03T00:00:00"/>
    <s v="CUST0554"/>
    <s v="PRD010"/>
    <s v="STR078"/>
    <s v="EMP0296"/>
    <n v="3"/>
    <n v="182.3"/>
    <n v="15"/>
    <n v="82.04"/>
    <n v="534.59"/>
    <n v="322.8"/>
    <n v="211.79"/>
    <x v="4"/>
    <x v="0"/>
    <x v="0"/>
    <n v="0.76875000000000004"/>
    <s v="Weekend"/>
    <x v="113"/>
    <x v="6"/>
    <n v="182.3"/>
    <s v="Nirmala Chandran"/>
    <s v="Silver"/>
    <x v="140"/>
    <s v="Billing"/>
    <s v="FreshMart Tiruppur Towers"/>
    <x v="0"/>
    <x v="0"/>
    <x v="7"/>
    <n v="1"/>
    <n v="0.39617276791559886"/>
    <x v="3"/>
  </r>
  <r>
    <s v="INV101400"/>
    <d v="2026-03-01T00:00:00"/>
    <s v="CUST0450"/>
    <s v="PRD052"/>
    <s v="STR039"/>
    <s v="EMP0341"/>
    <n v="3"/>
    <n v="358.16"/>
    <n v="20"/>
    <n v="214.9"/>
    <n v="988.52"/>
    <n v="766.47"/>
    <n v="222.05"/>
    <x v="2"/>
    <x v="0"/>
    <x v="0"/>
    <n v="0.66180555555555554"/>
    <s v="Weekend"/>
    <x v="10"/>
    <x v="2"/>
    <n v="328.59"/>
    <s v="Bhavani Chettiar"/>
    <s v="Gold"/>
    <x v="109"/>
    <s v="Billing"/>
    <s v="FreshMart Mysuru Market"/>
    <x v="0"/>
    <x v="0"/>
    <x v="3"/>
    <n v="3"/>
    <n v="0.22462873791122084"/>
    <x v="2"/>
  </r>
  <r>
    <s v="INV101403"/>
    <d v="2025-12-18T00:00:00"/>
    <s v="CUST0063"/>
    <s v="PRD068"/>
    <s v="STR081"/>
    <s v="EMP0186"/>
    <n v="8"/>
    <n v="253.59"/>
    <n v="15"/>
    <n v="304.31"/>
    <n v="1724.41"/>
    <n v="1287.8399999999999"/>
    <n v="436.57"/>
    <x v="1"/>
    <x v="0"/>
    <x v="0"/>
    <n v="0.60972222222222228"/>
    <s v="Weekday"/>
    <x v="105"/>
    <x v="11"/>
    <n v="232.2"/>
    <s v="Priya Varma"/>
    <s v="Gold"/>
    <x v="176"/>
    <s v="Billing"/>
    <s v="FreshMart Erode Crossing"/>
    <x v="0"/>
    <x v="1"/>
    <x v="2"/>
    <n v="12"/>
    <n v="0.25317064967148184"/>
    <x v="3"/>
  </r>
  <r>
    <s v="INV100103"/>
    <d v="2026-03-18T00:00:00"/>
    <s v="CUST0568"/>
    <s v="PRD032"/>
    <s v="STR071"/>
    <s v="EMP0189"/>
    <n v="5"/>
    <n v="143.03"/>
    <n v="20"/>
    <n v="143.03"/>
    <n v="572.12"/>
    <n v="579.54999999999995"/>
    <n v="-7.43"/>
    <x v="4"/>
    <x v="0"/>
    <x v="0"/>
    <n v="0.41597222222222224"/>
    <s v="Weekday"/>
    <x v="28"/>
    <x v="3"/>
    <n v="141.11000000000001"/>
    <s v="Hemalatha Menon"/>
    <s v="Gold"/>
    <x v="158"/>
    <s v="Billing"/>
    <s v="FreshMart Salem Crossing"/>
    <x v="0"/>
    <x v="0"/>
    <x v="3"/>
    <n v="3"/>
    <n v="-1.2986785988953366E-2"/>
    <x v="2"/>
  </r>
  <r>
    <s v="INV100315"/>
    <d v="2025-12-24T00:00:00"/>
    <s v="CUST0156"/>
    <s v="PRD113"/>
    <s v="STR090"/>
    <s v="EMP0192"/>
    <n v="4"/>
    <n v="247.94"/>
    <n v="15"/>
    <n v="148.76"/>
    <n v="843"/>
    <n v="846.92"/>
    <n v="-3.92"/>
    <x v="1"/>
    <x v="0"/>
    <x v="0"/>
    <n v="0.60347222222222219"/>
    <s v="Weekday"/>
    <x v="146"/>
    <x v="4"/>
    <n v="236.56"/>
    <s v="Tara Chettiar"/>
    <s v="Gold"/>
    <x v="92"/>
    <s v="Billing"/>
    <s v="FreshMart Mysuru Heights"/>
    <x v="0"/>
    <x v="1"/>
    <x v="2"/>
    <n v="12"/>
    <n v="-4.6500593119810198E-3"/>
    <x v="3"/>
  </r>
  <r>
    <s v="INV100512"/>
    <d v="2026-02-16T00:00:00"/>
    <s v="CUST0090"/>
    <s v="PRD049"/>
    <s v="STR037"/>
    <s v="EMP0322"/>
    <n v="4"/>
    <n v="418.79"/>
    <n v="5"/>
    <n v="83.76"/>
    <n v="1591.4"/>
    <n v="1235.76"/>
    <n v="355.64"/>
    <x v="2"/>
    <x v="0"/>
    <x v="0"/>
    <n v="0.64722222222222225"/>
    <s v="Weekday"/>
    <x v="48"/>
    <x v="2"/>
    <n v="418.79"/>
    <s v="Deepa Chettiar"/>
    <s v="Silver"/>
    <x v="66"/>
    <s v="Billing"/>
    <s v="FreshMart Hyderabad Extension"/>
    <x v="0"/>
    <x v="0"/>
    <x v="0"/>
    <n v="2"/>
    <n v="0.22347618449164255"/>
    <x v="4"/>
  </r>
  <r>
    <s v="INV101683"/>
    <d v="2026-03-28T00:00:00"/>
    <s v="CUST0244"/>
    <s v="PRD066"/>
    <s v="STR068"/>
    <s v="EMP0304"/>
    <n v="5"/>
    <n v="491.81"/>
    <n v="20"/>
    <n v="491.81"/>
    <n v="2262.33"/>
    <n v="1827.85"/>
    <n v="434.48"/>
    <x v="1"/>
    <x v="0"/>
    <x v="0"/>
    <n v="0.7729166666666667"/>
    <s v="Weekend"/>
    <x v="126"/>
    <x v="11"/>
    <n v="491.81"/>
    <s v="Padma Naicker"/>
    <s v="Silver"/>
    <x v="72"/>
    <s v="Billing"/>
    <s v="FreshMart Coimbatore Main Road"/>
    <x v="0"/>
    <x v="0"/>
    <x v="3"/>
    <n v="3"/>
    <n v="0.19204978937643935"/>
    <x v="2"/>
  </r>
  <r>
    <s v="INV100327"/>
    <d v="2025-12-28T00:00:00"/>
    <s v="CUST0244"/>
    <s v="PRD080"/>
    <s v="STR069"/>
    <s v="EMP0318"/>
    <n v="1"/>
    <n v="275.70999999999998"/>
    <n v="10"/>
    <n v="27.57"/>
    <n v="285.36"/>
    <n v="206.3"/>
    <n v="79.06"/>
    <x v="5"/>
    <x v="0"/>
    <x v="0"/>
    <n v="0.57222222222222219"/>
    <s v="Weekend"/>
    <x v="56"/>
    <x v="1"/>
    <n v="275.70999999999998"/>
    <s v="Padma Naicker"/>
    <s v="Silver"/>
    <x v="335"/>
    <s v="Billing"/>
    <s v="FreshMart Madurai Gardens"/>
    <x v="0"/>
    <x v="1"/>
    <x v="2"/>
    <n v="12"/>
    <n v="0.27705354639753293"/>
    <x v="1"/>
  </r>
  <r>
    <s v="INV101965"/>
    <d v="2026-04-01T00:00:00"/>
    <s v="CUST0338"/>
    <s v="PRD022"/>
    <s v="STR068"/>
    <s v="EMP0304"/>
    <n v="3"/>
    <n v="397.22"/>
    <n v="5"/>
    <n v="59.58"/>
    <n v="1301.8900000000001"/>
    <n v="958.11"/>
    <n v="343.78"/>
    <x v="1"/>
    <x v="0"/>
    <x v="0"/>
    <n v="0.5493055555555556"/>
    <s v="Weekend"/>
    <x v="25"/>
    <x v="7"/>
    <n v="397.22"/>
    <s v="Mala Pillai"/>
    <s v="Bronze"/>
    <x v="72"/>
    <s v="Billing"/>
    <s v="FreshMart Coimbatore Main Road"/>
    <x v="0"/>
    <x v="0"/>
    <x v="4"/>
    <n v="4"/>
    <n v="0.26406224796257743"/>
    <x v="4"/>
  </r>
  <r>
    <s v="INV101839"/>
    <d v="2025-12-18T00:00:00"/>
    <s v="CUST0573"/>
    <s v="PRD104"/>
    <s v="STR015"/>
    <s v="EMP0304"/>
    <n v="7"/>
    <n v="203.55"/>
    <n v="15"/>
    <n v="213.73"/>
    <n v="1211.1199999999999"/>
    <n v="1073.94"/>
    <n v="137.18"/>
    <x v="5"/>
    <x v="0"/>
    <x v="0"/>
    <n v="0.40347222222222223"/>
    <s v="Weekday"/>
    <x v="95"/>
    <x v="10"/>
    <n v="191.13"/>
    <s v="Padma Varma"/>
    <s v="Bronze"/>
    <x v="72"/>
    <s v="Billing"/>
    <s v="FreshMart Salem Circle"/>
    <x v="0"/>
    <x v="1"/>
    <x v="2"/>
    <n v="12"/>
    <n v="0.11326705859039568"/>
    <x v="3"/>
  </r>
  <r>
    <s v="INV100643"/>
    <d v="2025-09-12T00:00:00"/>
    <s v="CUST0468"/>
    <s v="PRD056"/>
    <s v="STR081"/>
    <s v="EMP0090"/>
    <n v="1"/>
    <n v="333.54"/>
    <n v="20"/>
    <n v="66.709999999999994"/>
    <n v="266.83"/>
    <n v="238.43"/>
    <n v="28.4"/>
    <x v="2"/>
    <x v="0"/>
    <x v="0"/>
    <n v="0.70347222222222228"/>
    <s v="Weekday"/>
    <x v="133"/>
    <x v="2"/>
    <n v="333.54"/>
    <s v="Dinesh Kumar"/>
    <s v="Silver"/>
    <x v="293"/>
    <s v="Billing"/>
    <s v="FreshMart Erode Crossing"/>
    <x v="0"/>
    <x v="1"/>
    <x v="10"/>
    <n v="9"/>
    <n v="0.10643480867968369"/>
    <x v="2"/>
  </r>
  <r>
    <s v="INV102238"/>
    <d v="2026-02-20T00:00:00"/>
    <s v="CUST0584"/>
    <s v="PRD095"/>
    <s v="STR032"/>
    <s v="EMP0191"/>
    <n v="6"/>
    <n v="82.69"/>
    <n v="20"/>
    <n v="99.23"/>
    <n v="396.91"/>
    <n v="372.84"/>
    <n v="24.07"/>
    <x v="3"/>
    <x v="0"/>
    <x v="0"/>
    <n v="0.54861111111111116"/>
    <s v="Weekday"/>
    <x v="53"/>
    <x v="10"/>
    <n v="75.680000000000007"/>
    <s v="Esha Krishnan"/>
    <s v="Gold"/>
    <x v="306"/>
    <s v="Billing"/>
    <s v="FreshMart Kochi Main Road"/>
    <x v="0"/>
    <x v="0"/>
    <x v="0"/>
    <n v="2"/>
    <n v="6.064347081202287E-2"/>
    <x v="2"/>
  </r>
  <r>
    <s v="INV102032"/>
    <d v="2026-02-15T00:00:00"/>
    <s v="CUST0532"/>
    <s v="PRD024"/>
    <s v="STR078"/>
    <s v="EMP0296"/>
    <n v="4"/>
    <n v="313.47000000000003"/>
    <n v="5"/>
    <n v="62.69"/>
    <n v="1369.87"/>
    <n v="984.48"/>
    <n v="385.39"/>
    <x v="0"/>
    <x v="0"/>
    <x v="0"/>
    <n v="0.84166666666666667"/>
    <s v="Weekend"/>
    <x v="88"/>
    <x v="7"/>
    <n v="313.47000000000003"/>
    <s v="Hema Sharma"/>
    <s v="Silver"/>
    <x v="140"/>
    <s v="Billing"/>
    <s v="FreshMart Tiruppur Towers"/>
    <x v="0"/>
    <x v="0"/>
    <x v="0"/>
    <n v="2"/>
    <n v="0.28133326520034752"/>
    <x v="4"/>
  </r>
  <r>
    <s v="INV101614"/>
    <d v="2026-08-02T00:00:00"/>
    <s v="CUST0671"/>
    <s v="PRD139"/>
    <s v="STR038"/>
    <s v="EMP0255"/>
    <n v="4"/>
    <n v="94.71"/>
    <n v="10"/>
    <n v="37.880000000000003"/>
    <n v="392.1"/>
    <n v="282.8"/>
    <n v="109.3"/>
    <x v="3"/>
    <x v="0"/>
    <x v="0"/>
    <n v="0.52916666666666667"/>
    <s v="Weekend"/>
    <x v="107"/>
    <x v="5"/>
    <n v="91.61"/>
    <s v="Nagarajan Raj"/>
    <s v="Gold"/>
    <x v="137"/>
    <s v="Billing"/>
    <s v="FreshMart Hyderabad Hub"/>
    <x v="0"/>
    <x v="0"/>
    <x v="11"/>
    <n v="8"/>
    <n v="0.27875541953583266"/>
    <x v="1"/>
  </r>
  <r>
    <s v="INV101517"/>
    <d v="2026-01-25T00:00:00"/>
    <s v="CUST0657"/>
    <s v="PRD108"/>
    <s v="STR092"/>
    <s v="EMP0336"/>
    <n v="5"/>
    <n v="306.62"/>
    <n v="15"/>
    <n v="229.97"/>
    <n v="1498.6"/>
    <n v="1299.6500000000001"/>
    <n v="198.95"/>
    <x v="4"/>
    <x v="0"/>
    <x v="0"/>
    <n v="0.74236111111111114"/>
    <s v="Weekend"/>
    <x v="140"/>
    <x v="4"/>
    <n v="306.62"/>
    <s v="Devi Pandian"/>
    <s v="Silver"/>
    <x v="114"/>
    <s v="Billing"/>
    <s v="FreshMart Chennai Gardens"/>
    <x v="0"/>
    <x v="0"/>
    <x v="7"/>
    <n v="1"/>
    <n v="0.13275724009075138"/>
    <x v="3"/>
  </r>
  <r>
    <s v="INV100068"/>
    <d v="2025-08-12T00:00:00"/>
    <s v="CUST0636"/>
    <s v="PRD020"/>
    <s v="STR012"/>
    <s v="EMP0142"/>
    <n v="2"/>
    <n v="99.93"/>
    <n v="10"/>
    <n v="19.989999999999998"/>
    <n v="179.87"/>
    <n v="172.1"/>
    <n v="7.77"/>
    <x v="4"/>
    <x v="0"/>
    <x v="0"/>
    <n v="0.77708333333333335"/>
    <s v="Weekday"/>
    <x v="35"/>
    <x v="7"/>
    <n v="99.93"/>
    <s v="Ilango Iyer"/>
    <s v="Bronze"/>
    <x v="70"/>
    <s v="Billing"/>
    <s v="FreshMart Chennai Junction"/>
    <x v="0"/>
    <x v="1"/>
    <x v="11"/>
    <n v="8"/>
    <n v="4.3197865124812364E-2"/>
    <x v="1"/>
  </r>
  <r>
    <s v="INV101173"/>
    <d v="2025-04-12T00:00:00"/>
    <s v="CUST0055"/>
    <s v="PRD045"/>
    <s v="STR012"/>
    <s v="EMP0142"/>
    <n v="4"/>
    <n v="68.95"/>
    <n v="20"/>
    <n v="55.16"/>
    <n v="220.64"/>
    <n v="231.56"/>
    <n v="-10.92"/>
    <x v="3"/>
    <x v="0"/>
    <x v="0"/>
    <n v="0.85902777777777772"/>
    <s v="Weekday"/>
    <x v="84"/>
    <x v="12"/>
    <n v="68.95"/>
    <s v="Vasanth Mudaliar"/>
    <s v="Silver"/>
    <x v="70"/>
    <s v="Billing"/>
    <s v="FreshMart Chennai Junction"/>
    <x v="0"/>
    <x v="1"/>
    <x v="4"/>
    <n v="4"/>
    <n v="-4.9492385786802033E-2"/>
    <x v="2"/>
  </r>
  <r>
    <s v="INV102246"/>
    <d v="2025-01-12T00:00:00"/>
    <s v="CUST0004"/>
    <s v="PRD136"/>
    <s v="STR078"/>
    <s v="EMP0296"/>
    <n v="3"/>
    <n v="123.11"/>
    <n v="20"/>
    <n v="73.87"/>
    <n v="295.45999999999998"/>
    <n v="273.54000000000002"/>
    <n v="21.92"/>
    <x v="0"/>
    <x v="0"/>
    <x v="0"/>
    <n v="0.43888888888888888"/>
    <s v="Weekday"/>
    <x v="72"/>
    <x v="0"/>
    <n v="123.11"/>
    <s v="Naveen Sharma"/>
    <s v="Silver"/>
    <x v="140"/>
    <s v="Billing"/>
    <s v="FreshMart Tiruppur Towers"/>
    <x v="0"/>
    <x v="1"/>
    <x v="7"/>
    <n v="1"/>
    <n v="7.4189399580315452E-2"/>
    <x v="2"/>
  </r>
  <r>
    <s v="INV101462"/>
    <d v="2025-11-29T00:00:00"/>
    <s v="CUST0407"/>
    <s v="PRD122"/>
    <s v="STR078"/>
    <s v="EMP0296"/>
    <n v="3"/>
    <n v="102.51"/>
    <n v="5"/>
    <n v="15.38"/>
    <n v="335.97"/>
    <n v="266.16000000000003"/>
    <n v="69.81"/>
    <x v="4"/>
    <x v="0"/>
    <x v="0"/>
    <n v="0.53819444444444442"/>
    <s v="Weekend"/>
    <x v="12"/>
    <x v="8"/>
    <n v="102.51"/>
    <s v="Thiru Selvam"/>
    <s v="Silver"/>
    <x v="140"/>
    <s v="Billing"/>
    <s v="FreshMart Tiruppur Towers"/>
    <x v="0"/>
    <x v="1"/>
    <x v="5"/>
    <n v="11"/>
    <n v="0.20778640950084828"/>
    <x v="4"/>
  </r>
  <r>
    <s v="INV102084"/>
    <d v="2025-11-29T00:00:00"/>
    <s v="CUST0130"/>
    <s v="PRD055"/>
    <s v="STR012"/>
    <s v="EMP0142"/>
    <n v="3"/>
    <n v="125.15"/>
    <n v="10"/>
    <n v="37.549999999999997"/>
    <n v="388.59"/>
    <n v="287.10000000000002"/>
    <n v="101.49"/>
    <x v="4"/>
    <x v="0"/>
    <x v="0"/>
    <n v="0.81874999999999998"/>
    <s v="Weekend"/>
    <x v="101"/>
    <x v="2"/>
    <n v="125.15"/>
    <s v="Geetha Selvam"/>
    <s v="Bronze"/>
    <x v="70"/>
    <s v="Billing"/>
    <s v="FreshMart Chennai Junction"/>
    <x v="0"/>
    <x v="1"/>
    <x v="5"/>
    <n v="11"/>
    <n v="0.26117501737049331"/>
    <x v="1"/>
  </r>
  <r>
    <s v="INV102179"/>
    <d v="2025-11-29T00:00:00"/>
    <s v="CUST0487"/>
    <s v="PRD027"/>
    <s v="STR011"/>
    <s v="EMP0341"/>
    <n v="2"/>
    <n v="139.21"/>
    <n v="10"/>
    <n v="27.84"/>
    <n v="288.17"/>
    <n v="213.98"/>
    <n v="74.19"/>
    <x v="4"/>
    <x v="0"/>
    <x v="0"/>
    <n v="0.37847222222222221"/>
    <s v="Weekend"/>
    <x v="4"/>
    <x v="3"/>
    <n v="139.21"/>
    <s v="Dhanya Murugan"/>
    <s v="Bronze"/>
    <x v="109"/>
    <s v="Billing"/>
    <s v="FreshMart Bengaluru Enclave"/>
    <x v="0"/>
    <x v="1"/>
    <x v="5"/>
    <n v="11"/>
    <n v="0.25745219835513755"/>
    <x v="1"/>
  </r>
  <r>
    <s v="INV102330"/>
    <d v="2025-11-24T00:00:00"/>
    <s v="CUST0029"/>
    <s v="PRD019"/>
    <s v="STR064"/>
    <s v="EMP0027"/>
    <n v="2"/>
    <n v="448.94"/>
    <n v="20"/>
    <n v="179.58"/>
    <n v="718.3"/>
    <n v="760.16"/>
    <n v="-41.86"/>
    <x v="4"/>
    <x v="0"/>
    <x v="0"/>
    <n v="0.60347222222222219"/>
    <s v="Weekday"/>
    <x v="85"/>
    <x v="7"/>
    <n v="448.94"/>
    <s v="Ishwarya Krishnan"/>
    <s v="Silver"/>
    <x v="192"/>
    <s v="Billing"/>
    <s v="FreshMart Kochi Extension"/>
    <x v="0"/>
    <x v="1"/>
    <x v="5"/>
    <n v="11"/>
    <n v="-5.8276486147849089E-2"/>
    <x v="2"/>
  </r>
  <r>
    <s v="INV102215"/>
    <d v="2025-11-23T00:00:00"/>
    <s v="CUST0199"/>
    <s v="PRD125"/>
    <s v="STR068"/>
    <s v="EMP0304"/>
    <n v="4"/>
    <n v="219.39"/>
    <n v="5"/>
    <n v="43.88"/>
    <n v="958.73"/>
    <n v="781.76"/>
    <n v="176.97"/>
    <x v="3"/>
    <x v="0"/>
    <x v="0"/>
    <n v="0.44236111111111109"/>
    <s v="Weekend"/>
    <x v="82"/>
    <x v="8"/>
    <n v="219.39"/>
    <s v="Sanjay Gupta"/>
    <s v="Bronze"/>
    <x v="72"/>
    <s v="Billing"/>
    <s v="FreshMart Coimbatore Main Road"/>
    <x v="0"/>
    <x v="1"/>
    <x v="5"/>
    <n v="11"/>
    <n v="0.18458794446820273"/>
    <x v="4"/>
  </r>
  <r>
    <s v="INV100230"/>
    <d v="2025-11-21T00:00:00"/>
    <s v="CUST0141"/>
    <s v="PRD103"/>
    <s v="STR038"/>
    <s v="EMP0255"/>
    <n v="3"/>
    <n v="355.64"/>
    <n v="5"/>
    <n v="53.35"/>
    <n v="1013.57"/>
    <n v="910.23"/>
    <n v="103.34"/>
    <x v="0"/>
    <x v="0"/>
    <x v="0"/>
    <n v="0.75208333333333333"/>
    <s v="Weekday"/>
    <x v="93"/>
    <x v="10"/>
    <n v="355.64"/>
    <s v="Jagan Rao"/>
    <s v="Bronze"/>
    <x v="137"/>
    <s v="Billing"/>
    <s v="FreshMart Hyderabad Hub"/>
    <x v="0"/>
    <x v="1"/>
    <x v="5"/>
    <n v="11"/>
    <n v="0.10195645096046647"/>
    <x v="4"/>
  </r>
  <r>
    <s v="INV101062"/>
    <d v="2025-11-18T00:00:00"/>
    <s v="CUST0392"/>
    <s v="PRD063"/>
    <s v="STR034"/>
    <s v="EMP0059"/>
    <n v="6"/>
    <n v="73.95"/>
    <n v="5"/>
    <n v="22.18"/>
    <n v="421.52"/>
    <n v="325.92"/>
    <n v="95.6"/>
    <x v="3"/>
    <x v="0"/>
    <x v="0"/>
    <n v="0.62569444444444444"/>
    <s v="Weekday"/>
    <x v="75"/>
    <x v="11"/>
    <n v="42.16"/>
    <s v="Indira Chettiar"/>
    <s v="Gold"/>
    <x v="83"/>
    <s v="Billing"/>
    <s v="FreshMart Tiruppur Circle"/>
    <x v="0"/>
    <x v="1"/>
    <x v="5"/>
    <n v="11"/>
    <n v="0.22679825393812866"/>
    <x v="4"/>
  </r>
  <r>
    <s v="INV101365"/>
    <d v="2025-11-14T00:00:00"/>
    <s v="CUST0242"/>
    <s v="PRD133"/>
    <s v="STR065"/>
    <s v="EMP0192"/>
    <n v="3"/>
    <n v="87.9"/>
    <n v="10"/>
    <n v="26.37"/>
    <n v="237.33"/>
    <n v="186.75"/>
    <n v="50.58"/>
    <x v="1"/>
    <x v="0"/>
    <x v="0"/>
    <n v="0.52708333333333335"/>
    <s v="Weekday"/>
    <x v="55"/>
    <x v="0"/>
    <n v="80.5"/>
    <s v="Unknown"/>
    <s v="Gold"/>
    <x v="92"/>
    <s v="Billing"/>
    <s v="FreshMart Mysuru Enclave"/>
    <x v="0"/>
    <x v="1"/>
    <x v="5"/>
    <n v="11"/>
    <n v="0.21312097080015166"/>
    <x v="1"/>
  </r>
  <r>
    <s v="INV101461"/>
    <d v="2025-12-11T00:00:00"/>
    <s v="CUST0417"/>
    <s v="PRD011"/>
    <s v="STR009"/>
    <s v="EMP0322"/>
    <n v="3"/>
    <n v="168.36"/>
    <n v="5"/>
    <n v="25.25"/>
    <n v="479.83"/>
    <n v="306.69"/>
    <n v="173.14"/>
    <x v="1"/>
    <x v="0"/>
    <x v="0"/>
    <n v="0.82361111111111107"/>
    <s v="Weekday"/>
    <x v="52"/>
    <x v="6"/>
    <n v="168.36"/>
    <s v="Sanjay Chandran"/>
    <s v="Bronze"/>
    <x v="66"/>
    <s v="Billing"/>
    <s v="FreshMart Kochi Square"/>
    <x v="0"/>
    <x v="1"/>
    <x v="2"/>
    <n v="12"/>
    <n v="0.36083612946251797"/>
    <x v="4"/>
  </r>
  <r>
    <s v="INV100076"/>
    <d v="2025-11-11T00:00:00"/>
    <s v="CUST0284"/>
    <s v="PRD143"/>
    <s v="STR034"/>
    <s v="EMP0059"/>
    <n v="2"/>
    <n v="210.36"/>
    <n v="20"/>
    <n v="84.14"/>
    <n v="336.58"/>
    <n v="311.3"/>
    <n v="25.28"/>
    <x v="5"/>
    <x v="0"/>
    <x v="0"/>
    <n v="0.65208333333333335"/>
    <s v="Weekday"/>
    <x v="120"/>
    <x v="5"/>
    <n v="210.36"/>
    <s v="Usha Gounder"/>
    <s v="Bronze"/>
    <x v="83"/>
    <s v="Billing"/>
    <s v="FreshMart Tiruppur Circle"/>
    <x v="0"/>
    <x v="1"/>
    <x v="5"/>
    <n v="11"/>
    <n v="7.5108443757799043E-2"/>
    <x v="2"/>
  </r>
  <r>
    <s v="INV101418"/>
    <d v="2025-11-11T00:00:00"/>
    <s v="CUST0370"/>
    <s v="PRD034"/>
    <s v="STR009"/>
    <s v="EMP0322"/>
    <n v="8"/>
    <n v="140.56"/>
    <n v="5"/>
    <n v="56.22"/>
    <n v="1068.26"/>
    <n v="778.8"/>
    <n v="289.45999999999998"/>
    <x v="4"/>
    <x v="0"/>
    <x v="0"/>
    <n v="0.54652777777777772"/>
    <s v="Weekday"/>
    <x v="13"/>
    <x v="3"/>
    <n v="124.84"/>
    <s v="Jaya Naicker"/>
    <s v="Gold"/>
    <x v="66"/>
    <s v="Billing"/>
    <s v="FreshMart Kochi Square"/>
    <x v="0"/>
    <x v="1"/>
    <x v="5"/>
    <n v="11"/>
    <n v="0.27096399752869149"/>
    <x v="4"/>
  </r>
  <r>
    <s v="INV102314"/>
    <d v="2025-09-11T00:00:00"/>
    <s v="CUST0613"/>
    <s v="PRD110"/>
    <s v="STR043"/>
    <s v="EMP0014"/>
    <n v="6"/>
    <n v="311.24"/>
    <n v="20"/>
    <n v="373.49"/>
    <n v="1718.04"/>
    <n v="1522.2"/>
    <n v="195.84"/>
    <x v="3"/>
    <x v="0"/>
    <x v="0"/>
    <n v="0.6791666666666667"/>
    <s v="Weekend"/>
    <x v="141"/>
    <x v="4"/>
    <n v="291.93"/>
    <s v="Meena Menon"/>
    <s v="Gold"/>
    <x v="316"/>
    <s v="Billing"/>
    <s v="FreshMart Erode Heights"/>
    <x v="0"/>
    <x v="1"/>
    <x v="10"/>
    <n v="9"/>
    <n v="0.11399036110917092"/>
    <x v="2"/>
  </r>
  <r>
    <s v="INV100773"/>
    <d v="2025-01-11T00:00:00"/>
    <s v="CUST0307"/>
    <s v="PRD047"/>
    <s v="STR038"/>
    <s v="EMP0255"/>
    <n v="3"/>
    <n v="474.19"/>
    <n v="5"/>
    <n v="71.13"/>
    <n v="1554.16"/>
    <n v="1031.67"/>
    <n v="522.49"/>
    <x v="0"/>
    <x v="0"/>
    <x v="0"/>
    <n v="0.61041666666666672"/>
    <s v="Weekend"/>
    <x v="91"/>
    <x v="2"/>
    <n v="474.19"/>
    <s v="Ashok Nathan"/>
    <s v="Bronze"/>
    <x v="137"/>
    <s v="Billing"/>
    <s v="FreshMart Hyderabad Hub"/>
    <x v="0"/>
    <x v="1"/>
    <x v="7"/>
    <n v="1"/>
    <n v="0.33618803726772017"/>
    <x v="4"/>
  </r>
  <r>
    <s v="INV101144"/>
    <d v="2025-10-29T00:00:00"/>
    <s v="CUST0694"/>
    <s v="PRD077"/>
    <s v="STR081"/>
    <s v="EMP0090"/>
    <n v="6"/>
    <n v="87.93"/>
    <n v="10"/>
    <n v="52.76"/>
    <n v="474.82"/>
    <n v="409.02"/>
    <n v="65.8"/>
    <x v="2"/>
    <x v="0"/>
    <x v="0"/>
    <n v="0.7"/>
    <s v="Weekday"/>
    <x v="109"/>
    <x v="1"/>
    <n v="86.11"/>
    <s v="Hemalatha Nathan"/>
    <s v="Gold"/>
    <x v="293"/>
    <s v="Billing"/>
    <s v="FreshMart Erode Crossing"/>
    <x v="0"/>
    <x v="1"/>
    <x v="8"/>
    <n v="10"/>
    <n v="0.13857882987237269"/>
    <x v="1"/>
  </r>
  <r>
    <s v="INV101134"/>
    <d v="2025-10-27T00:00:00"/>
    <s v="CUST0069"/>
    <s v="PRD010"/>
    <s v="STR080"/>
    <s v="EMP0117"/>
    <n v="8"/>
    <n v="198.46"/>
    <n v="20"/>
    <n v="317.54000000000002"/>
    <n v="1270.1400000000001"/>
    <n v="860.8"/>
    <n v="409.34"/>
    <x v="2"/>
    <x v="0"/>
    <x v="0"/>
    <n v="0.6791666666666667"/>
    <s v="Weekday"/>
    <x v="113"/>
    <x v="6"/>
    <n v="182.3"/>
    <s v="Aishwarya Prabhu"/>
    <s v="Gold"/>
    <x v="89"/>
    <s v="Billing"/>
    <s v="FreshMart Madurai Colony"/>
    <x v="0"/>
    <x v="1"/>
    <x v="8"/>
    <n v="10"/>
    <n v="0.32227943376320717"/>
    <x v="2"/>
  </r>
  <r>
    <s v="INV101801"/>
    <d v="2025-10-25T00:00:00"/>
    <s v="CUST0674"/>
    <s v="PRD142"/>
    <s v="STR034"/>
    <s v="EMP0059"/>
    <n v="1"/>
    <n v="522.78"/>
    <n v="15"/>
    <n v="78.42"/>
    <n v="511.01"/>
    <n v="395.87"/>
    <n v="115.14"/>
    <x v="5"/>
    <x v="0"/>
    <x v="0"/>
    <n v="0.72291666666666665"/>
    <s v="Weekend"/>
    <x v="62"/>
    <x v="5"/>
    <n v="522.78"/>
    <s v="Venkat Raj"/>
    <s v="Silver"/>
    <x v="83"/>
    <s v="Billing"/>
    <s v="FreshMart Tiruppur Circle"/>
    <x v="0"/>
    <x v="1"/>
    <x v="8"/>
    <n v="10"/>
    <n v="0.22531848691806422"/>
    <x v="3"/>
  </r>
  <r>
    <s v="INV100378"/>
    <d v="2025-10-19T00:00:00"/>
    <s v="CUST0165"/>
    <s v="PRD012"/>
    <s v="STR069"/>
    <s v="EMP0275"/>
    <n v="7"/>
    <n v="585.84"/>
    <n v="20"/>
    <n v="820.18"/>
    <n v="3772.8"/>
    <n v="2354.8000000000002"/>
    <n v="1418"/>
    <x v="3"/>
    <x v="0"/>
    <x v="0"/>
    <n v="0.71458333333333335"/>
    <s v="Weekend"/>
    <x v="51"/>
    <x v="6"/>
    <n v="541.35"/>
    <s v="Meena Reddy"/>
    <s v="Gold"/>
    <x v="160"/>
    <s v="Billing"/>
    <s v="FreshMart Madurai Gardens"/>
    <x v="0"/>
    <x v="1"/>
    <x v="8"/>
    <n v="10"/>
    <n v="0.37584817642069551"/>
    <x v="2"/>
  </r>
  <r>
    <s v="INV102129"/>
    <d v="2025-08-10T00:00:00"/>
    <s v="CUST0406"/>
    <s v="PRD085"/>
    <s v="STR063"/>
    <s v="EMP0051"/>
    <n v="3"/>
    <n v="447.63"/>
    <n v="20"/>
    <n v="268.58"/>
    <n v="1074.31"/>
    <n v="1008.21"/>
    <n v="66.099999999999994"/>
    <x v="1"/>
    <x v="0"/>
    <x v="0"/>
    <n v="0.81319444444444444"/>
    <s v="Weekday"/>
    <x v="44"/>
    <x v="9"/>
    <n v="389.61"/>
    <s v="Gopal Naidu"/>
    <s v="Gold"/>
    <x v="150"/>
    <s v="Billing"/>
    <s v="FreshMart Hyderabad Market"/>
    <x v="0"/>
    <x v="1"/>
    <x v="11"/>
    <n v="8"/>
    <n v="6.1527864396682522E-2"/>
    <x v="2"/>
  </r>
  <r>
    <s v="INV100426"/>
    <d v="2025-06-10T00:00:00"/>
    <s v="CUST0692"/>
    <s v="PRD027"/>
    <s v="STR015"/>
    <s v="EMP0148"/>
    <n v="1"/>
    <n v="139.21"/>
    <n v="5"/>
    <n v="6.96"/>
    <n v="132.25"/>
    <n v="106.99"/>
    <n v="25.26"/>
    <x v="2"/>
    <x v="0"/>
    <x v="0"/>
    <n v="0.57013888888888886"/>
    <s v="Weekday"/>
    <x v="4"/>
    <x v="3"/>
    <n v="139.21"/>
    <s v="Ovi Mudaliar"/>
    <s v="Silver"/>
    <x v="219"/>
    <s v="Billing"/>
    <s v="FreshMart Salem Circle"/>
    <x v="0"/>
    <x v="1"/>
    <x v="9"/>
    <n v="6"/>
    <n v="0.19100189035916826"/>
    <x v="4"/>
  </r>
  <r>
    <s v="INV100813"/>
    <d v="2025-05-10T00:00:00"/>
    <s v="CUST0396"/>
    <s v="PRD034"/>
    <s v="STR053"/>
    <s v="EMP0007"/>
    <n v="5"/>
    <n v="124.84"/>
    <n v="10"/>
    <n v="62.42"/>
    <n v="646.04999999999995"/>
    <n v="486.75"/>
    <n v="159.30000000000001"/>
    <x v="0"/>
    <x v="0"/>
    <x v="0"/>
    <n v="0.6020833333333333"/>
    <s v="Weekend"/>
    <x v="13"/>
    <x v="3"/>
    <n v="124.84"/>
    <s v="Yogesh Raj"/>
    <s v="Silver"/>
    <x v="131"/>
    <s v="Billing"/>
    <s v="FreshMart Tiruppur Heights"/>
    <x v="0"/>
    <x v="1"/>
    <x v="6"/>
    <n v="5"/>
    <n v="0.24657534246575347"/>
    <x v="1"/>
  </r>
  <r>
    <s v="INV100380"/>
    <d v="2025-04-10T00:00:00"/>
    <s v="CUST0433"/>
    <s v="PRD056"/>
    <s v="STR068"/>
    <s v="EMP0304"/>
    <n v="4"/>
    <n v="361.31"/>
    <n v="20"/>
    <n v="289.05"/>
    <n v="1329.62"/>
    <n v="953.72"/>
    <n v="375.9"/>
    <x v="4"/>
    <x v="0"/>
    <x v="0"/>
    <n v="0.49930555555555556"/>
    <s v="Weekend"/>
    <x v="133"/>
    <x v="2"/>
    <n v="333.54"/>
    <s v="Uma Nair"/>
    <s v="Gold"/>
    <x v="72"/>
    <s v="Billing"/>
    <s v="FreshMart Coimbatore Main Road"/>
    <x v="0"/>
    <x v="1"/>
    <x v="4"/>
    <n v="4"/>
    <n v="0.28271235390562716"/>
    <x v="2"/>
  </r>
  <r>
    <s v="INV101417"/>
    <d v="2025-01-10T00:00:00"/>
    <s v="CUST0275"/>
    <s v="PRD142"/>
    <s v="STR081"/>
    <s v="EMP0002"/>
    <n v="7"/>
    <n v="529.67999999999995"/>
    <n v="15"/>
    <n v="556.16"/>
    <n v="3151.6"/>
    <n v="2771.09"/>
    <n v="380.51"/>
    <x v="0"/>
    <x v="0"/>
    <x v="0"/>
    <n v="0.85138888888888886"/>
    <s v="Weekday"/>
    <x v="62"/>
    <x v="5"/>
    <n v="522.78"/>
    <s v="Latha Nathan"/>
    <s v="Gold"/>
    <x v="59"/>
    <s v="Billing"/>
    <s v="FreshMart Erode Crossing"/>
    <x v="0"/>
    <x v="1"/>
    <x v="7"/>
    <n v="1"/>
    <n v="0.12073549942886153"/>
    <x v="3"/>
  </r>
  <r>
    <s v="INV100816"/>
    <d v="2025-09-30T00:00:00"/>
    <s v="CUST0146"/>
    <s v="PRD028"/>
    <s v="STR041"/>
    <s v="EMP0097"/>
    <n v="3"/>
    <n v="380.12"/>
    <n v="5"/>
    <n v="57.02"/>
    <n v="1083.3399999999999"/>
    <n v="929.94"/>
    <n v="153.4"/>
    <x v="0"/>
    <x v="0"/>
    <x v="0"/>
    <n v="0.6381944444444444"/>
    <s v="Weekday"/>
    <x v="58"/>
    <x v="3"/>
    <n v="380.12"/>
    <s v="Dhanya Chandran"/>
    <s v="Silver"/>
    <x v="105"/>
    <s v="Billing"/>
    <s v="FreshMart Tiruppur Colony"/>
    <x v="0"/>
    <x v="1"/>
    <x v="10"/>
    <n v="9"/>
    <n v="0.14159912862074697"/>
    <x v="4"/>
  </r>
  <r>
    <s v="INV100523"/>
    <d v="2025-09-20T00:00:00"/>
    <s v="CUST0455"/>
    <s v="PRD014"/>
    <s v="STR092"/>
    <s v="EMP0336"/>
    <n v="4"/>
    <n v="487.95"/>
    <n v="5"/>
    <n v="97.59"/>
    <n v="2132.34"/>
    <n v="1406.52"/>
    <n v="725.82"/>
    <x v="3"/>
    <x v="0"/>
    <x v="0"/>
    <n v="0.53541666666666665"/>
    <s v="Weekend"/>
    <x v="54"/>
    <x v="7"/>
    <n v="434.65"/>
    <s v="Nithya Venkataraman"/>
    <s v="Gold"/>
    <x v="114"/>
    <s v="Billing"/>
    <s v="FreshMart Chennai Gardens"/>
    <x v="0"/>
    <x v="1"/>
    <x v="10"/>
    <n v="9"/>
    <n v="0.34038661751878219"/>
    <x v="4"/>
  </r>
  <r>
    <s v="INV100856"/>
    <d v="2025-09-19T00:00:00"/>
    <s v="CUST0206"/>
    <s v="PRD026"/>
    <s v="STR041"/>
    <s v="EMP0097"/>
    <n v="7"/>
    <n v="374.25"/>
    <n v="10"/>
    <n v="261.98"/>
    <n v="2357.77"/>
    <n v="1730.75"/>
    <n v="627.02"/>
    <x v="5"/>
    <x v="0"/>
    <x v="0"/>
    <n v="0.82430555555555551"/>
    <s v="Weekday"/>
    <x v="15"/>
    <x v="3"/>
    <n v="329.69"/>
    <s v="Devi Venkataraman"/>
    <s v="Gold"/>
    <x v="105"/>
    <s v="Billing"/>
    <s v="FreshMart Tiruppur Colony"/>
    <x v="0"/>
    <x v="1"/>
    <x v="10"/>
    <n v="9"/>
    <n v="0.26593772929505421"/>
    <x v="1"/>
  </r>
  <r>
    <s v="INV100868"/>
    <d v="2025-09-18T00:00:00"/>
    <s v="CUST0231"/>
    <s v="PRD100"/>
    <s v="STR008"/>
    <s v="EMP0083"/>
    <n v="7"/>
    <n v="292.25"/>
    <n v="10"/>
    <n v="204.57"/>
    <n v="1841.18"/>
    <n v="1665.23"/>
    <n v="175.95"/>
    <x v="5"/>
    <x v="0"/>
    <x v="0"/>
    <n v="0.67291666666666672"/>
    <s v="Weekday"/>
    <x v="90"/>
    <x v="10"/>
    <n v="290.45"/>
    <s v="Suresh Menon"/>
    <s v="Gold"/>
    <x v="207"/>
    <s v="Billing"/>
    <s v="FreshMart Kochi Plaza"/>
    <x v="0"/>
    <x v="1"/>
    <x v="10"/>
    <n v="9"/>
    <n v="9.5563714574349048E-2"/>
    <x v="1"/>
  </r>
  <r>
    <s v="INV101866"/>
    <d v="2025-09-16T00:00:00"/>
    <s v="CUST0495"/>
    <s v="PRD035"/>
    <s v="STR065"/>
    <s v="EMP0147"/>
    <n v="7"/>
    <n v="568.71"/>
    <n v="15"/>
    <n v="597.15"/>
    <n v="3383.82"/>
    <n v="2728.6"/>
    <n v="655.22"/>
    <x v="2"/>
    <x v="0"/>
    <x v="0"/>
    <n v="0.37638888888888888"/>
    <s v="Weekday"/>
    <x v="40"/>
    <x v="3"/>
    <n v="503.36"/>
    <s v="Bhuvana Pillai"/>
    <s v="Gold"/>
    <x v="134"/>
    <s v="Billing"/>
    <s v="FreshMart Mysuru Enclave"/>
    <x v="0"/>
    <x v="1"/>
    <x v="10"/>
    <n v="9"/>
    <n v="0.19363323108203154"/>
    <x v="3"/>
  </r>
  <r>
    <s v="INV102105"/>
    <d v="2025-03-09T00:00:00"/>
    <s v="CUST0205"/>
    <s v="PRD029"/>
    <s v="STR092"/>
    <s v="EMP0336"/>
    <n v="4"/>
    <n v="334.24"/>
    <n v="20"/>
    <n v="267.39"/>
    <n v="1069.57"/>
    <n v="1044.8800000000001"/>
    <n v="24.69"/>
    <x v="2"/>
    <x v="0"/>
    <x v="0"/>
    <n v="0.75902777777777775"/>
    <s v="Weekday"/>
    <x v="9"/>
    <x v="3"/>
    <n v="332.73"/>
    <s v="Lalitha Nathan"/>
    <s v="Gold"/>
    <x v="114"/>
    <s v="Billing"/>
    <s v="FreshMart Chennai Gardens"/>
    <x v="0"/>
    <x v="1"/>
    <x v="3"/>
    <n v="3"/>
    <n v="2.3084043120132392E-2"/>
    <x v="2"/>
  </r>
  <r>
    <s v="INV101771"/>
    <d v="2025-01-09T00:00:00"/>
    <s v="CUST0654"/>
    <s v="PRD083"/>
    <s v="STR046"/>
    <s v="EMP0191"/>
    <n v="3"/>
    <n v="464.27"/>
    <n v="5"/>
    <n v="69.64"/>
    <n v="1323.17"/>
    <n v="1072.4100000000001"/>
    <n v="250.76"/>
    <x v="3"/>
    <x v="0"/>
    <x v="0"/>
    <n v="0.88124999999999998"/>
    <s v="Weekday"/>
    <x v="111"/>
    <x v="9"/>
    <n v="425.88"/>
    <s v="Gokul Sekar"/>
    <s v="Gold"/>
    <x v="306"/>
    <s v="Billing"/>
    <s v="FreshMart Mysuru Colony"/>
    <x v="0"/>
    <x v="1"/>
    <x v="7"/>
    <n v="1"/>
    <n v="0.18951457484676948"/>
    <x v="4"/>
  </r>
  <r>
    <s v="INV100245"/>
    <d v="2025-08-27T00:00:00"/>
    <s v="CUST0263"/>
    <s v="PRD064"/>
    <s v="STR092"/>
    <s v="EMP0336"/>
    <n v="5"/>
    <n v="420.93"/>
    <n v="15"/>
    <n v="315.7"/>
    <n v="1788.95"/>
    <n v="1378.35"/>
    <n v="410.6"/>
    <x v="3"/>
    <x v="0"/>
    <x v="0"/>
    <n v="0.67222222222222228"/>
    <s v="Weekday"/>
    <x v="135"/>
    <x v="11"/>
    <n v="386.17"/>
    <s v="Deepa Kumar"/>
    <s v="Gold"/>
    <x v="114"/>
    <s v="Billing"/>
    <s v="FreshMart Chennai Gardens"/>
    <x v="0"/>
    <x v="1"/>
    <x v="11"/>
    <n v="8"/>
    <n v="0.22952010956147462"/>
    <x v="3"/>
  </r>
  <r>
    <s v="INV102318"/>
    <d v="2025-08-22T00:00:00"/>
    <s v="CUST0006"/>
    <s v="PRD053"/>
    <s v="STR065"/>
    <s v="EMP0147"/>
    <n v="1"/>
    <n v="262.77"/>
    <n v="20"/>
    <n v="52.55"/>
    <n v="210.22"/>
    <n v="194.64"/>
    <n v="15.58"/>
    <x v="4"/>
    <x v="0"/>
    <x v="0"/>
    <n v="0.78263888888888888"/>
    <s v="Weekday"/>
    <x v="23"/>
    <x v="2"/>
    <n v="262.77"/>
    <s v="Thiru Devi"/>
    <s v="Silver"/>
    <x v="134"/>
    <s v="Billing"/>
    <s v="FreshMart Mysuru Enclave"/>
    <x v="0"/>
    <x v="1"/>
    <x v="11"/>
    <n v="8"/>
    <n v="7.4112834173722761E-2"/>
    <x v="2"/>
  </r>
  <r>
    <s v="INV100778"/>
    <d v="2025-08-21T00:00:00"/>
    <s v="CUST0496"/>
    <s v="PRD082"/>
    <s v="STR009"/>
    <s v="EMP0322"/>
    <n v="7"/>
    <n v="258.17"/>
    <n v="15"/>
    <n v="271.08"/>
    <n v="1536.11"/>
    <n v="1346.87"/>
    <n v="189.24"/>
    <x v="4"/>
    <x v="0"/>
    <x v="0"/>
    <n v="0.61250000000000004"/>
    <s v="Weekday"/>
    <x v="31"/>
    <x v="9"/>
    <n v="232.92"/>
    <s v="Senthil Venkataraman"/>
    <s v="Gold"/>
    <x v="66"/>
    <s v="Billing"/>
    <s v="FreshMart Kochi Square"/>
    <x v="0"/>
    <x v="1"/>
    <x v="11"/>
    <n v="8"/>
    <n v="0.12319430249135806"/>
    <x v="3"/>
  </r>
  <r>
    <s v="INV102449"/>
    <d v="2025-08-16T00:00:00"/>
    <s v="CUST0330"/>
    <s v="PRD028"/>
    <s v="STR071"/>
    <s v="EMP0189"/>
    <n v="3"/>
    <n v="380.12"/>
    <n v="15"/>
    <n v="171.05"/>
    <n v="1114.71"/>
    <n v="929.94"/>
    <n v="184.77"/>
    <x v="3"/>
    <x v="0"/>
    <x v="0"/>
    <n v="0.61458333333333337"/>
    <s v="Weekend"/>
    <x v="58"/>
    <x v="3"/>
    <n v="380.12"/>
    <s v="Anand Balan"/>
    <s v="Silver"/>
    <x v="158"/>
    <s v="Billing"/>
    <s v="FreshMart Salem Crossing"/>
    <x v="0"/>
    <x v="1"/>
    <x v="11"/>
    <n v="8"/>
    <n v="0.16575611594046882"/>
    <x v="3"/>
  </r>
  <r>
    <s v="INV101665"/>
    <d v="2025-06-08T00:00:00"/>
    <s v="CUST0054"/>
    <s v="PRD087"/>
    <s v="STR047"/>
    <s v="EMP0231"/>
    <n v="7"/>
    <n v="78.23"/>
    <n v="15"/>
    <n v="82.14"/>
    <n v="465.47"/>
    <n v="415.59"/>
    <n v="49.88"/>
    <x v="3"/>
    <x v="0"/>
    <x v="0"/>
    <n v="0.5541666666666667"/>
    <s v="Weekday"/>
    <x v="97"/>
    <x v="9"/>
    <n v="71.290000000000006"/>
    <s v="Deepak Pillai"/>
    <s v="Gold"/>
    <x v="295"/>
    <s v="Billing"/>
    <s v="FreshMart Hyderabad Enclave"/>
    <x v="0"/>
    <x v="1"/>
    <x v="9"/>
    <n v="6"/>
    <n v="0.10716050443637613"/>
    <x v="3"/>
  </r>
  <r>
    <s v="INV100914"/>
    <d v="2025-05-08T00:00:00"/>
    <s v="CUST0168"/>
    <s v="PRD036"/>
    <s v="STR011"/>
    <s v="EMP0341"/>
    <n v="8"/>
    <n v="277.77999999999997"/>
    <n v="20"/>
    <n v="444.45"/>
    <n v="1777.79"/>
    <n v="1838.88"/>
    <n v="-61.09"/>
    <x v="2"/>
    <x v="0"/>
    <x v="0"/>
    <n v="0.68819444444444444"/>
    <s v="Weekday"/>
    <x v="45"/>
    <x v="12"/>
    <n v="254.99"/>
    <s v="Naveen Prabhu"/>
    <s v="Gold"/>
    <x v="109"/>
    <s v="Billing"/>
    <s v="FreshMart Bengaluru Enclave"/>
    <x v="0"/>
    <x v="1"/>
    <x v="6"/>
    <n v="5"/>
    <n v="-3.4362888755139813E-2"/>
    <x v="2"/>
  </r>
  <r>
    <s v="INV101813"/>
    <d v="2025-04-08T00:00:00"/>
    <s v="CUST0028"/>
    <s v="PRD115"/>
    <s v="STR029"/>
    <s v="EMP0191"/>
    <n v="3"/>
    <n v="372.61"/>
    <n v="20"/>
    <n v="223.57"/>
    <n v="894.26"/>
    <n v="959.73"/>
    <n v="-65.47"/>
    <x v="2"/>
    <x v="0"/>
    <x v="0"/>
    <n v="0.61875000000000002"/>
    <s v="Weekday"/>
    <x v="5"/>
    <x v="4"/>
    <n v="372.61"/>
    <s v="Nithya Pillai"/>
    <s v="Bronze"/>
    <x v="306"/>
    <s v="Billing"/>
    <s v="FreshMart Bengaluru Colony"/>
    <x v="0"/>
    <x v="1"/>
    <x v="4"/>
    <n v="4"/>
    <n v="-7.32113702949925E-2"/>
    <x v="2"/>
  </r>
  <r>
    <s v="INV102266"/>
    <d v="2025-04-08T00:00:00"/>
    <s v="CUST0228"/>
    <s v="PRD140"/>
    <s v="STR039"/>
    <s v="EMP0260"/>
    <n v="6"/>
    <n v="403.23"/>
    <n v="10"/>
    <n v="241.94"/>
    <n v="2177.44"/>
    <n v="1560.36"/>
    <n v="617.08000000000004"/>
    <x v="4"/>
    <x v="0"/>
    <x v="0"/>
    <n v="0.47847222222222224"/>
    <s v="Weekday"/>
    <x v="128"/>
    <x v="5"/>
    <n v="352.51"/>
    <s v="Sundar Balan"/>
    <s v="Gold"/>
    <x v="112"/>
    <s v="Billing"/>
    <s v="FreshMart Mysuru Market"/>
    <x v="0"/>
    <x v="1"/>
    <x v="4"/>
    <n v="4"/>
    <n v="0.28339701668013817"/>
    <x v="1"/>
  </r>
  <r>
    <s v="INV100421"/>
    <d v="2025-07-31T00:00:00"/>
    <s v="CUST0227"/>
    <s v="PRD108"/>
    <s v="STR037"/>
    <s v="EMP0296"/>
    <n v="2"/>
    <n v="306.62"/>
    <n v="15"/>
    <n v="91.99"/>
    <n v="521.25"/>
    <n v="519.86"/>
    <n v="1.39"/>
    <x v="0"/>
    <x v="0"/>
    <x v="0"/>
    <n v="0.40694444444444444"/>
    <s v="Weekday"/>
    <x v="140"/>
    <x v="4"/>
    <n v="306.62"/>
    <s v="Unknown"/>
    <s v="Silver"/>
    <x v="140"/>
    <s v="Billing"/>
    <s v="FreshMart Hyderabad Extension"/>
    <x v="0"/>
    <x v="1"/>
    <x v="1"/>
    <n v="7"/>
    <n v="2.6666666666666666E-3"/>
    <x v="3"/>
  </r>
  <r>
    <s v="INV101256"/>
    <d v="2025-07-28T00:00:00"/>
    <s v="CUST0315"/>
    <s v="PRD080"/>
    <s v="STR041"/>
    <s v="EMP0097"/>
    <n v="3"/>
    <n v="275.70999999999998"/>
    <n v="5"/>
    <n v="41.36"/>
    <n v="785.77"/>
    <n v="618.9"/>
    <n v="166.87"/>
    <x v="0"/>
    <x v="0"/>
    <x v="0"/>
    <n v="0.72847222222222219"/>
    <s v="Weekday"/>
    <x v="56"/>
    <x v="1"/>
    <n v="275.70999999999998"/>
    <s v="Aishwarya Varma"/>
    <s v="Silver"/>
    <x v="105"/>
    <s v="Billing"/>
    <s v="FreshMart Tiruppur Colony"/>
    <x v="0"/>
    <x v="1"/>
    <x v="1"/>
    <n v="7"/>
    <n v="0.21236494139506473"/>
    <x v="4"/>
  </r>
  <r>
    <s v="INV101117"/>
    <d v="2025-07-27T00:00:00"/>
    <s v="CUST0161"/>
    <s v="PRD026"/>
    <s v="STR043"/>
    <s v="EMP0014"/>
    <n v="3"/>
    <n v="361.78"/>
    <n v="5"/>
    <n v="54.27"/>
    <n v="1185.73"/>
    <n v="741.75"/>
    <n v="443.98"/>
    <x v="0"/>
    <x v="0"/>
    <x v="0"/>
    <n v="0.91249999999999998"/>
    <s v="Weekend"/>
    <x v="15"/>
    <x v="3"/>
    <n v="329.69"/>
    <s v="Karthik Velan"/>
    <s v="Gold"/>
    <x v="316"/>
    <s v="Billing"/>
    <s v="FreshMart Erode Heights"/>
    <x v="0"/>
    <x v="1"/>
    <x v="1"/>
    <n v="7"/>
    <n v="0.3744360014505832"/>
    <x v="4"/>
  </r>
  <r>
    <s v="INV100713"/>
    <d v="2025-07-25T00:00:00"/>
    <s v="CUST0141"/>
    <s v="PRD098"/>
    <s v="STR011"/>
    <s v="EMP0341"/>
    <n v="4"/>
    <n v="83.13"/>
    <n v="10"/>
    <n v="33.25"/>
    <n v="299.27"/>
    <n v="276.36"/>
    <n v="22.91"/>
    <x v="3"/>
    <x v="0"/>
    <x v="0"/>
    <n v="0.49861111111111112"/>
    <s v="Weekday"/>
    <x v="32"/>
    <x v="10"/>
    <n v="83.13"/>
    <s v="Jagan Rao"/>
    <s v="Bronze"/>
    <x v="109"/>
    <s v="Billing"/>
    <s v="FreshMart Bengaluru Enclave"/>
    <x v="0"/>
    <x v="1"/>
    <x v="1"/>
    <n v="7"/>
    <n v="7.6552945500718422E-2"/>
    <x v="1"/>
  </r>
  <r>
    <s v="INV102096"/>
    <d v="2025-06-07T00:00:00"/>
    <s v="CUST0313"/>
    <s v="PRD120"/>
    <s v="STR078"/>
    <s v="EMP0296"/>
    <n v="4"/>
    <n v="109.69"/>
    <n v="15"/>
    <n v="65.81"/>
    <n v="428.89"/>
    <n v="371.84"/>
    <n v="57.05"/>
    <x v="4"/>
    <x v="0"/>
    <x v="0"/>
    <n v="0.57152777777777775"/>
    <s v="Weekend"/>
    <x v="26"/>
    <x v="8"/>
    <n v="109.69"/>
    <s v="Thiru Nair"/>
    <s v="Bronze"/>
    <x v="140"/>
    <s v="Billing"/>
    <s v="FreshMart Tiruppur Towers"/>
    <x v="0"/>
    <x v="1"/>
    <x v="9"/>
    <n v="6"/>
    <n v="0.13301779010935205"/>
    <x v="3"/>
  </r>
  <r>
    <s v="INV100644"/>
    <d v="2025-01-07T00:00:00"/>
    <s v="CUST0409"/>
    <s v="PRD077"/>
    <s v="STR009"/>
    <s v="EMP0322"/>
    <n v="4"/>
    <n v="87.74"/>
    <n v="20"/>
    <n v="70.19"/>
    <n v="280.77"/>
    <n v="272.68"/>
    <n v="8.09"/>
    <x v="1"/>
    <x v="0"/>
    <x v="0"/>
    <n v="0.75069444444444444"/>
    <s v="Weekday"/>
    <x v="109"/>
    <x v="1"/>
    <n v="86.11"/>
    <s v="Banu Subramaniam"/>
    <s v="Gold"/>
    <x v="66"/>
    <s v="Billing"/>
    <s v="FreshMart Kochi Square"/>
    <x v="0"/>
    <x v="1"/>
    <x v="7"/>
    <n v="1"/>
    <n v="2.8813619688713182E-2"/>
    <x v="2"/>
  </r>
  <r>
    <s v="INV100182"/>
    <d v="2025-06-21T00:00:00"/>
    <s v="CUST0263"/>
    <s v="PRD083"/>
    <s v="STR092"/>
    <s v="EMP0336"/>
    <n v="8"/>
    <n v="477.64"/>
    <n v="5"/>
    <n v="191.06"/>
    <n v="4174.57"/>
    <n v="2859.76"/>
    <n v="1314.81"/>
    <x v="0"/>
    <x v="0"/>
    <x v="0"/>
    <n v="0.83125000000000004"/>
    <s v="Weekend"/>
    <x v="111"/>
    <x v="9"/>
    <n v="425.88"/>
    <s v="Deepa Kumar"/>
    <s v="Gold"/>
    <x v="114"/>
    <s v="Billing"/>
    <s v="FreshMart Chennai Gardens"/>
    <x v="0"/>
    <x v="1"/>
    <x v="9"/>
    <n v="6"/>
    <n v="0.31495698958216056"/>
    <x v="4"/>
  </r>
  <r>
    <s v="INV101791"/>
    <d v="2025-06-21T00:00:00"/>
    <s v="CUST0312"/>
    <s v="PRD034"/>
    <s v="STR053"/>
    <s v="EMP0007"/>
    <n v="8"/>
    <n v="139.28"/>
    <n v="20"/>
    <n v="222.85"/>
    <n v="1025.0999999999999"/>
    <n v="778.8"/>
    <n v="246.3"/>
    <x v="0"/>
    <x v="0"/>
    <x v="0"/>
    <n v="0.47569444444444442"/>
    <s v="Weekend"/>
    <x v="13"/>
    <x v="3"/>
    <n v="124.84"/>
    <s v="Tara Sharma"/>
    <s v="Gold"/>
    <x v="131"/>
    <s v="Billing"/>
    <s v="FreshMart Tiruppur Heights"/>
    <x v="0"/>
    <x v="1"/>
    <x v="9"/>
    <n v="6"/>
    <n v="0.24026924202516831"/>
    <x v="2"/>
  </r>
  <r>
    <s v="INV102350"/>
    <d v="2025-06-21T00:00:00"/>
    <s v="CUST0355"/>
    <s v="PRD024"/>
    <s v="STR003"/>
    <s v="EMP0298"/>
    <n v="1"/>
    <n v="313.47000000000003"/>
    <n v="10"/>
    <n v="31.35"/>
    <n v="324.44"/>
    <n v="246.12"/>
    <n v="78.319999999999993"/>
    <x v="1"/>
    <x v="0"/>
    <x v="0"/>
    <n v="0.65694444444444444"/>
    <s v="Weekend"/>
    <x v="88"/>
    <x v="7"/>
    <n v="313.47000000000003"/>
    <s v="Chandran Murugan"/>
    <s v="Bronze"/>
    <x v="107"/>
    <s v="Billing"/>
    <s v="FreshMart Tiruppur Square"/>
    <x v="0"/>
    <x v="1"/>
    <x v="9"/>
    <n v="6"/>
    <n v="0.24140056713105656"/>
    <x v="1"/>
  </r>
  <r>
    <s v="INV102259"/>
    <d v="2025-06-17T00:00:00"/>
    <s v="CUST0528"/>
    <s v="PRD030"/>
    <s v="STR059"/>
    <s v="EMP0192"/>
    <n v="2"/>
    <n v="172.63"/>
    <n v="5"/>
    <n v="17.260000000000002"/>
    <n v="328"/>
    <n v="284"/>
    <n v="44"/>
    <x v="3"/>
    <x v="0"/>
    <x v="0"/>
    <n v="0.7993055555555556"/>
    <s v="Weekday"/>
    <x v="69"/>
    <x v="3"/>
    <n v="172.63"/>
    <s v="Divya Balan"/>
    <s v="Silver"/>
    <x v="92"/>
    <s v="Billing"/>
    <s v="FreshMart Coimbatore Plaza"/>
    <x v="0"/>
    <x v="1"/>
    <x v="9"/>
    <n v="6"/>
    <n v="0.13414634146341464"/>
    <x v="4"/>
  </r>
  <r>
    <s v="INV100875"/>
    <d v="2025-06-06T00:00:00"/>
    <s v="CUST0275"/>
    <s v="PRD128"/>
    <s v="STR059"/>
    <s v="EMP0164"/>
    <n v="7"/>
    <n v="286.55"/>
    <n v="20"/>
    <n v="401.17"/>
    <n v="1604.68"/>
    <n v="1335.18"/>
    <n v="269.5"/>
    <x v="3"/>
    <x v="0"/>
    <x v="0"/>
    <n v="0.74722222222222223"/>
    <s v="Weekday"/>
    <x v="46"/>
    <x v="0"/>
    <n v="253.11"/>
    <s v="Latha Nathan"/>
    <s v="Gold"/>
    <x v="230"/>
    <s v="Billing"/>
    <s v="FreshMart Coimbatore Plaza"/>
    <x v="0"/>
    <x v="1"/>
    <x v="9"/>
    <n v="6"/>
    <n v="0.16794625719769674"/>
    <x v="2"/>
  </r>
  <r>
    <s v="INV102382"/>
    <d v="2025-05-06T00:00:00"/>
    <s v="CUST0516"/>
    <s v="PRD134"/>
    <s v="STR036"/>
    <s v="EMP0215"/>
    <n v="6"/>
    <n v="389.82"/>
    <n v="10"/>
    <n v="233.89"/>
    <n v="2105.0300000000002"/>
    <n v="1576.8"/>
    <n v="528.23"/>
    <x v="0"/>
    <x v="0"/>
    <x v="0"/>
    <n v="0.90069444444444446"/>
    <s v="Weekday"/>
    <x v="73"/>
    <x v="0"/>
    <n v="353.05"/>
    <s v="Bhuvana Venkataraman"/>
    <s v="Gold"/>
    <x v="336"/>
    <s v="Billing"/>
    <s v="FreshMart Chennai Central"/>
    <x v="0"/>
    <x v="1"/>
    <x v="6"/>
    <n v="5"/>
    <n v="0.25093704127732147"/>
    <x v="1"/>
  </r>
  <r>
    <s v="INV101960"/>
    <d v="2025-05-31T00:00:00"/>
    <s v="CUST0356"/>
    <s v="PRD053"/>
    <s v="STR092"/>
    <s v="EMP0336"/>
    <n v="1"/>
    <n v="262.77"/>
    <n v="15"/>
    <n v="39.42"/>
    <n v="256.85000000000002"/>
    <n v="194.64"/>
    <n v="62.21"/>
    <x v="2"/>
    <x v="0"/>
    <x v="0"/>
    <n v="0.90972222222222221"/>
    <s v="Weekend"/>
    <x v="23"/>
    <x v="2"/>
    <n v="262.77"/>
    <s v="Janani Chettiar"/>
    <s v="Bronze"/>
    <x v="114"/>
    <s v="Billing"/>
    <s v="FreshMart Chennai Gardens"/>
    <x v="0"/>
    <x v="1"/>
    <x v="6"/>
    <n v="5"/>
    <n v="0.24220362079034455"/>
    <x v="3"/>
  </r>
  <r>
    <s v="INV100010"/>
    <d v="2025-05-30T00:00:00"/>
    <s v="CUST0041"/>
    <s v="PRD079"/>
    <s v="STR071"/>
    <s v="EMP0189"/>
    <n v="4"/>
    <n v="260.93"/>
    <n v="5"/>
    <n v="52.19"/>
    <n v="991.53"/>
    <n v="776.24"/>
    <n v="215.29"/>
    <x v="5"/>
    <x v="0"/>
    <x v="0"/>
    <n v="0.87430555555555556"/>
    <s v="Weekday"/>
    <x v="64"/>
    <x v="1"/>
    <n v="260.93"/>
    <s v="Geetha Iyer"/>
    <s v="Silver"/>
    <x v="158"/>
    <s v="Billing"/>
    <s v="FreshMart Salem Crossing"/>
    <x v="0"/>
    <x v="1"/>
    <x v="6"/>
    <n v="5"/>
    <n v="0.21712908333585468"/>
    <x v="4"/>
  </r>
  <r>
    <s v="INV102432"/>
    <d v="2025-05-29T00:00:00"/>
    <s v="CUST0685"/>
    <s v="PRD020"/>
    <s v="STR068"/>
    <s v="EMP0304"/>
    <n v="8"/>
    <n v="107.22"/>
    <n v="15"/>
    <n v="128.66"/>
    <n v="729.1"/>
    <n v="688.4"/>
    <n v="40.700000000000003"/>
    <x v="1"/>
    <x v="0"/>
    <x v="0"/>
    <n v="0.49166666666666664"/>
    <s v="Weekday"/>
    <x v="35"/>
    <x v="7"/>
    <n v="99.93"/>
    <s v="Naveen Achari"/>
    <s v="Gold"/>
    <x v="72"/>
    <s v="Billing"/>
    <s v="FreshMart Coimbatore Main Road"/>
    <x v="0"/>
    <x v="1"/>
    <x v="6"/>
    <n v="5"/>
    <n v="5.5822246605403927E-2"/>
    <x v="3"/>
  </r>
  <r>
    <s v="INV100021"/>
    <d v="2025-05-26T00:00:00"/>
    <s v="CUST0589"/>
    <s v="PRD029"/>
    <s v="STR053"/>
    <s v="EMP0007"/>
    <n v="5"/>
    <n v="332.73"/>
    <n v="15"/>
    <n v="249.55"/>
    <n v="1414.1"/>
    <n v="1306.0999999999999"/>
    <n v="108"/>
    <x v="0"/>
    <x v="0"/>
    <x v="0"/>
    <n v="0.65138888888888891"/>
    <s v="Weekday"/>
    <x v="9"/>
    <x v="3"/>
    <n v="332.73"/>
    <s v="Ovi Venkataraman"/>
    <s v="Silver"/>
    <x v="131"/>
    <s v="Billing"/>
    <s v="FreshMart Tiruppur Heights"/>
    <x v="0"/>
    <x v="1"/>
    <x v="6"/>
    <n v="5"/>
    <n v="7.6373665228767415E-2"/>
    <x v="3"/>
  </r>
  <r>
    <s v="INV100165"/>
    <d v="2025-05-25T00:00:00"/>
    <s v="CUST0337"/>
    <s v="PRD022"/>
    <s v="STR038"/>
    <s v="EMP0255"/>
    <n v="4"/>
    <n v="397.22"/>
    <n v="15"/>
    <n v="238.33"/>
    <n v="1553.13"/>
    <n v="1277.48"/>
    <n v="275.64999999999998"/>
    <x v="3"/>
    <x v="0"/>
    <x v="0"/>
    <n v="0.77569444444444446"/>
    <s v="Weekend"/>
    <x v="25"/>
    <x v="7"/>
    <n v="397.22"/>
    <s v="Yogesh Sekar"/>
    <s v="Bronze"/>
    <x v="137"/>
    <s v="Billing"/>
    <s v="FreshMart Hyderabad Hub"/>
    <x v="0"/>
    <x v="1"/>
    <x v="6"/>
    <n v="5"/>
    <n v="0.17748031394667541"/>
    <x v="3"/>
  </r>
  <r>
    <s v="INV100324"/>
    <d v="2025-05-22T00:00:00"/>
    <s v="CUST0659"/>
    <s v="PRD089"/>
    <s v="STR065"/>
    <s v="EMP0192"/>
    <n v="1"/>
    <n v="305.67"/>
    <n v="5"/>
    <n v="15.28"/>
    <n v="290.39"/>
    <n v="251.42"/>
    <n v="38.97"/>
    <x v="1"/>
    <x v="0"/>
    <x v="0"/>
    <n v="0.70486111111111116"/>
    <s v="Weekday"/>
    <x v="92"/>
    <x v="9"/>
    <n v="305.67"/>
    <s v="Unknown"/>
    <s v="Bronze"/>
    <x v="92"/>
    <s v="Billing"/>
    <s v="FreshMart Mysuru Enclave"/>
    <x v="0"/>
    <x v="1"/>
    <x v="6"/>
    <n v="5"/>
    <n v="0.13419883604807328"/>
    <x v="4"/>
  </r>
  <r>
    <s v="INV100685"/>
    <d v="2025-05-14T00:00:00"/>
    <s v="CUST0605"/>
    <s v="PRD137"/>
    <s v="STR023"/>
    <s v="EMP0269"/>
    <n v="5"/>
    <n v="480.43"/>
    <n v="15"/>
    <n v="360.32"/>
    <n v="2041.83"/>
    <n v="1759.35"/>
    <n v="282.48"/>
    <x v="4"/>
    <x v="0"/>
    <x v="0"/>
    <n v="0.86111111111111116"/>
    <s v="Weekday"/>
    <x v="0"/>
    <x v="0"/>
    <n v="442.14"/>
    <s v="Arun Iyer"/>
    <s v="Gold"/>
    <x v="95"/>
    <s v="Billing"/>
    <s v="FreshMart Mysuru Square"/>
    <x v="0"/>
    <x v="1"/>
    <x v="6"/>
    <n v="5"/>
    <n v="0.13834648330174404"/>
    <x v="3"/>
  </r>
  <r>
    <s v="INV101518"/>
    <d v="2025-09-05T00:00:00"/>
    <s v="CUST0627"/>
    <s v="PRD019"/>
    <s v="STR003"/>
    <s v="EMP0298"/>
    <n v="3"/>
    <n v="448.94"/>
    <n v="10"/>
    <n v="134.68"/>
    <n v="1212.1400000000001"/>
    <n v="1140.24"/>
    <n v="71.900000000000006"/>
    <x v="1"/>
    <x v="0"/>
    <x v="0"/>
    <n v="0.4375"/>
    <s v="Weekday"/>
    <x v="85"/>
    <x v="7"/>
    <n v="448.94"/>
    <s v="Ishwarya Mudaliar"/>
    <s v="Silver"/>
    <x v="107"/>
    <s v="Billing"/>
    <s v="FreshMart Tiruppur Square"/>
    <x v="0"/>
    <x v="1"/>
    <x v="10"/>
    <n v="9"/>
    <n v="5.9316580593000809E-2"/>
    <x v="1"/>
  </r>
  <r>
    <s v="INV101628"/>
    <d v="2025-04-27T00:00:00"/>
    <s v="CUST0136"/>
    <s v="PRD108"/>
    <s v="STR064"/>
    <s v="EMP0027"/>
    <n v="1"/>
    <n v="306.62"/>
    <n v="5"/>
    <n v="15.33"/>
    <n v="334.98"/>
    <n v="259.93"/>
    <n v="75.05"/>
    <x v="3"/>
    <x v="0"/>
    <x v="0"/>
    <n v="0.8520833333333333"/>
    <s v="Weekend"/>
    <x v="140"/>
    <x v="4"/>
    <n v="306.62"/>
    <s v="Vani Menon"/>
    <s v="Silver"/>
    <x v="192"/>
    <s v="Billing"/>
    <s v="FreshMart Kochi Extension"/>
    <x v="0"/>
    <x v="1"/>
    <x v="4"/>
    <n v="4"/>
    <n v="0.22404322646128125"/>
    <x v="4"/>
  </r>
  <r>
    <s v="INV101543"/>
    <d v="2025-04-19T00:00:00"/>
    <s v="CUST0471"/>
    <s v="PRD060"/>
    <s v="STR045"/>
    <s v="EMP0057"/>
    <n v="1"/>
    <n v="72.930000000000007"/>
    <n v="15"/>
    <n v="10.94"/>
    <n v="71.290000000000006"/>
    <n v="54.25"/>
    <n v="17.04"/>
    <x v="3"/>
    <x v="0"/>
    <x v="0"/>
    <n v="0.68472222222222223"/>
    <s v="Weekend"/>
    <x v="87"/>
    <x v="11"/>
    <n v="72.930000000000007"/>
    <s v="Latha Subramaniam"/>
    <s v="Silver"/>
    <x v="73"/>
    <s v="Billing"/>
    <s v="FreshMart Madurai Junction"/>
    <x v="0"/>
    <x v="1"/>
    <x v="4"/>
    <n v="4"/>
    <n v="0.23902370598961983"/>
    <x v="3"/>
  </r>
  <r>
    <s v="INV102364"/>
    <d v="2025-04-17T00:00:00"/>
    <s v="CUST0652"/>
    <s v="PRD013"/>
    <s v="STR012"/>
    <s v="EMP0142"/>
    <n v="3"/>
    <n v="161.03"/>
    <n v="20"/>
    <n v="96.62"/>
    <n v="386.47"/>
    <n v="372.72"/>
    <n v="13.75"/>
    <x v="0"/>
    <x v="0"/>
    <x v="0"/>
    <n v="0.53680555555555554"/>
    <s v="Weekday"/>
    <x v="24"/>
    <x v="7"/>
    <n v="161.03"/>
    <s v="Naveen Pillai"/>
    <s v="Silver"/>
    <x v="70"/>
    <s v="Billing"/>
    <s v="FreshMart Chennai Junction"/>
    <x v="0"/>
    <x v="1"/>
    <x v="4"/>
    <n v="4"/>
    <n v="3.5578440758661734E-2"/>
    <x v="2"/>
  </r>
  <r>
    <s v="INV101153"/>
    <d v="2025-04-13T00:00:00"/>
    <s v="CUST0502"/>
    <s v="PRD093"/>
    <s v="STR069"/>
    <s v="EMP0275"/>
    <n v="4"/>
    <n v="96.72"/>
    <n v="5"/>
    <n v="19.34"/>
    <n v="422.67"/>
    <n v="319.27999999999997"/>
    <n v="103.39"/>
    <x v="0"/>
    <x v="0"/>
    <x v="0"/>
    <n v="0.61597222222222225"/>
    <s v="Weekend"/>
    <x v="61"/>
    <x v="10"/>
    <n v="96.72"/>
    <s v="Dhanya Sekar"/>
    <s v="Bronze"/>
    <x v="160"/>
    <s v="Billing"/>
    <s v="FreshMart Madurai Gardens"/>
    <x v="0"/>
    <x v="1"/>
    <x v="4"/>
    <n v="4"/>
    <n v="0.24461163555492463"/>
    <x v="4"/>
  </r>
  <r>
    <s v="INV101304"/>
    <d v="2025-10-04T00:00:00"/>
    <s v="CUST0202"/>
    <s v="PRD006"/>
    <s v="STR045"/>
    <s v="EMP0057"/>
    <n v="1"/>
    <n v="343.56"/>
    <n v="15"/>
    <n v="51.53"/>
    <n v="292.02999999999997"/>
    <n v="216.32"/>
    <n v="75.709999999999994"/>
    <x v="4"/>
    <x v="0"/>
    <x v="0"/>
    <n v="0.51458333333333328"/>
    <s v="Weekday"/>
    <x v="81"/>
    <x v="6"/>
    <n v="343.56"/>
    <s v="Vijay Nair"/>
    <s v="Bronze"/>
    <x v="73"/>
    <s v="Billing"/>
    <s v="FreshMart Madurai Junction"/>
    <x v="0"/>
    <x v="1"/>
    <x v="8"/>
    <n v="10"/>
    <n v="0.25925418621374519"/>
    <x v="3"/>
  </r>
  <r>
    <s v="INV101315"/>
    <d v="2025-10-04T00:00:00"/>
    <s v="CUST0072"/>
    <s v="PRD047"/>
    <s v="STR012"/>
    <s v="EMP0142"/>
    <n v="3"/>
    <n v="520.96"/>
    <n v="15"/>
    <n v="234.43"/>
    <n v="1328.45"/>
    <n v="1031.67"/>
    <n v="296.77999999999997"/>
    <x v="4"/>
    <x v="0"/>
    <x v="0"/>
    <n v="0.51736111111111116"/>
    <s v="Weekday"/>
    <x v="91"/>
    <x v="2"/>
    <n v="474.19"/>
    <s v="Vijay Chandran"/>
    <s v="Gold"/>
    <x v="70"/>
    <s v="Billing"/>
    <s v="FreshMart Chennai Junction"/>
    <x v="0"/>
    <x v="1"/>
    <x v="8"/>
    <n v="10"/>
    <n v="0.22340321427227217"/>
    <x v="3"/>
  </r>
  <r>
    <s v="INV100491"/>
    <d v="2025-02-04T00:00:00"/>
    <s v="CUST0621"/>
    <s v="PRD099"/>
    <s v="STR078"/>
    <s v="EMP0296"/>
    <n v="6"/>
    <n v="432.81"/>
    <n v="10"/>
    <n v="259.69"/>
    <n v="2337.17"/>
    <n v="2084.8200000000002"/>
    <n v="252.35"/>
    <x v="3"/>
    <x v="0"/>
    <x v="0"/>
    <n v="0.75277777777777777"/>
    <s v="Weekday"/>
    <x v="20"/>
    <x v="10"/>
    <n v="401.06"/>
    <s v="Priya Iyer"/>
    <s v="Gold"/>
    <x v="140"/>
    <s v="Billing"/>
    <s v="FreshMart Tiruppur Towers"/>
    <x v="0"/>
    <x v="1"/>
    <x v="0"/>
    <n v="2"/>
    <n v="0.10797246242250243"/>
    <x v="1"/>
  </r>
  <r>
    <s v="INV102168"/>
    <d v="2026-02-21T00:00:00"/>
    <s v="CUST0009"/>
    <s v="PRD056"/>
    <s v="STR011"/>
    <s v="EMP0058"/>
    <n v="4"/>
    <n v="333.54"/>
    <n v="10"/>
    <n v="133.41999999999999"/>
    <n v="1380.85"/>
    <n v="953.72"/>
    <n v="427.13"/>
    <x v="1"/>
    <x v="0"/>
    <x v="0"/>
    <n v="0.79027777777777775"/>
    <s v="Weekend"/>
    <x v="133"/>
    <x v="2"/>
    <n v="333.54"/>
    <s v="Mani Nair"/>
    <s v="Bronze"/>
    <x v="119"/>
    <s v="Cashier"/>
    <s v="FreshMart Bengaluru Enclave"/>
    <x v="0"/>
    <x v="0"/>
    <x v="0"/>
    <n v="2"/>
    <n v="0.3093239671217004"/>
    <x v="1"/>
  </r>
  <r>
    <s v="INV100584"/>
    <d v="2025-12-20T00:00:00"/>
    <s v="CUST0161"/>
    <s v="PRD067"/>
    <s v="STR019"/>
    <s v="EMP0064"/>
    <n v="6"/>
    <n v="188.94"/>
    <n v="15"/>
    <n v="170.05"/>
    <n v="1108.1300000000001"/>
    <n v="813.96"/>
    <n v="294.17"/>
    <x v="3"/>
    <x v="0"/>
    <x v="0"/>
    <n v="0.69652777777777775"/>
    <s v="Weekend"/>
    <x v="30"/>
    <x v="11"/>
    <n v="186.38"/>
    <s v="Karthik Velan"/>
    <s v="Gold"/>
    <x v="174"/>
    <s v="Cashier"/>
    <s v="FreshMart Hyderabad Heights"/>
    <x v="0"/>
    <x v="1"/>
    <x v="2"/>
    <n v="12"/>
    <n v="0.26546524324763338"/>
    <x v="3"/>
  </r>
  <r>
    <s v="INV100064"/>
    <d v="2026-03-16T00:00:00"/>
    <s v="CUST0634"/>
    <s v="PRD014"/>
    <s v="STR033"/>
    <s v="EMP0024"/>
    <n v="6"/>
    <n v="473.63"/>
    <n v="10"/>
    <n v="284.18"/>
    <n v="2557.6"/>
    <n v="2109.7800000000002"/>
    <n v="447.82"/>
    <x v="5"/>
    <x v="0"/>
    <x v="0"/>
    <n v="0.90833333333333333"/>
    <s v="Weekday"/>
    <x v="54"/>
    <x v="7"/>
    <n v="434.65"/>
    <s v="Chandrasekar Pandian"/>
    <s v="Gold"/>
    <x v="156"/>
    <s v="Cashier"/>
    <s v="FreshMart Ahmedabad Complex"/>
    <x v="0"/>
    <x v="0"/>
    <x v="3"/>
    <n v="3"/>
    <n v="0.1750938379730998"/>
    <x v="1"/>
  </r>
  <r>
    <s v="INV100255"/>
    <d v="2025-12-21T00:00:00"/>
    <s v="CUST0031"/>
    <s v="PRD100"/>
    <s v="STR034"/>
    <s v="EMP0034"/>
    <n v="2"/>
    <n v="290.45"/>
    <n v="5"/>
    <n v="29.05"/>
    <n v="634.63"/>
    <n v="475.78"/>
    <n v="158.85"/>
    <x v="1"/>
    <x v="0"/>
    <x v="0"/>
    <n v="0.39374999999999999"/>
    <s v="Weekend"/>
    <x v="90"/>
    <x v="10"/>
    <n v="290.45"/>
    <s v="Lalitha Venkataraman"/>
    <s v="Bronze"/>
    <x v="185"/>
    <s v="Cashier"/>
    <s v="FreshMart Tiruppur Circle"/>
    <x v="0"/>
    <x v="1"/>
    <x v="2"/>
    <n v="12"/>
    <n v="0.25030332634763564"/>
    <x v="4"/>
  </r>
  <r>
    <s v="INV100820"/>
    <d v="2026-02-21T00:00:00"/>
    <s v="CUST0292"/>
    <s v="PRD057"/>
    <s v="STR086"/>
    <s v="EMP0263"/>
    <n v="5"/>
    <n v="317.99"/>
    <n v="15"/>
    <n v="238.49"/>
    <n v="1554.18"/>
    <n v="1175.25"/>
    <n v="378.93"/>
    <x v="4"/>
    <x v="0"/>
    <x v="0"/>
    <n v="0.86319444444444449"/>
    <s v="Weekend"/>
    <x v="117"/>
    <x v="2"/>
    <n v="317.99"/>
    <s v="Nirmala Venkataraman"/>
    <s v="Silver"/>
    <x v="99"/>
    <s v="Cashier"/>
    <s v="FreshMart Bengaluru Circle"/>
    <x v="0"/>
    <x v="0"/>
    <x v="0"/>
    <n v="2"/>
    <n v="0.24381345790062928"/>
    <x v="3"/>
  </r>
  <r>
    <s v="INV102058"/>
    <d v="2026-03-25T00:00:00"/>
    <s v="CUST0595"/>
    <s v="PRD009"/>
    <s v="STR086"/>
    <s v="EMP0263"/>
    <n v="2"/>
    <n v="661.91"/>
    <n v="15"/>
    <n v="198.57"/>
    <n v="1125.25"/>
    <n v="797.44"/>
    <n v="327.81"/>
    <x v="3"/>
    <x v="0"/>
    <x v="0"/>
    <n v="0.6020833333333333"/>
    <s v="Weekday"/>
    <x v="108"/>
    <x v="6"/>
    <n v="661.91"/>
    <s v="Lalitha Devi"/>
    <s v="Bronze"/>
    <x v="99"/>
    <s v="Cashier"/>
    <s v="FreshMart Bengaluru Circle"/>
    <x v="0"/>
    <x v="0"/>
    <x v="3"/>
    <n v="3"/>
    <n v="0.29132192846034216"/>
    <x v="3"/>
  </r>
  <r>
    <s v="INV102380"/>
    <d v="2026-03-22T00:00:00"/>
    <s v="CUST0092"/>
    <s v="PRD090"/>
    <s v="STR086"/>
    <s v="EMP0263"/>
    <n v="7"/>
    <n v="468.73"/>
    <n v="5"/>
    <n v="164.06"/>
    <n v="3584.61"/>
    <n v="2591.2600000000002"/>
    <n v="993.35"/>
    <x v="0"/>
    <x v="0"/>
    <x v="0"/>
    <n v="0.77569444444444446"/>
    <s v="Weekend"/>
    <x v="49"/>
    <x v="9"/>
    <n v="438.7"/>
    <s v="Naveen Kumar"/>
    <s v="Gold"/>
    <x v="99"/>
    <s v="Cashier"/>
    <s v="FreshMart Bengaluru Circle"/>
    <x v="0"/>
    <x v="0"/>
    <x v="3"/>
    <n v="3"/>
    <n v="0.27711522313445536"/>
    <x v="4"/>
  </r>
  <r>
    <s v="INV101619"/>
    <d v="2025-12-23T00:00:00"/>
    <s v="CUST0107"/>
    <s v="PRD022"/>
    <s v="STR086"/>
    <s v="EMP0263"/>
    <n v="4"/>
    <n v="397.22"/>
    <n v="10"/>
    <n v="158.88999999999999"/>
    <n v="1429.99"/>
    <n v="1277.48"/>
    <n v="152.51"/>
    <x v="5"/>
    <x v="0"/>
    <x v="0"/>
    <n v="0.60833333333333328"/>
    <s v="Weekday"/>
    <x v="25"/>
    <x v="7"/>
    <n v="397.22"/>
    <s v="Naveen Sekar"/>
    <s v="Bronze"/>
    <x v="99"/>
    <s v="Cashier"/>
    <s v="FreshMart Bengaluru Circle"/>
    <x v="0"/>
    <x v="1"/>
    <x v="2"/>
    <n v="12"/>
    <n v="0.10665109546220602"/>
    <x v="1"/>
  </r>
  <r>
    <s v="INV100609"/>
    <d v="2026-10-03T00:00:00"/>
    <s v="CUST0037"/>
    <s v="PRD066"/>
    <s v="STR089"/>
    <s v="EMP0105"/>
    <n v="3"/>
    <n v="491.81"/>
    <n v="10"/>
    <n v="147.54"/>
    <n v="1327.89"/>
    <n v="1096.71"/>
    <n v="231.18"/>
    <x v="0"/>
    <x v="0"/>
    <x v="0"/>
    <n v="0.47013888888888888"/>
    <s v="Weekday"/>
    <x v="126"/>
    <x v="11"/>
    <n v="491.81"/>
    <s v="Ezhil Balan"/>
    <s v="Gold"/>
    <x v="63"/>
    <s v="Cashier"/>
    <s v="FreshMart Salem Hub"/>
    <x v="0"/>
    <x v="0"/>
    <x v="8"/>
    <n v="10"/>
    <n v="0.17409574588256557"/>
    <x v="1"/>
  </r>
  <r>
    <s v="INV101345"/>
    <d v="2026-03-29T00:00:00"/>
    <s v="CUST0114"/>
    <s v="PRD149"/>
    <s v="STR012"/>
    <s v="EMP0157"/>
    <n v="3"/>
    <n v="171.25"/>
    <n v="10"/>
    <n v="51.38"/>
    <n v="531.73"/>
    <n v="372.99"/>
    <n v="158.74"/>
    <x v="2"/>
    <x v="0"/>
    <x v="0"/>
    <n v="0.59027777777777779"/>
    <s v="Weekend"/>
    <x v="89"/>
    <x v="5"/>
    <n v="171.25"/>
    <s v="Hariharan Menon"/>
    <s v="Bronze"/>
    <x v="142"/>
    <s v="Cashier"/>
    <s v="FreshMart Chennai Junction"/>
    <x v="0"/>
    <x v="0"/>
    <x v="3"/>
    <n v="3"/>
    <n v="0.29853497075583474"/>
    <x v="1"/>
  </r>
  <r>
    <s v="INV100804"/>
    <d v="2026-08-02T00:00:00"/>
    <s v="CUST0103"/>
    <s v="PRD093"/>
    <s v="STR062"/>
    <s v="EMP0350"/>
    <n v="3"/>
    <n v="96.72"/>
    <n v="20"/>
    <n v="58.03"/>
    <n v="266.95"/>
    <n v="239.46"/>
    <n v="27.49"/>
    <x v="5"/>
    <x v="0"/>
    <x v="0"/>
    <n v="0.51736111111111116"/>
    <s v="Weekend"/>
    <x v="61"/>
    <x v="10"/>
    <n v="96.72"/>
    <s v="Chandran Varma"/>
    <s v="Bronze"/>
    <x v="94"/>
    <s v="Cashier"/>
    <s v="FreshMart Hyderabad Crossing"/>
    <x v="0"/>
    <x v="0"/>
    <x v="11"/>
    <n v="8"/>
    <n v="0.10297808578385466"/>
    <x v="2"/>
  </r>
  <r>
    <s v="INV101909"/>
    <d v="2025-08-12T00:00:00"/>
    <s v="CUST0149"/>
    <s v="PRD087"/>
    <s v="STR018"/>
    <s v="EMP0308"/>
    <n v="2"/>
    <n v="71.290000000000006"/>
    <n v="15"/>
    <n v="21.39"/>
    <n v="121.19"/>
    <n v="118.74"/>
    <n v="2.4500000000000002"/>
    <x v="2"/>
    <x v="0"/>
    <x v="0"/>
    <n v="0.50763888888888886"/>
    <s v="Weekday"/>
    <x v="97"/>
    <x v="9"/>
    <n v="71.290000000000006"/>
    <s v="Vani Rao"/>
    <s v="Silver"/>
    <x v="80"/>
    <s v="Cashier"/>
    <s v="FreshMart Hyderabad Main Road"/>
    <x v="0"/>
    <x v="1"/>
    <x v="11"/>
    <n v="8"/>
    <n v="2.0216189454575463E-2"/>
    <x v="3"/>
  </r>
  <r>
    <s v="INV100613"/>
    <d v="2026-11-03T00:00:00"/>
    <s v="CUST0654"/>
    <s v="PRD034"/>
    <s v="STR018"/>
    <s v="EMP0308"/>
    <n v="7"/>
    <n v="125.74"/>
    <n v="10"/>
    <n v="88.02"/>
    <n v="792.16"/>
    <n v="681.45"/>
    <n v="110.71"/>
    <x v="1"/>
    <x v="0"/>
    <x v="0"/>
    <n v="0.59444444444444444"/>
    <s v="Weekday"/>
    <x v="13"/>
    <x v="3"/>
    <n v="124.84"/>
    <s v="Gokul Sekar"/>
    <s v="Gold"/>
    <x v="80"/>
    <s v="Cashier"/>
    <s v="FreshMart Hyderabad Main Road"/>
    <x v="0"/>
    <x v="0"/>
    <x v="5"/>
    <n v="11"/>
    <n v="0.13975711977378308"/>
    <x v="1"/>
  </r>
  <r>
    <s v="INV100740"/>
    <d v="2025-08-12T00:00:00"/>
    <s v="CUST0082"/>
    <s v="PRD121"/>
    <s v="STR039"/>
    <s v="EMP0333"/>
    <n v="3"/>
    <n v="350.83"/>
    <n v="10"/>
    <n v="105.25"/>
    <n v="947.24"/>
    <n v="814.59"/>
    <n v="132.65"/>
    <x v="5"/>
    <x v="0"/>
    <x v="0"/>
    <n v="0.58819444444444446"/>
    <s v="Weekday"/>
    <x v="112"/>
    <x v="8"/>
    <n v="223.15"/>
    <s v="Kavya Raj"/>
    <s v="Gold"/>
    <x v="101"/>
    <s v="Cashier"/>
    <s v="FreshMart Mysuru Market"/>
    <x v="0"/>
    <x v="1"/>
    <x v="11"/>
    <n v="8"/>
    <n v="0.14003842743127401"/>
    <x v="1"/>
  </r>
  <r>
    <s v="INV102471"/>
    <d v="2025-12-24T00:00:00"/>
    <s v="CUST0188"/>
    <s v="PRD053"/>
    <s v="STR058"/>
    <s v="EMP0314"/>
    <n v="5"/>
    <n v="294.41000000000003"/>
    <n v="10"/>
    <n v="147.21"/>
    <n v="1324.84"/>
    <n v="973.2"/>
    <n v="351.64"/>
    <x v="3"/>
    <x v="0"/>
    <x v="0"/>
    <n v="0.47638888888888886"/>
    <s v="Weekday"/>
    <x v="23"/>
    <x v="2"/>
    <n v="262.77"/>
    <s v="Gopal Raj"/>
    <s v="Gold"/>
    <x v="276"/>
    <s v="Cashier"/>
    <s v="FreshMart Erode Central"/>
    <x v="0"/>
    <x v="1"/>
    <x v="2"/>
    <n v="12"/>
    <n v="0.26542073005042122"/>
    <x v="1"/>
  </r>
  <r>
    <s v="INV100659"/>
    <d v="2026-03-21T00:00:00"/>
    <s v="CUST0191"/>
    <s v="PRD135"/>
    <s v="STR041"/>
    <s v="EMP0325"/>
    <n v="3"/>
    <n v="379.12"/>
    <n v="15"/>
    <n v="170.6"/>
    <n v="1111.77"/>
    <n v="879.15"/>
    <n v="232.62"/>
    <x v="0"/>
    <x v="0"/>
    <x v="0"/>
    <n v="0.50416666666666665"/>
    <s v="Weekend"/>
    <x v="43"/>
    <x v="0"/>
    <n v="379.12"/>
    <s v="Elango Balan"/>
    <s v="Bronze"/>
    <x v="298"/>
    <s v="Cashier"/>
    <s v="FreshMart Tiruppur Colony"/>
    <x v="0"/>
    <x v="0"/>
    <x v="3"/>
    <n v="3"/>
    <n v="0.20923392428290025"/>
    <x v="3"/>
  </r>
  <r>
    <s v="INV101377"/>
    <d v="2026-02-14T00:00:00"/>
    <s v="CUST0202"/>
    <s v="PRD001"/>
    <s v="STR041"/>
    <s v="EMP0325"/>
    <n v="4"/>
    <n v="299.73"/>
    <n v="10"/>
    <n v="119.89"/>
    <n v="1240.8800000000001"/>
    <n v="738.96"/>
    <n v="501.92"/>
    <x v="2"/>
    <x v="0"/>
    <x v="0"/>
    <n v="0.39305555555555555"/>
    <s v="Weekend"/>
    <x v="76"/>
    <x v="6"/>
    <n v="299.73"/>
    <s v="Vijay Nair"/>
    <s v="Bronze"/>
    <x v="298"/>
    <s v="Cashier"/>
    <s v="FreshMart Tiruppur Colony"/>
    <x v="0"/>
    <x v="0"/>
    <x v="0"/>
    <n v="2"/>
    <n v="0.40448713816001547"/>
    <x v="1"/>
  </r>
  <r>
    <s v="INV102462"/>
    <d v="2026-03-21T00:00:00"/>
    <s v="CUST0237"/>
    <s v="PRD092"/>
    <s v="STR077"/>
    <s v="EMP0030"/>
    <n v="3"/>
    <n v="224.28"/>
    <n v="20"/>
    <n v="134.57"/>
    <n v="619.01"/>
    <n v="577.16999999999996"/>
    <n v="41.84"/>
    <x v="4"/>
    <x v="0"/>
    <x v="0"/>
    <n v="0.69930555555555551"/>
    <s v="Weekend"/>
    <x v="22"/>
    <x v="9"/>
    <n v="224.28"/>
    <s v="Harini Varma"/>
    <s v="Bronze"/>
    <x v="110"/>
    <s v="Cashier"/>
    <s v="FreshMart Kochi Gardens"/>
    <x v="0"/>
    <x v="0"/>
    <x v="3"/>
    <n v="3"/>
    <n v="6.7591799809373035E-2"/>
    <x v="2"/>
  </r>
  <r>
    <s v="INV101473"/>
    <d v="2026-01-15T00:00:00"/>
    <s v="CUST0244"/>
    <s v="PRD004"/>
    <s v="STR057"/>
    <s v="EMP0065"/>
    <n v="1"/>
    <n v="398.25"/>
    <n v="15"/>
    <n v="59.74"/>
    <n v="338.51"/>
    <n v="236.54"/>
    <n v="101.97"/>
    <x v="1"/>
    <x v="0"/>
    <x v="0"/>
    <n v="0.86736111111111114"/>
    <s v="Weekday"/>
    <x v="127"/>
    <x v="6"/>
    <n v="398.25"/>
    <s v="Padma Naicker"/>
    <s v="Silver"/>
    <x v="169"/>
    <s v="Cashier"/>
    <s v="FreshMart Madurai Point"/>
    <x v="0"/>
    <x v="0"/>
    <x v="7"/>
    <n v="1"/>
    <n v="0.3012318690732918"/>
    <x v="3"/>
  </r>
  <r>
    <s v="INV101961"/>
    <d v="2026-08-03T00:00:00"/>
    <s v="CUST0263"/>
    <s v="PRD085"/>
    <s v="STR028"/>
    <s v="EMP0123"/>
    <n v="6"/>
    <n v="401.75"/>
    <n v="5"/>
    <n v="120.53"/>
    <n v="2633.47"/>
    <n v="2016.42"/>
    <n v="617.04999999999995"/>
    <x v="3"/>
    <x v="0"/>
    <x v="0"/>
    <n v="0.65486111111111112"/>
    <s v="Weekend"/>
    <x v="44"/>
    <x v="9"/>
    <n v="389.61"/>
    <s v="Deepa Kumar"/>
    <s v="Gold"/>
    <x v="111"/>
    <s v="Cashier"/>
    <s v="FreshMart Ahmedabad Hub"/>
    <x v="0"/>
    <x v="0"/>
    <x v="11"/>
    <n v="8"/>
    <n v="0.23431062438531672"/>
    <x v="4"/>
  </r>
  <r>
    <s v="INV101557"/>
    <d v="2025-12-17T00:00:00"/>
    <s v="CUST0264"/>
    <s v="PRD094"/>
    <s v="STR092"/>
    <s v="EMP0122"/>
    <n v="8"/>
    <n v="327.9"/>
    <n v="10"/>
    <n v="262.32"/>
    <n v="2360.88"/>
    <n v="2005.52"/>
    <n v="355.36"/>
    <x v="5"/>
    <x v="0"/>
    <x v="0"/>
    <n v="0.52986111111111112"/>
    <s v="Weekday"/>
    <x v="130"/>
    <x v="10"/>
    <n v="298.68"/>
    <s v="Kavya Sharma"/>
    <s v="Gold"/>
    <x v="64"/>
    <s v="Cashier"/>
    <s v="FreshMart Chennai Gardens"/>
    <x v="0"/>
    <x v="1"/>
    <x v="2"/>
    <n v="12"/>
    <n v="0.15052014503066652"/>
    <x v="1"/>
  </r>
  <r>
    <s v="INV101515"/>
    <d v="2025-11-12T00:00:00"/>
    <s v="CUST0290"/>
    <s v="PRD030"/>
    <s v="STR029"/>
    <s v="EMP0155"/>
    <n v="4"/>
    <n v="172.63"/>
    <n v="10"/>
    <n v="69.05"/>
    <n v="621.47"/>
    <n v="568"/>
    <n v="53.47"/>
    <x v="5"/>
    <x v="0"/>
    <x v="0"/>
    <n v="0.69027777777777777"/>
    <s v="Weekday"/>
    <x v="69"/>
    <x v="3"/>
    <n v="172.63"/>
    <s v="Uma Pillai"/>
    <s v="Bronze"/>
    <x v="247"/>
    <s v="Cashier"/>
    <s v="FreshMart Bengaluru Colony"/>
    <x v="0"/>
    <x v="1"/>
    <x v="5"/>
    <n v="11"/>
    <n v="8.6037942298099662E-2"/>
    <x v="1"/>
  </r>
  <r>
    <s v="INV100330"/>
    <d v="2026-08-03T00:00:00"/>
    <s v="CUST0581"/>
    <s v="PRD027"/>
    <s v="STR059"/>
    <s v="EMP0094"/>
    <n v="4"/>
    <n v="139.21"/>
    <n v="20"/>
    <n v="111.37"/>
    <n v="512.29"/>
    <n v="427.96"/>
    <n v="84.33"/>
    <x v="3"/>
    <x v="0"/>
    <x v="0"/>
    <n v="0.46388888888888891"/>
    <s v="Weekend"/>
    <x v="4"/>
    <x v="3"/>
    <n v="139.21"/>
    <s v="Banu Naidu"/>
    <s v="Silver"/>
    <x v="320"/>
    <s v="Cashier"/>
    <s v="FreshMart Coimbatore Plaza"/>
    <x v="0"/>
    <x v="0"/>
    <x v="11"/>
    <n v="8"/>
    <n v="0.16461379296882625"/>
    <x v="2"/>
  </r>
  <r>
    <s v="INV101081"/>
    <d v="2026-01-27T00:00:00"/>
    <s v="CUST0396"/>
    <s v="PRD051"/>
    <s v="STR057"/>
    <s v="EMP0065"/>
    <n v="2"/>
    <n v="147.97"/>
    <n v="20"/>
    <n v="59.19"/>
    <n v="236.75"/>
    <n v="225.6"/>
    <n v="11.15"/>
    <x v="2"/>
    <x v="0"/>
    <x v="0"/>
    <n v="0.91041666666666665"/>
    <s v="Weekday"/>
    <x v="136"/>
    <x v="2"/>
    <n v="147.97"/>
    <s v="Yogesh Raj"/>
    <s v="Silver"/>
    <x v="169"/>
    <s v="Cashier"/>
    <s v="FreshMart Madurai Point"/>
    <x v="0"/>
    <x v="0"/>
    <x v="7"/>
    <n v="1"/>
    <n v="4.7096092925026402E-2"/>
    <x v="2"/>
  </r>
  <r>
    <s v="INV101731"/>
    <d v="2026-02-23T00:00:00"/>
    <s v="CUST0548"/>
    <s v="PRD094"/>
    <s v="STR046"/>
    <s v="EMP0172"/>
    <n v="3"/>
    <n v="328.22"/>
    <n v="5"/>
    <n v="49.23"/>
    <n v="935.43"/>
    <n v="752.07"/>
    <n v="183.36"/>
    <x v="4"/>
    <x v="0"/>
    <x v="0"/>
    <n v="0.60902777777777772"/>
    <s v="Weekday"/>
    <x v="130"/>
    <x v="10"/>
    <n v="298.68"/>
    <s v="Charulatha Gupta"/>
    <s v="Gold"/>
    <x v="151"/>
    <s v="Cashier"/>
    <s v="FreshMart Mysuru Colony"/>
    <x v="0"/>
    <x v="0"/>
    <x v="0"/>
    <n v="2"/>
    <n v="0.19601680510567335"/>
    <x v="4"/>
  </r>
  <r>
    <s v="INV102360"/>
    <d v="2026-06-01T00:00:00"/>
    <s v="CUST0529"/>
    <s v="PRD072"/>
    <s v="STR088"/>
    <s v="EMP0012"/>
    <n v="1"/>
    <n v="340.25"/>
    <n v="20"/>
    <n v="68.05"/>
    <n v="272.2"/>
    <n v="263.85000000000002"/>
    <n v="8.35"/>
    <x v="1"/>
    <x v="0"/>
    <x v="0"/>
    <n v="0.53125"/>
    <s v="Weekday"/>
    <x v="57"/>
    <x v="1"/>
    <n v="340.25"/>
    <s v="Indira Balan"/>
    <s v="Bronze"/>
    <x v="172"/>
    <s v="Cashier"/>
    <s v="FreshMart Salem Extension"/>
    <x v="0"/>
    <x v="0"/>
    <x v="9"/>
    <n v="6"/>
    <n v="3.0675973548861132E-2"/>
    <x v="2"/>
  </r>
  <r>
    <s v="INV101848"/>
    <d v="2025-12-21T00:00:00"/>
    <s v="CUST0589"/>
    <s v="PRD120"/>
    <s v="STR089"/>
    <s v="EMP0054"/>
    <n v="1"/>
    <n v="109.69"/>
    <n v="10"/>
    <n v="10.97"/>
    <n v="113.53"/>
    <n v="92.96"/>
    <n v="20.57"/>
    <x v="5"/>
    <x v="0"/>
    <x v="0"/>
    <n v="0.55694444444444446"/>
    <s v="Weekend"/>
    <x v="26"/>
    <x v="8"/>
    <n v="109.69"/>
    <s v="Ovi Venkataraman"/>
    <s v="Silver"/>
    <x v="337"/>
    <s v="Cashier"/>
    <s v="FreshMart Salem Hub"/>
    <x v="0"/>
    <x v="1"/>
    <x v="2"/>
    <n v="12"/>
    <n v="0.18118558971197041"/>
    <x v="1"/>
  </r>
  <r>
    <s v="INV101190"/>
    <d v="2025-12-13T00:00:00"/>
    <s v="CUST0611"/>
    <s v="PRD104"/>
    <s v="STR092"/>
    <s v="EMP0122"/>
    <n v="5"/>
    <n v="191.87"/>
    <n v="5"/>
    <n v="47.97"/>
    <n v="1048.0899999999999"/>
    <n v="767.1"/>
    <n v="280.99"/>
    <x v="0"/>
    <x v="0"/>
    <x v="0"/>
    <n v="0.42916666666666664"/>
    <s v="Weekend"/>
    <x v="95"/>
    <x v="10"/>
    <n v="191.13"/>
    <s v="Vasanth Iyer"/>
    <s v="Gold"/>
    <x v="64"/>
    <s v="Cashier"/>
    <s v="FreshMart Chennai Gardens"/>
    <x v="0"/>
    <x v="1"/>
    <x v="2"/>
    <n v="12"/>
    <n v="0.26809720539266668"/>
    <x v="4"/>
  </r>
  <r>
    <s v="INV102001"/>
    <d v="2025-12-13T00:00:00"/>
    <s v="CUST0617"/>
    <s v="PRD021"/>
    <s v="STR089"/>
    <s v="EMP0105"/>
    <n v="4"/>
    <n v="38.659999999999997"/>
    <n v="20"/>
    <n v="30.93"/>
    <n v="142.27000000000001"/>
    <n v="129.6"/>
    <n v="12.67"/>
    <x v="0"/>
    <x v="0"/>
    <x v="0"/>
    <n v="0.41180555555555554"/>
    <s v="Weekend"/>
    <x v="67"/>
    <x v="7"/>
    <n v="38.659999999999997"/>
    <s v="Pandi Pandian"/>
    <s v="Silver"/>
    <x v="63"/>
    <s v="Cashier"/>
    <s v="FreshMart Salem Hub"/>
    <x v="0"/>
    <x v="1"/>
    <x v="2"/>
    <n v="12"/>
    <n v="8.9056020243199543E-2"/>
    <x v="2"/>
  </r>
  <r>
    <s v="INV101250"/>
    <d v="2025-12-14T00:00:00"/>
    <s v="CUST0625"/>
    <s v="PRD048"/>
    <s v="STR056"/>
    <s v="EMP0163"/>
    <n v="5"/>
    <n v="147.72"/>
    <n v="5"/>
    <n v="36.93"/>
    <n v="806.92"/>
    <n v="546.04999999999995"/>
    <n v="260.87"/>
    <x v="0"/>
    <x v="0"/>
    <x v="0"/>
    <n v="0.64444444444444449"/>
    <s v="Weekend"/>
    <x v="122"/>
    <x v="2"/>
    <n v="147.72"/>
    <s v="Kishore Prabhu"/>
    <s v="Silver"/>
    <x v="165"/>
    <s v="Cashier"/>
    <s v="FreshMart Bengaluru Junction"/>
    <x v="0"/>
    <x v="1"/>
    <x v="2"/>
    <n v="12"/>
    <n v="0.32329103256828434"/>
    <x v="4"/>
  </r>
  <r>
    <s v="INV100162"/>
    <d v="2026-01-01T00:00:00"/>
    <s v="CUST0638"/>
    <s v="PRD077"/>
    <s v="STR086"/>
    <s v="EMP0263"/>
    <n v="6"/>
    <n v="86.82"/>
    <n v="5"/>
    <n v="26.05"/>
    <n v="494.87"/>
    <n v="409.02"/>
    <n v="85.85"/>
    <x v="1"/>
    <x v="0"/>
    <x v="0"/>
    <n v="0.7006944444444444"/>
    <s v="Weekday"/>
    <x v="109"/>
    <x v="1"/>
    <n v="86.11"/>
    <s v="Deepak Gounder"/>
    <s v="Gold"/>
    <x v="99"/>
    <s v="Cashier"/>
    <s v="FreshMart Bengaluru Circle"/>
    <x v="0"/>
    <x v="0"/>
    <x v="7"/>
    <n v="1"/>
    <n v="0.17347990381312262"/>
    <x v="4"/>
  </r>
  <r>
    <s v="INV101446"/>
    <d v="2025-12-14T00:00:00"/>
    <s v="CUST0638"/>
    <s v="PRD081"/>
    <s v="STR008"/>
    <s v="EMP0308"/>
    <n v="7"/>
    <n v="56.22"/>
    <n v="15"/>
    <n v="59.03"/>
    <n v="384.69"/>
    <n v="314.72000000000003"/>
    <n v="69.97"/>
    <x v="3"/>
    <x v="0"/>
    <x v="0"/>
    <n v="0.8354166666666667"/>
    <s v="Weekend"/>
    <x v="70"/>
    <x v="1"/>
    <n v="55.81"/>
    <s v="Deepak Gounder"/>
    <s v="Gold"/>
    <x v="80"/>
    <s v="Cashier"/>
    <s v="FreshMart Kochi Plaza"/>
    <x v="0"/>
    <x v="1"/>
    <x v="2"/>
    <n v="12"/>
    <n v="0.18188671397748837"/>
    <x v="3"/>
  </r>
  <r>
    <s v="INV102203"/>
    <d v="2025-12-16T00:00:00"/>
    <s v="CUST0659"/>
    <s v="PRD067"/>
    <s v="STR018"/>
    <s v="EMP0308"/>
    <n v="1"/>
    <n v="186.38"/>
    <n v="15"/>
    <n v="27.96"/>
    <n v="158.41999999999999"/>
    <n v="135.66"/>
    <n v="22.76"/>
    <x v="0"/>
    <x v="0"/>
    <x v="0"/>
    <n v="0.45208333333333334"/>
    <s v="Weekday"/>
    <x v="30"/>
    <x v="11"/>
    <n v="186.38"/>
    <s v="Unknown"/>
    <s v="Bronze"/>
    <x v="80"/>
    <s v="Cashier"/>
    <s v="FreshMart Hyderabad Main Road"/>
    <x v="0"/>
    <x v="1"/>
    <x v="2"/>
    <n v="12"/>
    <n v="0.14366872869587174"/>
    <x v="3"/>
  </r>
  <r>
    <s v="INV101163"/>
    <d v="2025-05-12T00:00:00"/>
    <s v="CUST0029"/>
    <s v="PRD008"/>
    <s v="STR049"/>
    <s v="EMP0183"/>
    <n v="5"/>
    <n v="455.79"/>
    <n v="10"/>
    <n v="227.9"/>
    <n v="2051.0500000000002"/>
    <n v="1414.4"/>
    <n v="636.65"/>
    <x v="1"/>
    <x v="0"/>
    <x v="0"/>
    <n v="0.53888888888888886"/>
    <s v="Weekday"/>
    <x v="68"/>
    <x v="6"/>
    <n v="455.79"/>
    <s v="Ishwarya Krishnan"/>
    <s v="Silver"/>
    <x v="146"/>
    <s v="Cashier"/>
    <s v="FreshMart Mysuru Circle"/>
    <x v="0"/>
    <x v="1"/>
    <x v="6"/>
    <n v="5"/>
    <n v="0.31040198922503104"/>
    <x v="1"/>
  </r>
  <r>
    <s v="INV101152"/>
    <d v="2025-11-30T00:00:00"/>
    <s v="CUST0122"/>
    <s v="PRD136"/>
    <s v="STR051"/>
    <s v="EMP0172"/>
    <n v="1"/>
    <n v="123.11"/>
    <n v="15"/>
    <n v="18.47"/>
    <n v="120.34"/>
    <n v="91.18"/>
    <n v="29.16"/>
    <x v="1"/>
    <x v="0"/>
    <x v="0"/>
    <n v="0.57430555555555551"/>
    <s v="Weekend"/>
    <x v="72"/>
    <x v="0"/>
    <n v="123.11"/>
    <s v="Sudha Prabhu"/>
    <s v="Bronze"/>
    <x v="151"/>
    <s v="Cashier"/>
    <s v="FreshMart Madurai Arcade"/>
    <x v="0"/>
    <x v="1"/>
    <x v="5"/>
    <n v="11"/>
    <n v="0.24231344523849094"/>
    <x v="3"/>
  </r>
  <r>
    <s v="INV101964"/>
    <d v="2025-11-30T00:00:00"/>
    <s v="CUST0427"/>
    <s v="PRD097"/>
    <s v="STR062"/>
    <s v="EMP0350"/>
    <n v="4"/>
    <n v="365.92"/>
    <n v="15"/>
    <n v="219.55"/>
    <n v="1430.75"/>
    <n v="1241.52"/>
    <n v="189.23"/>
    <x v="3"/>
    <x v="0"/>
    <x v="0"/>
    <n v="0.80277777777777781"/>
    <s v="Weekend"/>
    <x v="41"/>
    <x v="10"/>
    <n v="365.92"/>
    <s v="Ashok Gounder"/>
    <s v="Bronze"/>
    <x v="94"/>
    <s v="Cashier"/>
    <s v="FreshMart Hyderabad Crossing"/>
    <x v="0"/>
    <x v="1"/>
    <x v="5"/>
    <n v="11"/>
    <n v="0.13225930456054516"/>
    <x v="3"/>
  </r>
  <r>
    <s v="INV100442"/>
    <d v="2025-11-29T00:00:00"/>
    <s v="CUST0246"/>
    <s v="PRD144"/>
    <s v="STR030"/>
    <s v="EMP0036"/>
    <n v="6"/>
    <n v="247.94"/>
    <n v="10"/>
    <n v="148.76"/>
    <n v="1539.71"/>
    <n v="1116.24"/>
    <n v="423.47"/>
    <x v="2"/>
    <x v="0"/>
    <x v="0"/>
    <n v="0.68541666666666667"/>
    <s v="Weekend"/>
    <x v="14"/>
    <x v="5"/>
    <n v="242.22"/>
    <s v="Udhay Varma"/>
    <s v="Gold"/>
    <x v="85"/>
    <s v="Cashier"/>
    <s v="FreshMart Mysuru Bypass"/>
    <x v="0"/>
    <x v="1"/>
    <x v="5"/>
    <n v="11"/>
    <n v="0.27503231127939676"/>
    <x v="1"/>
  </r>
  <r>
    <s v="INV100278"/>
    <d v="2025-11-25T00:00:00"/>
    <s v="CUST0132"/>
    <s v="PRD018"/>
    <s v="STR062"/>
    <s v="EMP0350"/>
    <n v="2"/>
    <n v="232.58"/>
    <n v="5"/>
    <n v="23.26"/>
    <n v="441.9"/>
    <n v="382.4"/>
    <n v="59.5"/>
    <x v="3"/>
    <x v="0"/>
    <x v="0"/>
    <n v="0.64722222222222225"/>
    <s v="Weekday"/>
    <x v="21"/>
    <x v="7"/>
    <n v="232.58"/>
    <s v="Suresh Balan"/>
    <s v="Bronze"/>
    <x v="94"/>
    <s v="Cashier"/>
    <s v="FreshMart Hyderabad Crossing"/>
    <x v="0"/>
    <x v="1"/>
    <x v="5"/>
    <n v="11"/>
    <n v="0.13464584747680472"/>
    <x v="4"/>
  </r>
  <r>
    <s v="INV100770"/>
    <d v="2025-11-24T00:00:00"/>
    <s v="CUST0252"/>
    <s v="PRD015"/>
    <s v="STR085"/>
    <s v="EMP0121"/>
    <n v="1"/>
    <n v="459.58"/>
    <n v="5"/>
    <n v="22.98"/>
    <n v="436.6"/>
    <n v="386.89"/>
    <n v="49.71"/>
    <x v="0"/>
    <x v="0"/>
    <x v="0"/>
    <n v="0.68333333333333335"/>
    <s v="Weekday"/>
    <x v="19"/>
    <x v="7"/>
    <n v="459.58"/>
    <s v="Kannan Gupta"/>
    <s v="Silver"/>
    <x v="130"/>
    <s v="Cashier"/>
    <s v="FreshMart Mysuru Arcade"/>
    <x v="0"/>
    <x v="1"/>
    <x v="5"/>
    <n v="11"/>
    <n v="0.11385707741639944"/>
    <x v="4"/>
  </r>
  <r>
    <s v="INV100743"/>
    <d v="2025-11-23T00:00:00"/>
    <s v="CUST0219"/>
    <s v="PRD080"/>
    <s v="STR041"/>
    <s v="EMP0325"/>
    <n v="5"/>
    <n v="308.2"/>
    <n v="20"/>
    <n v="308.2"/>
    <n v="1417.72"/>
    <n v="1031.5"/>
    <n v="386.22"/>
    <x v="1"/>
    <x v="0"/>
    <x v="0"/>
    <n v="0.77569444444444446"/>
    <s v="Weekend"/>
    <x v="56"/>
    <x v="1"/>
    <n v="275.70999999999998"/>
    <s v="Pandi Naidu"/>
    <s v="Gold"/>
    <x v="298"/>
    <s v="Cashier"/>
    <s v="FreshMart Tiruppur Colony"/>
    <x v="0"/>
    <x v="1"/>
    <x v="5"/>
    <n v="11"/>
    <n v="0.27242332759642246"/>
    <x v="2"/>
  </r>
  <r>
    <s v="INV101066"/>
    <d v="2025-11-23T00:00:00"/>
    <s v="CUST0619"/>
    <s v="PRD135"/>
    <s v="STR070"/>
    <s v="EMP0110"/>
    <n v="4"/>
    <n v="379.12"/>
    <n v="10"/>
    <n v="151.65"/>
    <n v="1569.55"/>
    <n v="1172.2"/>
    <n v="397.35"/>
    <x v="0"/>
    <x v="0"/>
    <x v="0"/>
    <n v="0.79097222222222219"/>
    <s v="Weekend"/>
    <x v="43"/>
    <x v="0"/>
    <n v="379.12"/>
    <s v="Thenmozhi Gupta"/>
    <s v="Silver"/>
    <x v="178"/>
    <s v="Cashier"/>
    <s v="FreshMart Bengaluru Nagar"/>
    <x v="0"/>
    <x v="1"/>
    <x v="5"/>
    <n v="11"/>
    <n v="0.25316173425504129"/>
    <x v="1"/>
  </r>
  <r>
    <s v="INV101456"/>
    <d v="2025-11-22T00:00:00"/>
    <s v="CUST0321"/>
    <s v="PRD012"/>
    <s v="STR092"/>
    <s v="EMP0122"/>
    <n v="5"/>
    <n v="541.35"/>
    <n v="5"/>
    <n v="135.34"/>
    <n v="2957.12"/>
    <n v="1682"/>
    <n v="1275.1199999999999"/>
    <x v="1"/>
    <x v="0"/>
    <x v="0"/>
    <n v="0.65902777777777777"/>
    <s v="Weekend"/>
    <x v="51"/>
    <x v="6"/>
    <n v="541.35"/>
    <s v="Yamuna Mudaliar"/>
    <s v="Silver"/>
    <x v="64"/>
    <s v="Cashier"/>
    <s v="FreshMart Chennai Gardens"/>
    <x v="0"/>
    <x v="1"/>
    <x v="5"/>
    <n v="11"/>
    <n v="0.43120333297262198"/>
    <x v="4"/>
  </r>
  <r>
    <s v="INV102337"/>
    <d v="2025-11-21T00:00:00"/>
    <s v="CUST0186"/>
    <s v="PRD024"/>
    <s v="STR033"/>
    <s v="EMP0024"/>
    <n v="4"/>
    <n v="313.47000000000003"/>
    <n v="10"/>
    <n v="125.39"/>
    <n v="1128.49"/>
    <n v="984.48"/>
    <n v="144.01"/>
    <x v="5"/>
    <x v="0"/>
    <x v="0"/>
    <n v="0.6479166666666667"/>
    <s v="Weekday"/>
    <x v="88"/>
    <x v="7"/>
    <n v="313.47000000000003"/>
    <s v="Bhavani Pillai"/>
    <s v="Bronze"/>
    <x v="156"/>
    <s v="Cashier"/>
    <s v="FreshMart Ahmedabad Complex"/>
    <x v="0"/>
    <x v="1"/>
    <x v="5"/>
    <n v="11"/>
    <n v="0.12761300498896755"/>
    <x v="1"/>
  </r>
  <r>
    <s v="INV102282"/>
    <d v="2025-11-18T00:00:00"/>
    <s v="CUST0146"/>
    <s v="PRD128"/>
    <s v="STR012"/>
    <s v="EMP0157"/>
    <n v="4"/>
    <n v="253.11"/>
    <n v="10"/>
    <n v="101.24"/>
    <n v="911.2"/>
    <n v="762.96"/>
    <n v="148.24"/>
    <x v="5"/>
    <x v="0"/>
    <x v="0"/>
    <n v="0.78333333333333333"/>
    <s v="Weekday"/>
    <x v="46"/>
    <x v="0"/>
    <n v="253.11"/>
    <s v="Dhanya Chandran"/>
    <s v="Silver"/>
    <x v="142"/>
    <s v="Cashier"/>
    <s v="FreshMart Chennai Junction"/>
    <x v="0"/>
    <x v="1"/>
    <x v="5"/>
    <n v="11"/>
    <n v="0.16268656716417912"/>
    <x v="1"/>
  </r>
  <r>
    <s v="INV100450"/>
    <d v="2025-11-13T00:00:00"/>
    <s v="CUST0035"/>
    <s v="PRD147"/>
    <s v="STR051"/>
    <s v="EMP0077"/>
    <n v="7"/>
    <n v="73.89"/>
    <n v="20"/>
    <n v="103.45"/>
    <n v="413.78"/>
    <n v="353.01"/>
    <n v="60.77"/>
    <x v="1"/>
    <x v="0"/>
    <x v="0"/>
    <n v="0.48472222222222222"/>
    <s v="Weekday"/>
    <x v="123"/>
    <x v="5"/>
    <n v="67.37"/>
    <s v="Balamurugan Sharma"/>
    <s v="Gold"/>
    <x v="241"/>
    <s v="Cashier"/>
    <s v="FreshMart Madurai Arcade"/>
    <x v="0"/>
    <x v="1"/>
    <x v="5"/>
    <n v="11"/>
    <n v="0.14686548407366234"/>
    <x v="2"/>
  </r>
  <r>
    <s v="INV101039"/>
    <d v="2025-09-11T00:00:00"/>
    <s v="CUST0530"/>
    <s v="PRD122"/>
    <s v="STR028"/>
    <s v="EMP0235"/>
    <n v="1"/>
    <n v="102.51"/>
    <n v="10"/>
    <n v="10.25"/>
    <n v="106.1"/>
    <n v="88.72"/>
    <n v="17.38"/>
    <x v="0"/>
    <x v="0"/>
    <x v="0"/>
    <n v="0.39027777777777778"/>
    <s v="Weekend"/>
    <x v="12"/>
    <x v="8"/>
    <n v="102.51"/>
    <s v="Deepak Chettiar"/>
    <s v="Silver"/>
    <x v="71"/>
    <s v="Cashier"/>
    <s v="FreshMart Ahmedabad Hub"/>
    <x v="0"/>
    <x v="1"/>
    <x v="10"/>
    <n v="9"/>
    <n v="0.16380772855796419"/>
    <x v="1"/>
  </r>
  <r>
    <s v="INV100602"/>
    <d v="2025-08-11T00:00:00"/>
    <s v="CUST0554"/>
    <s v="PRD034"/>
    <s v="STR041"/>
    <s v="EMP0325"/>
    <n v="4"/>
    <n v="124.84"/>
    <n v="15"/>
    <n v="74.900000000000006"/>
    <n v="488.13"/>
    <n v="389.4"/>
    <n v="98.73"/>
    <x v="3"/>
    <x v="0"/>
    <x v="0"/>
    <n v="0.55555555555555558"/>
    <s v="Weekend"/>
    <x v="13"/>
    <x v="3"/>
    <n v="124.84"/>
    <s v="Nirmala Chandran"/>
    <s v="Silver"/>
    <x v="298"/>
    <s v="Cashier"/>
    <s v="FreshMart Tiruppur Colony"/>
    <x v="0"/>
    <x v="1"/>
    <x v="11"/>
    <n v="8"/>
    <n v="0.20226169258189416"/>
    <x v="3"/>
  </r>
  <r>
    <s v="INV101186"/>
    <d v="2025-06-11T00:00:00"/>
    <s v="CUST0356"/>
    <s v="PRD029"/>
    <s v="STR086"/>
    <s v="EMP0263"/>
    <n v="2"/>
    <n v="332.73"/>
    <n v="20"/>
    <n v="133.09"/>
    <n v="532.37"/>
    <n v="522.44000000000005"/>
    <n v="9.93"/>
    <x v="3"/>
    <x v="0"/>
    <x v="0"/>
    <n v="0.41666666666666669"/>
    <s v="Weekday"/>
    <x v="9"/>
    <x v="3"/>
    <n v="332.73"/>
    <s v="Janani Chettiar"/>
    <s v="Bronze"/>
    <x v="99"/>
    <s v="Cashier"/>
    <s v="FreshMart Bengaluru Circle"/>
    <x v="0"/>
    <x v="1"/>
    <x v="9"/>
    <n v="6"/>
    <n v="1.8652440971504779E-2"/>
    <x v="2"/>
  </r>
  <r>
    <s v="INV101718"/>
    <d v="2025-06-11T00:00:00"/>
    <s v="CUST0545"/>
    <s v="PRD128"/>
    <s v="STR028"/>
    <s v="EMP0235"/>
    <n v="2"/>
    <n v="253.11"/>
    <n v="15"/>
    <n v="75.930000000000007"/>
    <n v="430.29"/>
    <n v="381.48"/>
    <n v="48.81"/>
    <x v="2"/>
    <x v="0"/>
    <x v="0"/>
    <n v="0.38958333333333334"/>
    <s v="Weekday"/>
    <x v="46"/>
    <x v="0"/>
    <n v="253.11"/>
    <s v="Prakash Mudaliar"/>
    <s v="Bronze"/>
    <x v="71"/>
    <s v="Cashier"/>
    <s v="FreshMart Ahmedabad Hub"/>
    <x v="0"/>
    <x v="1"/>
    <x v="9"/>
    <n v="6"/>
    <n v="0.11343512514815589"/>
    <x v="3"/>
  </r>
  <r>
    <s v="INV100546"/>
    <d v="2025-05-11T00:00:00"/>
    <s v="CUST0110"/>
    <s v="PRD048"/>
    <s v="STR032"/>
    <s v="EMP0110"/>
    <n v="7"/>
    <n v="168.68"/>
    <n v="10"/>
    <n v="118.08"/>
    <n v="1062.68"/>
    <n v="764.47"/>
    <n v="298.20999999999998"/>
    <x v="4"/>
    <x v="0"/>
    <x v="0"/>
    <n v="0.82499999999999996"/>
    <s v="Weekday"/>
    <x v="122"/>
    <x v="2"/>
    <n v="147.72"/>
    <s v="Pandi Chandran"/>
    <s v="Gold"/>
    <x v="178"/>
    <s v="Cashier"/>
    <s v="FreshMart Kochi Main Road"/>
    <x v="0"/>
    <x v="1"/>
    <x v="6"/>
    <n v="5"/>
    <n v="0.28062069484699059"/>
    <x v="1"/>
  </r>
  <r>
    <s v="INV100668"/>
    <d v="2025-02-11T00:00:00"/>
    <s v="CUST0185"/>
    <s v="PRD127"/>
    <s v="STR034"/>
    <s v="EMP0034"/>
    <n v="1"/>
    <n v="331.35"/>
    <n v="5"/>
    <n v="16.57"/>
    <n v="362"/>
    <n v="290.33"/>
    <n v="71.67"/>
    <x v="5"/>
    <x v="0"/>
    <x v="0"/>
    <n v="0.79236111111111107"/>
    <s v="Weekend"/>
    <x v="65"/>
    <x v="8"/>
    <n v="331.35"/>
    <s v="Janani Sekar"/>
    <s v="Bronze"/>
    <x v="185"/>
    <s v="Cashier"/>
    <s v="FreshMart Tiruppur Circle"/>
    <x v="0"/>
    <x v="1"/>
    <x v="0"/>
    <n v="2"/>
    <n v="0.19798342541436464"/>
    <x v="4"/>
  </r>
  <r>
    <s v="INV101914"/>
    <d v="2025-02-11T00:00:00"/>
    <s v="CUST0415"/>
    <s v="PRD124"/>
    <s v="STR062"/>
    <s v="EMP0350"/>
    <n v="8"/>
    <n v="139.36000000000001"/>
    <n v="10"/>
    <n v="111.49"/>
    <n v="1153.9000000000001"/>
    <n v="871.36"/>
    <n v="282.54000000000002"/>
    <x v="1"/>
    <x v="0"/>
    <x v="0"/>
    <n v="0.41736111111111113"/>
    <s v="Weekend"/>
    <x v="102"/>
    <x v="8"/>
    <n v="121.9"/>
    <s v="Bharath Devi"/>
    <s v="Gold"/>
    <x v="94"/>
    <s v="Cashier"/>
    <s v="FreshMart Hyderabad Crossing"/>
    <x v="0"/>
    <x v="1"/>
    <x v="0"/>
    <n v="2"/>
    <n v="0.24485657335990987"/>
    <x v="1"/>
  </r>
  <r>
    <s v="INV100305"/>
    <d v="2025-10-27T00:00:00"/>
    <s v="CUST0403"/>
    <s v="PRD049"/>
    <s v="STR086"/>
    <s v="EMP0263"/>
    <n v="2"/>
    <n v="418.79"/>
    <n v="10"/>
    <n v="83.76"/>
    <n v="753.82"/>
    <n v="617.88"/>
    <n v="135.94"/>
    <x v="1"/>
    <x v="0"/>
    <x v="0"/>
    <n v="0.80138888888888893"/>
    <s v="Weekday"/>
    <x v="48"/>
    <x v="2"/>
    <n v="418.79"/>
    <s v="Om Iyer"/>
    <s v="Silver"/>
    <x v="99"/>
    <s v="Cashier"/>
    <s v="FreshMart Bengaluru Circle"/>
    <x v="0"/>
    <x v="1"/>
    <x v="8"/>
    <n v="10"/>
    <n v="0.18033482794301026"/>
    <x v="1"/>
  </r>
  <r>
    <s v="INV100666"/>
    <d v="2025-10-25T00:00:00"/>
    <s v="CUST0054"/>
    <s v="PRD139"/>
    <s v="STR090"/>
    <s v="EMP0319"/>
    <n v="8"/>
    <n v="91.78"/>
    <n v="15"/>
    <n v="110.14"/>
    <n v="717.71"/>
    <n v="565.6"/>
    <n v="152.11000000000001"/>
    <x v="2"/>
    <x v="0"/>
    <x v="0"/>
    <n v="0.4597222222222222"/>
    <s v="Weekend"/>
    <x v="107"/>
    <x v="5"/>
    <n v="91.61"/>
    <s v="Deepak Pillai"/>
    <s v="Gold"/>
    <x v="244"/>
    <s v="Cashier"/>
    <s v="FreshMart Mysuru Heights"/>
    <x v="0"/>
    <x v="1"/>
    <x v="8"/>
    <n v="10"/>
    <n v="0.21193796937481713"/>
    <x v="3"/>
  </r>
  <r>
    <s v="INV102109"/>
    <d v="2025-10-20T00:00:00"/>
    <s v="CUST0670"/>
    <s v="PRD023"/>
    <s v="STR012"/>
    <s v="EMP0157"/>
    <n v="3"/>
    <n v="342.27"/>
    <n v="10"/>
    <n v="102.68"/>
    <n v="924.13"/>
    <n v="798.3"/>
    <n v="125.83"/>
    <x v="5"/>
    <x v="0"/>
    <x v="0"/>
    <n v="0.50277777777777777"/>
    <s v="Weekday"/>
    <x v="11"/>
    <x v="7"/>
    <n v="342.27"/>
    <s v="Balaji Krishnan"/>
    <s v="Bronze"/>
    <x v="142"/>
    <s v="Cashier"/>
    <s v="FreshMart Chennai Junction"/>
    <x v="0"/>
    <x v="1"/>
    <x v="8"/>
    <n v="10"/>
    <n v="0.13616049689978682"/>
    <x v="1"/>
  </r>
  <r>
    <s v="INV100578"/>
    <d v="2025-10-19T00:00:00"/>
    <s v="CUST0309"/>
    <s v="PRD065"/>
    <s v="STR086"/>
    <s v="EMP0263"/>
    <n v="7"/>
    <n v="315.37"/>
    <n v="10"/>
    <n v="220.76"/>
    <n v="2284.85"/>
    <n v="1394.12"/>
    <n v="890.73"/>
    <x v="5"/>
    <x v="0"/>
    <x v="0"/>
    <n v="0.54861111111111116"/>
    <s v="Weekend"/>
    <x v="114"/>
    <x v="11"/>
    <n v="159.5"/>
    <s v="Bharath Pillai"/>
    <s v="Gold"/>
    <x v="99"/>
    <s v="Cashier"/>
    <s v="FreshMart Bengaluru Circle"/>
    <x v="0"/>
    <x v="1"/>
    <x v="8"/>
    <n v="10"/>
    <n v="0.38984178392454649"/>
    <x v="1"/>
  </r>
  <r>
    <s v="INV102250"/>
    <d v="2025-10-18T00:00:00"/>
    <s v="CUST0295"/>
    <s v="PRD149"/>
    <s v="STR011"/>
    <s v="EMP0102"/>
    <n v="3"/>
    <n v="171.25"/>
    <n v="15"/>
    <n v="77.06"/>
    <n v="502.19"/>
    <n v="372.99"/>
    <n v="129.19999999999999"/>
    <x v="3"/>
    <x v="0"/>
    <x v="0"/>
    <n v="0.47291666666666665"/>
    <s v="Weekend"/>
    <x v="89"/>
    <x v="5"/>
    <n v="171.25"/>
    <s v="Latha Gounder"/>
    <s v="Silver"/>
    <x v="149"/>
    <s v="Cashier"/>
    <s v="FreshMart Bengaluru Enclave"/>
    <x v="0"/>
    <x v="1"/>
    <x v="8"/>
    <n v="10"/>
    <n v="0.25727314363089665"/>
    <x v="3"/>
  </r>
  <r>
    <s v="INV102482"/>
    <d v="2025-10-16T00:00:00"/>
    <s v="CUST0508"/>
    <s v="PRD034"/>
    <s v="STR089"/>
    <s v="EMP0105"/>
    <n v="2"/>
    <n v="124.84"/>
    <n v="5"/>
    <n v="12.48"/>
    <n v="237.2"/>
    <n v="194.7"/>
    <n v="42.5"/>
    <x v="5"/>
    <x v="0"/>
    <x v="0"/>
    <n v="0.81458333333333333"/>
    <s v="Weekday"/>
    <x v="13"/>
    <x v="3"/>
    <n v="124.84"/>
    <s v="Priya Subramaniam"/>
    <s v="Silver"/>
    <x v="63"/>
    <s v="Cashier"/>
    <s v="FreshMart Salem Hub"/>
    <x v="0"/>
    <x v="1"/>
    <x v="8"/>
    <n v="10"/>
    <n v="0.17917369308600339"/>
    <x v="4"/>
  </r>
  <r>
    <s v="INV101871"/>
    <d v="2025-10-15T00:00:00"/>
    <s v="CUST0583"/>
    <s v="PRD090"/>
    <s v="STR011"/>
    <s v="EMP0102"/>
    <n v="4"/>
    <n v="438.7"/>
    <n v="5"/>
    <n v="87.74"/>
    <n v="1667.06"/>
    <n v="1480.72"/>
    <n v="186.34"/>
    <x v="5"/>
    <x v="0"/>
    <x v="0"/>
    <n v="0.7319444444444444"/>
    <s v="Weekday"/>
    <x v="49"/>
    <x v="9"/>
    <n v="438.7"/>
    <s v="Sudha Achari"/>
    <s v="Silver"/>
    <x v="149"/>
    <s v="Cashier"/>
    <s v="FreshMart Bengaluru Enclave"/>
    <x v="0"/>
    <x v="1"/>
    <x v="8"/>
    <n v="10"/>
    <n v="0.11177762048156635"/>
    <x v="4"/>
  </r>
  <r>
    <s v="INV101478"/>
    <d v="2025-10-13T00:00:00"/>
    <s v="CUST0651"/>
    <s v="PRD056"/>
    <s v="STR075"/>
    <s v="EMP0171"/>
    <n v="3"/>
    <n v="333.54"/>
    <n v="5"/>
    <n v="50.03"/>
    <n v="950.59"/>
    <n v="715.29"/>
    <n v="235.3"/>
    <x v="1"/>
    <x v="0"/>
    <x v="0"/>
    <n v="0.61388888888888893"/>
    <s v="Weekday"/>
    <x v="133"/>
    <x v="2"/>
    <n v="333.54"/>
    <s v="Ilango Mudaliar"/>
    <s v="Bronze"/>
    <x v="152"/>
    <s v="Cashier"/>
    <s v="FreshMart Salem Main Road"/>
    <x v="0"/>
    <x v="1"/>
    <x v="8"/>
    <n v="10"/>
    <n v="0.24753048106965148"/>
    <x v="4"/>
  </r>
  <r>
    <s v="INV101525"/>
    <d v="2025-11-10T00:00:00"/>
    <s v="CUST0545"/>
    <s v="PRD102"/>
    <s v="STR033"/>
    <s v="EMP0024"/>
    <n v="4"/>
    <n v="400.33"/>
    <n v="10"/>
    <n v="160.13"/>
    <n v="1657.37"/>
    <n v="1363.6"/>
    <n v="293.77"/>
    <x v="4"/>
    <x v="0"/>
    <x v="0"/>
    <n v="0.4284722222222222"/>
    <s v="Weekend"/>
    <x v="63"/>
    <x v="10"/>
    <n v="400.33"/>
    <s v="Prakash Mudaliar"/>
    <s v="Bronze"/>
    <x v="156"/>
    <s v="Cashier"/>
    <s v="FreshMart Ahmedabad Complex"/>
    <x v="0"/>
    <x v="1"/>
    <x v="5"/>
    <n v="11"/>
    <n v="0.17725070442930668"/>
    <x v="1"/>
  </r>
  <r>
    <s v="INV100532"/>
    <d v="2025-10-10T00:00:00"/>
    <s v="CUST0420"/>
    <s v="PRD097"/>
    <s v="STR015"/>
    <s v="EMP0350"/>
    <n v="5"/>
    <n v="365.92"/>
    <n v="10"/>
    <n v="182.96"/>
    <n v="1646.64"/>
    <n v="1551.9"/>
    <n v="94.74"/>
    <x v="5"/>
    <x v="0"/>
    <x v="0"/>
    <n v="0.85486111111111107"/>
    <s v="Weekday"/>
    <x v="41"/>
    <x v="10"/>
    <n v="365.92"/>
    <s v="Bharath Mudaliar"/>
    <s v="Silver"/>
    <x v="94"/>
    <s v="Cashier"/>
    <s v="FreshMart Salem Circle"/>
    <x v="0"/>
    <x v="1"/>
    <x v="8"/>
    <n v="10"/>
    <n v="5.7535344701938489E-2"/>
    <x v="1"/>
  </r>
  <r>
    <s v="INV101579"/>
    <d v="2025-10-10T00:00:00"/>
    <s v="CUST0375"/>
    <s v="PRD016"/>
    <s v="STR059"/>
    <s v="EMP0314"/>
    <n v="3"/>
    <n v="61.22"/>
    <n v="20"/>
    <n v="36.729999999999997"/>
    <n v="146.93"/>
    <n v="144.44999999999999"/>
    <n v="2.48"/>
    <x v="1"/>
    <x v="0"/>
    <x v="0"/>
    <n v="0.7319444444444444"/>
    <s v="Weekday"/>
    <x v="17"/>
    <x v="7"/>
    <n v="59.92"/>
    <s v="Yogesh Gounder"/>
    <s v="Bronze"/>
    <x v="276"/>
    <s v="Cashier"/>
    <s v="FreshMart Coimbatore Plaza"/>
    <x v="0"/>
    <x v="1"/>
    <x v="8"/>
    <n v="10"/>
    <n v="1.6878785816375145E-2"/>
    <x v="2"/>
  </r>
  <r>
    <s v="INV102402"/>
    <d v="2025-08-10T00:00:00"/>
    <s v="CUST0137"/>
    <s v="PRD134"/>
    <s v="STR016"/>
    <s v="EMP0211"/>
    <n v="8"/>
    <n v="361.88"/>
    <n v="10"/>
    <n v="289.5"/>
    <n v="2605.54"/>
    <n v="2102.4"/>
    <n v="503.14"/>
    <x v="3"/>
    <x v="0"/>
    <x v="0"/>
    <n v="0.73750000000000004"/>
    <s v="Weekday"/>
    <x v="73"/>
    <x v="0"/>
    <n v="353.05"/>
    <s v="Raghav Selvam"/>
    <s v="Gold"/>
    <x v="198"/>
    <s v="Cashier"/>
    <s v="FreshMart Kochi Bypass"/>
    <x v="0"/>
    <x v="1"/>
    <x v="11"/>
    <n v="8"/>
    <n v="0.19310392471426269"/>
    <x v="1"/>
  </r>
  <r>
    <s v="INV100192"/>
    <d v="2025-06-10T00:00:00"/>
    <s v="CUST0669"/>
    <s v="PRD119"/>
    <s v="STR086"/>
    <s v="EMP0263"/>
    <n v="1"/>
    <n v="234.86"/>
    <n v="10"/>
    <n v="23.49"/>
    <n v="211.37"/>
    <n v="213.23"/>
    <n v="-1.86"/>
    <x v="5"/>
    <x v="0"/>
    <x v="0"/>
    <n v="0.82986111111111116"/>
    <s v="Weekday"/>
    <x v="96"/>
    <x v="8"/>
    <n v="234.86"/>
    <s v="Mani Krishnan"/>
    <s v="Silver"/>
    <x v="99"/>
    <s v="Cashier"/>
    <s v="FreshMart Bengaluru Circle"/>
    <x v="0"/>
    <x v="1"/>
    <x v="9"/>
    <n v="6"/>
    <n v="-8.7997350617400761E-3"/>
    <x v="1"/>
  </r>
  <r>
    <s v="INV102360"/>
    <d v="2025-06-10T00:00:00"/>
    <s v="CUST0018"/>
    <s v="PRD026"/>
    <s v="STR056"/>
    <s v="EMP0163"/>
    <n v="3"/>
    <n v="329.69"/>
    <n v="5"/>
    <n v="49.45"/>
    <n v="939.62"/>
    <n v="741.75"/>
    <n v="197.87"/>
    <x v="3"/>
    <x v="0"/>
    <x v="0"/>
    <n v="0.80625000000000002"/>
    <s v="Weekday"/>
    <x v="15"/>
    <x v="3"/>
    <n v="329.69"/>
    <s v="Kalpana Murugan"/>
    <s v="Silver"/>
    <x v="165"/>
    <s v="Cashier"/>
    <s v="FreshMart Bengaluru Junction"/>
    <x v="0"/>
    <x v="1"/>
    <x v="9"/>
    <n v="6"/>
    <n v="0.21058513015900046"/>
    <x v="4"/>
  </r>
  <r>
    <s v="INV101722"/>
    <d v="2025-05-10T00:00:00"/>
    <s v="CUST0689"/>
    <s v="PRD018"/>
    <s v="STR064"/>
    <s v="EMP0321"/>
    <n v="1"/>
    <n v="232.58"/>
    <n v="10"/>
    <n v="23.26"/>
    <n v="240.72"/>
    <n v="191.2"/>
    <n v="49.52"/>
    <x v="5"/>
    <x v="0"/>
    <x v="0"/>
    <n v="0.56111111111111112"/>
    <s v="Weekend"/>
    <x v="21"/>
    <x v="7"/>
    <n v="232.58"/>
    <s v="Karthik Pillai"/>
    <s v="Silver"/>
    <x v="204"/>
    <s v="Cashier"/>
    <s v="FreshMart Kochi Extension"/>
    <x v="0"/>
    <x v="1"/>
    <x v="6"/>
    <n v="5"/>
    <n v="0.20571618477899636"/>
    <x v="1"/>
  </r>
  <r>
    <s v="INV100667"/>
    <d v="2025-04-10T00:00:00"/>
    <s v="CUST0194"/>
    <s v="PRD029"/>
    <s v="STR008"/>
    <s v="EMP0110"/>
    <n v="2"/>
    <n v="332.73"/>
    <n v="15"/>
    <n v="99.82"/>
    <n v="650.49"/>
    <n v="522.44000000000005"/>
    <n v="128.05000000000001"/>
    <x v="1"/>
    <x v="0"/>
    <x v="0"/>
    <n v="0.48194444444444445"/>
    <s v="Weekend"/>
    <x v="9"/>
    <x v="3"/>
    <n v="332.73"/>
    <s v="Bhuvana Subramaniam"/>
    <s v="Silver"/>
    <x v="178"/>
    <s v="Cashier"/>
    <s v="FreshMart Kochi Plaza"/>
    <x v="0"/>
    <x v="1"/>
    <x v="4"/>
    <n v="4"/>
    <n v="0.196851604175314"/>
    <x v="3"/>
  </r>
  <r>
    <s v="INV101130"/>
    <d v="2025-03-10T00:00:00"/>
    <s v="CUST0485"/>
    <s v="PRD006"/>
    <s v="STR077"/>
    <s v="EMP0030"/>
    <n v="8"/>
    <n v="362.77"/>
    <n v="10"/>
    <n v="290.22000000000003"/>
    <n v="2611.94"/>
    <n v="1730.56"/>
    <n v="881.38"/>
    <x v="1"/>
    <x v="0"/>
    <x v="0"/>
    <n v="0.52569444444444446"/>
    <s v="Weekday"/>
    <x v="81"/>
    <x v="6"/>
    <n v="343.56"/>
    <s v="Dhanush Venkataraman"/>
    <s v="Gold"/>
    <x v="110"/>
    <s v="Cashier"/>
    <s v="FreshMart Kochi Gardens"/>
    <x v="0"/>
    <x v="1"/>
    <x v="3"/>
    <n v="3"/>
    <n v="0.33744266713630483"/>
    <x v="1"/>
  </r>
  <r>
    <s v="INV101465"/>
    <d v="2025-01-10T00:00:00"/>
    <s v="CUST0666"/>
    <s v="PRD007"/>
    <s v="STR089"/>
    <s v="EMP0105"/>
    <n v="5"/>
    <n v="463.77"/>
    <n v="10"/>
    <n v="231.88"/>
    <n v="2086.9699999999998"/>
    <n v="1327.2"/>
    <n v="759.77"/>
    <x v="5"/>
    <x v="0"/>
    <x v="0"/>
    <n v="0.85486111111111107"/>
    <s v="Weekday"/>
    <x v="7"/>
    <x v="6"/>
    <n v="437.49"/>
    <s v="Anand Reddy"/>
    <s v="Gold"/>
    <x v="63"/>
    <s v="Cashier"/>
    <s v="FreshMart Salem Hub"/>
    <x v="0"/>
    <x v="1"/>
    <x v="7"/>
    <n v="1"/>
    <n v="0.36405410715055803"/>
    <x v="1"/>
  </r>
  <r>
    <s v="INV100688"/>
    <d v="2025-09-30T00:00:00"/>
    <s v="CUST0333"/>
    <s v="PRD109"/>
    <s v="STR071"/>
    <s v="EMP0120"/>
    <n v="4"/>
    <n v="157.97999999999999"/>
    <n v="5"/>
    <n v="31.6"/>
    <n v="600.32000000000005"/>
    <n v="551.79999999999995"/>
    <n v="48.52"/>
    <x v="1"/>
    <x v="0"/>
    <x v="0"/>
    <n v="0.77361111111111114"/>
    <s v="Weekday"/>
    <x v="18"/>
    <x v="4"/>
    <n v="157.97999999999999"/>
    <s v="Sangeetha Pandian"/>
    <s v="Silver"/>
    <x v="147"/>
    <s v="Cashier"/>
    <s v="FreshMart Salem Crossing"/>
    <x v="0"/>
    <x v="1"/>
    <x v="10"/>
    <n v="9"/>
    <n v="8.0823560767590619E-2"/>
    <x v="4"/>
  </r>
  <r>
    <s v="INV101068"/>
    <d v="2025-09-29T00:00:00"/>
    <s v="CUST0610"/>
    <s v="PRD023"/>
    <s v="STR070"/>
    <s v="EMP0064"/>
    <n v="7"/>
    <n v="367.68"/>
    <n v="15"/>
    <n v="386.06"/>
    <n v="2187.6999999999998"/>
    <n v="1862.7"/>
    <n v="325"/>
    <x v="3"/>
    <x v="0"/>
    <x v="0"/>
    <n v="0.39097222222222222"/>
    <s v="Weekday"/>
    <x v="11"/>
    <x v="7"/>
    <n v="342.27"/>
    <s v="Gokul Chettiar"/>
    <s v="Gold"/>
    <x v="174"/>
    <s v="Cashier"/>
    <s v="FreshMart Bengaluru Nagar"/>
    <x v="0"/>
    <x v="1"/>
    <x v="10"/>
    <n v="9"/>
    <n v="0.14855784613978151"/>
    <x v="3"/>
  </r>
  <r>
    <s v="INV101986"/>
    <d v="2025-09-28T00:00:00"/>
    <s v="CUST0270"/>
    <s v="PRD031"/>
    <s v="STR086"/>
    <s v="EMP0263"/>
    <n v="4"/>
    <n v="389.74"/>
    <n v="15"/>
    <n v="233.84"/>
    <n v="1523.89"/>
    <n v="1087.1199999999999"/>
    <n v="436.77"/>
    <x v="2"/>
    <x v="0"/>
    <x v="0"/>
    <n v="0.82847222222222228"/>
    <s v="Weekend"/>
    <x v="50"/>
    <x v="3"/>
    <n v="342.46"/>
    <s v="Banu Venkataraman"/>
    <s v="Gold"/>
    <x v="99"/>
    <s v="Cashier"/>
    <s v="FreshMart Bengaluru Circle"/>
    <x v="0"/>
    <x v="1"/>
    <x v="10"/>
    <n v="9"/>
    <n v="0.28661517563603667"/>
    <x v="3"/>
  </r>
  <r>
    <s v="INV100197"/>
    <d v="2025-09-24T00:00:00"/>
    <s v="CUST0101"/>
    <s v="PRD019"/>
    <s v="STR018"/>
    <s v="EMP0308"/>
    <n v="5"/>
    <n v="448.94"/>
    <n v="10"/>
    <n v="224.47"/>
    <n v="2020.23"/>
    <n v="1900.4"/>
    <n v="119.83"/>
    <x v="4"/>
    <x v="0"/>
    <x v="0"/>
    <n v="0.41041666666666665"/>
    <s v="Weekday"/>
    <x v="85"/>
    <x v="7"/>
    <n v="448.94"/>
    <s v="Dinesh Nair"/>
    <s v="Silver"/>
    <x v="80"/>
    <s v="Cashier"/>
    <s v="FreshMart Hyderabad Main Road"/>
    <x v="0"/>
    <x v="1"/>
    <x v="10"/>
    <n v="9"/>
    <n v="5.9315028486855458E-2"/>
    <x v="1"/>
  </r>
  <r>
    <s v="INV101002"/>
    <d v="2025-09-23T00:00:00"/>
    <s v="CUST0592"/>
    <s v="PRD075"/>
    <s v="STR086"/>
    <s v="EMP0263"/>
    <n v="7"/>
    <n v="327.96"/>
    <n v="15"/>
    <n v="344.36"/>
    <n v="1951.36"/>
    <n v="1576.96"/>
    <n v="374.4"/>
    <x v="4"/>
    <x v="0"/>
    <x v="0"/>
    <n v="0.88541666666666663"/>
    <s v="Weekday"/>
    <x v="20"/>
    <x v="1"/>
    <n v="297.32"/>
    <s v="Anjali Menon"/>
    <s v="Gold"/>
    <x v="99"/>
    <s v="Cashier"/>
    <s v="FreshMart Bengaluru Circle"/>
    <x v="0"/>
    <x v="1"/>
    <x v="10"/>
    <n v="9"/>
    <n v="0.19186618563463431"/>
    <x v="3"/>
  </r>
  <r>
    <s v="INV102086"/>
    <d v="2025-09-22T00:00:00"/>
    <s v="CUST0483"/>
    <s v="PRD084"/>
    <s v="STR076"/>
    <s v="EMP0099"/>
    <n v="3"/>
    <n v="221.61"/>
    <n v="15"/>
    <n v="99.72"/>
    <n v="565.11"/>
    <n v="546.51"/>
    <n v="18.600000000000001"/>
    <x v="4"/>
    <x v="0"/>
    <x v="0"/>
    <n v="0.41597222222222224"/>
    <s v="Weekday"/>
    <x v="36"/>
    <x v="9"/>
    <n v="221.61"/>
    <s v="Deepak Chandran"/>
    <s v="Silver"/>
    <x v="170"/>
    <s v="Cashier"/>
    <s v="FreshMart Hyderabad Towers"/>
    <x v="0"/>
    <x v="1"/>
    <x v="10"/>
    <n v="9"/>
    <n v="3.2913945957424223E-2"/>
    <x v="3"/>
  </r>
  <r>
    <s v="INV100023"/>
    <d v="2025-09-18T00:00:00"/>
    <s v="CUST0058"/>
    <s v="PRD108"/>
    <s v="STR020"/>
    <s v="EMP0029"/>
    <n v="6"/>
    <n v="337.98"/>
    <n v="15"/>
    <n v="304.18"/>
    <n v="1723.7"/>
    <n v="1559.58"/>
    <n v="164.12"/>
    <x v="0"/>
    <x v="0"/>
    <x v="0"/>
    <n v="0.89166666666666672"/>
    <s v="Weekday"/>
    <x v="140"/>
    <x v="4"/>
    <n v="306.62"/>
    <s v="Tara Devi"/>
    <s v="Gold"/>
    <x v="265"/>
    <s v="Cashier"/>
    <s v="FreshMart Erode Circle"/>
    <x v="0"/>
    <x v="1"/>
    <x v="10"/>
    <n v="9"/>
    <n v="9.5213784301212509E-2"/>
    <x v="3"/>
  </r>
  <r>
    <s v="INV100027"/>
    <d v="2025-09-16T00:00:00"/>
    <s v="CUST0611"/>
    <s v="PRD016"/>
    <s v="STR049"/>
    <s v="EMP0183"/>
    <n v="5"/>
    <n v="67.989999999999995"/>
    <n v="20"/>
    <n v="67.989999999999995"/>
    <n v="271.95999999999998"/>
    <n v="240.75"/>
    <n v="31.21"/>
    <x v="4"/>
    <x v="0"/>
    <x v="0"/>
    <n v="0.61736111111111114"/>
    <s v="Weekday"/>
    <x v="17"/>
    <x v="7"/>
    <n v="59.92"/>
    <s v="Vasanth Iyer"/>
    <s v="Gold"/>
    <x v="146"/>
    <s v="Cashier"/>
    <s v="FreshMart Mysuru Circle"/>
    <x v="0"/>
    <x v="1"/>
    <x v="10"/>
    <n v="9"/>
    <n v="0.11475952345933227"/>
    <x v="2"/>
  </r>
  <r>
    <s v="INV101008"/>
    <d v="2025-09-15T00:00:00"/>
    <s v="CUST0242"/>
    <s v="PRD092"/>
    <s v="STR059"/>
    <s v="EMP0048"/>
    <n v="3"/>
    <n v="240.29"/>
    <n v="10"/>
    <n v="72.09"/>
    <n v="648.78"/>
    <n v="577.16999999999996"/>
    <n v="71.61"/>
    <x v="4"/>
    <x v="0"/>
    <x v="0"/>
    <n v="0.7055555555555556"/>
    <s v="Weekday"/>
    <x v="22"/>
    <x v="9"/>
    <n v="224.28"/>
    <s v="Unknown"/>
    <s v="Gold"/>
    <x v="291"/>
    <s v="Cashier"/>
    <s v="FreshMart Coimbatore Plaza"/>
    <x v="0"/>
    <x v="1"/>
    <x v="10"/>
    <n v="9"/>
    <n v="0.11037639877924721"/>
    <x v="1"/>
  </r>
  <r>
    <s v="INV100025"/>
    <d v="2025-09-14T00:00:00"/>
    <s v="CUST0507"/>
    <s v="PRD111"/>
    <s v="STR001"/>
    <s v="EMP0048"/>
    <n v="5"/>
    <n v="225.45"/>
    <n v="10"/>
    <n v="112.72"/>
    <n v="1166.71"/>
    <n v="954.5"/>
    <n v="212.21"/>
    <x v="0"/>
    <x v="0"/>
    <x v="0"/>
    <n v="0.84375"/>
    <s v="Weekend"/>
    <x v="29"/>
    <x v="4"/>
    <n v="225.45"/>
    <s v="Kamala Iyer"/>
    <s v="Silver"/>
    <x v="291"/>
    <s v="Cashier"/>
    <s v="FreshMart Madurai Crossing"/>
    <x v="0"/>
    <x v="1"/>
    <x v="10"/>
    <n v="9"/>
    <n v="0.18188752989174689"/>
    <x v="1"/>
  </r>
  <r>
    <s v="INV101020"/>
    <d v="2025-09-14T00:00:00"/>
    <s v="CUST0670"/>
    <s v="PRD012"/>
    <s v="STR011"/>
    <s v="EMP0058"/>
    <n v="1"/>
    <n v="541.35"/>
    <n v="5"/>
    <n v="27.07"/>
    <n v="591.41999999999996"/>
    <n v="336.4"/>
    <n v="255.02"/>
    <x v="5"/>
    <x v="0"/>
    <x v="0"/>
    <n v="0.7729166666666667"/>
    <s v="Weekend"/>
    <x v="51"/>
    <x v="6"/>
    <n v="541.35"/>
    <s v="Balaji Krishnan"/>
    <s v="Bronze"/>
    <x v="119"/>
    <s v="Cashier"/>
    <s v="FreshMart Bengaluru Enclave"/>
    <x v="0"/>
    <x v="1"/>
    <x v="10"/>
    <n v="9"/>
    <n v="0.43119948598288871"/>
    <x v="4"/>
  </r>
  <r>
    <s v="INV101687"/>
    <d v="2025-09-14T00:00:00"/>
    <s v="CUST0657"/>
    <s v="PRD034"/>
    <s v="STR077"/>
    <s v="EMP0030"/>
    <n v="5"/>
    <n v="124.84"/>
    <n v="10"/>
    <n v="62.42"/>
    <n v="646.04999999999995"/>
    <n v="486.75"/>
    <n v="159.30000000000001"/>
    <x v="1"/>
    <x v="0"/>
    <x v="0"/>
    <n v="0.69722222222222219"/>
    <s v="Weekend"/>
    <x v="13"/>
    <x v="3"/>
    <n v="124.84"/>
    <s v="Devi Pandian"/>
    <s v="Silver"/>
    <x v="110"/>
    <s v="Cashier"/>
    <s v="FreshMart Kochi Gardens"/>
    <x v="0"/>
    <x v="1"/>
    <x v="10"/>
    <n v="9"/>
    <n v="0.24657534246575347"/>
    <x v="1"/>
  </r>
  <r>
    <s v="INV100672"/>
    <d v="2025-09-13T00:00:00"/>
    <s v="CUST0297"/>
    <s v="PRD066"/>
    <s v="STR019"/>
    <s v="EMP0064"/>
    <n v="5"/>
    <n v="510.63"/>
    <n v="5"/>
    <n v="127.66"/>
    <n v="2789.31"/>
    <n v="1827.85"/>
    <n v="961.46"/>
    <x v="4"/>
    <x v="0"/>
    <x v="0"/>
    <n v="0.5493055555555556"/>
    <s v="Weekend"/>
    <x v="126"/>
    <x v="11"/>
    <n v="491.81"/>
    <s v="Nithya Sharma"/>
    <s v="Gold"/>
    <x v="174"/>
    <s v="Cashier"/>
    <s v="FreshMart Hyderabad Heights"/>
    <x v="0"/>
    <x v="1"/>
    <x v="10"/>
    <n v="9"/>
    <n v="0.34469456603962989"/>
    <x v="4"/>
  </r>
  <r>
    <s v="INV100636"/>
    <d v="2025-10-09T00:00:00"/>
    <s v="CUST0269"/>
    <s v="PRD140"/>
    <s v="STR028"/>
    <s v="EMP0123"/>
    <n v="4"/>
    <n v="352.51"/>
    <n v="10"/>
    <n v="141"/>
    <n v="1269.04"/>
    <n v="1040.24"/>
    <n v="228.8"/>
    <x v="3"/>
    <x v="0"/>
    <x v="0"/>
    <n v="0.47499999999999998"/>
    <s v="Weekday"/>
    <x v="128"/>
    <x v="5"/>
    <n v="352.51"/>
    <s v="Naveen Naidu"/>
    <s v="Silver"/>
    <x v="111"/>
    <s v="Cashier"/>
    <s v="FreshMart Ahmedabad Hub"/>
    <x v="0"/>
    <x v="1"/>
    <x v="8"/>
    <n v="10"/>
    <n v="0.18029376536594593"/>
    <x v="1"/>
  </r>
  <r>
    <s v="INV100687"/>
    <d v="2025-02-09T00:00:00"/>
    <s v="CUST0051"/>
    <s v="PRD069"/>
    <s v="STR090"/>
    <s v="EMP0053"/>
    <n v="4"/>
    <n v="504.35"/>
    <n v="5"/>
    <n v="100.87"/>
    <n v="1916.53"/>
    <n v="1347.2"/>
    <n v="569.33000000000004"/>
    <x v="1"/>
    <x v="0"/>
    <x v="0"/>
    <n v="0.6333333333333333"/>
    <s v="Weekday"/>
    <x v="142"/>
    <x v="11"/>
    <n v="468.94"/>
    <s v="Ovi Devi"/>
    <s v="Gold"/>
    <x v="308"/>
    <s v="Cashier"/>
    <s v="FreshMart Mysuru Heights"/>
    <x v="0"/>
    <x v="1"/>
    <x v="0"/>
    <n v="2"/>
    <n v="0.29706292100828063"/>
    <x v="4"/>
  </r>
  <r>
    <s v="INV101344"/>
    <d v="2025-01-09T00:00:00"/>
    <s v="CUST0201"/>
    <s v="PRD090"/>
    <s v="STR049"/>
    <s v="EMP0183"/>
    <n v="4"/>
    <n v="438.7"/>
    <n v="15"/>
    <n v="263.22000000000003"/>
    <n v="1491.58"/>
    <n v="1480.72"/>
    <n v="10.86"/>
    <x v="0"/>
    <x v="0"/>
    <x v="0"/>
    <n v="0.81111111111111112"/>
    <s v="Weekday"/>
    <x v="49"/>
    <x v="9"/>
    <n v="438.7"/>
    <s v="Lalitha Menon"/>
    <s v="Bronze"/>
    <x v="146"/>
    <s v="Cashier"/>
    <s v="FreshMart Mysuru Circle"/>
    <x v="0"/>
    <x v="1"/>
    <x v="7"/>
    <n v="1"/>
    <n v="7.2808699499859212E-3"/>
    <x v="3"/>
  </r>
  <r>
    <s v="INV101717"/>
    <d v="2025-08-30T00:00:00"/>
    <s v="CUST0227"/>
    <s v="PRD017"/>
    <s v="STR086"/>
    <s v="EMP0263"/>
    <n v="5"/>
    <n v="464.41"/>
    <n v="15"/>
    <n v="348.31"/>
    <n v="2269.8000000000002"/>
    <n v="1988.45"/>
    <n v="281.35000000000002"/>
    <x v="2"/>
    <x v="0"/>
    <x v="0"/>
    <n v="0.62013888888888891"/>
    <s v="Weekend"/>
    <x v="34"/>
    <x v="7"/>
    <n v="464.41"/>
    <s v="Unknown"/>
    <s v="Silver"/>
    <x v="99"/>
    <s v="Cashier"/>
    <s v="FreshMart Bengaluru Circle"/>
    <x v="0"/>
    <x v="1"/>
    <x v="11"/>
    <n v="8"/>
    <n v="0.12395365230416777"/>
    <x v="3"/>
  </r>
  <r>
    <s v="INV100318"/>
    <d v="2025-08-28T00:00:00"/>
    <s v="CUST0647"/>
    <s v="PRD021"/>
    <s v="STR091"/>
    <s v="EMP0307"/>
    <n v="4"/>
    <n v="44.33"/>
    <n v="20"/>
    <n v="35.46"/>
    <n v="141.86000000000001"/>
    <n v="129.6"/>
    <n v="12.26"/>
    <x v="4"/>
    <x v="0"/>
    <x v="0"/>
    <n v="0.66388888888888886"/>
    <s v="Weekday"/>
    <x v="67"/>
    <x v="7"/>
    <n v="38.659999999999997"/>
    <s v="Kalpana Nathan"/>
    <s v="Gold"/>
    <x v="310"/>
    <s v="Cashier"/>
    <s v="FreshMart Tiruppur Plaza"/>
    <x v="0"/>
    <x v="1"/>
    <x v="11"/>
    <n v="8"/>
    <n v="8.6423234174538274E-2"/>
    <x v="2"/>
  </r>
  <r>
    <s v="INV100321"/>
    <d v="2025-08-23T00:00:00"/>
    <s v="CUST0181"/>
    <s v="PRD081"/>
    <s v="STR012"/>
    <s v="EMP0157"/>
    <n v="1"/>
    <n v="55.81"/>
    <n v="20"/>
    <n v="11.16"/>
    <n v="51.35"/>
    <n v="44.96"/>
    <n v="6.39"/>
    <x v="2"/>
    <x v="0"/>
    <x v="0"/>
    <n v="0.44722222222222224"/>
    <s v="Weekend"/>
    <x v="70"/>
    <x v="1"/>
    <n v="55.81"/>
    <s v="Ashok Krishnan"/>
    <s v="Silver"/>
    <x v="142"/>
    <s v="Cashier"/>
    <s v="FreshMart Chennai Junction"/>
    <x v="0"/>
    <x v="1"/>
    <x v="11"/>
    <n v="8"/>
    <n v="0.12444011684518012"/>
    <x v="2"/>
  </r>
  <r>
    <s v="INV102107"/>
    <d v="2025-08-22T00:00:00"/>
    <s v="CUST0451"/>
    <s v="PRD005"/>
    <s v="STR089"/>
    <s v="EMP0105"/>
    <n v="3"/>
    <n v="332.74"/>
    <n v="10"/>
    <n v="99.82"/>
    <n v="898.4"/>
    <n v="615.80999999999995"/>
    <n v="282.58999999999997"/>
    <x v="3"/>
    <x v="0"/>
    <x v="0"/>
    <n v="0.71458333333333335"/>
    <s v="Weekday"/>
    <x v="24"/>
    <x v="6"/>
    <n v="332.74"/>
    <s v="Divya Nair"/>
    <s v="Silver"/>
    <x v="63"/>
    <s v="Cashier"/>
    <s v="FreshMart Salem Hub"/>
    <x v="0"/>
    <x v="1"/>
    <x v="11"/>
    <n v="8"/>
    <n v="0.31454808548530722"/>
    <x v="1"/>
  </r>
  <r>
    <s v="INV100232"/>
    <d v="2025-08-21T00:00:00"/>
    <s v="CUST0446"/>
    <s v="PRD015"/>
    <s v="STR033"/>
    <s v="EMP0024"/>
    <n v="2"/>
    <n v="459.58"/>
    <n v="10"/>
    <n v="91.92"/>
    <n v="827.24"/>
    <n v="773.78"/>
    <n v="53.46"/>
    <x v="4"/>
    <x v="0"/>
    <x v="0"/>
    <n v="0.83194444444444449"/>
    <s v="Weekday"/>
    <x v="19"/>
    <x v="7"/>
    <n v="459.58"/>
    <s v="Ramesh Sharma"/>
    <s v="Silver"/>
    <x v="156"/>
    <s v="Cashier"/>
    <s v="FreshMart Ahmedabad Complex"/>
    <x v="0"/>
    <x v="1"/>
    <x v="11"/>
    <n v="8"/>
    <n v="6.4624534596973066E-2"/>
    <x v="1"/>
  </r>
  <r>
    <s v="INV100999"/>
    <d v="2025-08-19T00:00:00"/>
    <s v="CUST0115"/>
    <s v="PRD119"/>
    <s v="STR018"/>
    <s v="EMP0308"/>
    <n v="1"/>
    <n v="234.86"/>
    <n v="5"/>
    <n v="11.74"/>
    <n v="223.12"/>
    <n v="213.23"/>
    <n v="9.89"/>
    <x v="4"/>
    <x v="0"/>
    <x v="0"/>
    <n v="0.49236111111111114"/>
    <s v="Weekday"/>
    <x v="96"/>
    <x v="8"/>
    <n v="234.86"/>
    <s v="Venkat Chettiar"/>
    <s v="Silver"/>
    <x v="80"/>
    <s v="Cashier"/>
    <s v="FreshMart Hyderabad Main Road"/>
    <x v="0"/>
    <x v="1"/>
    <x v="11"/>
    <n v="8"/>
    <n v="4.4325923269989242E-2"/>
    <x v="4"/>
  </r>
  <r>
    <s v="INV102292"/>
    <d v="2025-08-17T00:00:00"/>
    <s v="CUST0315"/>
    <s v="PRD117"/>
    <s v="STR047"/>
    <s v="EMP0108"/>
    <n v="1"/>
    <n v="268.32"/>
    <n v="5"/>
    <n v="13.42"/>
    <n v="293.13"/>
    <n v="241.44"/>
    <n v="51.69"/>
    <x v="5"/>
    <x v="0"/>
    <x v="0"/>
    <n v="0.52777777777777779"/>
    <s v="Weekend"/>
    <x v="60"/>
    <x v="8"/>
    <n v="268.32"/>
    <s v="Aishwarya Varma"/>
    <s v="Silver"/>
    <x v="302"/>
    <s v="Cashier"/>
    <s v="FreshMart Hyderabad Enclave"/>
    <x v="0"/>
    <x v="1"/>
    <x v="11"/>
    <n v="8"/>
    <n v="0.17633814348582541"/>
    <x v="4"/>
  </r>
  <r>
    <s v="INV100732"/>
    <d v="2025-08-14T00:00:00"/>
    <s v="CUST0324"/>
    <s v="PRD015"/>
    <s v="STR077"/>
    <s v="EMP0030"/>
    <n v="6"/>
    <n v="475.53"/>
    <n v="20"/>
    <n v="570.64"/>
    <n v="2282.54"/>
    <n v="2321.34"/>
    <n v="-38.799999999999997"/>
    <x v="2"/>
    <x v="0"/>
    <x v="0"/>
    <n v="0.69513888888888886"/>
    <s v="Weekday"/>
    <x v="19"/>
    <x v="7"/>
    <n v="459.58"/>
    <s v="Tamil Velan"/>
    <s v="Gold"/>
    <x v="110"/>
    <s v="Cashier"/>
    <s v="FreshMart Kochi Gardens"/>
    <x v="0"/>
    <x v="1"/>
    <x v="11"/>
    <n v="8"/>
    <n v="-1.6998606815214628E-2"/>
    <x v="2"/>
  </r>
  <r>
    <s v="INV102165"/>
    <d v="2025-03-08T00:00:00"/>
    <s v="CUST0677"/>
    <s v="PRD025"/>
    <s v="STR056"/>
    <s v="EMP0163"/>
    <n v="8"/>
    <n v="388.66"/>
    <n v="15"/>
    <n v="466.39"/>
    <n v="3039.32"/>
    <n v="2287.1999999999998"/>
    <n v="752.12"/>
    <x v="4"/>
    <x v="0"/>
    <x v="0"/>
    <n v="0.85069444444444442"/>
    <s v="Weekend"/>
    <x v="8"/>
    <x v="3"/>
    <n v="383.51"/>
    <s v="Kamala Naidu"/>
    <s v="Gold"/>
    <x v="165"/>
    <s v="Cashier"/>
    <s v="FreshMart Bengaluru Junction"/>
    <x v="0"/>
    <x v="1"/>
    <x v="3"/>
    <n v="3"/>
    <n v="0.24746324835818537"/>
    <x v="3"/>
  </r>
  <r>
    <s v="INV101522"/>
    <d v="2025-07-28T00:00:00"/>
    <s v="CUST0634"/>
    <s v="PRD026"/>
    <s v="STR007"/>
    <s v="EMP0138"/>
    <n v="8"/>
    <n v="366.27"/>
    <n v="20"/>
    <n v="586.03"/>
    <n v="2344.13"/>
    <n v="1978"/>
    <n v="366.13"/>
    <x v="0"/>
    <x v="0"/>
    <x v="0"/>
    <n v="0.81666666666666665"/>
    <s v="Weekday"/>
    <x v="15"/>
    <x v="3"/>
    <n v="329.69"/>
    <s v="Chandrasekar Pandian"/>
    <s v="Gold"/>
    <x v="250"/>
    <s v="Cashier"/>
    <s v="FreshMart Mysuru Towers"/>
    <x v="0"/>
    <x v="1"/>
    <x v="1"/>
    <n v="7"/>
    <n v="0.15619014303814208"/>
    <x v="2"/>
  </r>
  <r>
    <s v="INV101127"/>
    <d v="2025-07-20T00:00:00"/>
    <s v="CUST0269"/>
    <s v="PRD094"/>
    <s v="STR012"/>
    <s v="EMP0157"/>
    <n v="3"/>
    <n v="298.68"/>
    <n v="5"/>
    <n v="44.8"/>
    <n v="978.93"/>
    <n v="752.07"/>
    <n v="226.86"/>
    <x v="4"/>
    <x v="0"/>
    <x v="0"/>
    <n v="0.53819444444444442"/>
    <s v="Weekend"/>
    <x v="130"/>
    <x v="10"/>
    <n v="298.68"/>
    <s v="Naveen Naidu"/>
    <s v="Silver"/>
    <x v="142"/>
    <s v="Cashier"/>
    <s v="FreshMart Chennai Junction"/>
    <x v="0"/>
    <x v="1"/>
    <x v="1"/>
    <n v="7"/>
    <n v="0.23174282124360274"/>
    <x v="4"/>
  </r>
  <r>
    <s v="INV100083"/>
    <d v="2025-07-16T00:00:00"/>
    <s v="CUST0676"/>
    <s v="PRD142"/>
    <s v="STR059"/>
    <s v="EMP0163"/>
    <n v="8"/>
    <n v="530.14"/>
    <n v="5"/>
    <n v="212.06"/>
    <n v="4029.06"/>
    <n v="3166.96"/>
    <n v="862.1"/>
    <x v="1"/>
    <x v="0"/>
    <x v="0"/>
    <n v="0.75694444444444442"/>
    <s v="Weekday"/>
    <x v="62"/>
    <x v="5"/>
    <n v="522.78"/>
    <s v="Dhanush Mudaliar"/>
    <s v="Gold"/>
    <x v="165"/>
    <s v="Cashier"/>
    <s v="FreshMart Coimbatore Plaza"/>
    <x v="0"/>
    <x v="1"/>
    <x v="1"/>
    <n v="7"/>
    <n v="0.21397050428635961"/>
    <x v="4"/>
  </r>
  <r>
    <s v="INV100873"/>
    <d v="2025-07-16T00:00:00"/>
    <s v="CUST0599"/>
    <s v="PRD029"/>
    <s v="STR049"/>
    <s v="EMP0183"/>
    <n v="8"/>
    <n v="355.97"/>
    <n v="20"/>
    <n v="569.54999999999995"/>
    <n v="2278.21"/>
    <n v="2089.7600000000002"/>
    <n v="188.45"/>
    <x v="1"/>
    <x v="0"/>
    <x v="0"/>
    <n v="0.79722222222222228"/>
    <s v="Weekday"/>
    <x v="9"/>
    <x v="3"/>
    <n v="332.73"/>
    <s v="Kalpana Subramaniam"/>
    <s v="Gold"/>
    <x v="146"/>
    <s v="Cashier"/>
    <s v="FreshMart Mysuru Circle"/>
    <x v="0"/>
    <x v="1"/>
    <x v="1"/>
    <n v="7"/>
    <n v="8.271845001119299E-2"/>
    <x v="2"/>
  </r>
  <r>
    <s v="INV101559"/>
    <d v="2025-07-16T00:00:00"/>
    <s v="CUST0041"/>
    <s v="PRD123"/>
    <s v="STR056"/>
    <s v="EMP0163"/>
    <n v="5"/>
    <n v="183.39"/>
    <n v="10"/>
    <n v="91.69"/>
    <n v="825.26"/>
    <n v="792.15"/>
    <n v="33.11"/>
    <x v="2"/>
    <x v="0"/>
    <x v="0"/>
    <n v="0.38680555555555557"/>
    <s v="Weekday"/>
    <x v="137"/>
    <x v="8"/>
    <n v="183.39"/>
    <s v="Geetha Iyer"/>
    <s v="Silver"/>
    <x v="165"/>
    <s v="Cashier"/>
    <s v="FreshMart Bengaluru Junction"/>
    <x v="0"/>
    <x v="1"/>
    <x v="1"/>
    <n v="7"/>
    <n v="4.0120689237331267E-2"/>
    <x v="1"/>
  </r>
  <r>
    <s v="INV100710"/>
    <d v="2025-08-07T00:00:00"/>
    <s v="CUST0310"/>
    <s v="PRD123"/>
    <s v="STR023"/>
    <s v="EMP0211"/>
    <n v="4"/>
    <n v="183.39"/>
    <n v="5"/>
    <n v="36.68"/>
    <n v="696.88"/>
    <n v="633.72"/>
    <n v="63.16"/>
    <x v="4"/>
    <x v="0"/>
    <x v="0"/>
    <n v="0.60138888888888886"/>
    <s v="Weekday"/>
    <x v="137"/>
    <x v="8"/>
    <n v="183.39"/>
    <s v="Venkat Devi"/>
    <s v="Bronze"/>
    <x v="198"/>
    <s v="Cashier"/>
    <s v="FreshMart Mysuru Square"/>
    <x v="0"/>
    <x v="1"/>
    <x v="11"/>
    <n v="8"/>
    <n v="9.0632533578234406E-2"/>
    <x v="4"/>
  </r>
  <r>
    <s v="INV101420"/>
    <d v="2025-06-30T00:00:00"/>
    <s v="CUST0291"/>
    <s v="PRD035"/>
    <s v="STR062"/>
    <s v="EMP0350"/>
    <n v="4"/>
    <n v="503.36"/>
    <n v="15"/>
    <n v="302.02"/>
    <n v="1711.42"/>
    <n v="1559.2"/>
    <n v="152.22"/>
    <x v="5"/>
    <x v="0"/>
    <x v="0"/>
    <n v="0.41458333333333336"/>
    <s v="Weekday"/>
    <x v="40"/>
    <x v="3"/>
    <n v="503.36"/>
    <s v="Revathi Sharma"/>
    <s v="Bronze"/>
    <x v="94"/>
    <s v="Cashier"/>
    <s v="FreshMart Hyderabad Crossing"/>
    <x v="0"/>
    <x v="1"/>
    <x v="9"/>
    <n v="6"/>
    <n v="8.8943684192074407E-2"/>
    <x v="3"/>
  </r>
  <r>
    <s v="INV100541"/>
    <d v="2025-06-24T00:00:00"/>
    <s v="CUST0410"/>
    <s v="PRD009"/>
    <s v="STR064"/>
    <s v="EMP0321"/>
    <n v="3"/>
    <n v="661.91"/>
    <n v="15"/>
    <n v="297.86"/>
    <n v="1687.87"/>
    <n v="1196.1600000000001"/>
    <n v="491.71"/>
    <x v="2"/>
    <x v="0"/>
    <x v="0"/>
    <n v="0.73263888888888884"/>
    <s v="Weekday"/>
    <x v="108"/>
    <x v="6"/>
    <n v="661.91"/>
    <s v="Revathi Gounder"/>
    <s v="Bronze"/>
    <x v="204"/>
    <s v="Cashier"/>
    <s v="FreshMart Kochi Extension"/>
    <x v="0"/>
    <x v="1"/>
    <x v="9"/>
    <n v="6"/>
    <n v="0.29131982913376031"/>
    <x v="3"/>
  </r>
  <r>
    <s v="INV101766"/>
    <d v="2025-06-24T00:00:00"/>
    <s v="CUST0442"/>
    <s v="PRD055"/>
    <s v="STR019"/>
    <s v="EMP0064"/>
    <n v="3"/>
    <n v="125.15"/>
    <n v="20"/>
    <n v="75.09"/>
    <n v="300.36"/>
    <n v="287.10000000000002"/>
    <n v="13.26"/>
    <x v="0"/>
    <x v="0"/>
    <x v="0"/>
    <n v="0.44791666666666669"/>
    <s v="Weekday"/>
    <x v="101"/>
    <x v="2"/>
    <n v="125.15"/>
    <s v="Kamala Rao"/>
    <s v="Silver"/>
    <x v="174"/>
    <s v="Cashier"/>
    <s v="FreshMart Hyderabad Heights"/>
    <x v="0"/>
    <x v="1"/>
    <x v="9"/>
    <n v="6"/>
    <n v="4.4147023571713941E-2"/>
    <x v="2"/>
  </r>
  <r>
    <s v="INV102083"/>
    <d v="2025-06-22T00:00:00"/>
    <s v="CUST0516"/>
    <s v="PRD108"/>
    <s v="STR023"/>
    <s v="EMP0064"/>
    <n v="5"/>
    <n v="337.35"/>
    <n v="10"/>
    <n v="168.68"/>
    <n v="1745.78"/>
    <n v="1299.6500000000001"/>
    <n v="446.13"/>
    <x v="2"/>
    <x v="0"/>
    <x v="0"/>
    <n v="0.83958333333333335"/>
    <s v="Weekend"/>
    <x v="140"/>
    <x v="4"/>
    <n v="306.62"/>
    <s v="Bhuvana Venkataraman"/>
    <s v="Gold"/>
    <x v="174"/>
    <s v="Cashier"/>
    <s v="FreshMart Mysuru Square"/>
    <x v="0"/>
    <x v="1"/>
    <x v="9"/>
    <n v="6"/>
    <n v="0.25554766350857494"/>
    <x v="1"/>
  </r>
  <r>
    <s v="INV101245"/>
    <d v="2025-06-16T00:00:00"/>
    <s v="CUST0182"/>
    <s v="PRD060"/>
    <s v="STR061"/>
    <s v="EMP0329"/>
    <n v="5"/>
    <n v="72.930000000000007"/>
    <n v="15"/>
    <n v="54.7"/>
    <n v="309.95"/>
    <n v="271.25"/>
    <n v="38.700000000000003"/>
    <x v="3"/>
    <x v="0"/>
    <x v="0"/>
    <n v="0.74722222222222223"/>
    <s v="Weekday"/>
    <x v="87"/>
    <x v="11"/>
    <n v="72.930000000000007"/>
    <s v="Esha Prabhu"/>
    <s v="Silver"/>
    <x v="65"/>
    <s v="Cashier"/>
    <s v="FreshMart Hyderabad Colony"/>
    <x v="0"/>
    <x v="1"/>
    <x v="9"/>
    <n v="6"/>
    <n v="0.12485884820132281"/>
    <x v="3"/>
  </r>
  <r>
    <s v="INV100464"/>
    <d v="2025-06-15T00:00:00"/>
    <s v="CUST0057"/>
    <s v="PRD026"/>
    <s v="STR062"/>
    <s v="EMP0350"/>
    <n v="5"/>
    <n v="329.69"/>
    <n v="5"/>
    <n v="82.42"/>
    <n v="1800.93"/>
    <n v="1236.25"/>
    <n v="564.67999999999995"/>
    <x v="3"/>
    <x v="0"/>
    <x v="0"/>
    <n v="0.40138888888888891"/>
    <s v="Weekend"/>
    <x v="15"/>
    <x v="3"/>
    <n v="329.69"/>
    <s v="Harini Chettiar"/>
    <s v="Silver"/>
    <x v="94"/>
    <s v="Cashier"/>
    <s v="FreshMart Hyderabad Crossing"/>
    <x v="0"/>
    <x v="1"/>
    <x v="9"/>
    <n v="6"/>
    <n v="0.31354911073723019"/>
    <x v="4"/>
  </r>
  <r>
    <s v="INV102198"/>
    <d v="2025-06-15T00:00:00"/>
    <s v="CUST0607"/>
    <s v="PRD045"/>
    <s v="STR041"/>
    <s v="EMP0325"/>
    <n v="1"/>
    <n v="68.95"/>
    <n v="15"/>
    <n v="10.34"/>
    <n v="67.400000000000006"/>
    <n v="57.89"/>
    <n v="9.51"/>
    <x v="3"/>
    <x v="0"/>
    <x v="0"/>
    <n v="0.67291666666666672"/>
    <s v="Weekend"/>
    <x v="84"/>
    <x v="12"/>
    <n v="68.95"/>
    <s v="Deepa Varma"/>
    <s v="Silver"/>
    <x v="298"/>
    <s v="Cashier"/>
    <s v="FreshMart Tiruppur Colony"/>
    <x v="0"/>
    <x v="1"/>
    <x v="9"/>
    <n v="6"/>
    <n v="0.14109792284866468"/>
    <x v="3"/>
  </r>
  <r>
    <s v="INV102113"/>
    <d v="2025-10-06T00:00:00"/>
    <s v="CUST0335"/>
    <s v="PRD022"/>
    <s v="STR023"/>
    <s v="EMP0174"/>
    <n v="3"/>
    <n v="397.22"/>
    <n v="10"/>
    <n v="119.17"/>
    <n v="1072.49"/>
    <n v="958.11"/>
    <n v="114.38"/>
    <x v="5"/>
    <x v="0"/>
    <x v="0"/>
    <n v="0.65208333333333335"/>
    <s v="Weekday"/>
    <x v="25"/>
    <x v="7"/>
    <n v="397.22"/>
    <s v="Sathish Iyer"/>
    <s v="Bronze"/>
    <x v="319"/>
    <s v="Cashier"/>
    <s v="FreshMart Mysuru Square"/>
    <x v="0"/>
    <x v="1"/>
    <x v="8"/>
    <n v="10"/>
    <n v="0.10664901304441067"/>
    <x v="1"/>
  </r>
  <r>
    <s v="INV100053"/>
    <d v="2025-05-06T00:00:00"/>
    <s v="CUST0178"/>
    <s v="PRD102"/>
    <s v="STR092"/>
    <s v="EMP0122"/>
    <n v="7"/>
    <n v="435.94"/>
    <n v="15"/>
    <n v="457.74"/>
    <n v="2593.84"/>
    <n v="2386.3000000000002"/>
    <n v="207.54"/>
    <x v="3"/>
    <x v="0"/>
    <x v="0"/>
    <n v="0.48055555555555557"/>
    <s v="Weekday"/>
    <x v="63"/>
    <x v="10"/>
    <n v="400.33"/>
    <s v="Vasanth Varma"/>
    <s v="Gold"/>
    <x v="64"/>
    <s v="Cashier"/>
    <s v="FreshMart Chennai Gardens"/>
    <x v="0"/>
    <x v="1"/>
    <x v="6"/>
    <n v="5"/>
    <n v="8.0012645344354302E-2"/>
    <x v="3"/>
  </r>
  <r>
    <s v="INV102348"/>
    <d v="2025-02-06T00:00:00"/>
    <s v="CUST0110"/>
    <s v="PRD087"/>
    <s v="STR054"/>
    <s v="EMP0018"/>
    <n v="8"/>
    <n v="72.34"/>
    <n v="5"/>
    <n v="28.94"/>
    <n v="549.78"/>
    <n v="474.96"/>
    <n v="74.819999999999993"/>
    <x v="4"/>
    <x v="0"/>
    <x v="0"/>
    <n v="0.88124999999999998"/>
    <s v="Weekday"/>
    <x v="97"/>
    <x v="9"/>
    <n v="71.290000000000006"/>
    <s v="Pandi Chandran"/>
    <s v="Gold"/>
    <x v="155"/>
    <s v="Cashier"/>
    <s v="FreshMart Mysuru Plaza"/>
    <x v="0"/>
    <x v="1"/>
    <x v="0"/>
    <n v="2"/>
    <n v="0.13609079995634618"/>
    <x v="4"/>
  </r>
  <r>
    <s v="INV100632"/>
    <d v="2025-01-06T00:00:00"/>
    <s v="CUST0526"/>
    <s v="PRD071"/>
    <s v="STR028"/>
    <s v="EMP0235"/>
    <n v="4"/>
    <n v="53.39"/>
    <n v="20"/>
    <n v="42.71"/>
    <n v="196.48"/>
    <n v="172.04"/>
    <n v="24.44"/>
    <x v="5"/>
    <x v="0"/>
    <x v="0"/>
    <n v="0.55625000000000002"/>
    <s v="Weekend"/>
    <x v="37"/>
    <x v="1"/>
    <n v="53.39"/>
    <s v="Deepa Krishnan"/>
    <s v="Bronze"/>
    <x v="71"/>
    <s v="Cashier"/>
    <s v="FreshMart Ahmedabad Hub"/>
    <x v="0"/>
    <x v="1"/>
    <x v="7"/>
    <n v="1"/>
    <n v="0.12438925081433226"/>
    <x v="2"/>
  </r>
  <r>
    <s v="INV101187"/>
    <d v="2025-05-30T00:00:00"/>
    <s v="CUST0224"/>
    <s v="PRD054"/>
    <s v="STR012"/>
    <s v="EMP0157"/>
    <n v="3"/>
    <n v="530.16"/>
    <n v="10"/>
    <n v="159.05000000000001"/>
    <n v="1431.43"/>
    <n v="1137.57"/>
    <n v="293.86"/>
    <x v="2"/>
    <x v="0"/>
    <x v="0"/>
    <n v="0.65138888888888891"/>
    <s v="Weekday"/>
    <x v="3"/>
    <x v="2"/>
    <n v="530.16"/>
    <s v="Priya Raj"/>
    <s v="Bronze"/>
    <x v="142"/>
    <s v="Cashier"/>
    <s v="FreshMart Chennai Junction"/>
    <x v="0"/>
    <x v="1"/>
    <x v="6"/>
    <n v="5"/>
    <n v="0.20529121228421929"/>
    <x v="1"/>
  </r>
  <r>
    <s v="INV100834"/>
    <d v="2025-05-24T00:00:00"/>
    <s v="CUST0548"/>
    <s v="PRD113"/>
    <s v="STR056"/>
    <s v="EMP0163"/>
    <n v="7"/>
    <n v="252.98"/>
    <n v="10"/>
    <n v="177.09"/>
    <n v="1832.84"/>
    <n v="1482.11"/>
    <n v="350.73"/>
    <x v="2"/>
    <x v="0"/>
    <x v="0"/>
    <n v="0.82847222222222228"/>
    <s v="Weekend"/>
    <x v="146"/>
    <x v="4"/>
    <n v="236.56"/>
    <s v="Charulatha Gupta"/>
    <s v="Gold"/>
    <x v="165"/>
    <s v="Cashier"/>
    <s v="FreshMart Bengaluru Junction"/>
    <x v="0"/>
    <x v="1"/>
    <x v="6"/>
    <n v="5"/>
    <n v="0.19135876563147902"/>
    <x v="1"/>
  </r>
  <r>
    <s v="INV100446"/>
    <d v="2025-05-14T00:00:00"/>
    <s v="CUST0494"/>
    <s v="PRD023"/>
    <s v="STR089"/>
    <s v="EMP0105"/>
    <n v="4"/>
    <n v="349.44"/>
    <n v="20"/>
    <n v="279.55"/>
    <n v="1118.21"/>
    <n v="1064.4000000000001"/>
    <n v="53.81"/>
    <x v="4"/>
    <x v="0"/>
    <x v="0"/>
    <n v="0.48541666666666666"/>
    <s v="Weekday"/>
    <x v="11"/>
    <x v="7"/>
    <n v="342.27"/>
    <s v="Bhavani Reddy"/>
    <s v="Gold"/>
    <x v="63"/>
    <s v="Cashier"/>
    <s v="FreshMart Salem Hub"/>
    <x v="0"/>
    <x v="1"/>
    <x v="6"/>
    <n v="5"/>
    <n v="4.8121551408053943E-2"/>
    <x v="2"/>
  </r>
  <r>
    <s v="INV100890"/>
    <d v="2025-11-05T00:00:00"/>
    <s v="CUST0230"/>
    <m/>
    <s v="STR090"/>
    <s v="EMP0178"/>
    <n v="2"/>
    <n v="401.06"/>
    <n v="5"/>
    <n v="40.11"/>
    <n v="876.31"/>
    <n v="694.94"/>
    <n v="181.37"/>
    <x v="4"/>
    <x v="0"/>
    <x v="0"/>
    <n v="0.5180555555555556"/>
    <s v="Weekend"/>
    <x v="134"/>
    <x v="3"/>
    <m/>
    <s v="Thenmozhi Menon"/>
    <s v="Silver"/>
    <x v="240"/>
    <s v="Cashier"/>
    <s v="FreshMart Mysuru Heights"/>
    <x v="0"/>
    <x v="1"/>
    <x v="5"/>
    <n v="11"/>
    <n v="0.20697013613903759"/>
    <x v="4"/>
  </r>
  <r>
    <s v="INV101472"/>
    <d v="2025-10-05T00:00:00"/>
    <s v="CUST0357"/>
    <s v="PRD049"/>
    <s v="STR088"/>
    <s v="EMP0012"/>
    <n v="2"/>
    <n v="418.79"/>
    <n v="5"/>
    <n v="41.88"/>
    <n v="915.05"/>
    <n v="617.88"/>
    <n v="297.17"/>
    <x v="3"/>
    <x v="0"/>
    <x v="0"/>
    <n v="0.64236111111111116"/>
    <s v="Weekend"/>
    <x v="48"/>
    <x v="2"/>
    <n v="418.79"/>
    <s v="Sundar Naicker"/>
    <s v="Silver"/>
    <x v="172"/>
    <s v="Cashier"/>
    <s v="FreshMart Salem Extension"/>
    <x v="0"/>
    <x v="1"/>
    <x v="8"/>
    <n v="10"/>
    <n v="0.32475820993388343"/>
    <x v="4"/>
  </r>
  <r>
    <s v="INV100455"/>
    <d v="2025-09-05T00:00:00"/>
    <s v="CUST0526"/>
    <s v="PRD085"/>
    <s v="STR086"/>
    <s v="EMP0263"/>
    <n v="1"/>
    <n v="389.61"/>
    <n v="20"/>
    <n v="77.92"/>
    <n v="311.69"/>
    <n v="336.07"/>
    <n v="-24.38"/>
    <x v="5"/>
    <x v="0"/>
    <x v="0"/>
    <n v="0.74861111111111112"/>
    <s v="Weekday"/>
    <x v="44"/>
    <x v="9"/>
    <n v="389.61"/>
    <s v="Deepa Krishnan"/>
    <s v="Bronze"/>
    <x v="99"/>
    <s v="Cashier"/>
    <s v="FreshMart Bengaluru Circle"/>
    <x v="0"/>
    <x v="1"/>
    <x v="10"/>
    <n v="9"/>
    <n v="-7.821874298180885E-2"/>
    <x v="2"/>
  </r>
  <r>
    <s v="INV101539"/>
    <d v="2025-09-05T00:00:00"/>
    <s v="CUST0574"/>
    <s v="PRD032"/>
    <s v="STR034"/>
    <s v="EMP0034"/>
    <n v="3"/>
    <n v="141.11000000000001"/>
    <n v="5"/>
    <n v="21.17"/>
    <n v="402.16"/>
    <n v="347.73"/>
    <n v="54.43"/>
    <x v="2"/>
    <x v="0"/>
    <x v="0"/>
    <n v="0.40277777777777779"/>
    <s v="Weekday"/>
    <x v="28"/>
    <x v="3"/>
    <n v="141.11000000000001"/>
    <s v="Dhanush Nathan"/>
    <s v="Bronze"/>
    <x v="185"/>
    <s v="Cashier"/>
    <s v="FreshMart Tiruppur Circle"/>
    <x v="0"/>
    <x v="1"/>
    <x v="10"/>
    <n v="9"/>
    <n v="0.13534414163517008"/>
    <x v="4"/>
  </r>
  <r>
    <s v="INV101330"/>
    <d v="2025-03-05T00:00:00"/>
    <s v="CUST0615"/>
    <s v="PRD034"/>
    <s v="STR061"/>
    <s v="EMP0329"/>
    <n v="3"/>
    <n v="124.84"/>
    <n v="15"/>
    <n v="56.18"/>
    <n v="366.09"/>
    <n v="292.05"/>
    <n v="74.040000000000006"/>
    <x v="3"/>
    <x v="0"/>
    <x v="0"/>
    <n v="0.70694444444444449"/>
    <s v="Weekend"/>
    <x v="13"/>
    <x v="3"/>
    <n v="124.84"/>
    <s v="Aishwarya Raj"/>
    <s v="Bronze"/>
    <x v="65"/>
    <s v="Cashier"/>
    <s v="FreshMart Hyderabad Colony"/>
    <x v="0"/>
    <x v="1"/>
    <x v="3"/>
    <n v="3"/>
    <n v="0.2022453495042203"/>
    <x v="3"/>
  </r>
  <r>
    <s v="INV101513"/>
    <d v="2025-02-05T00:00:00"/>
    <s v="CUST0061"/>
    <s v="PRD083"/>
    <s v="STR058"/>
    <s v="EMP0125"/>
    <n v="5"/>
    <n v="442.09"/>
    <n v="20"/>
    <n v="442.09"/>
    <n v="1768.36"/>
    <n v="1787.35"/>
    <n v="-18.989999999999998"/>
    <x v="2"/>
    <x v="0"/>
    <x v="0"/>
    <n v="0.88958333333333328"/>
    <s v="Weekday"/>
    <x v="111"/>
    <x v="9"/>
    <n v="425.88"/>
    <s v="Deepa Sekar"/>
    <s v="Gold"/>
    <x v="171"/>
    <s v="Cashier"/>
    <s v="FreshMart Erode Central"/>
    <x v="0"/>
    <x v="1"/>
    <x v="0"/>
    <n v="2"/>
    <n v="-1.0738763600171911E-2"/>
    <x v="2"/>
  </r>
  <r>
    <s v="INV102301"/>
    <d v="2025-04-29T00:00:00"/>
    <s v="CUST0035"/>
    <s v="PRD023"/>
    <s v="STR032"/>
    <s v="EMP0138"/>
    <n v="4"/>
    <n v="371.16"/>
    <n v="10"/>
    <n v="148.46"/>
    <n v="1336.18"/>
    <n v="1064.4000000000001"/>
    <n v="271.77999999999997"/>
    <x v="1"/>
    <x v="0"/>
    <x v="0"/>
    <n v="0.82916666666666672"/>
    <s v="Weekday"/>
    <x v="11"/>
    <x v="7"/>
    <n v="342.27"/>
    <s v="Balamurugan Sharma"/>
    <s v="Gold"/>
    <x v="250"/>
    <s v="Cashier"/>
    <s v="FreshMart Kochi Main Road"/>
    <x v="0"/>
    <x v="1"/>
    <x v="4"/>
    <n v="4"/>
    <n v="0.20340073942133541"/>
    <x v="1"/>
  </r>
  <r>
    <s v="INV101332"/>
    <d v="2025-04-17T00:00:00"/>
    <s v="CUST0321"/>
    <s v="PRD058"/>
    <s v="STR007"/>
    <s v="EMP0093"/>
    <n v="1"/>
    <n v="339.13"/>
    <n v="20"/>
    <n v="67.83"/>
    <n v="271.3"/>
    <n v="250.68"/>
    <n v="20.62"/>
    <x v="2"/>
    <x v="0"/>
    <x v="0"/>
    <n v="0.90347222222222223"/>
    <s v="Weekday"/>
    <x v="38"/>
    <x v="11"/>
    <n v="339.13"/>
    <s v="Yamuna Mudaliar"/>
    <s v="Silver"/>
    <x v="88"/>
    <s v="Cashier"/>
    <s v="FreshMart Mysuru Towers"/>
    <x v="0"/>
    <x v="1"/>
    <x v="4"/>
    <n v="4"/>
    <n v="7.6004423147806852E-2"/>
    <x v="2"/>
  </r>
  <r>
    <s v="INV100733"/>
    <d v="2025-04-15T00:00:00"/>
    <s v="CUST0400"/>
    <s v="PRD119"/>
    <s v="STR063"/>
    <s v="EMP0200"/>
    <n v="4"/>
    <n v="234.86"/>
    <n v="15"/>
    <n v="140.91999999999999"/>
    <n v="798.52"/>
    <n v="852.92"/>
    <n v="-54.4"/>
    <x v="2"/>
    <x v="0"/>
    <x v="0"/>
    <n v="0.83263888888888893"/>
    <s v="Weekday"/>
    <x v="96"/>
    <x v="8"/>
    <n v="234.86"/>
    <s v="Meena Prabhu"/>
    <s v="Bronze"/>
    <x v="246"/>
    <s v="Cashier"/>
    <s v="FreshMart Hyderabad Market"/>
    <x v="0"/>
    <x v="1"/>
    <x v="4"/>
    <n v="4"/>
    <n v="-6.8126033161348493E-2"/>
    <x v="3"/>
  </r>
  <r>
    <s v="INV102371"/>
    <d v="2025-12-04T00:00:00"/>
    <s v="CUST0295"/>
    <s v="PRD130"/>
    <s v="STR102"/>
    <s v="EMP0331"/>
    <n v="1"/>
    <n v="519.78"/>
    <n v="5"/>
    <n v="25.99"/>
    <n v="567.86"/>
    <n v="397.92"/>
    <n v="169.94"/>
    <x v="0"/>
    <x v="0"/>
    <x v="0"/>
    <n v="0.84791666666666665"/>
    <s v="Weekend"/>
    <x v="121"/>
    <x v="0"/>
    <n v="519.78"/>
    <s v="Latha Gounder"/>
    <s v="Silver"/>
    <x v="318"/>
    <s v="Cashier"/>
    <s v="FreshMart Nagpur Towers"/>
    <x v="0"/>
    <x v="1"/>
    <x v="2"/>
    <n v="12"/>
    <n v="0.29926390307470152"/>
    <x v="4"/>
  </r>
  <r>
    <s v="INV100125"/>
    <d v="2025-06-04T00:00:00"/>
    <s v="CUST0055"/>
    <s v="PRD092"/>
    <s v="STR013"/>
    <s v="EMP0155"/>
    <n v="3"/>
    <n v="224.28"/>
    <n v="15"/>
    <n v="100.93"/>
    <n v="657.7"/>
    <n v="577.16999999999996"/>
    <n v="80.53"/>
    <x v="3"/>
    <x v="0"/>
    <x v="0"/>
    <n v="0.62986111111111109"/>
    <s v="Weekend"/>
    <x v="22"/>
    <x v="9"/>
    <n v="224.28"/>
    <s v="Vasanth Mudaliar"/>
    <s v="Silver"/>
    <x v="247"/>
    <s v="Cashier"/>
    <s v="FreshMart Tiruppur Extension"/>
    <x v="0"/>
    <x v="1"/>
    <x v="9"/>
    <n v="6"/>
    <n v="0.12244184278546449"/>
    <x v="3"/>
  </r>
  <r>
    <s v="INV101293"/>
    <d v="2025-05-04T00:00:00"/>
    <s v="CUST0406"/>
    <s v="PRD122"/>
    <s v="STR023"/>
    <s v="EMP0256"/>
    <n v="5"/>
    <n v="114.59"/>
    <n v="5"/>
    <n v="28.65"/>
    <n v="625.95000000000005"/>
    <n v="443.6"/>
    <n v="182.35"/>
    <x v="3"/>
    <x v="0"/>
    <x v="0"/>
    <n v="0.86875000000000002"/>
    <s v="Weekend"/>
    <x v="12"/>
    <x v="8"/>
    <n v="102.51"/>
    <s v="Gopal Naidu"/>
    <s v="Gold"/>
    <x v="238"/>
    <s v="Cashier"/>
    <s v="FreshMart Mysuru Square"/>
    <x v="0"/>
    <x v="1"/>
    <x v="6"/>
    <n v="5"/>
    <n v="0.29131719785925392"/>
    <x v="4"/>
  </r>
  <r>
    <s v="INV101562"/>
    <d v="2025-01-04T00:00:00"/>
    <s v="CUST0284"/>
    <s v="PRD104"/>
    <s v="STR041"/>
    <s v="EMP0325"/>
    <n v="2"/>
    <n v="191.13"/>
    <n v="15"/>
    <n v="57.34"/>
    <n v="324.92"/>
    <n v="306.83999999999997"/>
    <n v="18.079999999999998"/>
    <x v="5"/>
    <x v="0"/>
    <x v="0"/>
    <n v="0.81597222222222221"/>
    <s v="Weekday"/>
    <x v="95"/>
    <x v="10"/>
    <n v="191.13"/>
    <s v="Usha Gounder"/>
    <s v="Bronze"/>
    <x v="298"/>
    <s v="Cashier"/>
    <s v="FreshMart Tiruppur Colony"/>
    <x v="0"/>
    <x v="1"/>
    <x v="7"/>
    <n v="1"/>
    <n v="5.5644466330173573E-2"/>
    <x v="3"/>
  </r>
  <r>
    <s v="INV101902"/>
    <d v="2026-01-17T00:00:00"/>
    <s v="CUST0198"/>
    <s v="PRD129"/>
    <s v="STR035"/>
    <s v="EMP0133"/>
    <n v="3"/>
    <n v="490.22"/>
    <n v="5"/>
    <n v="73.53"/>
    <n v="1606.7"/>
    <n v="1120.74"/>
    <n v="485.96"/>
    <x v="2"/>
    <x v="0"/>
    <x v="0"/>
    <n v="0.82152777777777775"/>
    <s v="Weekend"/>
    <x v="106"/>
    <x v="0"/>
    <n v="490.22"/>
    <s v="Meena Pillai"/>
    <s v="Silver"/>
    <x v="2"/>
    <s v="Sales"/>
    <s v="FreshMart Kochi Circle"/>
    <x v="0"/>
    <x v="0"/>
    <x v="7"/>
    <n v="1"/>
    <n v="0.30245845521877135"/>
    <x v="4"/>
  </r>
  <r>
    <s v="INV102035"/>
    <d v="2026-03-31T00:00:00"/>
    <s v="CUST0093"/>
    <s v="PRD127"/>
    <s v="STR044"/>
    <s v="EMP0133"/>
    <n v="3"/>
    <n v="331.35"/>
    <n v="20"/>
    <n v="198.81"/>
    <n v="795.24"/>
    <n v="870.99"/>
    <n v="-75.75"/>
    <x v="5"/>
    <x v="0"/>
    <x v="0"/>
    <n v="0.5493055555555556"/>
    <s v="Weekday"/>
    <x v="65"/>
    <x v="8"/>
    <n v="331.35"/>
    <s v="Prakash Menon"/>
    <s v="Silver"/>
    <x v="2"/>
    <s v="Sales"/>
    <s v="FreshMart Erode Colony"/>
    <x v="0"/>
    <x v="0"/>
    <x v="3"/>
    <n v="3"/>
    <n v="-9.5254262864041039E-2"/>
    <x v="2"/>
  </r>
  <r>
    <s v="INV100111"/>
    <d v="2026-03-18T00:00:00"/>
    <s v="CUST0014"/>
    <s v="PRD102"/>
    <s v="STR049"/>
    <s v="EMP0017"/>
    <n v="2"/>
    <n v="400.33"/>
    <n v="5"/>
    <n v="40.03"/>
    <n v="760.63"/>
    <n v="681.8"/>
    <n v="78.83"/>
    <x v="3"/>
    <x v="0"/>
    <x v="0"/>
    <n v="0.53333333333333333"/>
    <s v="Weekday"/>
    <x v="63"/>
    <x v="10"/>
    <n v="400.33"/>
    <s v="Ilango Varma"/>
    <s v="Silver"/>
    <x v="0"/>
    <s v="Sales"/>
    <s v="FreshMart Mysuru Circle"/>
    <x v="0"/>
    <x v="0"/>
    <x v="3"/>
    <n v="3"/>
    <n v="0.103637773950541"/>
    <x v="4"/>
  </r>
  <r>
    <s v="INV100561"/>
    <d v="2026-03-15T00:00:00"/>
    <s v="CUST0467"/>
    <s v="PRD144"/>
    <s v="STR047"/>
    <s v="EMP0160"/>
    <n v="1"/>
    <n v="242.22"/>
    <n v="5"/>
    <n v="12.11"/>
    <n v="264.63"/>
    <n v="186.04"/>
    <n v="78.59"/>
    <x v="5"/>
    <x v="0"/>
    <x v="0"/>
    <n v="0.50555555555555554"/>
    <s v="Weekend"/>
    <x v="14"/>
    <x v="5"/>
    <n v="242.22"/>
    <s v="Raghav Prabhu"/>
    <s v="Silver"/>
    <x v="303"/>
    <s v="Sales"/>
    <s v="FreshMart Hyderabad Enclave"/>
    <x v="0"/>
    <x v="0"/>
    <x v="3"/>
    <n v="3"/>
    <n v="0.29698069002002797"/>
    <x v="4"/>
  </r>
  <r>
    <s v="INV100281"/>
    <d v="2025-12-23T00:00:00"/>
    <s v="CUST0133"/>
    <s v="PRD089"/>
    <s v="STR002"/>
    <s v="EMP0184"/>
    <n v="1"/>
    <n v="305.67"/>
    <n v="10"/>
    <n v="30.57"/>
    <n v="275.10000000000002"/>
    <n v="251.42"/>
    <n v="23.68"/>
    <x v="1"/>
    <x v="0"/>
    <x v="0"/>
    <n v="0.61597222222222225"/>
    <s v="Weekday"/>
    <x v="92"/>
    <x v="9"/>
    <n v="305.67"/>
    <s v="Vasanthi Raj"/>
    <s v="Silver"/>
    <x v="287"/>
    <s v="Sales"/>
    <s v="FreshMart Tiruppur Bypass"/>
    <x v="0"/>
    <x v="1"/>
    <x v="2"/>
    <n v="12"/>
    <n v="8.6077789894583784E-2"/>
    <x v="1"/>
  </r>
  <r>
    <s v="INV102033"/>
    <d v="2026-03-21T00:00:00"/>
    <s v="CUST0149"/>
    <s v="PRD117"/>
    <s v="STR008"/>
    <s v="EMP0334"/>
    <n v="4"/>
    <n v="268.32"/>
    <n v="15"/>
    <n v="160.99"/>
    <n v="1049.1300000000001"/>
    <n v="965.76"/>
    <n v="83.37"/>
    <x v="5"/>
    <x v="0"/>
    <x v="0"/>
    <n v="0.73888888888888893"/>
    <s v="Weekend"/>
    <x v="60"/>
    <x v="8"/>
    <n v="268.32"/>
    <s v="Vani Rao"/>
    <s v="Silver"/>
    <x v="38"/>
    <s v="Sales"/>
    <s v="FreshMart Kochi Plaza"/>
    <x v="0"/>
    <x v="0"/>
    <x v="3"/>
    <n v="3"/>
    <n v="7.9465843127162497E-2"/>
    <x v="3"/>
  </r>
  <r>
    <s v="INV102138"/>
    <d v="2025-12-13T00:00:00"/>
    <s v="CUST0286"/>
    <s v="PRD118"/>
    <s v="STR048"/>
    <s v="EMP0312"/>
    <n v="3"/>
    <n v="155.55000000000001"/>
    <n v="5"/>
    <n v="23.33"/>
    <n v="509.82"/>
    <n v="412.92"/>
    <n v="96.9"/>
    <x v="5"/>
    <x v="0"/>
    <x v="0"/>
    <n v="0.3972222222222222"/>
    <s v="Weekend"/>
    <x v="44"/>
    <x v="8"/>
    <n v="155.55000000000001"/>
    <s v="Senthil Devi"/>
    <s v="Silver"/>
    <x v="19"/>
    <s v="Sales"/>
    <s v="FreshMart Bengaluru Square"/>
    <x v="0"/>
    <x v="1"/>
    <x v="2"/>
    <n v="12"/>
    <n v="0.1900670824997058"/>
    <x v="4"/>
  </r>
  <r>
    <s v="INV101568"/>
    <d v="2026-03-16T00:00:00"/>
    <s v="CUST0435"/>
    <s v="PRD089"/>
    <s v="STR010"/>
    <s v="EMP0004"/>
    <n v="1"/>
    <n v="305.67"/>
    <n v="15"/>
    <n v="45.85"/>
    <n v="259.82"/>
    <n v="251.42"/>
    <n v="8.4"/>
    <x v="4"/>
    <x v="0"/>
    <x v="0"/>
    <n v="0.72916666666666663"/>
    <s v="Weekday"/>
    <x v="92"/>
    <x v="9"/>
    <n v="305.67"/>
    <s v="Rajesh Devi"/>
    <s v="Silver"/>
    <x v="37"/>
    <s v="Sales"/>
    <s v="FreshMart Kochi Colony"/>
    <x v="0"/>
    <x v="0"/>
    <x v="3"/>
    <n v="3"/>
    <n v="3.2330074667077206E-2"/>
    <x v="3"/>
  </r>
  <r>
    <s v="INV101565"/>
    <d v="2026-02-13T00:00:00"/>
    <s v="CUST0320"/>
    <s v="PRD064"/>
    <s v="STR047"/>
    <s v="EMP0166"/>
    <n v="4"/>
    <n v="386.17"/>
    <n v="5"/>
    <n v="77.23"/>
    <n v="1467.45"/>
    <n v="1102.68"/>
    <n v="364.77"/>
    <x v="1"/>
    <x v="0"/>
    <x v="0"/>
    <n v="0.89652777777777781"/>
    <s v="Weekday"/>
    <x v="135"/>
    <x v="11"/>
    <n v="386.17"/>
    <s v="Sudha Menon"/>
    <s v="Silver"/>
    <x v="338"/>
    <s v="Sales"/>
    <s v="FreshMart Hyderabad Enclave"/>
    <x v="0"/>
    <x v="0"/>
    <x v="0"/>
    <n v="2"/>
    <n v="0.24857405703771848"/>
    <x v="4"/>
  </r>
  <r>
    <s v="INV102208"/>
    <d v="2026-02-15T00:00:00"/>
    <s v="CUST0396"/>
    <s v="PRD057"/>
    <s v="STR056"/>
    <s v="EMP0315"/>
    <n v="5"/>
    <n v="317.99"/>
    <n v="5"/>
    <n v="79.5"/>
    <n v="1737.02"/>
    <n v="1175.25"/>
    <n v="561.77"/>
    <x v="0"/>
    <x v="0"/>
    <x v="0"/>
    <n v="0.84305555555555556"/>
    <s v="Weekend"/>
    <x v="117"/>
    <x v="2"/>
    <n v="317.99"/>
    <s v="Yogesh Raj"/>
    <s v="Silver"/>
    <x v="11"/>
    <s v="Sales"/>
    <s v="FreshMart Bengaluru Junction"/>
    <x v="0"/>
    <x v="0"/>
    <x v="0"/>
    <n v="2"/>
    <n v="0.32341020828775718"/>
    <x v="4"/>
  </r>
  <r>
    <s v="INV102185"/>
    <d v="2026-01-30T00:00:00"/>
    <s v="CUST0546"/>
    <s v="PRD002"/>
    <s v="STR081"/>
    <s v="EMP0230"/>
    <n v="5"/>
    <n v="440.5"/>
    <n v="15"/>
    <n v="330.38"/>
    <n v="1872.12"/>
    <n v="1270.25"/>
    <n v="601.87"/>
    <x v="4"/>
    <x v="0"/>
    <x v="0"/>
    <n v="0.80347222222222225"/>
    <s v="Weekday"/>
    <x v="83"/>
    <x v="6"/>
    <n v="440.5"/>
    <s v="Balaji Sekar"/>
    <s v="Silver"/>
    <x v="10"/>
    <s v="Sales"/>
    <s v="FreshMart Erode Crossing"/>
    <x v="0"/>
    <x v="0"/>
    <x v="7"/>
    <n v="1"/>
    <n v="0.32149114373010279"/>
    <x v="3"/>
  </r>
  <r>
    <s v="INV100239"/>
    <d v="2025-10-12T00:00:00"/>
    <s v="CUST0591"/>
    <s v="PRD133"/>
    <s v="STR048"/>
    <s v="EMP0312"/>
    <n v="3"/>
    <n v="80.5"/>
    <n v="20"/>
    <n v="48.3"/>
    <n v="193.2"/>
    <n v="186.75"/>
    <n v="6.45"/>
    <x v="3"/>
    <x v="0"/>
    <x v="0"/>
    <n v="0.38333333333333336"/>
    <s v="Weekday"/>
    <x v="55"/>
    <x v="0"/>
    <n v="80.5"/>
    <s v="Anjali Chettiar"/>
    <s v="Silver"/>
    <x v="19"/>
    <s v="Sales"/>
    <s v="FreshMart Bengaluru Square"/>
    <x v="0"/>
    <x v="1"/>
    <x v="8"/>
    <n v="10"/>
    <n v="3.3385093167701864E-2"/>
    <x v="2"/>
  </r>
  <r>
    <s v="INV100171"/>
    <d v="2026-02-02T00:00:00"/>
    <s v="CUST0657"/>
    <s v="PRD050"/>
    <s v="STR084"/>
    <s v="EMP0133"/>
    <n v="3"/>
    <n v="51.33"/>
    <n v="20"/>
    <n v="30.8"/>
    <n v="123.19"/>
    <n v="112.44"/>
    <n v="10.75"/>
    <x v="2"/>
    <x v="0"/>
    <x v="0"/>
    <n v="0.7944444444444444"/>
    <s v="Weekday"/>
    <x v="2"/>
    <x v="2"/>
    <n v="51.33"/>
    <s v="Devi Pandian"/>
    <s v="Silver"/>
    <x v="2"/>
    <s v="Sales"/>
    <s v="FreshMart Tiruppur Market"/>
    <x v="0"/>
    <x v="0"/>
    <x v="0"/>
    <n v="2"/>
    <n v="8.7263576589008851E-2"/>
    <x v="2"/>
  </r>
  <r>
    <s v="INV100441"/>
    <d v="2026-04-01T00:00:00"/>
    <s v="CUST0617"/>
    <s v="PRD020"/>
    <s v="STR034"/>
    <s v="EMP0252"/>
    <n v="1"/>
    <n v="99.93"/>
    <n v="20"/>
    <n v="19.989999999999998"/>
    <n v="91.93"/>
    <n v="86.05"/>
    <n v="5.88"/>
    <x v="4"/>
    <x v="0"/>
    <x v="0"/>
    <n v="0.43541666666666667"/>
    <s v="Weekend"/>
    <x v="35"/>
    <x v="7"/>
    <n v="99.93"/>
    <s v="Pandi Pandian"/>
    <s v="Silver"/>
    <x v="30"/>
    <s v="Sales"/>
    <s v="FreshMart Tiruppur Circle"/>
    <x v="0"/>
    <x v="0"/>
    <x v="4"/>
    <n v="4"/>
    <n v="6.3961709996736643E-2"/>
    <x v="2"/>
  </r>
  <r>
    <s v="INV100045"/>
    <d v="2026-01-18T00:00:00"/>
    <s v="CUST0664"/>
    <s v="PRD034"/>
    <s v="STR017"/>
    <s v="EMP0092"/>
    <n v="1"/>
    <n v="124.84"/>
    <n v="20"/>
    <n v="24.97"/>
    <n v="114.85"/>
    <n v="97.35"/>
    <n v="17.5"/>
    <x v="2"/>
    <x v="0"/>
    <x v="0"/>
    <n v="0.81458333333333333"/>
    <s v="Weekend"/>
    <x v="13"/>
    <x v="3"/>
    <n v="124.84"/>
    <s v="Chandran Prabhu"/>
    <s v="Silver"/>
    <x v="26"/>
    <s v="Sales"/>
    <s v="FreshMart Madurai Plaza"/>
    <x v="0"/>
    <x v="0"/>
    <x v="7"/>
    <n v="1"/>
    <n v="0.15237265999129299"/>
    <x v="2"/>
  </r>
  <r>
    <s v="INV100490"/>
    <d v="2025-03-12T00:00:00"/>
    <s v="CUST0560"/>
    <s v="PRD120"/>
    <s v="STR056"/>
    <s v="EMP0315"/>
    <n v="1"/>
    <n v="109.69"/>
    <n v="20"/>
    <n v="21.94"/>
    <n v="87.75"/>
    <n v="92.96"/>
    <n v="-5.21"/>
    <x v="5"/>
    <x v="0"/>
    <x v="0"/>
    <n v="0.8"/>
    <s v="Weekday"/>
    <x v="26"/>
    <x v="8"/>
    <n v="109.69"/>
    <s v="Dinesh Prabhu"/>
    <s v="Silver"/>
    <x v="11"/>
    <s v="Sales"/>
    <s v="FreshMart Bengaluru Junction"/>
    <x v="0"/>
    <x v="1"/>
    <x v="3"/>
    <n v="3"/>
    <n v="-5.937321937321937E-2"/>
    <x v="2"/>
  </r>
  <r>
    <s v="INV102115"/>
    <d v="2025-11-30T00:00:00"/>
    <s v="CUST0303"/>
    <s v="PRD112"/>
    <s v="STR090"/>
    <s v="EMP0284"/>
    <n v="1"/>
    <n v="251.73"/>
    <n v="15"/>
    <n v="37.76"/>
    <n v="246.07"/>
    <n v="210.52"/>
    <n v="35.549999999999997"/>
    <x v="3"/>
    <x v="0"/>
    <x v="0"/>
    <n v="0.43819444444444444"/>
    <s v="Weekend"/>
    <x v="80"/>
    <x v="4"/>
    <n v="251.73"/>
    <s v="Kamala Subramaniam"/>
    <s v="Silver"/>
    <x v="21"/>
    <s v="Sales"/>
    <s v="FreshMart Mysuru Heights"/>
    <x v="0"/>
    <x v="1"/>
    <x v="5"/>
    <n v="11"/>
    <n v="0.144471085463486"/>
    <x v="3"/>
  </r>
  <r>
    <s v="INV101273"/>
    <d v="2025-11-29T00:00:00"/>
    <s v="CUST0583"/>
    <s v="PRD112"/>
    <s v="STR049"/>
    <s v="EMP0017"/>
    <n v="4"/>
    <n v="251.73"/>
    <n v="20"/>
    <n v="201.38"/>
    <n v="926.37"/>
    <n v="842.08"/>
    <n v="84.29"/>
    <x v="3"/>
    <x v="0"/>
    <x v="0"/>
    <n v="0.8666666666666667"/>
    <s v="Weekend"/>
    <x v="80"/>
    <x v="4"/>
    <n v="251.73"/>
    <s v="Sudha Achari"/>
    <s v="Silver"/>
    <x v="0"/>
    <s v="Sales"/>
    <s v="FreshMart Mysuru Circle"/>
    <x v="0"/>
    <x v="1"/>
    <x v="5"/>
    <n v="11"/>
    <n v="9.098956140634952E-2"/>
    <x v="2"/>
  </r>
  <r>
    <s v="INV100527"/>
    <d v="2025-11-28T00:00:00"/>
    <s v="CUST0173"/>
    <s v="PRD069"/>
    <s v="STR084"/>
    <s v="EMP0288"/>
    <n v="5"/>
    <n v="468.94"/>
    <n v="5"/>
    <n v="117.23"/>
    <n v="2227.4699999999998"/>
    <n v="1684"/>
    <n v="543.47"/>
    <x v="5"/>
    <x v="0"/>
    <x v="0"/>
    <n v="0.46388888888888891"/>
    <s v="Weekday"/>
    <x v="142"/>
    <x v="11"/>
    <n v="468.94"/>
    <s v="Thenmozhi Balan"/>
    <s v="Silver"/>
    <x v="25"/>
    <s v="Sales"/>
    <s v="FreshMart Tiruppur Market"/>
    <x v="0"/>
    <x v="1"/>
    <x v="5"/>
    <n v="11"/>
    <n v="0.24398532864640154"/>
    <x v="4"/>
  </r>
  <r>
    <s v="INV102284"/>
    <d v="2025-11-27T00:00:00"/>
    <s v="CUST0656"/>
    <s v="PRD025"/>
    <s v="STR010"/>
    <s v="EMP0004"/>
    <n v="1"/>
    <n v="383.51"/>
    <n v="5"/>
    <n v="19.18"/>
    <n v="364.33"/>
    <n v="285.89999999999998"/>
    <n v="78.430000000000007"/>
    <x v="1"/>
    <x v="0"/>
    <x v="0"/>
    <n v="0.42222222222222222"/>
    <s v="Weekday"/>
    <x v="8"/>
    <x v="3"/>
    <n v="383.51"/>
    <s v="Anjali Achari"/>
    <s v="Silver"/>
    <x v="37"/>
    <s v="Sales"/>
    <s v="FreshMart Kochi Colony"/>
    <x v="0"/>
    <x v="1"/>
    <x v="5"/>
    <n v="11"/>
    <n v="0.21527186891005409"/>
    <x v="4"/>
  </r>
  <r>
    <s v="INV100653"/>
    <d v="2025-11-26T00:00:00"/>
    <s v="CUST0464"/>
    <s v="PRD050"/>
    <s v="STR088"/>
    <s v="EMP0229"/>
    <n v="2"/>
    <n v="51.33"/>
    <n v="20"/>
    <n v="20.53"/>
    <n v="82.13"/>
    <n v="74.959999999999994"/>
    <n v="7.17"/>
    <x v="3"/>
    <x v="0"/>
    <x v="0"/>
    <n v="0.58472222222222225"/>
    <s v="Weekday"/>
    <x v="2"/>
    <x v="2"/>
    <n v="51.33"/>
    <s v="Gopal Sharma"/>
    <s v="Silver"/>
    <x v="18"/>
    <s v="Sales"/>
    <s v="FreshMart Salem Extension"/>
    <x v="0"/>
    <x v="1"/>
    <x v="5"/>
    <n v="11"/>
    <n v="8.7300620966760015E-2"/>
    <x v="2"/>
  </r>
  <r>
    <s v="INV101010"/>
    <d v="2025-11-25T00:00:00"/>
    <s v="CUST0462"/>
    <s v="PRD090"/>
    <s v="STR088"/>
    <s v="EMP0229"/>
    <n v="1"/>
    <n v="438.7"/>
    <n v="5"/>
    <n v="21.93"/>
    <n v="416.77"/>
    <n v="370.18"/>
    <n v="46.59"/>
    <x v="4"/>
    <x v="0"/>
    <x v="0"/>
    <n v="0.60833333333333328"/>
    <s v="Weekday"/>
    <x v="49"/>
    <x v="9"/>
    <n v="438.7"/>
    <s v="Anitha Sharma"/>
    <s v="Silver"/>
    <x v="18"/>
    <s v="Sales"/>
    <s v="FreshMart Salem Extension"/>
    <x v="0"/>
    <x v="1"/>
    <x v="5"/>
    <n v="11"/>
    <n v="0.11178827650742618"/>
    <x v="4"/>
  </r>
  <r>
    <s v="INV101442"/>
    <d v="2025-11-25T00:00:00"/>
    <s v="CUST0669"/>
    <s v="PRD110"/>
    <s v="STR067"/>
    <s v="EMP0247"/>
    <n v="5"/>
    <n v="291.93"/>
    <n v="5"/>
    <n v="72.98"/>
    <n v="1386.67"/>
    <n v="1268.5"/>
    <n v="118.17"/>
    <x v="5"/>
    <x v="0"/>
    <x v="0"/>
    <n v="0.7680555555555556"/>
    <s v="Weekday"/>
    <x v="141"/>
    <x v="4"/>
    <n v="291.93"/>
    <s v="Mani Krishnan"/>
    <s v="Silver"/>
    <x v="31"/>
    <s v="Sales"/>
    <s v="FreshMart Salem Complex"/>
    <x v="0"/>
    <x v="1"/>
    <x v="5"/>
    <n v="11"/>
    <n v="8.5218545147728003E-2"/>
    <x v="4"/>
  </r>
  <r>
    <s v="INV101429"/>
    <d v="2025-11-21T00:00:00"/>
    <s v="CUST0617"/>
    <s v="PRD080"/>
    <s v="STR076"/>
    <s v="EMP0056"/>
    <n v="4"/>
    <n v="275.70999999999998"/>
    <n v="20"/>
    <n v="220.57"/>
    <n v="882.27"/>
    <n v="825.2"/>
    <n v="57.07"/>
    <x v="4"/>
    <x v="0"/>
    <x v="0"/>
    <n v="0.73055555555555551"/>
    <s v="Weekday"/>
    <x v="56"/>
    <x v="1"/>
    <n v="275.70999999999998"/>
    <s v="Pandi Pandian"/>
    <s v="Silver"/>
    <x v="41"/>
    <s v="Sales"/>
    <s v="FreshMart Hyderabad Towers"/>
    <x v="0"/>
    <x v="1"/>
    <x v="5"/>
    <n v="11"/>
    <n v="6.4685413762226987E-2"/>
    <x v="2"/>
  </r>
  <r>
    <s v="INV100011"/>
    <d v="2025-11-19T00:00:00"/>
    <m/>
    <s v="PRD021"/>
    <s v="STR084"/>
    <s v="EMP0288"/>
    <n v="5"/>
    <n v="42.05"/>
    <n v="20"/>
    <n v="42.05"/>
    <n v="168.2"/>
    <n v="162"/>
    <n v="6.2"/>
    <x v="5"/>
    <x v="0"/>
    <x v="0"/>
    <n v="0.84027777777777779"/>
    <s v="Weekday"/>
    <x v="67"/>
    <x v="7"/>
    <n v="38.659999999999997"/>
    <m/>
    <m/>
    <x v="25"/>
    <s v="Sales"/>
    <s v="FreshMart Tiruppur Market"/>
    <x v="0"/>
    <x v="1"/>
    <x v="5"/>
    <n v="11"/>
    <n v="3.6860879904875153E-2"/>
    <x v="2"/>
  </r>
  <r>
    <s v="INV100798"/>
    <d v="2025-11-19T00:00:00"/>
    <s v="CUST0105"/>
    <s v="PRD051"/>
    <s v="STR023"/>
    <s v="EMP0258"/>
    <n v="5"/>
    <n v="147.97"/>
    <n v="15"/>
    <n v="110.98"/>
    <n v="628.87"/>
    <n v="564"/>
    <n v="64.87"/>
    <x v="4"/>
    <x v="0"/>
    <x v="0"/>
    <n v="0.81319444444444444"/>
    <s v="Weekday"/>
    <x v="136"/>
    <x v="2"/>
    <n v="147.97"/>
    <s v="Revathi Sekar"/>
    <s v="Silver"/>
    <x v="304"/>
    <s v="Sales"/>
    <s v="FreshMart Mysuru Square"/>
    <x v="0"/>
    <x v="1"/>
    <x v="5"/>
    <n v="11"/>
    <n v="0.10315327492168494"/>
    <x v="3"/>
  </r>
  <r>
    <s v="INV102324"/>
    <d v="2025-11-15T00:00:00"/>
    <s v="CUST0439"/>
    <s v="PRD023"/>
    <s v="STR064"/>
    <s v="EMP0334"/>
    <n v="4"/>
    <n v="342.27"/>
    <n v="5"/>
    <n v="68.45"/>
    <n v="1495.72"/>
    <n v="1064.4000000000001"/>
    <n v="431.32"/>
    <x v="5"/>
    <x v="0"/>
    <x v="0"/>
    <n v="0.86805555555555558"/>
    <s v="Weekend"/>
    <x v="11"/>
    <x v="7"/>
    <n v="342.27"/>
    <s v="Vijay Velan"/>
    <s v="Silver"/>
    <x v="38"/>
    <s v="Sales"/>
    <s v="FreshMart Kochi Extension"/>
    <x v="0"/>
    <x v="1"/>
    <x v="5"/>
    <n v="11"/>
    <n v="0.28836948091888853"/>
    <x v="4"/>
  </r>
  <r>
    <s v="INV101405"/>
    <d v="2025-09-11T00:00:00"/>
    <s v="CUST0465"/>
    <s v="PRD026"/>
    <s v="STR075"/>
    <s v="EMP0132"/>
    <n v="4"/>
    <n v="329.69"/>
    <n v="15"/>
    <n v="197.81"/>
    <n v="1289.0899999999999"/>
    <n v="989"/>
    <n v="300.08999999999997"/>
    <x v="4"/>
    <x v="0"/>
    <x v="0"/>
    <n v="0.46111111111111114"/>
    <s v="Weekend"/>
    <x v="15"/>
    <x v="3"/>
    <n v="329.69"/>
    <s v="Madhavan Iyer"/>
    <s v="Silver"/>
    <x v="45"/>
    <s v="Sales"/>
    <s v="FreshMart Salem Main Road"/>
    <x v="0"/>
    <x v="1"/>
    <x v="10"/>
    <n v="9"/>
    <n v="0.23279212467709778"/>
    <x v="3"/>
  </r>
  <r>
    <s v="INV100200"/>
    <d v="2025-07-11T00:00:00"/>
    <s v="CUST0036"/>
    <s v="PRD022"/>
    <s v="STR024"/>
    <s v="EMP0199"/>
    <n v="5"/>
    <n v="397.22"/>
    <n v="10"/>
    <n v="198.61"/>
    <n v="1787.49"/>
    <n v="1596.85"/>
    <n v="190.64"/>
    <x v="0"/>
    <x v="0"/>
    <x v="0"/>
    <n v="0.47916666666666669"/>
    <s v="Weekday"/>
    <x v="25"/>
    <x v="7"/>
    <n v="397.22"/>
    <s v="Janani Balan"/>
    <s v="Silver"/>
    <x v="9"/>
    <s v="Sales"/>
    <s v="FreshMart Bengaluru Plaza"/>
    <x v="0"/>
    <x v="1"/>
    <x v="1"/>
    <n v="7"/>
    <n v="0.10665234490822326"/>
    <x v="1"/>
  </r>
  <r>
    <s v="INV101698"/>
    <d v="2025-01-11T00:00:00"/>
    <s v="CUST0086"/>
    <s v="PRD114"/>
    <s v="STR008"/>
    <s v="EMP0228"/>
    <n v="5"/>
    <n v="188.64"/>
    <n v="10"/>
    <n v="94.32"/>
    <n v="976.21"/>
    <n v="791.4"/>
    <n v="184.81"/>
    <x v="2"/>
    <x v="0"/>
    <x v="0"/>
    <n v="0.55763888888888891"/>
    <s v="Weekend"/>
    <x v="98"/>
    <x v="4"/>
    <n v="188.64"/>
    <s v="Anjali Prabhu"/>
    <s v="Silver"/>
    <x v="7"/>
    <s v="Sales"/>
    <s v="FreshMart Kochi Plaza"/>
    <x v="0"/>
    <x v="1"/>
    <x v="7"/>
    <n v="1"/>
    <n v="0.18931377470011576"/>
    <x v="1"/>
  </r>
  <r>
    <s v="INV101947"/>
    <d v="2025-01-11T00:00:00"/>
    <s v="CUST0303"/>
    <s v="PRD085"/>
    <s v="STR083"/>
    <s v="EMP0074"/>
    <n v="5"/>
    <n v="389.61"/>
    <n v="5"/>
    <n v="97.4"/>
    <n v="2128.25"/>
    <n v="1680.35"/>
    <n v="447.9"/>
    <x v="3"/>
    <x v="0"/>
    <x v="0"/>
    <n v="0.67013888888888884"/>
    <s v="Weekend"/>
    <x v="44"/>
    <x v="9"/>
    <n v="389.61"/>
    <s v="Kamala Subramaniam"/>
    <s v="Silver"/>
    <x v="33"/>
    <s v="Sales"/>
    <s v="FreshMart Salem Colony"/>
    <x v="0"/>
    <x v="1"/>
    <x v="7"/>
    <n v="1"/>
    <n v="0.21045459884881945"/>
    <x v="4"/>
  </r>
  <r>
    <s v="INV101742"/>
    <d v="2025-10-29T00:00:00"/>
    <s v="CUST0048"/>
    <s v="PRD048"/>
    <s v="STR049"/>
    <s v="EMP0017"/>
    <n v="1"/>
    <n v="147.72"/>
    <n v="15"/>
    <n v="22.16"/>
    <n v="125.56"/>
    <n v="109.21"/>
    <n v="16.350000000000001"/>
    <x v="3"/>
    <x v="0"/>
    <x v="0"/>
    <n v="0.89375000000000004"/>
    <s v="Weekday"/>
    <x v="122"/>
    <x v="2"/>
    <n v="147.72"/>
    <s v="Chandran Gupta"/>
    <s v="Silver"/>
    <x v="0"/>
    <s v="Sales"/>
    <s v="FreshMart Mysuru Circle"/>
    <x v="0"/>
    <x v="1"/>
    <x v="8"/>
    <n v="10"/>
    <n v="0.13021662949984072"/>
    <x v="3"/>
  </r>
  <r>
    <s v="INV100034"/>
    <d v="2025-10-28T00:00:00"/>
    <s v="CUST0464"/>
    <s v="PRD005"/>
    <s v="STR015"/>
    <s v="EMP0284"/>
    <n v="5"/>
    <n v="332.74"/>
    <n v="5"/>
    <n v="83.19"/>
    <n v="1580.51"/>
    <n v="1026.3499999999999"/>
    <n v="554.16"/>
    <x v="5"/>
    <x v="0"/>
    <x v="0"/>
    <n v="0.71944444444444444"/>
    <s v="Weekday"/>
    <x v="24"/>
    <x v="6"/>
    <n v="332.74"/>
    <s v="Gopal Sharma"/>
    <s v="Silver"/>
    <x v="21"/>
    <s v="Sales"/>
    <s v="FreshMart Salem Circle"/>
    <x v="0"/>
    <x v="1"/>
    <x v="8"/>
    <n v="10"/>
    <n v="0.35062100208160657"/>
    <x v="4"/>
  </r>
  <r>
    <s v="INV100854"/>
    <d v="2025-10-27T00:00:00"/>
    <s v="CUST0507"/>
    <s v="PRD107"/>
    <s v="STR069"/>
    <s v="EMP0042"/>
    <n v="3"/>
    <n v="405.1"/>
    <n v="10"/>
    <n v="121.53"/>
    <n v="1093.77"/>
    <n v="1045.23"/>
    <n v="48.54"/>
    <x v="3"/>
    <x v="0"/>
    <x v="0"/>
    <n v="0.67152777777777772"/>
    <s v="Weekday"/>
    <x v="94"/>
    <x v="4"/>
    <n v="405.1"/>
    <s v="Kamala Iyer"/>
    <s v="Silver"/>
    <x v="14"/>
    <s v="Sales"/>
    <s v="FreshMart Madurai Gardens"/>
    <x v="0"/>
    <x v="1"/>
    <x v="8"/>
    <n v="10"/>
    <n v="4.4378617076716309E-2"/>
    <x v="1"/>
  </r>
  <r>
    <s v="INV102290"/>
    <d v="2025-10-27T00:00:00"/>
    <s v="CUST0674"/>
    <s v="PRD076"/>
    <s v="STR025"/>
    <s v="EMP0133"/>
    <n v="1"/>
    <n v="395.66"/>
    <n v="15"/>
    <n v="59.35"/>
    <n v="336.31"/>
    <n v="320.19"/>
    <n v="16.12"/>
    <x v="5"/>
    <x v="0"/>
    <x v="0"/>
    <n v="0.85902777777777772"/>
    <s v="Weekday"/>
    <x v="33"/>
    <x v="1"/>
    <n v="395.66"/>
    <s v="Venkat Raj"/>
    <s v="Silver"/>
    <x v="2"/>
    <s v="Sales"/>
    <s v="FreshMart Tiruppur Enclave"/>
    <x v="0"/>
    <x v="1"/>
    <x v="8"/>
    <n v="10"/>
    <n v="4.793196752995748E-2"/>
    <x v="3"/>
  </r>
  <r>
    <s v="INV101005"/>
    <d v="2025-10-26T00:00:00"/>
    <s v="CUST0454"/>
    <s v="PRD035"/>
    <s v="STR042"/>
    <s v="EMP0261"/>
    <n v="1"/>
    <n v="503.36"/>
    <n v="15"/>
    <n v="75.5"/>
    <n v="492.04"/>
    <n v="389.8"/>
    <n v="102.24"/>
    <x v="4"/>
    <x v="0"/>
    <x v="0"/>
    <n v="0.83611111111111114"/>
    <s v="Weekend"/>
    <x v="40"/>
    <x v="3"/>
    <n v="503.36"/>
    <s v="Raghav Nair"/>
    <s v="Silver"/>
    <x v="13"/>
    <s v="Sales"/>
    <s v="FreshMart Erode Point"/>
    <x v="0"/>
    <x v="1"/>
    <x v="8"/>
    <n v="10"/>
    <n v="0.20778798471668969"/>
    <x v="3"/>
  </r>
  <r>
    <s v="INV100549"/>
    <d v="2025-10-21T00:00:00"/>
    <s v="CUST0094"/>
    <s v="PRD101"/>
    <s v="STR013"/>
    <s v="EMP0264"/>
    <n v="1"/>
    <n v="451.89"/>
    <n v="20"/>
    <n v="90.38"/>
    <n v="361.51"/>
    <n v="387.16"/>
    <n v="-25.65"/>
    <x v="0"/>
    <x v="0"/>
    <x v="0"/>
    <n v="0.55208333333333337"/>
    <s v="Weekday"/>
    <x v="79"/>
    <x v="10"/>
    <n v="451.89"/>
    <s v="Sathish Sharma"/>
    <s v="Silver"/>
    <x v="8"/>
    <s v="Sales"/>
    <s v="FreshMart Tiruppur Extension"/>
    <x v="0"/>
    <x v="1"/>
    <x v="8"/>
    <n v="10"/>
    <n v="-7.0952394124643853E-2"/>
    <x v="2"/>
  </r>
  <r>
    <s v="INV100930"/>
    <d v="2025-11-10T00:00:00"/>
    <s v="CUST0698"/>
    <s v="PRD138"/>
    <s v="STR027"/>
    <s v="EMP0046"/>
    <n v="4"/>
    <n v="416.08"/>
    <n v="15"/>
    <n v="249.65"/>
    <n v="1626.87"/>
    <n v="1278.56"/>
    <n v="348.31"/>
    <x v="4"/>
    <x v="0"/>
    <x v="0"/>
    <n v="0.47291666666666665"/>
    <s v="Weekend"/>
    <x v="99"/>
    <x v="0"/>
    <n v="416.08"/>
    <s v="Nirmala Nair"/>
    <s v="Silver"/>
    <x v="39"/>
    <s v="Sales"/>
    <s v="FreshMart Coimbatore Heights"/>
    <x v="0"/>
    <x v="1"/>
    <x v="5"/>
    <n v="11"/>
    <n v="0.21409823772028497"/>
    <x v="3"/>
  </r>
  <r>
    <s v="INV101059"/>
    <d v="2025-11-10T00:00:00"/>
    <s v="CUST0483"/>
    <s v="PRD022"/>
    <s v="STR010"/>
    <s v="EMP0004"/>
    <n v="2"/>
    <n v="397.22"/>
    <n v="10"/>
    <n v="79.44"/>
    <n v="822.25"/>
    <n v="638.74"/>
    <n v="183.51"/>
    <x v="0"/>
    <x v="0"/>
    <x v="0"/>
    <n v="0.71319444444444446"/>
    <s v="Weekend"/>
    <x v="25"/>
    <x v="7"/>
    <n v="397.22"/>
    <s v="Deepak Chandran"/>
    <s v="Silver"/>
    <x v="37"/>
    <s v="Sales"/>
    <s v="FreshMart Kochi Colony"/>
    <x v="0"/>
    <x v="1"/>
    <x v="5"/>
    <n v="11"/>
    <n v="0.22318029796290664"/>
    <x v="1"/>
  </r>
  <r>
    <s v="INV102045"/>
    <d v="2025-04-10T00:00:00"/>
    <s v="CUST0017"/>
    <s v="PRD012"/>
    <s v="STR075"/>
    <s v="EMP0300"/>
    <n v="5"/>
    <n v="541.35"/>
    <n v="5"/>
    <n v="135.34"/>
    <n v="2957.12"/>
    <n v="1682"/>
    <n v="1275.1199999999999"/>
    <x v="4"/>
    <x v="0"/>
    <x v="0"/>
    <n v="0.86458333333333337"/>
    <s v="Weekend"/>
    <x v="51"/>
    <x v="6"/>
    <n v="541.35"/>
    <s v="Ashok Nair"/>
    <s v="Silver"/>
    <x v="57"/>
    <s v="Sales"/>
    <s v="FreshMart Salem Main Road"/>
    <x v="0"/>
    <x v="1"/>
    <x v="4"/>
    <n v="4"/>
    <n v="0.43120333297262198"/>
    <x v="4"/>
  </r>
  <r>
    <s v="INV100969"/>
    <d v="2025-09-28T00:00:00"/>
    <s v="CUST0683"/>
    <s v="PRD009"/>
    <s v="STR072"/>
    <s v="EMP0124"/>
    <n v="3"/>
    <n v="661.91"/>
    <n v="15"/>
    <n v="297.86"/>
    <n v="1941.05"/>
    <n v="1196.1600000000001"/>
    <n v="744.89"/>
    <x v="1"/>
    <x v="0"/>
    <x v="0"/>
    <n v="0.4826388888888889"/>
    <s v="Weekend"/>
    <x v="108"/>
    <x v="6"/>
    <n v="661.91"/>
    <s v="Prasath Raj"/>
    <s v="Silver"/>
    <x v="27"/>
    <s v="Sales"/>
    <s v="FreshMart Salem Point"/>
    <x v="0"/>
    <x v="1"/>
    <x v="10"/>
    <n v="9"/>
    <n v="0.38375621442003038"/>
    <x v="3"/>
  </r>
  <r>
    <s v="INV100717"/>
    <d v="2025-09-14T00:00:00"/>
    <s v="CUST0244"/>
    <s v="PRD113"/>
    <s v="STR068"/>
    <s v="EMP0233"/>
    <n v="1"/>
    <n v="236.56"/>
    <n v="10"/>
    <n v="23.66"/>
    <n v="244.83"/>
    <n v="211.73"/>
    <n v="33.1"/>
    <x v="1"/>
    <x v="0"/>
    <x v="0"/>
    <n v="0.45694444444444443"/>
    <s v="Weekend"/>
    <x v="146"/>
    <x v="4"/>
    <n v="236.56"/>
    <s v="Padma Naicker"/>
    <s v="Silver"/>
    <x v="40"/>
    <s v="Sales"/>
    <s v="FreshMart Coimbatore Main Road"/>
    <x v="0"/>
    <x v="1"/>
    <x v="10"/>
    <n v="9"/>
    <n v="0.13519585018175878"/>
    <x v="1"/>
  </r>
  <r>
    <s v="INV100885"/>
    <d v="2025-08-09T00:00:00"/>
    <s v="CUST0550"/>
    <s v="PRD008"/>
    <s v="STR051"/>
    <s v="EMP0302"/>
    <n v="1"/>
    <n v="455.79"/>
    <n v="15"/>
    <n v="68.37"/>
    <n v="387.42"/>
    <n v="282.88"/>
    <n v="104.54"/>
    <x v="4"/>
    <x v="0"/>
    <x v="0"/>
    <n v="0.43958333333333333"/>
    <s v="Weekday"/>
    <x v="68"/>
    <x v="6"/>
    <n v="455.79"/>
    <s v="Hari Devi"/>
    <s v="Silver"/>
    <x v="297"/>
    <s v="Sales"/>
    <s v="FreshMart Madurai Arcade"/>
    <x v="0"/>
    <x v="1"/>
    <x v="11"/>
    <n v="8"/>
    <n v="0.26983635331165146"/>
    <x v="3"/>
  </r>
  <r>
    <s v="INV100189"/>
    <d v="2025-05-09T00:00:00"/>
    <s v="CUST0283"/>
    <s v="PRD079"/>
    <s v="STR048"/>
    <s v="EMP0312"/>
    <n v="1"/>
    <n v="260.93"/>
    <n v="15"/>
    <n v="39.14"/>
    <n v="221.79"/>
    <n v="194.06"/>
    <n v="27.73"/>
    <x v="0"/>
    <x v="0"/>
    <x v="0"/>
    <n v="0.75416666666666665"/>
    <s v="Weekday"/>
    <x v="64"/>
    <x v="1"/>
    <n v="260.93"/>
    <s v="Malathi Sharma"/>
    <s v="Silver"/>
    <x v="19"/>
    <s v="Sales"/>
    <s v="FreshMart Bengaluru Square"/>
    <x v="0"/>
    <x v="1"/>
    <x v="6"/>
    <n v="5"/>
    <n v="0.12502817980972994"/>
    <x v="3"/>
  </r>
  <r>
    <s v="INV100677"/>
    <d v="2025-08-23T00:00:00"/>
    <s v="CUST0149"/>
    <s v="PRD088"/>
    <s v="STR035"/>
    <s v="EMP0297"/>
    <n v="2"/>
    <n v="404.97"/>
    <n v="5"/>
    <n v="40.5"/>
    <n v="884.86"/>
    <n v="682.48"/>
    <n v="202.38"/>
    <x v="1"/>
    <x v="0"/>
    <x v="0"/>
    <n v="0.56180555555555556"/>
    <s v="Weekend"/>
    <x v="16"/>
    <x v="9"/>
    <n v="404.97"/>
    <s v="Vani Rao"/>
    <s v="Silver"/>
    <x v="296"/>
    <s v="Sales"/>
    <s v="FreshMart Kochi Circle"/>
    <x v="0"/>
    <x v="1"/>
    <x v="11"/>
    <n v="8"/>
    <n v="0.22871414687069139"/>
    <x v="4"/>
  </r>
  <r>
    <s v="INV101310"/>
    <d v="2025-08-18T00:00:00"/>
    <s v="CUST0088"/>
    <s v="PRD093"/>
    <s v="STR091"/>
    <s v="EMP0214"/>
    <n v="4"/>
    <n v="96.72"/>
    <n v="5"/>
    <n v="19.34"/>
    <n v="367.54"/>
    <n v="319.27999999999997"/>
    <n v="48.26"/>
    <x v="4"/>
    <x v="0"/>
    <x v="0"/>
    <n v="0.45347222222222222"/>
    <s v="Weekday"/>
    <x v="61"/>
    <x v="10"/>
    <n v="96.72"/>
    <s v="Eswari Achari"/>
    <s v="Silver"/>
    <x v="35"/>
    <s v="Sales"/>
    <s v="FreshMart Tiruppur Plaza"/>
    <x v="0"/>
    <x v="1"/>
    <x v="11"/>
    <n v="8"/>
    <n v="0.13130543614300483"/>
    <x v="4"/>
  </r>
  <r>
    <s v="INV100501"/>
    <d v="2025-08-16T00:00:00"/>
    <s v="CUST0024"/>
    <s v="PRD056"/>
    <s v="STR072"/>
    <s v="EMP0124"/>
    <n v="5"/>
    <n v="333.54"/>
    <n v="10"/>
    <n v="166.77"/>
    <n v="1726.07"/>
    <n v="1192.1500000000001"/>
    <n v="533.91999999999996"/>
    <x v="5"/>
    <x v="0"/>
    <x v="0"/>
    <n v="0.74930555555555556"/>
    <s v="Weekend"/>
    <x v="133"/>
    <x v="2"/>
    <n v="333.54"/>
    <s v="Devi Balan"/>
    <s v="Silver"/>
    <x v="27"/>
    <s v="Sales"/>
    <s v="FreshMart Salem Point"/>
    <x v="0"/>
    <x v="1"/>
    <x v="11"/>
    <n v="8"/>
    <n v="0.30932696819943573"/>
    <x v="1"/>
  </r>
  <r>
    <s v="INV100807"/>
    <d v="2025-09-08T00:00:00"/>
    <s v="CUST0118"/>
    <s v="PRD047"/>
    <s v="STR005"/>
    <s v="EMP0127"/>
    <n v="5"/>
    <n v="474.19"/>
    <n v="20"/>
    <n v="474.19"/>
    <n v="2181.27"/>
    <n v="1719.45"/>
    <n v="461.82"/>
    <x v="1"/>
    <x v="0"/>
    <x v="0"/>
    <n v="0.5"/>
    <s v="Weekend"/>
    <x v="91"/>
    <x v="2"/>
    <n v="474.19"/>
    <s v="Gokul Naidu"/>
    <s v="Silver"/>
    <x v="15"/>
    <s v="Sales"/>
    <s v="FreshMart Chennai Crossing"/>
    <x v="0"/>
    <x v="1"/>
    <x v="10"/>
    <n v="9"/>
    <n v="0.21172069482457467"/>
    <x v="2"/>
  </r>
  <r>
    <s v="INV101289"/>
    <d v="2025-09-08T00:00:00"/>
    <s v="CUST0298"/>
    <s v="PRD035"/>
    <s v="STR015"/>
    <s v="EMP0133"/>
    <n v="3"/>
    <n v="503.36"/>
    <n v="10"/>
    <n v="151.01"/>
    <n v="1562.93"/>
    <n v="1169.4000000000001"/>
    <n v="393.53"/>
    <x v="3"/>
    <x v="0"/>
    <x v="0"/>
    <n v="0.69097222222222221"/>
    <s v="Weekend"/>
    <x v="40"/>
    <x v="3"/>
    <n v="503.36"/>
    <s v="Divya Naicker"/>
    <s v="Silver"/>
    <x v="2"/>
    <s v="Sales"/>
    <s v="FreshMart Salem Circle"/>
    <x v="0"/>
    <x v="1"/>
    <x v="10"/>
    <n v="9"/>
    <n v="0.2517899074174787"/>
    <x v="1"/>
  </r>
  <r>
    <s v="INV101199"/>
    <d v="2025-07-26T00:00:00"/>
    <s v="CUST0172"/>
    <s v="PRD087"/>
    <s v="STR068"/>
    <s v="EMP0233"/>
    <n v="5"/>
    <n v="71.290000000000006"/>
    <n v="20"/>
    <n v="71.290000000000006"/>
    <n v="327.93"/>
    <n v="296.85000000000002"/>
    <n v="31.08"/>
    <x v="0"/>
    <x v="0"/>
    <x v="0"/>
    <n v="0.69097222222222221"/>
    <s v="Weekend"/>
    <x v="97"/>
    <x v="9"/>
    <n v="71.290000000000006"/>
    <s v="Devi Gounder"/>
    <s v="Silver"/>
    <x v="40"/>
    <s v="Sales"/>
    <s v="FreshMart Coimbatore Main Road"/>
    <x v="0"/>
    <x v="1"/>
    <x v="1"/>
    <n v="7"/>
    <n v="9.4776324215533794E-2"/>
    <x v="2"/>
  </r>
  <r>
    <s v="INV100551"/>
    <d v="2025-07-21T00:00:00"/>
    <s v="CUST0195"/>
    <s v="PRD031"/>
    <s v="STR005"/>
    <s v="EMP0127"/>
    <n v="5"/>
    <n v="342.46"/>
    <n v="15"/>
    <n v="256.85000000000002"/>
    <n v="1455.45"/>
    <n v="1358.9"/>
    <n v="96.55"/>
    <x v="1"/>
    <x v="0"/>
    <x v="0"/>
    <n v="0.52083333333333337"/>
    <s v="Weekday"/>
    <x v="50"/>
    <x v="3"/>
    <n v="342.46"/>
    <s v="Om Prabhu"/>
    <s v="Silver"/>
    <x v="15"/>
    <s v="Sales"/>
    <s v="FreshMart Chennai Crossing"/>
    <x v="0"/>
    <x v="1"/>
    <x v="1"/>
    <n v="7"/>
    <n v="6.6336871757875573E-2"/>
    <x v="3"/>
  </r>
  <r>
    <s v="INV102406"/>
    <d v="2025-07-19T00:00:00"/>
    <s v="CUST0512"/>
    <s v="PRD073"/>
    <s v="STR084"/>
    <s v="EMP0288"/>
    <n v="5"/>
    <n v="392.68"/>
    <n v="20"/>
    <n v="392.68"/>
    <n v="1806.33"/>
    <n v="1595.25"/>
    <n v="211.08"/>
    <x v="3"/>
    <x v="0"/>
    <x v="0"/>
    <n v="0.49930555555555556"/>
    <s v="Weekend"/>
    <x v="51"/>
    <x v="1"/>
    <n v="392.68"/>
    <s v="Elango Rao"/>
    <s v="Silver"/>
    <x v="25"/>
    <s v="Sales"/>
    <s v="FreshMart Tiruppur Market"/>
    <x v="0"/>
    <x v="1"/>
    <x v="1"/>
    <n v="7"/>
    <n v="0.11685572403713608"/>
    <x v="2"/>
  </r>
  <r>
    <s v="INV101555"/>
    <d v="2025-09-07T00:00:00"/>
    <s v="CUST0590"/>
    <s v="PRD113"/>
    <s v="STR063"/>
    <s v="EMP0119"/>
    <n v="1"/>
    <n v="236.56"/>
    <n v="20"/>
    <n v="47.31"/>
    <n v="189.25"/>
    <n v="211.73"/>
    <n v="-22.48"/>
    <x v="5"/>
    <x v="0"/>
    <x v="0"/>
    <n v="0.44583333333333336"/>
    <s v="Weekday"/>
    <x v="146"/>
    <x v="4"/>
    <n v="236.56"/>
    <s v="Kavya Reddy"/>
    <s v="Silver"/>
    <x v="36"/>
    <s v="Sales"/>
    <s v="FreshMart Hyderabad Market"/>
    <x v="0"/>
    <x v="1"/>
    <x v="10"/>
    <n v="9"/>
    <n v="-0.11878467635402906"/>
    <x v="2"/>
  </r>
  <r>
    <s v="INV100553"/>
    <d v="2025-04-07T00:00:00"/>
    <s v="CUST0287"/>
    <s v="PRD031"/>
    <s v="STR076"/>
    <s v="EMP0056"/>
    <n v="4"/>
    <n v="342.46"/>
    <n v="5"/>
    <n v="68.489999999999995"/>
    <n v="1301.3499999999999"/>
    <n v="1087.1199999999999"/>
    <n v="214.23"/>
    <x v="5"/>
    <x v="0"/>
    <x v="0"/>
    <n v="0.44305555555555554"/>
    <s v="Weekday"/>
    <x v="50"/>
    <x v="3"/>
    <n v="342.46"/>
    <s v="Ovi Achari"/>
    <s v="Silver"/>
    <x v="41"/>
    <s v="Sales"/>
    <s v="FreshMart Hyderabad Towers"/>
    <x v="0"/>
    <x v="1"/>
    <x v="4"/>
    <n v="4"/>
    <n v="0.16462135474699352"/>
    <x v="4"/>
  </r>
  <r>
    <s v="INV102352"/>
    <d v="2025-06-30T00:00:00"/>
    <s v="CUST0088"/>
    <s v="PRD057"/>
    <s v="STR067"/>
    <s v="EMP0247"/>
    <n v="4"/>
    <n v="317.99"/>
    <n v="20"/>
    <n v="254.39"/>
    <n v="1017.57"/>
    <n v="940.2"/>
    <n v="77.37"/>
    <x v="4"/>
    <x v="0"/>
    <x v="0"/>
    <n v="0.39305555555555555"/>
    <s v="Weekday"/>
    <x v="117"/>
    <x v="2"/>
    <n v="317.99"/>
    <s v="Eswari Achari"/>
    <s v="Silver"/>
    <x v="31"/>
    <s v="Sales"/>
    <s v="FreshMart Salem Complex"/>
    <x v="0"/>
    <x v="1"/>
    <x v="9"/>
    <n v="6"/>
    <n v="7.6034081193431413E-2"/>
    <x v="2"/>
  </r>
  <r>
    <s v="INV101249"/>
    <d v="2025-06-13T00:00:00"/>
    <s v="CUST0483"/>
    <s v="PRD024"/>
    <s v="STR001"/>
    <s v="EMP0080"/>
    <n v="5"/>
    <n v="313.47000000000003"/>
    <n v="15"/>
    <n v="235.1"/>
    <n v="1332.25"/>
    <n v="1230.5999999999999"/>
    <n v="101.65"/>
    <x v="2"/>
    <x v="0"/>
    <x v="0"/>
    <n v="0.83750000000000002"/>
    <s v="Weekday"/>
    <x v="88"/>
    <x v="7"/>
    <n v="313.47000000000003"/>
    <s v="Deepak Chandran"/>
    <s v="Silver"/>
    <x v="222"/>
    <s v="Sales"/>
    <s v="FreshMart Madurai Crossing"/>
    <x v="0"/>
    <x v="1"/>
    <x v="9"/>
    <n v="6"/>
    <n v="7.629949333833741E-2"/>
    <x v="3"/>
  </r>
  <r>
    <s v="INV101831"/>
    <d v="2025-06-06T00:00:00"/>
    <s v="CUST0414"/>
    <s v="PRD101"/>
    <s v="STR022"/>
    <s v="EMP0284"/>
    <n v="3"/>
    <n v="451.89"/>
    <n v="5"/>
    <n v="67.78"/>
    <n v="1287.8900000000001"/>
    <n v="1161.48"/>
    <n v="126.41"/>
    <x v="0"/>
    <x v="0"/>
    <x v="0"/>
    <n v="0.41666666666666669"/>
    <s v="Weekday"/>
    <x v="79"/>
    <x v="10"/>
    <n v="451.89"/>
    <s v="Jaya Pandian"/>
    <s v="Silver"/>
    <x v="21"/>
    <s v="Sales"/>
    <s v="FreshMart Tiruppur Complex"/>
    <x v="0"/>
    <x v="1"/>
    <x v="9"/>
    <n v="6"/>
    <n v="9.8152792552158946E-2"/>
    <x v="4"/>
  </r>
  <r>
    <s v="INV100639"/>
    <d v="2025-05-06T00:00:00"/>
    <s v="CUST0627"/>
    <s v="PRD097"/>
    <s v="STR061"/>
    <s v="EMP0279"/>
    <n v="3"/>
    <n v="365.92"/>
    <n v="5"/>
    <n v="54.89"/>
    <n v="1042.8699999999999"/>
    <n v="931.14"/>
    <n v="111.73"/>
    <x v="3"/>
    <x v="0"/>
    <x v="0"/>
    <n v="0.47499999999999998"/>
    <s v="Weekday"/>
    <x v="41"/>
    <x v="10"/>
    <n v="365.92"/>
    <s v="Ishwarya Mudaliar"/>
    <s v="Silver"/>
    <x v="12"/>
    <s v="Sales"/>
    <s v="FreshMart Hyderabad Colony"/>
    <x v="0"/>
    <x v="1"/>
    <x v="6"/>
    <n v="5"/>
    <n v="0.10713703529682513"/>
    <x v="4"/>
  </r>
  <r>
    <s v="INV101474"/>
    <d v="2025-05-30T00:00:00"/>
    <s v="CUST0673"/>
    <s v="PRD014"/>
    <s v="STR024"/>
    <s v="EMP0133"/>
    <n v="2"/>
    <n v="434.65"/>
    <n v="20"/>
    <n v="173.86"/>
    <n v="695.44"/>
    <n v="703.26"/>
    <n v="-7.82"/>
    <x v="1"/>
    <x v="0"/>
    <x v="0"/>
    <n v="0.60763888888888884"/>
    <s v="Weekday"/>
    <x v="54"/>
    <x v="7"/>
    <n v="434.65"/>
    <s v="Hari Sharma"/>
    <s v="Silver"/>
    <x v="2"/>
    <s v="Sales"/>
    <s v="FreshMart Bengaluru Plaza"/>
    <x v="0"/>
    <x v="1"/>
    <x v="6"/>
    <n v="5"/>
    <n v="-1.1244679627286322E-2"/>
    <x v="2"/>
  </r>
  <r>
    <s v="INV102460"/>
    <d v="2025-05-21T00:00:00"/>
    <s v="CUST0066"/>
    <s v="PRD078"/>
    <s v="STR055"/>
    <s v="EMP0068"/>
    <n v="3"/>
    <n v="261.55"/>
    <n v="5"/>
    <n v="39.229999999999997"/>
    <n v="745.42"/>
    <n v="645.09"/>
    <n v="100.33"/>
    <x v="5"/>
    <x v="0"/>
    <x v="0"/>
    <n v="0.80902777777777779"/>
    <s v="Weekday"/>
    <x v="139"/>
    <x v="1"/>
    <n v="261.55"/>
    <s v="Bhavani Sharma"/>
    <s v="Silver"/>
    <x v="5"/>
    <s v="Sales"/>
    <s v="FreshMart Madurai Circle"/>
    <x v="0"/>
    <x v="1"/>
    <x v="6"/>
    <n v="5"/>
    <n v="0.13459526173164121"/>
    <x v="4"/>
  </r>
  <r>
    <s v="INV100017"/>
    <d v="2025-05-15T00:00:00"/>
    <s v="CUST0680"/>
    <s v="PRD022"/>
    <s v="STR075"/>
    <s v="EMP0300"/>
    <n v="4"/>
    <n v="397.22"/>
    <n v="20"/>
    <n v="317.77999999999997"/>
    <n v="1271.0999999999999"/>
    <n v="1277.48"/>
    <n v="-6.38"/>
    <x v="0"/>
    <x v="0"/>
    <x v="0"/>
    <n v="0.72152777777777777"/>
    <s v="Weekday"/>
    <x v="25"/>
    <x v="7"/>
    <n v="397.22"/>
    <s v="Lokesh Chandran"/>
    <s v="Silver"/>
    <x v="57"/>
    <s v="Sales"/>
    <s v="FreshMart Salem Main Road"/>
    <x v="0"/>
    <x v="1"/>
    <x v="6"/>
    <n v="5"/>
    <n v="-5.0192746440091262E-3"/>
    <x v="2"/>
  </r>
  <r>
    <s v="INV102267"/>
    <d v="2025-06-05T00:00:00"/>
    <s v="CUST0048"/>
    <s v="PRD065"/>
    <s v="STR014"/>
    <s v="EMP0282"/>
    <n v="1"/>
    <n v="277.42"/>
    <n v="5"/>
    <n v="13.87"/>
    <n v="263.55"/>
    <n v="199.16"/>
    <n v="64.39"/>
    <x v="2"/>
    <x v="0"/>
    <x v="0"/>
    <n v="0.47361111111111109"/>
    <s v="Weekday"/>
    <x v="114"/>
    <x v="11"/>
    <n v="159.5"/>
    <s v="Chandran Gupta"/>
    <s v="Silver"/>
    <x v="339"/>
    <s v="Sales"/>
    <s v="FreshMart Coimbatore Circle"/>
    <x v="0"/>
    <x v="1"/>
    <x v="9"/>
    <n v="6"/>
    <n v="0.24431796623031682"/>
    <x v="4"/>
  </r>
  <r>
    <s v="INV100457"/>
    <d v="2025-03-05T00:00:00"/>
    <s v="CUST0682"/>
    <s v="PRD026"/>
    <s v="STR025"/>
    <s v="EMP0079"/>
    <n v="2"/>
    <n v="329.69"/>
    <n v="15"/>
    <n v="98.91"/>
    <n v="644.54"/>
    <n v="494.5"/>
    <n v="150.04"/>
    <x v="5"/>
    <x v="0"/>
    <x v="0"/>
    <n v="0.48125000000000001"/>
    <s v="Weekend"/>
    <x v="15"/>
    <x v="3"/>
    <n v="329.69"/>
    <s v="Gopal Krishnan"/>
    <s v="Silver"/>
    <x v="340"/>
    <s v="Sales"/>
    <s v="FreshMart Tiruppur Enclave"/>
    <x v="0"/>
    <x v="1"/>
    <x v="3"/>
    <n v="3"/>
    <n v="0.23278617308468055"/>
    <x v="3"/>
  </r>
  <r>
    <s v="INV102480"/>
    <d v="2025-04-20T00:00:00"/>
    <s v="CUST0093"/>
    <s v="PRD029"/>
    <s v="STR031"/>
    <s v="EMP0153"/>
    <n v="4"/>
    <n v="332.73"/>
    <n v="20"/>
    <n v="266.18"/>
    <n v="1224.45"/>
    <n v="1044.8800000000001"/>
    <n v="179.57"/>
    <x v="3"/>
    <x v="0"/>
    <x v="0"/>
    <n v="0.4284722222222222"/>
    <s v="Weekend"/>
    <x v="9"/>
    <x v="3"/>
    <n v="332.73"/>
    <s v="Prakash Menon"/>
    <s v="Silver"/>
    <x v="3"/>
    <s v="Sales"/>
    <s v="FreshMart Chennai Complex"/>
    <x v="0"/>
    <x v="1"/>
    <x v="4"/>
    <n v="4"/>
    <n v="0.14665359957531951"/>
    <x v="2"/>
  </r>
  <r>
    <s v="INV100650"/>
    <d v="2025-01-04T00:00:00"/>
    <s v="CUST0315"/>
    <s v="PRD033"/>
    <s v="STR020"/>
    <s v="EMP0221"/>
    <n v="3"/>
    <n v="217.42"/>
    <n v="15"/>
    <n v="97.84"/>
    <n v="554.41999999999996"/>
    <n v="531.09"/>
    <n v="23.33"/>
    <x v="3"/>
    <x v="0"/>
    <x v="0"/>
    <n v="0.8881944444444444"/>
    <s v="Weekday"/>
    <x v="66"/>
    <x v="3"/>
    <n v="217.42"/>
    <s v="Aishwarya Varma"/>
    <s v="Silver"/>
    <x v="55"/>
    <s v="Sales"/>
    <s v="FreshMart Erode Circle"/>
    <x v="0"/>
    <x v="1"/>
    <x v="7"/>
    <n v="1"/>
    <n v="4.2080011543595107E-2"/>
    <x v="3"/>
  </r>
  <r>
    <s v="INV100157"/>
    <d v="2026-10-03T00:00:00"/>
    <s v="CUST0011"/>
    <s v="PRD141"/>
    <s v="STR031"/>
    <s v="EMP0153"/>
    <n v="1"/>
    <n v="46.76"/>
    <n v="20"/>
    <n v="9.35"/>
    <n v="37.409999999999997"/>
    <n v="36.65"/>
    <n v="0.76"/>
    <x v="4"/>
    <x v="0"/>
    <x v="0"/>
    <n v="0.72916666666666663"/>
    <s v="Weekday"/>
    <x v="103"/>
    <x v="5"/>
    <n v="46.76"/>
    <s v="Prasath Mudaliar"/>
    <s v="Bronze"/>
    <x v="3"/>
    <s v="Sales"/>
    <s v="FreshMart Chennai Complex"/>
    <x v="0"/>
    <x v="0"/>
    <x v="8"/>
    <n v="10"/>
    <n v="2.0315423683507087E-2"/>
    <x v="2"/>
  </r>
  <r>
    <s v="INV102167"/>
    <d v="2026-01-25T00:00:00"/>
    <s v="CUST0152"/>
    <s v="PRD105"/>
    <s v="STR031"/>
    <s v="EMP0153"/>
    <n v="1"/>
    <n v="131.03"/>
    <n v="15"/>
    <n v="19.649999999999999"/>
    <n v="128.09"/>
    <n v="117.27"/>
    <n v="10.82"/>
    <x v="0"/>
    <x v="0"/>
    <x v="0"/>
    <n v="0.68402777777777779"/>
    <s v="Weekend"/>
    <x v="39"/>
    <x v="4"/>
    <n v="131.03"/>
    <s v="Anjali Sekar"/>
    <s v="Bronze"/>
    <x v="3"/>
    <s v="Sales"/>
    <s v="FreshMart Chennai Complex"/>
    <x v="0"/>
    <x v="0"/>
    <x v="7"/>
    <n v="1"/>
    <n v="8.4471855726442349E-2"/>
    <x v="3"/>
  </r>
  <r>
    <s v="INV101083"/>
    <d v="2026-03-24T00:00:00"/>
    <s v="CUST0615"/>
    <s v="PRD049"/>
    <s v="STR069"/>
    <s v="EMP0248"/>
    <n v="3"/>
    <n v="418.79"/>
    <n v="20"/>
    <n v="251.27"/>
    <n v="1005.1"/>
    <n v="926.82"/>
    <n v="78.28"/>
    <x v="2"/>
    <x v="0"/>
    <x v="0"/>
    <n v="0.85555555555555551"/>
    <s v="Weekday"/>
    <x v="48"/>
    <x v="2"/>
    <n v="418.79"/>
    <s v="Aishwarya Raj"/>
    <s v="Bronze"/>
    <x v="322"/>
    <s v="Sales"/>
    <s v="FreshMart Madurai Gardens"/>
    <x v="0"/>
    <x v="0"/>
    <x v="3"/>
    <n v="3"/>
    <n v="7.7882797731569003E-2"/>
    <x v="2"/>
  </r>
  <r>
    <s v="INV101261"/>
    <d v="2026-02-14T00:00:00"/>
    <s v="CUST0010"/>
    <s v="PRD033"/>
    <s v="STR055"/>
    <s v="EMP0068"/>
    <n v="1"/>
    <n v="217.42"/>
    <n v="15"/>
    <n v="32.61"/>
    <n v="212.53"/>
    <n v="177.03"/>
    <n v="35.5"/>
    <x v="2"/>
    <x v="0"/>
    <x v="0"/>
    <n v="0.64097222222222228"/>
    <s v="Weekend"/>
    <x v="66"/>
    <x v="3"/>
    <n v="217.42"/>
    <s v="Tara Achari"/>
    <s v="Bronze"/>
    <x v="5"/>
    <s v="Sales"/>
    <s v="FreshMart Madurai Circle"/>
    <x v="0"/>
    <x v="0"/>
    <x v="0"/>
    <n v="2"/>
    <n v="0.16703524208347056"/>
    <x v="3"/>
  </r>
  <r>
    <s v="INV102068"/>
    <d v="2026-01-15T00:00:00"/>
    <s v="CUST0474"/>
    <s v="PRD131"/>
    <s v="STR055"/>
    <s v="EMP0068"/>
    <n v="2"/>
    <n v="93.47"/>
    <n v="15"/>
    <n v="28.04"/>
    <n v="158.9"/>
    <n v="144.58000000000001"/>
    <n v="14.32"/>
    <x v="3"/>
    <x v="0"/>
    <x v="0"/>
    <n v="0.87916666666666665"/>
    <s v="Weekday"/>
    <x v="143"/>
    <x v="0"/>
    <n v="93.47"/>
    <s v="Geetha Venkataraman"/>
    <s v="Bronze"/>
    <x v="5"/>
    <s v="Sales"/>
    <s v="FreshMart Madurai Circle"/>
    <x v="0"/>
    <x v="0"/>
    <x v="7"/>
    <n v="1"/>
    <n v="9.0119572057898042E-2"/>
    <x v="3"/>
  </r>
  <r>
    <s v="INV100467"/>
    <d v="2026-04-01T00:00:00"/>
    <s v="CUST0122"/>
    <s v="PRD095"/>
    <s v="STR085"/>
    <s v="EMP0086"/>
    <n v="2"/>
    <n v="75.680000000000007"/>
    <n v="20"/>
    <n v="30.27"/>
    <n v="139.25"/>
    <n v="124.28"/>
    <n v="14.97"/>
    <x v="2"/>
    <x v="0"/>
    <x v="0"/>
    <n v="0.85"/>
    <s v="Weekend"/>
    <x v="53"/>
    <x v="10"/>
    <n v="75.680000000000007"/>
    <s v="Sudha Prabhu"/>
    <s v="Bronze"/>
    <x v="28"/>
    <s v="Sales"/>
    <s v="FreshMart Mysuru Arcade"/>
    <x v="0"/>
    <x v="0"/>
    <x v="4"/>
    <n v="4"/>
    <n v="0.10750448833034111"/>
    <x v="2"/>
  </r>
  <r>
    <s v="INV102398"/>
    <d v="2025-12-26T00:00:00"/>
    <s v="CUST0132"/>
    <s v="PRD061"/>
    <s v="STR067"/>
    <s v="EMP0247"/>
    <n v="2"/>
    <n v="318.62"/>
    <n v="15"/>
    <n v="95.59"/>
    <n v="541.65"/>
    <n v="443.44"/>
    <n v="98.21"/>
    <x v="0"/>
    <x v="0"/>
    <x v="0"/>
    <n v="0.3923611111111111"/>
    <s v="Weekday"/>
    <x v="124"/>
    <x v="11"/>
    <n v="318.62"/>
    <s v="Suresh Balan"/>
    <s v="Bronze"/>
    <x v="31"/>
    <s v="Sales"/>
    <s v="FreshMart Salem Complex"/>
    <x v="0"/>
    <x v="1"/>
    <x v="2"/>
    <n v="12"/>
    <n v="0.18131634819532907"/>
    <x v="3"/>
  </r>
  <r>
    <s v="INV100394"/>
    <d v="2026-07-03T00:00:00"/>
    <s v="CUST0250"/>
    <s v="PRD141"/>
    <s v="STR075"/>
    <s v="EMP0033"/>
    <n v="2"/>
    <n v="46.76"/>
    <n v="5"/>
    <n v="4.68"/>
    <n v="102.17"/>
    <n v="73.3"/>
    <n v="28.87"/>
    <x v="0"/>
    <x v="0"/>
    <x v="0"/>
    <n v="0.84791666666666665"/>
    <s v="Weekend"/>
    <x v="103"/>
    <x v="5"/>
    <n v="46.76"/>
    <s v="Nirmala Mudaliar"/>
    <s v="Bronze"/>
    <x v="20"/>
    <s v="Sales"/>
    <s v="FreshMart Salem Main Road"/>
    <x v="0"/>
    <x v="0"/>
    <x v="1"/>
    <n v="7"/>
    <n v="0.28256826857198786"/>
    <x v="4"/>
  </r>
  <r>
    <s v="INV100595"/>
    <d v="2026-03-14T00:00:00"/>
    <s v="CUST0480"/>
    <s v="PRD086"/>
    <s v="STR063"/>
    <s v="EMP0143"/>
    <n v="3"/>
    <n v="327.08"/>
    <n v="15"/>
    <n v="147.19"/>
    <n v="959.16"/>
    <n v="823.83"/>
    <n v="135.33000000000001"/>
    <x v="0"/>
    <x v="0"/>
    <x v="0"/>
    <n v="0.54236111111111107"/>
    <s v="Weekend"/>
    <x v="100"/>
    <x v="9"/>
    <n v="327.08"/>
    <s v="Aishwarya Balan"/>
    <s v="Bronze"/>
    <x v="24"/>
    <s v="Sales"/>
    <s v="FreshMart Hyderabad Market"/>
    <x v="0"/>
    <x v="0"/>
    <x v="3"/>
    <n v="3"/>
    <n v="0.14109220567997"/>
    <x v="3"/>
  </r>
  <r>
    <s v="INV100803"/>
    <d v="2026-09-03T00:00:00"/>
    <s v="CUST0693"/>
    <s v="PRD025"/>
    <s v="STR050"/>
    <s v="EMP0305"/>
    <n v="3"/>
    <n v="383.51"/>
    <n v="5"/>
    <n v="57.53"/>
    <n v="1093"/>
    <n v="857.7"/>
    <n v="235.3"/>
    <x v="1"/>
    <x v="0"/>
    <x v="0"/>
    <n v="0.90138888888888891"/>
    <s v="Weekday"/>
    <x v="8"/>
    <x v="3"/>
    <n v="383.51"/>
    <s v="Dhanush Raj"/>
    <s v="Bronze"/>
    <x v="224"/>
    <s v="Sales"/>
    <s v="FreshMart Chennai Main Road"/>
    <x v="0"/>
    <x v="0"/>
    <x v="10"/>
    <n v="9"/>
    <n v="0.21527904849039342"/>
    <x v="4"/>
  </r>
  <r>
    <s v="INV100130"/>
    <d v="2026-07-03T00:00:00"/>
    <s v="CUST0573"/>
    <s v="PRD101"/>
    <s v="STR025"/>
    <s v="EMP0323"/>
    <n v="7"/>
    <n v="499.18"/>
    <n v="15"/>
    <n v="524.14"/>
    <n v="3415.64"/>
    <n v="2710.12"/>
    <n v="705.52"/>
    <x v="5"/>
    <x v="0"/>
    <x v="0"/>
    <n v="0.75347222222222221"/>
    <s v="Weekend"/>
    <x v="79"/>
    <x v="10"/>
    <n v="451.89"/>
    <s v="Padma Varma"/>
    <s v="Bronze"/>
    <x v="299"/>
    <s v="Sales"/>
    <s v="FreshMart Tiruppur Enclave"/>
    <x v="0"/>
    <x v="0"/>
    <x v="1"/>
    <n v="7"/>
    <n v="0.20655572601328009"/>
    <x v="3"/>
  </r>
  <r>
    <s v="INV101067"/>
    <d v="2025-12-14T00:00:00"/>
    <s v="CUST0404"/>
    <s v="PRD047"/>
    <s v="STR014"/>
    <s v="EMP0328"/>
    <n v="3"/>
    <n v="474.19"/>
    <n v="20"/>
    <n v="284.51"/>
    <n v="1308.77"/>
    <n v="1031.67"/>
    <n v="277.10000000000002"/>
    <x v="3"/>
    <x v="0"/>
    <x v="0"/>
    <n v="0.6"/>
    <s v="Weekend"/>
    <x v="91"/>
    <x v="2"/>
    <n v="474.19"/>
    <s v="Dhanush Velan"/>
    <s v="Bronze"/>
    <x v="47"/>
    <s v="Sales"/>
    <s v="FreshMart Coimbatore Circle"/>
    <x v="0"/>
    <x v="1"/>
    <x v="2"/>
    <n v="12"/>
    <n v="0.21172551326818312"/>
    <x v="2"/>
  </r>
  <r>
    <s v="INV102122"/>
    <d v="2026-12-02T00:00:00"/>
    <s v="CUST0424"/>
    <s v="PRD054"/>
    <s v="STR064"/>
    <s v="EMP0234"/>
    <n v="2"/>
    <n v="530.16"/>
    <n v="5"/>
    <n v="53.02"/>
    <n v="1007.3"/>
    <n v="758.38"/>
    <n v="248.92"/>
    <x v="3"/>
    <x v="0"/>
    <x v="0"/>
    <n v="0.41180555555555554"/>
    <s v="Weekday"/>
    <x v="3"/>
    <x v="2"/>
    <n v="530.16"/>
    <s v="Sanjay Varma"/>
    <s v="Bronze"/>
    <x v="300"/>
    <s v="Sales"/>
    <s v="FreshMart Kochi Extension"/>
    <x v="0"/>
    <x v="0"/>
    <x v="2"/>
    <n v="12"/>
    <n v="0.24711605281445448"/>
    <x v="4"/>
  </r>
  <r>
    <s v="INV100862"/>
    <d v="2026-05-03T00:00:00"/>
    <s v="CUST0456"/>
    <s v="PRD078"/>
    <s v="STR061"/>
    <s v="EMP0279"/>
    <n v="3"/>
    <n v="261.55"/>
    <n v="20"/>
    <n v="156.93"/>
    <n v="627.72"/>
    <n v="645.09"/>
    <n v="-17.37"/>
    <x v="2"/>
    <x v="0"/>
    <x v="0"/>
    <n v="0.58680555555555558"/>
    <s v="Weekday"/>
    <x v="139"/>
    <x v="1"/>
    <n v="261.55"/>
    <s v="Kamala Devi"/>
    <s v="Bronze"/>
    <x v="12"/>
    <s v="Sales"/>
    <s v="FreshMart Hyderabad Colony"/>
    <x v="0"/>
    <x v="0"/>
    <x v="6"/>
    <n v="5"/>
    <n v="-2.7671573312942076E-2"/>
    <x v="2"/>
  </r>
  <r>
    <s v="INV101955"/>
    <d v="2026-10-01T00:00:00"/>
    <s v="CUST0515"/>
    <s v="PRD050"/>
    <s v="STR002"/>
    <s v="EMP0060"/>
    <n v="3"/>
    <n v="51.33"/>
    <n v="20"/>
    <n v="30.8"/>
    <n v="141.66999999999999"/>
    <n v="112.44"/>
    <n v="29.23"/>
    <x v="0"/>
    <x v="0"/>
    <x v="0"/>
    <n v="0.53402777777777777"/>
    <s v="Weekend"/>
    <x v="2"/>
    <x v="2"/>
    <n v="51.33"/>
    <s v="Ovi Pillai"/>
    <s v="Bronze"/>
    <x v="32"/>
    <s v="Sales"/>
    <s v="FreshMart Tiruppur Bypass"/>
    <x v="0"/>
    <x v="0"/>
    <x v="8"/>
    <n v="10"/>
    <n v="0.20632455706924546"/>
    <x v="2"/>
  </r>
  <r>
    <s v="INV100720"/>
    <d v="2026-02-23T00:00:00"/>
    <s v="CUST0539"/>
    <s v="PRD053"/>
    <s v="STR048"/>
    <s v="EMP0312"/>
    <n v="3"/>
    <n v="262.77"/>
    <n v="20"/>
    <n v="157.66"/>
    <n v="630.65"/>
    <n v="583.91999999999996"/>
    <n v="46.73"/>
    <x v="5"/>
    <x v="0"/>
    <x v="0"/>
    <n v="0.88611111111111107"/>
    <s v="Weekday"/>
    <x v="23"/>
    <x v="2"/>
    <n v="262.77"/>
    <s v="Prasath Gupta"/>
    <s v="Bronze"/>
    <x v="19"/>
    <s v="Sales"/>
    <s v="FreshMart Bengaluru Square"/>
    <x v="0"/>
    <x v="0"/>
    <x v="0"/>
    <n v="2"/>
    <n v="7.409815269959566E-2"/>
    <x v="2"/>
  </r>
  <r>
    <s v="INV101601"/>
    <d v="2025-12-28T00:00:00"/>
    <s v="CUST0643"/>
    <s v="PRD011"/>
    <s v="STR017"/>
    <s v="EMP0092"/>
    <n v="3"/>
    <n v="168.36"/>
    <n v="15"/>
    <n v="75.760000000000005"/>
    <n v="493.72"/>
    <n v="306.69"/>
    <n v="187.03"/>
    <x v="4"/>
    <x v="0"/>
    <x v="0"/>
    <n v="0.6958333333333333"/>
    <s v="Weekend"/>
    <x v="52"/>
    <x v="6"/>
    <n v="168.36"/>
    <s v="Arun Gounder"/>
    <s v="Bronze"/>
    <x v="26"/>
    <s v="Sales"/>
    <s v="FreshMart Madurai Plaza"/>
    <x v="0"/>
    <x v="1"/>
    <x v="2"/>
    <n v="12"/>
    <n v="0.37881795349590858"/>
    <x v="3"/>
  </r>
  <r>
    <s v="INV101114"/>
    <d v="2025-06-12T00:00:00"/>
    <s v="CUST0421"/>
    <s v="PRD124"/>
    <s v="STR090"/>
    <s v="EMP0262"/>
    <n v="4"/>
    <n v="121.9"/>
    <n v="20"/>
    <n v="97.52"/>
    <n v="448.59"/>
    <n v="435.68"/>
    <n v="12.91"/>
    <x v="2"/>
    <x v="0"/>
    <x v="0"/>
    <n v="0.72777777777777775"/>
    <s v="Weekend"/>
    <x v="102"/>
    <x v="8"/>
    <n v="121.9"/>
    <s v="Karthik Devi"/>
    <s v="Bronze"/>
    <x v="234"/>
    <s v="Sales"/>
    <s v="FreshMart Mysuru Heights"/>
    <x v="0"/>
    <x v="1"/>
    <x v="9"/>
    <n v="6"/>
    <n v="2.8779063287188749E-2"/>
    <x v="2"/>
  </r>
  <r>
    <s v="INV102233"/>
    <d v="2025-04-12T00:00:00"/>
    <s v="CUST0574"/>
    <s v="PRD035"/>
    <s v="STR091"/>
    <s v="EMP0218"/>
    <n v="4"/>
    <n v="503.36"/>
    <n v="20"/>
    <n v="402.69"/>
    <n v="1610.75"/>
    <n v="1559.2"/>
    <n v="51.55"/>
    <x v="2"/>
    <x v="0"/>
    <x v="0"/>
    <n v="0.70694444444444449"/>
    <s v="Weekday"/>
    <x v="40"/>
    <x v="3"/>
    <n v="503.36"/>
    <s v="Dhanush Nathan"/>
    <s v="Bronze"/>
    <x v="49"/>
    <s v="Sales"/>
    <s v="FreshMart Tiruppur Plaza"/>
    <x v="0"/>
    <x v="1"/>
    <x v="4"/>
    <n v="4"/>
    <n v="3.2003724972838737E-2"/>
    <x v="2"/>
  </r>
  <r>
    <s v="INV100037"/>
    <d v="2025-11-19T00:00:00"/>
    <s v="CUST0212"/>
    <s v="PRD012"/>
    <s v="STR032"/>
    <s v="EMP0133"/>
    <n v="3"/>
    <n v="541.35"/>
    <n v="20"/>
    <n v="324.81"/>
    <n v="1299.24"/>
    <n v="1009.2"/>
    <n v="290.04000000000002"/>
    <x v="4"/>
    <x v="0"/>
    <x v="0"/>
    <n v="0.39513888888888887"/>
    <s v="Weekday"/>
    <x v="51"/>
    <x v="6"/>
    <n v="541.35"/>
    <s v="Vasanth Sekar"/>
    <s v="Bronze"/>
    <x v="2"/>
    <s v="Sales"/>
    <s v="FreshMart Kochi Main Road"/>
    <x v="0"/>
    <x v="1"/>
    <x v="5"/>
    <n v="11"/>
    <n v="0.22323820079431053"/>
    <x v="2"/>
  </r>
  <r>
    <s v="INV102103"/>
    <d v="2025-01-11T00:00:00"/>
    <s v="CUST0385"/>
    <s v="PRD037"/>
    <s v="STR051"/>
    <s v="EMP0297"/>
    <n v="4"/>
    <n v="245.32"/>
    <n v="5"/>
    <n v="49.06"/>
    <n v="1072.05"/>
    <n v="837.52"/>
    <n v="234.53"/>
    <x v="4"/>
    <x v="0"/>
    <x v="0"/>
    <n v="0.81944444444444442"/>
    <s v="Weekend"/>
    <x v="59"/>
    <x v="12"/>
    <n v="245.32"/>
    <s v="Bharath Krishnan"/>
    <s v="Bronze"/>
    <x v="296"/>
    <s v="Sales"/>
    <s v="FreshMart Madurai Arcade"/>
    <x v="0"/>
    <x v="1"/>
    <x v="7"/>
    <n v="1"/>
    <n v="0.21876778135348166"/>
    <x v="4"/>
  </r>
  <r>
    <s v="INV100289"/>
    <d v="2025-10-30T00:00:00"/>
    <s v="CUST0113"/>
    <s v="PRD072"/>
    <s v="STR055"/>
    <s v="EMP0068"/>
    <n v="3"/>
    <n v="340.25"/>
    <n v="15"/>
    <n v="153.11000000000001"/>
    <n v="867.64"/>
    <n v="791.55"/>
    <n v="76.09"/>
    <x v="5"/>
    <x v="0"/>
    <x v="0"/>
    <n v="0.78472222222222221"/>
    <s v="Weekday"/>
    <x v="57"/>
    <x v="1"/>
    <n v="340.25"/>
    <s v="Usha Kumar"/>
    <s v="Bronze"/>
    <x v="5"/>
    <s v="Sales"/>
    <s v="FreshMart Madurai Circle"/>
    <x v="0"/>
    <x v="1"/>
    <x v="8"/>
    <n v="10"/>
    <n v="8.7697662625051867E-2"/>
    <x v="3"/>
  </r>
  <r>
    <s v="INV102452"/>
    <d v="2025-10-29T00:00:00"/>
    <s v="CUST0545"/>
    <s v="PRD020"/>
    <s v="STR075"/>
    <s v="EMP0132"/>
    <n v="2"/>
    <n v="99.93"/>
    <n v="5"/>
    <n v="9.99"/>
    <n v="189.87"/>
    <n v="172.1"/>
    <n v="17.77"/>
    <x v="1"/>
    <x v="0"/>
    <x v="0"/>
    <n v="0.3840277777777778"/>
    <s v="Weekday"/>
    <x v="35"/>
    <x v="7"/>
    <n v="99.93"/>
    <s v="Prakash Mudaliar"/>
    <s v="Bronze"/>
    <x v="45"/>
    <s v="Sales"/>
    <s v="FreshMart Salem Main Road"/>
    <x v="0"/>
    <x v="1"/>
    <x v="8"/>
    <n v="10"/>
    <n v="9.359035129298994E-2"/>
    <x v="4"/>
  </r>
  <r>
    <s v="INV101219"/>
    <d v="2025-10-26T00:00:00"/>
    <s v="CUST0248"/>
    <s v="PRD024"/>
    <s v="STR005"/>
    <s v="EMP0127"/>
    <n v="3"/>
    <n v="313.47000000000003"/>
    <n v="15"/>
    <n v="141.06"/>
    <n v="919.25"/>
    <n v="738.36"/>
    <n v="180.89"/>
    <x v="4"/>
    <x v="0"/>
    <x v="0"/>
    <n v="0.65347222222222223"/>
    <s v="Weekend"/>
    <x v="88"/>
    <x v="7"/>
    <n v="313.47000000000003"/>
    <s v="Devi Prabhu"/>
    <s v="Bronze"/>
    <x v="15"/>
    <s v="Sales"/>
    <s v="FreshMart Chennai Crossing"/>
    <x v="0"/>
    <x v="1"/>
    <x v="8"/>
    <n v="10"/>
    <n v="0.19677998368234972"/>
    <x v="3"/>
  </r>
  <r>
    <s v="INV100292"/>
    <d v="2025-10-25T00:00:00"/>
    <s v="CUST0114"/>
    <s v="PRD004"/>
    <s v="STR056"/>
    <s v="EMP0315"/>
    <n v="1"/>
    <n v="398.25"/>
    <n v="5"/>
    <n v="19.91"/>
    <n v="435.09"/>
    <n v="236.54"/>
    <n v="198.55"/>
    <x v="4"/>
    <x v="0"/>
    <x v="0"/>
    <n v="0.61944444444444446"/>
    <s v="Weekend"/>
    <x v="127"/>
    <x v="6"/>
    <n v="398.25"/>
    <s v="Hariharan Menon"/>
    <s v="Bronze"/>
    <x v="11"/>
    <s v="Sales"/>
    <s v="FreshMart Bengaluru Junction"/>
    <x v="0"/>
    <x v="1"/>
    <x v="8"/>
    <n v="10"/>
    <n v="0.45634236594727534"/>
    <x v="4"/>
  </r>
  <r>
    <s v="INV100954"/>
    <d v="2025-10-23T00:00:00"/>
    <s v="CUST0207"/>
    <s v="PRD120"/>
    <s v="STR024"/>
    <s v="EMP0199"/>
    <n v="2"/>
    <n v="109.69"/>
    <n v="20"/>
    <n v="43.88"/>
    <n v="175.5"/>
    <n v="185.92"/>
    <n v="-10.42"/>
    <x v="4"/>
    <x v="0"/>
    <x v="0"/>
    <n v="0.51736111111111116"/>
    <s v="Weekday"/>
    <x v="26"/>
    <x v="8"/>
    <n v="109.69"/>
    <s v="Sangeetha Selvam"/>
    <s v="Bronze"/>
    <x v="9"/>
    <s v="Sales"/>
    <s v="FreshMart Bengaluru Plaza"/>
    <x v="0"/>
    <x v="1"/>
    <x v="8"/>
    <n v="10"/>
    <n v="-5.937321937321937E-2"/>
    <x v="2"/>
  </r>
  <r>
    <s v="INV101796"/>
    <d v="2025-10-18T00:00:00"/>
    <s v="CUST0678"/>
    <s v="PRD053"/>
    <s v="STR071"/>
    <s v="EMP0210"/>
    <n v="4"/>
    <n v="262.77"/>
    <n v="20"/>
    <n v="210.22"/>
    <n v="966.99"/>
    <n v="778.56"/>
    <n v="188.43"/>
    <x v="5"/>
    <x v="0"/>
    <x v="0"/>
    <n v="0.64027777777777772"/>
    <s v="Weekend"/>
    <x v="23"/>
    <x v="2"/>
    <n v="262.77"/>
    <s v="Poornima Krishnan"/>
    <s v="Bronze"/>
    <x v="314"/>
    <s v="Sales"/>
    <s v="FreshMart Salem Crossing"/>
    <x v="0"/>
    <x v="1"/>
    <x v="8"/>
    <n v="10"/>
    <n v="0.19486240809108679"/>
    <x v="2"/>
  </r>
  <r>
    <s v="INV101926"/>
    <d v="2025-10-18T00:00:00"/>
    <s v="CUST0107"/>
    <s v="PRD085"/>
    <s v="STR051"/>
    <s v="EMP0137"/>
    <n v="3"/>
    <n v="389.61"/>
    <n v="15"/>
    <n v="175.32"/>
    <n v="1142.54"/>
    <n v="1008.21"/>
    <n v="134.33000000000001"/>
    <x v="2"/>
    <x v="0"/>
    <x v="0"/>
    <n v="0.4861111111111111"/>
    <s v="Weekend"/>
    <x v="44"/>
    <x v="9"/>
    <n v="389.61"/>
    <s v="Naveen Sekar"/>
    <s v="Bronze"/>
    <x v="341"/>
    <s v="Sales"/>
    <s v="FreshMart Madurai Arcade"/>
    <x v="0"/>
    <x v="1"/>
    <x v="8"/>
    <n v="10"/>
    <n v="0.11757137605685579"/>
    <x v="3"/>
  </r>
  <r>
    <s v="INV100075"/>
    <d v="2025-12-10T00:00:00"/>
    <s v="CUST0197"/>
    <s v="PRD037"/>
    <s v="STR013"/>
    <s v="EMP0143"/>
    <n v="1"/>
    <n v="245.32"/>
    <n v="5"/>
    <n v="12.27"/>
    <n v="268.01"/>
    <n v="209.38"/>
    <n v="58.63"/>
    <x v="4"/>
    <x v="0"/>
    <x v="0"/>
    <n v="0.88472222222222219"/>
    <s v="Weekend"/>
    <x v="59"/>
    <x v="12"/>
    <n v="245.32"/>
    <s v="Ishwarya Pandian"/>
    <s v="Bronze"/>
    <x v="24"/>
    <s v="Sales"/>
    <s v="FreshMart Tiruppur Extension"/>
    <x v="0"/>
    <x v="1"/>
    <x v="2"/>
    <n v="12"/>
    <n v="0.21876049401141751"/>
    <x v="4"/>
  </r>
  <r>
    <s v="INV100462"/>
    <d v="2025-11-10T00:00:00"/>
    <s v="CUST0237"/>
    <s v="PRD088"/>
    <s v="STR035"/>
    <s v="EMP0297"/>
    <n v="2"/>
    <n v="404.97"/>
    <n v="5"/>
    <n v="40.5"/>
    <n v="884.86"/>
    <n v="682.48"/>
    <n v="202.38"/>
    <x v="2"/>
    <x v="0"/>
    <x v="0"/>
    <n v="0.84791666666666665"/>
    <s v="Weekend"/>
    <x v="16"/>
    <x v="9"/>
    <n v="404.97"/>
    <s v="Harini Varma"/>
    <s v="Bronze"/>
    <x v="296"/>
    <s v="Sales"/>
    <s v="FreshMart Kochi Circle"/>
    <x v="0"/>
    <x v="1"/>
    <x v="5"/>
    <n v="11"/>
    <n v="0.22871414687069139"/>
    <x v="4"/>
  </r>
  <r>
    <s v="INV101495"/>
    <d v="2025-11-10T00:00:00"/>
    <s v="CUST0158"/>
    <s v="PRD074"/>
    <s v="STR076"/>
    <s v="EMP0056"/>
    <n v="3"/>
    <n v="414.29"/>
    <n v="10"/>
    <n v="124.29"/>
    <n v="1286.3699999999999"/>
    <n v="942.78"/>
    <n v="343.59"/>
    <x v="3"/>
    <x v="0"/>
    <x v="0"/>
    <n v="0.75"/>
    <s v="Weekend"/>
    <x v="110"/>
    <x v="1"/>
    <n v="414.29"/>
    <s v="Hemalatha Murugan"/>
    <s v="Bronze"/>
    <x v="41"/>
    <s v="Sales"/>
    <s v="FreshMart Hyderabad Towers"/>
    <x v="0"/>
    <x v="1"/>
    <x v="5"/>
    <n v="11"/>
    <n v="0.26710044543949252"/>
    <x v="1"/>
  </r>
  <r>
    <s v="INV100183"/>
    <d v="2025-06-10T00:00:00"/>
    <s v="CUST0381"/>
    <s v="PRD090"/>
    <s v="STR016"/>
    <s v="EMP0166"/>
    <n v="2"/>
    <n v="438.7"/>
    <n v="10"/>
    <n v="87.74"/>
    <n v="789.66"/>
    <n v="740.36"/>
    <n v="49.3"/>
    <x v="4"/>
    <x v="0"/>
    <x v="0"/>
    <n v="0.37708333333333333"/>
    <s v="Weekday"/>
    <x v="49"/>
    <x v="9"/>
    <n v="438.7"/>
    <s v="Ovi Chandran"/>
    <s v="Bronze"/>
    <x v="338"/>
    <s v="Sales"/>
    <s v="FreshMart Kochi Bypass"/>
    <x v="0"/>
    <x v="1"/>
    <x v="9"/>
    <n v="6"/>
    <n v="6.2431932730542254E-2"/>
    <x v="1"/>
  </r>
  <r>
    <s v="INV102094"/>
    <d v="2025-05-10T00:00:00"/>
    <s v="CUST0410"/>
    <s v="PRD112"/>
    <s v="STR027"/>
    <s v="EMP0143"/>
    <n v="4"/>
    <n v="251.73"/>
    <n v="10"/>
    <n v="100.69"/>
    <n v="1042.1600000000001"/>
    <n v="842.08"/>
    <n v="200.08"/>
    <x v="2"/>
    <x v="0"/>
    <x v="0"/>
    <n v="0.51875000000000004"/>
    <s v="Weekend"/>
    <x v="80"/>
    <x v="4"/>
    <n v="251.73"/>
    <s v="Revathi Gounder"/>
    <s v="Bronze"/>
    <x v="24"/>
    <s v="Sales"/>
    <s v="FreshMart Coimbatore Heights"/>
    <x v="0"/>
    <x v="1"/>
    <x v="6"/>
    <n v="5"/>
    <n v="0.19198587548936824"/>
    <x v="1"/>
  </r>
  <r>
    <s v="INV100725"/>
    <d v="2025-09-28T00:00:00"/>
    <s v="CUST0169"/>
    <s v="PRD117"/>
    <s v="STR024"/>
    <s v="EMP0133"/>
    <n v="3"/>
    <n v="268.32"/>
    <n v="20"/>
    <n v="160.99"/>
    <n v="740.57"/>
    <n v="724.32"/>
    <n v="16.25"/>
    <x v="0"/>
    <x v="0"/>
    <x v="0"/>
    <n v="0.41388888888888886"/>
    <s v="Weekend"/>
    <x v="60"/>
    <x v="8"/>
    <n v="268.32"/>
    <s v="Thenmozhi Murugan"/>
    <s v="Bronze"/>
    <x v="2"/>
    <s v="Sales"/>
    <s v="FreshMart Bengaluru Plaza"/>
    <x v="0"/>
    <x v="1"/>
    <x v="10"/>
    <n v="9"/>
    <n v="2.1942557759563577E-2"/>
    <x v="2"/>
  </r>
  <r>
    <s v="INV100622"/>
    <d v="2025-09-27T00:00:00"/>
    <s v="CUST0660"/>
    <s v="PRD146"/>
    <s v="STR075"/>
    <s v="EMP0132"/>
    <n v="3"/>
    <n v="66.400000000000006"/>
    <n v="15"/>
    <n v="29.88"/>
    <n v="194.72"/>
    <n v="149.97"/>
    <n v="44.75"/>
    <x v="0"/>
    <x v="0"/>
    <x v="0"/>
    <n v="0.69791666666666663"/>
    <s v="Weekend"/>
    <x v="6"/>
    <x v="5"/>
    <n v="66.400000000000006"/>
    <s v="Hariharan Iyer"/>
    <s v="Bronze"/>
    <x v="45"/>
    <s v="Sales"/>
    <s v="FreshMart Salem Main Road"/>
    <x v="0"/>
    <x v="1"/>
    <x v="10"/>
    <n v="9"/>
    <n v="0.22981717337715696"/>
    <x v="3"/>
  </r>
  <r>
    <s v="INV101284"/>
    <d v="2025-09-15T00:00:00"/>
    <s v="CUST0085"/>
    <s v="PRD050"/>
    <s v="STR010"/>
    <s v="EMP0004"/>
    <n v="1"/>
    <n v="51.33"/>
    <n v="5"/>
    <n v="2.57"/>
    <n v="48.76"/>
    <n v="37.479999999999997"/>
    <n v="11.28"/>
    <x v="1"/>
    <x v="0"/>
    <x v="0"/>
    <n v="0.81805555555555554"/>
    <s v="Weekday"/>
    <x v="2"/>
    <x v="2"/>
    <n v="51.33"/>
    <s v="Sundar Prabhu"/>
    <s v="Bronze"/>
    <x v="37"/>
    <s v="Sales"/>
    <s v="FreshMart Kochi Colony"/>
    <x v="0"/>
    <x v="1"/>
    <x v="10"/>
    <n v="9"/>
    <n v="0.23133716160787529"/>
    <x v="4"/>
  </r>
  <r>
    <s v="INV100038"/>
    <d v="2025-09-14T00:00:00"/>
    <s v="CUST0574"/>
    <s v="PRD133"/>
    <s v="STR022"/>
    <s v="EMP0284"/>
    <n v="1"/>
    <n v="80.5"/>
    <n v="10"/>
    <n v="8.0500000000000007"/>
    <n v="83.32"/>
    <n v="62.25"/>
    <n v="21.07"/>
    <x v="0"/>
    <x v="0"/>
    <x v="0"/>
    <n v="0.58611111111111114"/>
    <s v="Weekend"/>
    <x v="55"/>
    <x v="0"/>
    <n v="80.5"/>
    <s v="Dhanush Nathan"/>
    <s v="Bronze"/>
    <x v="21"/>
    <s v="Sales"/>
    <s v="FreshMart Tiruppur Complex"/>
    <x v="0"/>
    <x v="1"/>
    <x v="10"/>
    <n v="9"/>
    <n v="0.25288046087373983"/>
    <x v="1"/>
  </r>
  <r>
    <s v="INV101372"/>
    <d v="2025-08-09T00:00:00"/>
    <s v="CUST0249"/>
    <s v="PRD081"/>
    <s v="STR013"/>
    <s v="EMP0346"/>
    <n v="4"/>
    <n v="55.81"/>
    <n v="5"/>
    <n v="11.16"/>
    <n v="212.08"/>
    <n v="179.84"/>
    <n v="32.24"/>
    <x v="2"/>
    <x v="0"/>
    <x v="0"/>
    <n v="0.65902777777777777"/>
    <s v="Weekday"/>
    <x v="70"/>
    <x v="1"/>
    <n v="55.81"/>
    <s v="Dhanush Menon"/>
    <s v="Bronze"/>
    <x v="271"/>
    <s v="Sales"/>
    <s v="FreshMart Tiruppur Extension"/>
    <x v="0"/>
    <x v="1"/>
    <x v="11"/>
    <n v="8"/>
    <n v="0.15201810637495286"/>
    <x v="4"/>
  </r>
  <r>
    <s v="INV102200"/>
    <d v="2025-06-09T00:00:00"/>
    <s v="CUST0424"/>
    <s v="PRD131"/>
    <s v="STR035"/>
    <s v="EMP0158"/>
    <n v="1"/>
    <n v="93.47"/>
    <n v="5"/>
    <n v="4.67"/>
    <n v="102.12"/>
    <n v="72.290000000000006"/>
    <n v="29.83"/>
    <x v="3"/>
    <x v="0"/>
    <x v="0"/>
    <n v="0.78819444444444442"/>
    <s v="Weekend"/>
    <x v="143"/>
    <x v="0"/>
    <n v="93.47"/>
    <s v="Sanjay Varma"/>
    <s v="Bronze"/>
    <x v="17"/>
    <s v="Sales"/>
    <s v="FreshMart Kochi Circle"/>
    <x v="0"/>
    <x v="1"/>
    <x v="9"/>
    <n v="6"/>
    <n v="0.29210732471602036"/>
    <x v="4"/>
  </r>
  <r>
    <s v="INV102300"/>
    <d v="2025-08-31T00:00:00"/>
    <s v="CUST0307"/>
    <s v="PRD032"/>
    <s v="STR001"/>
    <s v="EMP0261"/>
    <n v="2"/>
    <n v="141.11000000000001"/>
    <n v="15"/>
    <n v="42.33"/>
    <n v="275.87"/>
    <n v="231.82"/>
    <n v="44.05"/>
    <x v="5"/>
    <x v="0"/>
    <x v="0"/>
    <n v="0.61250000000000004"/>
    <s v="Weekend"/>
    <x v="28"/>
    <x v="3"/>
    <n v="141.11000000000001"/>
    <s v="Ashok Nathan"/>
    <s v="Bronze"/>
    <x v="13"/>
    <s v="Sales"/>
    <s v="FreshMart Madurai Crossing"/>
    <x v="0"/>
    <x v="1"/>
    <x v="11"/>
    <n v="8"/>
    <n v="0.15967665929604521"/>
    <x v="3"/>
  </r>
  <r>
    <s v="INV100347"/>
    <d v="2025-08-26T00:00:00"/>
    <s v="CUST0395"/>
    <s v="PRD032"/>
    <s v="STR009"/>
    <s v="EMP0133"/>
    <n v="4"/>
    <n v="141.11000000000001"/>
    <n v="5"/>
    <n v="28.22"/>
    <n v="536.22"/>
    <n v="463.64"/>
    <n v="72.58"/>
    <x v="2"/>
    <x v="0"/>
    <x v="0"/>
    <n v="0.7680555555555556"/>
    <s v="Weekday"/>
    <x v="28"/>
    <x v="3"/>
    <n v="141.11000000000001"/>
    <s v="Arun Pandian"/>
    <s v="Bronze"/>
    <x v="2"/>
    <s v="Sales"/>
    <s v="FreshMart Kochi Square"/>
    <x v="0"/>
    <x v="1"/>
    <x v="11"/>
    <n v="8"/>
    <n v="0.13535489164895004"/>
    <x v="4"/>
  </r>
  <r>
    <s v="INV102478"/>
    <d v="2025-08-17T00:00:00"/>
    <s v="CUST0158"/>
    <s v="PRD023"/>
    <s v="STR063"/>
    <s v="EMP0221"/>
    <n v="1"/>
    <n v="342.27"/>
    <n v="10"/>
    <n v="34.229999999999997"/>
    <n v="354.25"/>
    <n v="266.10000000000002"/>
    <n v="88.15"/>
    <x v="0"/>
    <x v="0"/>
    <x v="0"/>
    <n v="0.6791666666666667"/>
    <s v="Weekend"/>
    <x v="11"/>
    <x v="7"/>
    <n v="342.27"/>
    <s v="Hemalatha Murugan"/>
    <s v="Bronze"/>
    <x v="55"/>
    <s v="Sales"/>
    <s v="FreshMart Hyderabad Market"/>
    <x v="0"/>
    <x v="1"/>
    <x v="11"/>
    <n v="8"/>
    <n v="0.24883556810162316"/>
    <x v="1"/>
  </r>
  <r>
    <s v="INV101000"/>
    <d v="2025-08-16T00:00:00"/>
    <s v="CUST0616"/>
    <s v="PRD030"/>
    <s v="STR042"/>
    <s v="EMP0261"/>
    <n v="1"/>
    <n v="172.63"/>
    <n v="10"/>
    <n v="17.260000000000002"/>
    <n v="178.68"/>
    <n v="142"/>
    <n v="36.68"/>
    <x v="4"/>
    <x v="0"/>
    <x v="0"/>
    <n v="0.88402777777777775"/>
    <s v="Weekend"/>
    <x v="69"/>
    <x v="3"/>
    <n v="172.63"/>
    <s v="Chitra Balan"/>
    <s v="Bronze"/>
    <x v="13"/>
    <s v="Sales"/>
    <s v="FreshMart Erode Point"/>
    <x v="0"/>
    <x v="1"/>
    <x v="11"/>
    <n v="8"/>
    <n v="0.20528318782180432"/>
    <x v="1"/>
  </r>
  <r>
    <s v="INV102268"/>
    <d v="2025-08-08T00:00:00"/>
    <s v="CUST0338"/>
    <s v="PRD025"/>
    <s v="STR015"/>
    <s v="EMP0086"/>
    <n v="3"/>
    <n v="383.51"/>
    <n v="10"/>
    <n v="115.05"/>
    <n v="1035.48"/>
    <n v="857.7"/>
    <n v="-92.6"/>
    <x v="2"/>
    <x v="0"/>
    <x v="0"/>
    <n v="0.4236111111111111"/>
    <s v="Weekday"/>
    <x v="8"/>
    <x v="3"/>
    <n v="383.51"/>
    <s v="Mala Pillai"/>
    <s v="Bronze"/>
    <x v="28"/>
    <s v="Sales"/>
    <s v="FreshMart Salem Circle"/>
    <x v="0"/>
    <x v="1"/>
    <x v="11"/>
    <n v="8"/>
    <n v="-8.9427125584270087E-2"/>
    <x v="1"/>
  </r>
  <r>
    <s v="INV101615"/>
    <d v="2025-07-29T00:00:00"/>
    <s v="CUST0134"/>
    <s v="PRD007"/>
    <s v="STR048"/>
    <s v="EMP0312"/>
    <n v="4"/>
    <n v="437.49"/>
    <n v="20"/>
    <n v="349.99"/>
    <n v="1399.97"/>
    <n v="1061.76"/>
    <n v="338.21"/>
    <x v="5"/>
    <x v="0"/>
    <x v="0"/>
    <n v="0.76041666666666663"/>
    <s v="Weekday"/>
    <x v="7"/>
    <x v="6"/>
    <n v="437.49"/>
    <s v="Balaji Chettiar"/>
    <s v="Bronze"/>
    <x v="19"/>
    <s v="Sales"/>
    <s v="FreshMart Bengaluru Square"/>
    <x v="0"/>
    <x v="1"/>
    <x v="1"/>
    <n v="7"/>
    <n v="0.24158374822317619"/>
    <x v="2"/>
  </r>
  <r>
    <s v="INV102455"/>
    <d v="2025-07-25T00:00:00"/>
    <s v="CUST0350"/>
    <s v="PRD116"/>
    <s v="STR075"/>
    <s v="EMP0300"/>
    <n v="3"/>
    <n v="150.04"/>
    <n v="20"/>
    <n v="90.02"/>
    <n v="360.1"/>
    <n v="383.94"/>
    <n v="-23.84"/>
    <x v="4"/>
    <x v="0"/>
    <x v="0"/>
    <n v="0.82708333333333328"/>
    <s v="Weekday"/>
    <x v="125"/>
    <x v="4"/>
    <n v="150.04"/>
    <s v="Raghav Chettiar"/>
    <s v="Bronze"/>
    <x v="57"/>
    <s v="Sales"/>
    <s v="FreshMart Salem Main Road"/>
    <x v="0"/>
    <x v="1"/>
    <x v="1"/>
    <n v="7"/>
    <n v="-6.6203832268814211E-2"/>
    <x v="2"/>
  </r>
  <r>
    <s v="INV100614"/>
    <d v="2025-07-22T00:00:00"/>
    <s v="CUST0313"/>
    <s v="PRD039"/>
    <s v="STR031"/>
    <s v="EMP0153"/>
    <n v="2"/>
    <n v="392.79"/>
    <n v="10"/>
    <n v="78.56"/>
    <n v="707.02"/>
    <n v="696.66"/>
    <n v="10.36"/>
    <x v="1"/>
    <x v="0"/>
    <x v="0"/>
    <n v="0.88680555555555551"/>
    <s v="Weekday"/>
    <x v="129"/>
    <x v="12"/>
    <n v="392.79"/>
    <s v="Thiru Nair"/>
    <s v="Bronze"/>
    <x v="3"/>
    <s v="Sales"/>
    <s v="FreshMart Chennai Complex"/>
    <x v="0"/>
    <x v="1"/>
    <x v="1"/>
    <n v="7"/>
    <n v="1.4653050833074029E-2"/>
    <x v="1"/>
  </r>
  <r>
    <s v="INV100539"/>
    <d v="2025-07-21T00:00:00"/>
    <s v="CUST0697"/>
    <s v="PRD090"/>
    <s v="STR046"/>
    <s v="EMP0087"/>
    <n v="1"/>
    <n v="438.7"/>
    <n v="5"/>
    <n v="21.93"/>
    <n v="416.77"/>
    <n v="370.18"/>
    <n v="46.59"/>
    <x v="3"/>
    <x v="0"/>
    <x v="0"/>
    <n v="0.86527777777777781"/>
    <s v="Weekday"/>
    <x v="49"/>
    <x v="9"/>
    <n v="438.7"/>
    <s v="Radha Gounder"/>
    <s v="Bronze"/>
    <x v="203"/>
    <s v="Sales"/>
    <s v="FreshMart Mysuru Colony"/>
    <x v="0"/>
    <x v="1"/>
    <x v="1"/>
    <n v="7"/>
    <n v="0.11178827650742618"/>
    <x v="4"/>
  </r>
  <r>
    <s v="INV101528"/>
    <d v="2025-07-19T00:00:00"/>
    <s v="CUST0549"/>
    <s v="PRD105"/>
    <s v="STR042"/>
    <s v="EMP0261"/>
    <n v="4"/>
    <n v="131.03"/>
    <n v="20"/>
    <n v="104.82"/>
    <n v="482.19"/>
    <n v="469.08"/>
    <n v="13.11"/>
    <x v="0"/>
    <x v="0"/>
    <x v="0"/>
    <n v="0.53333333333333333"/>
    <s v="Weekend"/>
    <x v="39"/>
    <x v="4"/>
    <n v="131.03"/>
    <s v="Chandrasekar Varma"/>
    <s v="Bronze"/>
    <x v="13"/>
    <s v="Sales"/>
    <s v="FreshMart Erode Point"/>
    <x v="0"/>
    <x v="1"/>
    <x v="1"/>
    <n v="7"/>
    <n v="2.7188452684626392E-2"/>
    <x v="2"/>
  </r>
  <r>
    <s v="INV101019"/>
    <d v="2025-12-07T00:00:00"/>
    <s v="CUST0440"/>
    <s v="PRD142"/>
    <s v="STR090"/>
    <s v="EMP0262"/>
    <n v="4"/>
    <n v="522.78"/>
    <n v="5"/>
    <n v="104.56"/>
    <n v="2284.54"/>
    <n v="1583.48"/>
    <n v="701.06"/>
    <x v="4"/>
    <x v="0"/>
    <x v="0"/>
    <n v="0.85069444444444442"/>
    <s v="Weekend"/>
    <x v="62"/>
    <x v="5"/>
    <n v="522.78"/>
    <s v="Yazhini Reddy"/>
    <s v="Bronze"/>
    <x v="234"/>
    <s v="Sales"/>
    <s v="FreshMart Mysuru Heights"/>
    <x v="0"/>
    <x v="1"/>
    <x v="2"/>
    <n v="12"/>
    <n v="0.30687140518441347"/>
    <x v="4"/>
  </r>
  <r>
    <s v="INV101164"/>
    <d v="2025-06-07T00:00:00"/>
    <s v="CUST0443"/>
    <s v="PRD013"/>
    <s v="STR058"/>
    <s v="EMP0199"/>
    <n v="4"/>
    <n v="161.03"/>
    <n v="20"/>
    <n v="128.82"/>
    <n v="592.59"/>
    <n v="496.96"/>
    <n v="95.63"/>
    <x v="3"/>
    <x v="0"/>
    <x v="0"/>
    <n v="0.53263888888888888"/>
    <s v="Weekend"/>
    <x v="24"/>
    <x v="7"/>
    <n v="161.03"/>
    <s v="Suresh Naicker"/>
    <s v="Bronze"/>
    <x v="9"/>
    <s v="Sales"/>
    <s v="FreshMart Erode Central"/>
    <x v="0"/>
    <x v="1"/>
    <x v="9"/>
    <n v="6"/>
    <n v="0.16137633102144822"/>
    <x v="2"/>
  </r>
  <r>
    <s v="INV101879"/>
    <d v="2025-04-07T00:00:00"/>
    <s v="CUST0429"/>
    <s v="PRD009"/>
    <s v="STR025"/>
    <s v="EMP0323"/>
    <n v="2"/>
    <n v="661.91"/>
    <n v="5"/>
    <n v="66.19"/>
    <n v="1257.6300000000001"/>
    <n v="797.44"/>
    <n v="460.19"/>
    <x v="2"/>
    <x v="0"/>
    <x v="0"/>
    <n v="0.52222222222222225"/>
    <s v="Weekday"/>
    <x v="108"/>
    <x v="6"/>
    <n v="661.91"/>
    <s v="Banu Naicker"/>
    <s v="Bronze"/>
    <x v="299"/>
    <s v="Sales"/>
    <s v="FreshMart Tiruppur Enclave"/>
    <x v="0"/>
    <x v="1"/>
    <x v="4"/>
    <n v="4"/>
    <n v="0.36591843387959888"/>
    <x v="4"/>
  </r>
  <r>
    <s v="INV100237"/>
    <d v="2025-06-22T00:00:00"/>
    <s v="CUST0545"/>
    <s v="PRD092"/>
    <s v="STR035"/>
    <s v="EMP0158"/>
    <n v="3"/>
    <n v="224.28"/>
    <n v="10"/>
    <n v="67.28"/>
    <n v="696.39"/>
    <n v="577.16999999999996"/>
    <n v="119.22"/>
    <x v="2"/>
    <x v="0"/>
    <x v="0"/>
    <n v="0.65833333333333333"/>
    <s v="Weekend"/>
    <x v="22"/>
    <x v="9"/>
    <n v="224.28"/>
    <s v="Prakash Mudaliar"/>
    <s v="Bronze"/>
    <x v="17"/>
    <s v="Sales"/>
    <s v="FreshMart Kochi Circle"/>
    <x v="0"/>
    <x v="1"/>
    <x v="9"/>
    <n v="6"/>
    <n v="0.17119717399732909"/>
    <x v="1"/>
  </r>
  <r>
    <s v="INV101550"/>
    <d v="2025-12-06T00:00:00"/>
    <s v="CUST0124"/>
    <s v="PRD121"/>
    <s v="STR035"/>
    <s v="EMP0158"/>
    <n v="3"/>
    <n v="317.72000000000003"/>
    <n v="10"/>
    <n v="95.32"/>
    <n v="857.84"/>
    <n v="814.59"/>
    <n v="43.25"/>
    <x v="5"/>
    <x v="0"/>
    <x v="0"/>
    <n v="0.56944444444444442"/>
    <s v="Weekday"/>
    <x v="112"/>
    <x v="8"/>
    <n v="223.15"/>
    <s v="Manoj Iyer"/>
    <s v="Bronze"/>
    <x v="17"/>
    <s v="Sales"/>
    <s v="FreshMart Kochi Circle"/>
    <x v="0"/>
    <x v="1"/>
    <x v="2"/>
    <n v="12"/>
    <n v="5.0417327240511046E-2"/>
    <x v="1"/>
  </r>
  <r>
    <s v="INV100897"/>
    <d v="2025-11-06T00:00:00"/>
    <s v="CUST0390"/>
    <s v="PRD048"/>
    <s v="STR068"/>
    <s v="EMP0233"/>
    <n v="2"/>
    <n v="147.72"/>
    <n v="15"/>
    <n v="44.32"/>
    <n v="251.12"/>
    <n v="218.42"/>
    <n v="32.700000000000003"/>
    <x v="1"/>
    <x v="0"/>
    <x v="0"/>
    <n v="0.51527777777777772"/>
    <s v="Weekday"/>
    <x v="122"/>
    <x v="2"/>
    <n v="147.72"/>
    <s v="Jaya Varma"/>
    <s v="Bronze"/>
    <x v="40"/>
    <s v="Sales"/>
    <s v="FreshMart Coimbatore Main Road"/>
    <x v="0"/>
    <x v="1"/>
    <x v="5"/>
    <n v="11"/>
    <n v="0.13021662949984072"/>
    <x v="3"/>
  </r>
  <r>
    <s v="INV100580"/>
    <d v="2025-08-06T00:00:00"/>
    <s v="CUST0300"/>
    <s v="PRD037"/>
    <s v="STR027"/>
    <s v="EMP0143"/>
    <n v="3"/>
    <n v="245.32"/>
    <n v="15"/>
    <n v="110.39"/>
    <n v="719.41"/>
    <n v="628.14"/>
    <n v="91.27"/>
    <x v="3"/>
    <x v="0"/>
    <x v="0"/>
    <n v="0.77222222222222225"/>
    <s v="Weekend"/>
    <x v="59"/>
    <x v="12"/>
    <n v="245.32"/>
    <s v="Indira Prabhu"/>
    <s v="Bronze"/>
    <x v="24"/>
    <s v="Sales"/>
    <s v="FreshMart Coimbatore Heights"/>
    <x v="0"/>
    <x v="1"/>
    <x v="11"/>
    <n v="8"/>
    <n v="0.12686785004378587"/>
    <x v="3"/>
  </r>
  <r>
    <s v="INV100015"/>
    <d v="2025-07-06T00:00:00"/>
    <s v="CUST0191"/>
    <s v="PRD128"/>
    <s v="STR005"/>
    <s v="EMP0127"/>
    <n v="1"/>
    <n v="253.11"/>
    <n v="20"/>
    <n v="50.62"/>
    <n v="232.86"/>
    <n v="190.74"/>
    <n v="42.12"/>
    <x v="4"/>
    <x v="0"/>
    <x v="0"/>
    <n v="0.65"/>
    <s v="Weekend"/>
    <x v="46"/>
    <x v="0"/>
    <n v="253.11"/>
    <s v="Elango Balan"/>
    <s v="Bronze"/>
    <x v="15"/>
    <s v="Sales"/>
    <s v="FreshMart Chennai Crossing"/>
    <x v="0"/>
    <x v="1"/>
    <x v="1"/>
    <n v="7"/>
    <n v="0.18088121618139652"/>
    <x v="2"/>
  </r>
  <r>
    <s v="INV100766"/>
    <d v="2025-05-26T00:00:00"/>
    <s v="CUST0034"/>
    <s v="PRD025"/>
    <s v="STR002"/>
    <s v="EMP0060"/>
    <n v="3"/>
    <n v="383.51"/>
    <n v="5"/>
    <n v="57.53"/>
    <n v="1093"/>
    <n v="857.7"/>
    <n v="235.3"/>
    <x v="5"/>
    <x v="0"/>
    <x v="0"/>
    <n v="0.58194444444444449"/>
    <s v="Weekday"/>
    <x v="8"/>
    <x v="3"/>
    <n v="383.51"/>
    <s v="Dhanush Varma"/>
    <s v="Bronze"/>
    <x v="32"/>
    <s v="Sales"/>
    <s v="FreshMart Tiruppur Bypass"/>
    <x v="0"/>
    <x v="1"/>
    <x v="6"/>
    <n v="5"/>
    <n v="0.21527904849039342"/>
    <x v="4"/>
  </r>
  <r>
    <s v="INV102456"/>
    <d v="2025-05-25T00:00:00"/>
    <s v="CUST0421"/>
    <s v="PRD058"/>
    <s v="STR051"/>
    <s v="EMP0126"/>
    <n v="2"/>
    <n v="339.13"/>
    <n v="5"/>
    <n v="33.909999999999997"/>
    <n v="741"/>
    <n v="501.36"/>
    <n v="239.64"/>
    <x v="2"/>
    <x v="0"/>
    <x v="0"/>
    <n v="0.59722222222222221"/>
    <s v="Weekend"/>
    <x v="38"/>
    <x v="11"/>
    <n v="339.13"/>
    <s v="Karthik Devi"/>
    <s v="Bronze"/>
    <x v="237"/>
    <s v="Sales"/>
    <s v="FreshMart Madurai Arcade"/>
    <x v="0"/>
    <x v="1"/>
    <x v="6"/>
    <n v="5"/>
    <n v="0.32340080971659918"/>
    <x v="4"/>
  </r>
  <r>
    <s v="INV102433"/>
    <d v="2025-10-05T00:00:00"/>
    <s v="CUST0265"/>
    <s v="PRD057"/>
    <s v="STR022"/>
    <s v="EMP0283"/>
    <n v="1"/>
    <n v="317.99"/>
    <n v="10"/>
    <n v="31.8"/>
    <n v="329.12"/>
    <n v="235.05"/>
    <n v="94.07"/>
    <x v="4"/>
    <x v="0"/>
    <x v="0"/>
    <n v="0.70416666666666672"/>
    <s v="Weekend"/>
    <x v="117"/>
    <x v="2"/>
    <n v="317.99"/>
    <s v="Karthik Raj"/>
    <s v="Bronze"/>
    <x v="16"/>
    <s v="Sales"/>
    <s v="FreshMart Tiruppur Complex"/>
    <x v="0"/>
    <x v="1"/>
    <x v="8"/>
    <n v="10"/>
    <n v="0.28582280019445794"/>
    <x v="1"/>
  </r>
  <r>
    <s v="INV100097"/>
    <d v="2025-03-05T00:00:00"/>
    <s v="CUST0028"/>
    <s v="PRD079"/>
    <s v="STR039"/>
    <s v="EMP0214"/>
    <n v="2"/>
    <n v="260.93"/>
    <n v="20"/>
    <n v="104.37"/>
    <n v="480.11"/>
    <n v="388.12"/>
    <n v="91.99"/>
    <x v="2"/>
    <x v="0"/>
    <x v="0"/>
    <n v="0.4777777777777778"/>
    <s v="Weekend"/>
    <x v="64"/>
    <x v="1"/>
    <n v="260.93"/>
    <s v="Nithya Pillai"/>
    <s v="Bronze"/>
    <x v="35"/>
    <s v="Sales"/>
    <s v="FreshMart Mysuru Market"/>
    <x v="0"/>
    <x v="1"/>
    <x v="3"/>
    <n v="3"/>
    <n v="0.19160192455895522"/>
    <x v="2"/>
  </r>
  <r>
    <s v="INV102356"/>
    <d v="2025-04-27T00:00:00"/>
    <s v="CUST0364"/>
    <s v="PRD006"/>
    <s v="STR083"/>
    <s v="EMP0074"/>
    <n v="4"/>
    <n v="343.56"/>
    <n v="5"/>
    <n v="68.709999999999994"/>
    <n v="1501.36"/>
    <n v="865.28"/>
    <n v="636.08000000000004"/>
    <x v="5"/>
    <x v="0"/>
    <x v="0"/>
    <n v="0.54097222222222219"/>
    <s v="Weekend"/>
    <x v="81"/>
    <x v="6"/>
    <n v="343.56"/>
    <s v="Suresh Sekar"/>
    <s v="Bronze"/>
    <x v="33"/>
    <s v="Sales"/>
    <s v="FreshMart Salem Colony"/>
    <x v="0"/>
    <x v="1"/>
    <x v="4"/>
    <n v="4"/>
    <n v="0.42366920658602875"/>
    <x v="4"/>
  </r>
  <r>
    <s v="INV101837"/>
    <d v="2025-04-26T00:00:00"/>
    <s v="CUST0097"/>
    <s v="PRD055"/>
    <s v="STR035"/>
    <s v="EMP0158"/>
    <n v="3"/>
    <n v="125.15"/>
    <n v="20"/>
    <n v="75.09"/>
    <n v="345.41"/>
    <n v="287.10000000000002"/>
    <n v="58.31"/>
    <x v="5"/>
    <x v="0"/>
    <x v="0"/>
    <n v="0.60763888888888884"/>
    <s v="Weekend"/>
    <x v="101"/>
    <x v="2"/>
    <n v="125.15"/>
    <s v="Deepak Prabhu"/>
    <s v="Bronze"/>
    <x v="17"/>
    <s v="Sales"/>
    <s v="FreshMart Kochi Circle"/>
    <x v="0"/>
    <x v="1"/>
    <x v="4"/>
    <n v="4"/>
    <n v="0.16881387336788164"/>
    <x v="2"/>
  </r>
  <r>
    <s v="INV100945"/>
    <d v="2025-04-19T00:00:00"/>
    <s v="CUST0288"/>
    <s v="PRD030"/>
    <s v="STR017"/>
    <s v="EMP0092"/>
    <n v="1"/>
    <n v="172.63"/>
    <n v="15"/>
    <n v="25.89"/>
    <n v="168.75"/>
    <n v="142"/>
    <n v="26.75"/>
    <x v="5"/>
    <x v="0"/>
    <x v="0"/>
    <n v="0.38194444444444442"/>
    <s v="Weekend"/>
    <x v="69"/>
    <x v="3"/>
    <n v="172.63"/>
    <s v="Jagan Iyer"/>
    <s v="Bronze"/>
    <x v="26"/>
    <s v="Sales"/>
    <s v="FreshMart Madurai Plaza"/>
    <x v="0"/>
    <x v="1"/>
    <x v="4"/>
    <n v="4"/>
    <n v="0.15851851851851853"/>
    <x v="3"/>
  </r>
  <r>
    <s v="INV102003"/>
    <d v="2025-07-04T00:00:00"/>
    <s v="CUST0458"/>
    <s v="PRD011"/>
    <s v="STR072"/>
    <s v="EMP0124"/>
    <n v="2"/>
    <n v="168.36"/>
    <n v="20"/>
    <n v="67.34"/>
    <n v="269.38"/>
    <n v="204.46"/>
    <n v="64.92"/>
    <x v="2"/>
    <x v="0"/>
    <x v="0"/>
    <n v="0.6118055555555556"/>
    <s v="Weekday"/>
    <x v="52"/>
    <x v="6"/>
    <n v="168.36"/>
    <s v="Prasath Rao"/>
    <s v="Bronze"/>
    <x v="27"/>
    <s v="Sales"/>
    <s v="FreshMart Salem Point"/>
    <x v="0"/>
    <x v="1"/>
    <x v="1"/>
    <n v="7"/>
    <n v="0.24099784690771403"/>
    <x v="2"/>
  </r>
  <r>
    <s v="INV100079"/>
    <d v="2026-01-25T00:00:00"/>
    <s v="CUST0206"/>
    <s v="PRD097"/>
    <s v="STR027"/>
    <s v="EMP0046"/>
    <n v="3"/>
    <n v="374.82"/>
    <n v="15"/>
    <n v="168.67"/>
    <n v="1099.1600000000001"/>
    <n v="931.14"/>
    <n v="168.02"/>
    <x v="0"/>
    <x v="0"/>
    <x v="0"/>
    <n v="0.41805555555555557"/>
    <s v="Weekend"/>
    <x v="41"/>
    <x v="10"/>
    <n v="365.92"/>
    <s v="Devi Venkataraman"/>
    <s v="Gold"/>
    <x v="39"/>
    <s v="Sales"/>
    <s v="FreshMart Coimbatore Heights"/>
    <x v="0"/>
    <x v="0"/>
    <x v="7"/>
    <n v="1"/>
    <n v="0.15286218566905638"/>
    <x v="3"/>
  </r>
  <r>
    <s v="INV100194"/>
    <d v="2026-03-25T00:00:00"/>
    <s v="CUST0686"/>
    <s v="PRD054"/>
    <s v="STR035"/>
    <s v="EMP0096"/>
    <n v="8"/>
    <n v="537.83000000000004"/>
    <n v="20"/>
    <n v="860.53"/>
    <n v="3442.11"/>
    <n v="3033.52"/>
    <n v="408.59"/>
    <x v="1"/>
    <x v="0"/>
    <x v="0"/>
    <n v="0.89097222222222228"/>
    <s v="Weekday"/>
    <x v="3"/>
    <x v="2"/>
    <n v="530.16"/>
    <s v="Hemalatha Balan"/>
    <s v="Gold"/>
    <x v="236"/>
    <s v="Sales"/>
    <s v="FreshMart Kochi Circle"/>
    <x v="0"/>
    <x v="0"/>
    <x v="3"/>
    <n v="3"/>
    <n v="0.11870335346633314"/>
    <x v="2"/>
  </r>
  <r>
    <s v="INV102243"/>
    <d v="2026-01-02T00:00:00"/>
    <s v="CUST0676"/>
    <s v="PRD013"/>
    <s v="STR046"/>
    <s v="EMP0087"/>
    <n v="6"/>
    <n v="168.56"/>
    <n v="15"/>
    <n v="151.69999999999999"/>
    <n v="988.61"/>
    <n v="745.44"/>
    <n v="243.17"/>
    <x v="0"/>
    <x v="0"/>
    <x v="0"/>
    <n v="0.76180555555555551"/>
    <s v="Weekend"/>
    <x v="24"/>
    <x v="7"/>
    <n v="161.03"/>
    <s v="Dhanush Mudaliar"/>
    <s v="Gold"/>
    <x v="203"/>
    <s v="Sales"/>
    <s v="FreshMart Mysuru Colony"/>
    <x v="0"/>
    <x v="0"/>
    <x v="7"/>
    <n v="1"/>
    <n v="0.24597161671437673"/>
    <x v="3"/>
  </r>
  <r>
    <s v="INV100696"/>
    <d v="2025-12-27T00:00:00"/>
    <s v="CUST0477"/>
    <s v="PRD015"/>
    <s v="STR069"/>
    <s v="EMP0248"/>
    <n v="8"/>
    <n v="483.26"/>
    <n v="15"/>
    <n v="579.91"/>
    <n v="3779.1"/>
    <n v="3095.12"/>
    <n v="683.98"/>
    <x v="2"/>
    <x v="0"/>
    <x v="0"/>
    <n v="0.46250000000000002"/>
    <s v="Weekend"/>
    <x v="19"/>
    <x v="7"/>
    <n v="459.58"/>
    <s v="Malathi Gupta"/>
    <s v="Gold"/>
    <x v="322"/>
    <s v="Sales"/>
    <s v="FreshMart Madurai Gardens"/>
    <x v="0"/>
    <x v="1"/>
    <x v="2"/>
    <n v="12"/>
    <n v="0.18099018284776799"/>
    <x v="3"/>
  </r>
  <r>
    <s v="INV101079"/>
    <d v="2025-12-20T00:00:00"/>
    <s v="CUST0165"/>
    <s v="PRD026"/>
    <s v="STR053"/>
    <s v="EMP0133"/>
    <n v="5"/>
    <n v="338.07"/>
    <n v="10"/>
    <n v="169.03"/>
    <n v="1749.52"/>
    <n v="1236.25"/>
    <n v="513.27"/>
    <x v="1"/>
    <x v="0"/>
    <x v="0"/>
    <n v="0.86944444444444446"/>
    <s v="Weekend"/>
    <x v="15"/>
    <x v="3"/>
    <n v="329.69"/>
    <s v="Meena Reddy"/>
    <s v="Gold"/>
    <x v="2"/>
    <s v="Sales"/>
    <s v="FreshMart Tiruppur Heights"/>
    <x v="0"/>
    <x v="1"/>
    <x v="2"/>
    <n v="12"/>
    <n v="0.29337761214504549"/>
    <x v="1"/>
  </r>
  <r>
    <s v="INV101320"/>
    <d v="2026-07-02T00:00:00"/>
    <s v="CUST0035"/>
    <s v="PRD008"/>
    <s v="STR057"/>
    <s v="EMP0119"/>
    <n v="4"/>
    <n v="490.61"/>
    <n v="20"/>
    <n v="392.49"/>
    <n v="1805.44"/>
    <n v="1131.52"/>
    <n v="673.92"/>
    <x v="5"/>
    <x v="0"/>
    <x v="0"/>
    <n v="0.8354166666666667"/>
    <s v="Weekend"/>
    <x v="68"/>
    <x v="6"/>
    <n v="455.79"/>
    <s v="Balamurugan Sharma"/>
    <s v="Gold"/>
    <x v="36"/>
    <s v="Sales"/>
    <s v="FreshMart Madurai Point"/>
    <x v="0"/>
    <x v="0"/>
    <x v="1"/>
    <n v="7"/>
    <n v="0.37327188940092165"/>
    <x v="2"/>
  </r>
  <r>
    <s v="INV101112"/>
    <d v="2026-02-19T00:00:00"/>
    <s v="CUST0540"/>
    <s v="PRD124"/>
    <s v="STR027"/>
    <s v="EMP0143"/>
    <n v="5"/>
    <n v="123.19"/>
    <n v="20"/>
    <n v="123.19"/>
    <n v="492.76"/>
    <n v="544.6"/>
    <n v="-51.84"/>
    <x v="5"/>
    <x v="0"/>
    <x v="0"/>
    <n v="0.52569444444444446"/>
    <s v="Weekday"/>
    <x v="102"/>
    <x v="8"/>
    <n v="121.9"/>
    <s v="Thenmozhi Naicker"/>
    <s v="Gold"/>
    <x v="24"/>
    <s v="Sales"/>
    <s v="FreshMart Coimbatore Heights"/>
    <x v="0"/>
    <x v="0"/>
    <x v="0"/>
    <n v="2"/>
    <n v="-0.10520334442730742"/>
    <x v="2"/>
  </r>
  <r>
    <s v="INV100764"/>
    <d v="2026-11-03T00:00:00"/>
    <s v="CUST0206"/>
    <s v="PRD082"/>
    <s v="STR027"/>
    <s v="EMP0143"/>
    <n v="6"/>
    <n v="236.62"/>
    <n v="20"/>
    <n v="283.94"/>
    <n v="1135.78"/>
    <n v="1154.46"/>
    <n v="-18.68"/>
    <x v="2"/>
    <x v="0"/>
    <x v="0"/>
    <n v="0.54374999999999996"/>
    <s v="Weekday"/>
    <x v="31"/>
    <x v="9"/>
    <n v="232.92"/>
    <s v="Devi Venkataraman"/>
    <s v="Gold"/>
    <x v="24"/>
    <s v="Sales"/>
    <s v="FreshMart Coimbatore Heights"/>
    <x v="0"/>
    <x v="0"/>
    <x v="5"/>
    <n v="11"/>
    <n v="-1.6446847100670906E-2"/>
    <x v="2"/>
  </r>
  <r>
    <s v="INV101267"/>
    <d v="2026-03-30T00:00:00"/>
    <s v="CUST0219"/>
    <s v="PRD074"/>
    <s v="STR024"/>
    <s v="EMP0199"/>
    <n v="6"/>
    <n v="467.95"/>
    <n v="20"/>
    <n v="561.54"/>
    <n v="2246.16"/>
    <n v="1885.56"/>
    <n v="360.6"/>
    <x v="4"/>
    <x v="0"/>
    <x v="0"/>
    <n v="0.73958333333333337"/>
    <s v="Weekday"/>
    <x v="110"/>
    <x v="1"/>
    <n v="414.29"/>
    <s v="Pandi Naidu"/>
    <s v="Gold"/>
    <x v="9"/>
    <s v="Sales"/>
    <s v="FreshMart Bengaluru Plaza"/>
    <x v="0"/>
    <x v="0"/>
    <x v="3"/>
    <n v="3"/>
    <n v="0.16054065605299714"/>
    <x v="2"/>
  </r>
  <r>
    <s v="INV101571"/>
    <d v="2026-03-13T00:00:00"/>
    <s v="CUST0189"/>
    <s v="PRD054"/>
    <s v="STR057"/>
    <s v="EMP0225"/>
    <n v="4"/>
    <n v="571.54999999999995"/>
    <n v="5"/>
    <n v="114.31"/>
    <n v="2171.89"/>
    <n v="1516.76"/>
    <n v="655.13"/>
    <x v="4"/>
    <x v="0"/>
    <x v="0"/>
    <n v="0.5"/>
    <s v="Weekday"/>
    <x v="3"/>
    <x v="2"/>
    <n v="530.16"/>
    <s v="Unknown"/>
    <s v="Gold"/>
    <x v="23"/>
    <s v="Sales"/>
    <s v="FreshMart Madurai Point"/>
    <x v="0"/>
    <x v="0"/>
    <x v="3"/>
    <n v="3"/>
    <n v="0.30164050665549363"/>
    <x v="4"/>
  </r>
  <r>
    <s v="INV100208"/>
    <d v="2025-12-20T00:00:00"/>
    <s v="CUST0353"/>
    <s v="PRD038"/>
    <s v="STR029"/>
    <s v="EMP0250"/>
    <n v="7"/>
    <n v="147.07"/>
    <n v="15"/>
    <n v="154.41999999999999"/>
    <n v="1006.33"/>
    <n v="788.34"/>
    <n v="217.99"/>
    <x v="5"/>
    <x v="0"/>
    <x v="0"/>
    <n v="0.90347222222222223"/>
    <s v="Weekend"/>
    <x v="145"/>
    <x v="12"/>
    <n v="130.09"/>
    <s v="Mala Nair"/>
    <s v="Gold"/>
    <x v="221"/>
    <s v="Sales"/>
    <s v="FreshMart Bengaluru Colony"/>
    <x v="0"/>
    <x v="1"/>
    <x v="2"/>
    <n v="12"/>
    <n v="0.21661880297715461"/>
    <x v="3"/>
  </r>
  <r>
    <s v="INV102055"/>
    <d v="2026-02-21T00:00:00"/>
    <s v="CUST0188"/>
    <s v="PRD039"/>
    <s v="STR034"/>
    <s v="EMP0252"/>
    <n v="8"/>
    <n v="404.08"/>
    <n v="20"/>
    <n v="646.53"/>
    <n v="2974.03"/>
    <n v="2786.64"/>
    <n v="187.39"/>
    <x v="0"/>
    <x v="0"/>
    <x v="0"/>
    <n v="0.70486111111111116"/>
    <s v="Weekend"/>
    <x v="129"/>
    <x v="12"/>
    <n v="392.79"/>
    <s v="Gopal Raj"/>
    <s v="Gold"/>
    <x v="30"/>
    <s v="Sales"/>
    <s v="FreshMart Tiruppur Circle"/>
    <x v="0"/>
    <x v="0"/>
    <x v="0"/>
    <n v="2"/>
    <n v="6.300877933309347E-2"/>
    <x v="2"/>
  </r>
  <r>
    <s v="INV102002"/>
    <d v="2025-12-21T00:00:00"/>
    <s v="CUST0676"/>
    <s v="PRD019"/>
    <s v="STR084"/>
    <s v="EMP0288"/>
    <n v="7"/>
    <n v="457.23"/>
    <n v="5"/>
    <n v="160.03"/>
    <n v="3496.67"/>
    <n v="2660.56"/>
    <n v="836.11"/>
    <x v="5"/>
    <x v="0"/>
    <x v="0"/>
    <n v="0.65069444444444446"/>
    <s v="Weekend"/>
    <x v="85"/>
    <x v="7"/>
    <n v="448.94"/>
    <s v="Dhanush Mudaliar"/>
    <s v="Gold"/>
    <x v="25"/>
    <s v="Sales"/>
    <s v="FreshMart Tiruppur Market"/>
    <x v="0"/>
    <x v="1"/>
    <x v="2"/>
    <n v="12"/>
    <n v="0.2391160732925898"/>
    <x v="4"/>
  </r>
  <r>
    <s v="INV101302"/>
    <d v="2026-03-15T00:00:00"/>
    <s v="CUST0353"/>
    <s v="PRD115"/>
    <s v="STR035"/>
    <s v="EMP0297"/>
    <n v="4"/>
    <n v="423.73"/>
    <n v="5"/>
    <n v="84.75"/>
    <n v="1851.7"/>
    <n v="1279.6400000000001"/>
    <n v="572.05999999999995"/>
    <x v="4"/>
    <x v="0"/>
    <x v="0"/>
    <n v="0.56944444444444442"/>
    <s v="Weekend"/>
    <x v="5"/>
    <x v="4"/>
    <n v="372.61"/>
    <s v="Mala Nair"/>
    <s v="Gold"/>
    <x v="296"/>
    <s v="Sales"/>
    <s v="FreshMart Kochi Circle"/>
    <x v="0"/>
    <x v="0"/>
    <x v="3"/>
    <n v="3"/>
    <n v="0.30893773289409726"/>
    <x v="4"/>
  </r>
  <r>
    <s v="INV101785"/>
    <d v="2026-01-29T00:00:00"/>
    <s v="CUST0392"/>
    <s v="PRD068"/>
    <s v="STR039"/>
    <s v="EMP0025"/>
    <n v="5"/>
    <n v="254.39"/>
    <n v="15"/>
    <n v="190.79"/>
    <n v="1081.1600000000001"/>
    <n v="804.9"/>
    <n v="276.26"/>
    <x v="5"/>
    <x v="0"/>
    <x v="0"/>
    <n v="0.73263888888888884"/>
    <s v="Weekday"/>
    <x v="105"/>
    <x v="11"/>
    <n v="232.2"/>
    <s v="Indira Chettiar"/>
    <s v="Gold"/>
    <x v="326"/>
    <s v="Sales"/>
    <s v="FreshMart Mysuru Market"/>
    <x v="0"/>
    <x v="0"/>
    <x v="7"/>
    <n v="1"/>
    <n v="0.25552184690517588"/>
    <x v="3"/>
  </r>
  <r>
    <s v="INV100575"/>
    <d v="2026-02-03T00:00:00"/>
    <s v="CUST0499"/>
    <s v="PRD014"/>
    <s v="STR042"/>
    <s v="EMP0261"/>
    <n v="5"/>
    <n v="476.81"/>
    <n v="10"/>
    <n v="238.41"/>
    <n v="2145.64"/>
    <n v="1758.15"/>
    <n v="387.49"/>
    <x v="5"/>
    <x v="0"/>
    <x v="0"/>
    <n v="0.7729166666666667"/>
    <s v="Weekday"/>
    <x v="54"/>
    <x v="7"/>
    <n v="434.65"/>
    <s v="Rajesh Rao"/>
    <s v="Gold"/>
    <x v="13"/>
    <s v="Sales"/>
    <s v="FreshMart Erode Point"/>
    <x v="0"/>
    <x v="0"/>
    <x v="0"/>
    <n v="2"/>
    <n v="0.18059413508323857"/>
    <x v="1"/>
  </r>
  <r>
    <s v="INV101852"/>
    <d v="2026-02-03T00:00:00"/>
    <s v="CUST0509"/>
    <s v="PRD114"/>
    <s v="STR084"/>
    <s v="EMP0288"/>
    <n v="4"/>
    <n v="208.23"/>
    <n v="5"/>
    <n v="41.65"/>
    <n v="791.27"/>
    <n v="633.12"/>
    <n v="158.15"/>
    <x v="1"/>
    <x v="0"/>
    <x v="0"/>
    <n v="0.71805555555555556"/>
    <s v="Weekday"/>
    <x v="98"/>
    <x v="4"/>
    <n v="188.64"/>
    <s v="Harini Chandran"/>
    <s v="Gold"/>
    <x v="25"/>
    <s v="Sales"/>
    <s v="FreshMart Tiruppur Market"/>
    <x v="0"/>
    <x v="0"/>
    <x v="0"/>
    <n v="2"/>
    <n v="0.19986856572345724"/>
    <x v="4"/>
  </r>
  <r>
    <s v="INV100492"/>
    <d v="2025-12-21T00:00:00"/>
    <s v="CUST0485"/>
    <s v="PRD033"/>
    <s v="STR055"/>
    <s v="EMP0068"/>
    <n v="7"/>
    <n v="223.81"/>
    <n v="10"/>
    <n v="156.66999999999999"/>
    <n v="1621.5"/>
    <n v="1239.21"/>
    <n v="382.29"/>
    <x v="5"/>
    <x v="0"/>
    <x v="0"/>
    <n v="0.40694444444444444"/>
    <s v="Weekend"/>
    <x v="66"/>
    <x v="3"/>
    <n v="217.42"/>
    <s v="Dhanush Venkataraman"/>
    <s v="Gold"/>
    <x v="5"/>
    <s v="Sales"/>
    <s v="FreshMart Madurai Circle"/>
    <x v="0"/>
    <x v="1"/>
    <x v="2"/>
    <n v="12"/>
    <n v="0.23576318223866791"/>
    <x v="1"/>
  </r>
  <r>
    <s v="INV100102"/>
    <d v="2026-02-27T00:00:00"/>
    <s v="CUST0684"/>
    <s v="PRD098"/>
    <s v="STR088"/>
    <s v="EMP0229"/>
    <n v="4"/>
    <n v="83.59"/>
    <n v="20"/>
    <n v="66.87"/>
    <n v="267.49"/>
    <n v="276.36"/>
    <n v="-8.8699999999999992"/>
    <x v="2"/>
    <x v="0"/>
    <x v="0"/>
    <n v="0.53055555555555556"/>
    <s v="Weekday"/>
    <x v="32"/>
    <x v="10"/>
    <n v="83.13"/>
    <s v="Unknown"/>
    <s v="Gold"/>
    <x v="18"/>
    <s v="Sales"/>
    <s v="FreshMart Salem Extension"/>
    <x v="0"/>
    <x v="0"/>
    <x v="0"/>
    <n v="2"/>
    <n v="-3.3160118135257391E-2"/>
    <x v="2"/>
  </r>
  <r>
    <s v="INV101171"/>
    <d v="2025-12-27T00:00:00"/>
    <s v="CUST0684"/>
    <s v="PRD010"/>
    <s v="STR046"/>
    <s v="EMP0133"/>
    <n v="7"/>
    <n v="189.47"/>
    <n v="20"/>
    <n v="265.26"/>
    <n v="1220.18"/>
    <n v="753.2"/>
    <n v="466.98"/>
    <x v="3"/>
    <x v="0"/>
    <x v="0"/>
    <n v="0.48680555555555555"/>
    <s v="Weekend"/>
    <x v="113"/>
    <x v="6"/>
    <n v="182.3"/>
    <s v="Unknown"/>
    <s v="Gold"/>
    <x v="2"/>
    <s v="Sales"/>
    <s v="FreshMart Mysuru Colony"/>
    <x v="0"/>
    <x v="1"/>
    <x v="2"/>
    <n v="12"/>
    <n v="0.38271402579947222"/>
    <x v="2"/>
  </r>
  <r>
    <s v="INV101287"/>
    <d v="2026-04-02T00:00:00"/>
    <s v="CUST0579"/>
    <s v="PRD114"/>
    <s v="STR055"/>
    <s v="EMP0068"/>
    <n v="6"/>
    <n v="197.97"/>
    <n v="10"/>
    <n v="118.78"/>
    <n v="1069.04"/>
    <n v="949.68"/>
    <n v="119.36"/>
    <x v="2"/>
    <x v="0"/>
    <x v="0"/>
    <n v="0.48402777777777778"/>
    <s v="Weekday"/>
    <x v="98"/>
    <x v="4"/>
    <n v="188.64"/>
    <s v="Pandi Nair"/>
    <s v="Gold"/>
    <x v="5"/>
    <s v="Sales"/>
    <s v="FreshMart Madurai Circle"/>
    <x v="0"/>
    <x v="0"/>
    <x v="4"/>
    <n v="4"/>
    <n v="0.1116515752450797"/>
    <x v="1"/>
  </r>
  <r>
    <s v="INV100824"/>
    <d v="2026-04-02T00:00:00"/>
    <s v="CUST0677"/>
    <s v="PRD025"/>
    <s v="STR075"/>
    <s v="EMP0033"/>
    <n v="5"/>
    <n v="423.91"/>
    <n v="10"/>
    <n v="211.96"/>
    <n v="1907.59"/>
    <n v="1429.5"/>
    <n v="478.09"/>
    <x v="5"/>
    <x v="0"/>
    <x v="0"/>
    <n v="0.75902777777777775"/>
    <s v="Weekday"/>
    <x v="8"/>
    <x v="3"/>
    <n v="383.51"/>
    <s v="Kamala Naidu"/>
    <s v="Gold"/>
    <x v="20"/>
    <s v="Sales"/>
    <s v="FreshMart Salem Main Road"/>
    <x v="0"/>
    <x v="0"/>
    <x v="4"/>
    <n v="4"/>
    <n v="0.25062513433180084"/>
    <x v="1"/>
  </r>
  <r>
    <s v="INV101521"/>
    <d v="2025-12-13T00:00:00"/>
    <s v="CUST0621"/>
    <s v="PRD030"/>
    <s v="STR102"/>
    <s v="EMP0302"/>
    <n v="5"/>
    <n v="186.35"/>
    <n v="10"/>
    <n v="93.17"/>
    <n v="964.37"/>
    <n v="710"/>
    <n v="254.37"/>
    <x v="4"/>
    <x v="0"/>
    <x v="0"/>
    <n v="0.41319444444444442"/>
    <s v="Weekend"/>
    <x v="69"/>
    <x v="3"/>
    <n v="172.63"/>
    <s v="Priya Iyer"/>
    <s v="Gold"/>
    <x v="297"/>
    <s v="Sales"/>
    <s v="FreshMart Nagpur Towers"/>
    <x v="0"/>
    <x v="1"/>
    <x v="2"/>
    <n v="12"/>
    <n v="0.26376805582919421"/>
    <x v="1"/>
  </r>
  <r>
    <s v="INV100642"/>
    <d v="2025-06-12T00:00:00"/>
    <s v="CUST0069"/>
    <s v="PRD107"/>
    <s v="STR049"/>
    <s v="EMP0017"/>
    <n v="4"/>
    <n v="413.66"/>
    <n v="5"/>
    <n v="82.73"/>
    <n v="1807.7"/>
    <n v="1393.64"/>
    <n v="414.06"/>
    <x v="1"/>
    <x v="0"/>
    <x v="0"/>
    <n v="0.41041666666666665"/>
    <s v="Weekend"/>
    <x v="94"/>
    <x v="4"/>
    <n v="405.1"/>
    <s v="Aishwarya Prabhu"/>
    <s v="Gold"/>
    <x v="0"/>
    <s v="Sales"/>
    <s v="FreshMart Mysuru Circle"/>
    <x v="0"/>
    <x v="1"/>
    <x v="9"/>
    <n v="6"/>
    <n v="0.22905349338938982"/>
    <x v="4"/>
  </r>
  <r>
    <s v="INV100234"/>
    <d v="2025-11-30T00:00:00"/>
    <s v="CUST0045"/>
    <s v="PRD066"/>
    <s v="STR067"/>
    <s v="EMP0247"/>
    <n v="5"/>
    <n v="499.76"/>
    <n v="15"/>
    <n v="374.82"/>
    <n v="2442.58"/>
    <n v="1827.85"/>
    <n v="614.73"/>
    <x v="4"/>
    <x v="0"/>
    <x v="0"/>
    <n v="0.43819444444444444"/>
    <s v="Weekend"/>
    <x v="126"/>
    <x v="11"/>
    <n v="491.81"/>
    <s v="Thenmozhi Pandian"/>
    <s v="Gold"/>
    <x v="31"/>
    <s v="Sales"/>
    <s v="FreshMart Salem Complex"/>
    <x v="0"/>
    <x v="1"/>
    <x v="5"/>
    <n v="11"/>
    <n v="0.25167241195784784"/>
    <x v="3"/>
  </r>
  <r>
    <s v="INV100290"/>
    <d v="2025-11-26T00:00:00"/>
    <s v="CUST0666"/>
    <s v="PRD119"/>
    <s v="STR025"/>
    <s v="EMP0079"/>
    <n v="4"/>
    <n v="259.81"/>
    <n v="10"/>
    <n v="103.92"/>
    <n v="935.32"/>
    <n v="852.92"/>
    <n v="82.4"/>
    <x v="4"/>
    <x v="0"/>
    <x v="0"/>
    <n v="0.77083333333333337"/>
    <s v="Weekday"/>
    <x v="96"/>
    <x v="8"/>
    <n v="234.86"/>
    <s v="Anand Reddy"/>
    <s v="Gold"/>
    <x v="340"/>
    <s v="Sales"/>
    <s v="FreshMart Tiruppur Enclave"/>
    <x v="0"/>
    <x v="1"/>
    <x v="5"/>
    <n v="11"/>
    <n v="8.8098190993456782E-2"/>
    <x v="1"/>
  </r>
  <r>
    <s v="INV102037"/>
    <d v="2025-11-23T00:00:00"/>
    <s v="CUST0685"/>
    <s v="PRD136"/>
    <s v="STR027"/>
    <s v="EMP0046"/>
    <n v="4"/>
    <n v="127.16"/>
    <n v="15"/>
    <n v="76.3"/>
    <n v="497.19"/>
    <n v="364.72"/>
    <n v="132.47"/>
    <x v="0"/>
    <x v="0"/>
    <x v="0"/>
    <n v="0.73333333333333328"/>
    <s v="Weekend"/>
    <x v="72"/>
    <x v="0"/>
    <n v="123.11"/>
    <s v="Naveen Achari"/>
    <s v="Gold"/>
    <x v="39"/>
    <s v="Sales"/>
    <s v="FreshMart Coimbatore Heights"/>
    <x v="0"/>
    <x v="1"/>
    <x v="5"/>
    <n v="11"/>
    <n v="0.26643737806472373"/>
    <x v="3"/>
  </r>
  <r>
    <s v="INV100047"/>
    <d v="2025-11-18T00:00:00"/>
    <s v="CUST0676"/>
    <s v="PRD143"/>
    <s v="STR050"/>
    <s v="EMP0210"/>
    <n v="5"/>
    <n v="230.98"/>
    <n v="10"/>
    <n v="115.49"/>
    <n v="1039.4100000000001"/>
    <n v="778.25"/>
    <n v="261.16000000000003"/>
    <x v="4"/>
    <x v="0"/>
    <x v="0"/>
    <n v="0.78611111111111109"/>
    <s v="Weekday"/>
    <x v="120"/>
    <x v="5"/>
    <n v="210.36"/>
    <s v="Dhanush Mudaliar"/>
    <s v="Gold"/>
    <x v="314"/>
    <s v="Sales"/>
    <s v="FreshMart Chennai Main Road"/>
    <x v="0"/>
    <x v="1"/>
    <x v="5"/>
    <n v="11"/>
    <n v="0.25125792516908629"/>
    <x v="1"/>
  </r>
  <r>
    <s v="INV100537"/>
    <d v="2025-11-16T00:00:00"/>
    <s v="CUST0621"/>
    <s v="PRD068"/>
    <s v="STR032"/>
    <s v="EMP0091"/>
    <n v="6"/>
    <n v="243.38"/>
    <n v="15"/>
    <n v="219.04"/>
    <n v="1427.43"/>
    <n v="965.88"/>
    <n v="461.55"/>
    <x v="1"/>
    <x v="0"/>
    <x v="0"/>
    <n v="0.47499999999999998"/>
    <s v="Weekend"/>
    <x v="105"/>
    <x v="11"/>
    <n v="232.2"/>
    <s v="Priya Iyer"/>
    <s v="Gold"/>
    <x v="288"/>
    <s v="Sales"/>
    <s v="FreshMart Kochi Main Road"/>
    <x v="0"/>
    <x v="1"/>
    <x v="5"/>
    <n v="11"/>
    <n v="0.32334335133771885"/>
    <x v="3"/>
  </r>
  <r>
    <s v="INV100235"/>
    <d v="2025-11-15T00:00:00"/>
    <s v="CUST0051"/>
    <s v="PRD017"/>
    <s v="STR046"/>
    <s v="EMP0087"/>
    <n v="8"/>
    <n v="502.58"/>
    <n v="5"/>
    <n v="201.03"/>
    <n v="4392.55"/>
    <n v="3181.52"/>
    <n v="1211.03"/>
    <x v="5"/>
    <x v="0"/>
    <x v="0"/>
    <n v="0.43125000000000002"/>
    <s v="Weekend"/>
    <x v="34"/>
    <x v="7"/>
    <n v="464.41"/>
    <s v="Ovi Devi"/>
    <s v="Gold"/>
    <x v="203"/>
    <s v="Sales"/>
    <s v="FreshMart Mysuru Colony"/>
    <x v="0"/>
    <x v="1"/>
    <x v="5"/>
    <n v="11"/>
    <n v="0.27570090266473912"/>
    <x v="4"/>
  </r>
  <r>
    <s v="INV100775"/>
    <d v="2025-11-15T00:00:00"/>
    <s v="CUST0584"/>
    <s v="PRD031"/>
    <s v="STR084"/>
    <s v="EMP0288"/>
    <n v="6"/>
    <n v="366.82"/>
    <n v="20"/>
    <n v="440.18"/>
    <n v="2024.85"/>
    <n v="1630.68"/>
    <n v="394.17"/>
    <x v="4"/>
    <x v="0"/>
    <x v="0"/>
    <n v="0.45902777777777776"/>
    <s v="Weekend"/>
    <x v="50"/>
    <x v="3"/>
    <n v="342.46"/>
    <s v="Esha Krishnan"/>
    <s v="Gold"/>
    <x v="25"/>
    <s v="Sales"/>
    <s v="FreshMart Tiruppur Market"/>
    <x v="0"/>
    <x v="1"/>
    <x v="5"/>
    <n v="11"/>
    <n v="0.19466627157567229"/>
    <x v="2"/>
  </r>
  <r>
    <s v="INV101288"/>
    <d v="2025-11-15T00:00:00"/>
    <s v="CUST0189"/>
    <s v="PRD040"/>
    <s v="STR084"/>
    <s v="EMP0288"/>
    <n v="3"/>
    <n v="158.04"/>
    <n v="20"/>
    <n v="94.82"/>
    <n v="436.19"/>
    <n v="382.44"/>
    <n v="53.75"/>
    <x v="1"/>
    <x v="0"/>
    <x v="0"/>
    <n v="0.80763888888888891"/>
    <s v="Weekend"/>
    <x v="118"/>
    <x v="12"/>
    <n v="144.03"/>
    <s v="Unknown"/>
    <s v="Gold"/>
    <x v="25"/>
    <s v="Sales"/>
    <s v="FreshMart Tiruppur Market"/>
    <x v="0"/>
    <x v="1"/>
    <x v="5"/>
    <n v="11"/>
    <n v="0.12322611705907976"/>
    <x v="2"/>
  </r>
  <r>
    <s v="INV100605"/>
    <d v="2025-11-11T00:00:00"/>
    <s v="CUST0061"/>
    <s v="PRD004"/>
    <s v="STR036"/>
    <s v="EMP0133"/>
    <n v="5"/>
    <n v="427.52"/>
    <n v="5"/>
    <n v="106.88"/>
    <n v="2030.72"/>
    <n v="1182.7"/>
    <n v="848.02"/>
    <x v="1"/>
    <x v="0"/>
    <x v="0"/>
    <n v="0.70138888888888884"/>
    <s v="Weekday"/>
    <x v="127"/>
    <x v="6"/>
    <n v="398.25"/>
    <s v="Deepa Sekar"/>
    <s v="Gold"/>
    <x v="2"/>
    <s v="Sales"/>
    <s v="FreshMart Chennai Central"/>
    <x v="0"/>
    <x v="1"/>
    <x v="5"/>
    <n v="11"/>
    <n v="0.41759572959344465"/>
    <x v="4"/>
  </r>
  <r>
    <s v="INV101696"/>
    <d v="2025-11-11T00:00:00"/>
    <s v="CUST0051"/>
    <s v="PRD103"/>
    <s v="STR070"/>
    <s v="EMP0003"/>
    <n v="3"/>
    <n v="398.76"/>
    <n v="5"/>
    <n v="59.81"/>
    <n v="1136.47"/>
    <n v="910.23"/>
    <n v="226.24"/>
    <x v="1"/>
    <x v="0"/>
    <x v="0"/>
    <n v="0.60624999999999996"/>
    <s v="Weekday"/>
    <x v="93"/>
    <x v="10"/>
    <n v="355.64"/>
    <s v="Ovi Devi"/>
    <s v="Gold"/>
    <x v="272"/>
    <s v="Sales"/>
    <s v="FreshMart Bengaluru Nagar"/>
    <x v="0"/>
    <x v="1"/>
    <x v="5"/>
    <n v="11"/>
    <n v="0.19907256680774679"/>
    <x v="4"/>
  </r>
  <r>
    <s v="INV102376"/>
    <d v="2025-09-11T00:00:00"/>
    <s v="CUST0205"/>
    <s v="PRD011"/>
    <s v="STR067"/>
    <s v="EMP0247"/>
    <n v="8"/>
    <n v="180.72"/>
    <n v="15"/>
    <n v="216.86"/>
    <n v="1413.23"/>
    <n v="817.84"/>
    <n v="595.39"/>
    <x v="3"/>
    <x v="0"/>
    <x v="0"/>
    <n v="0.57499999999999996"/>
    <s v="Weekend"/>
    <x v="52"/>
    <x v="6"/>
    <n v="168.36"/>
    <s v="Lalitha Nathan"/>
    <s v="Gold"/>
    <x v="31"/>
    <s v="Sales"/>
    <s v="FreshMart Salem Complex"/>
    <x v="0"/>
    <x v="1"/>
    <x v="10"/>
    <n v="9"/>
    <n v="0.42129731183176128"/>
    <x v="3"/>
  </r>
  <r>
    <s v="INV100631"/>
    <d v="2025-02-11T00:00:00"/>
    <s v="CUST0571"/>
    <s v="PRD048"/>
    <s v="STR014"/>
    <s v="EMP0282"/>
    <n v="6"/>
    <n v="153.84"/>
    <n v="20"/>
    <n v="184.61"/>
    <n v="849.19"/>
    <n v="655.26"/>
    <n v="193.93"/>
    <x v="2"/>
    <x v="0"/>
    <x v="0"/>
    <n v="0.55972222222222223"/>
    <s v="Weekend"/>
    <x v="122"/>
    <x v="2"/>
    <n v="147.72"/>
    <s v="Nirmala Iyer"/>
    <s v="Gold"/>
    <x v="339"/>
    <s v="Sales"/>
    <s v="FreshMart Coimbatore Circle"/>
    <x v="0"/>
    <x v="1"/>
    <x v="0"/>
    <n v="2"/>
    <n v="0.22837056489124929"/>
    <x v="2"/>
  </r>
  <r>
    <s v="INV100279"/>
    <d v="2025-01-11T00:00:00"/>
    <s v="CUST0647"/>
    <s v="PRD050"/>
    <s v="STR069"/>
    <s v="EMP0248"/>
    <n v="8"/>
    <n v="58.19"/>
    <n v="15"/>
    <n v="69.83"/>
    <n v="455.04"/>
    <n v="299.83999999999997"/>
    <n v="155.19999999999999"/>
    <x v="1"/>
    <x v="0"/>
    <x v="0"/>
    <n v="0.37777777777777777"/>
    <s v="Weekend"/>
    <x v="2"/>
    <x v="2"/>
    <n v="51.33"/>
    <s v="Kalpana Nathan"/>
    <s v="Gold"/>
    <x v="322"/>
    <s v="Sales"/>
    <s v="FreshMart Madurai Gardens"/>
    <x v="0"/>
    <x v="1"/>
    <x v="7"/>
    <n v="1"/>
    <n v="0.34106891701828407"/>
    <x v="3"/>
  </r>
  <r>
    <s v="INV100895"/>
    <d v="2025-10-31T00:00:00"/>
    <s v="CUST0246"/>
    <s v="PRD042"/>
    <s v="STR002"/>
    <s v="EMP0060"/>
    <n v="5"/>
    <n v="445.26"/>
    <n v="15"/>
    <n v="333.94"/>
    <n v="1892.36"/>
    <n v="1872.4"/>
    <n v="19.96"/>
    <x v="5"/>
    <x v="0"/>
    <x v="0"/>
    <n v="0.9145833333333333"/>
    <s v="Weekday"/>
    <x v="47"/>
    <x v="12"/>
    <n v="444.49"/>
    <s v="Udhay Varma"/>
    <s v="Gold"/>
    <x v="32"/>
    <s v="Sales"/>
    <s v="FreshMart Tiruppur Bypass"/>
    <x v="0"/>
    <x v="1"/>
    <x v="8"/>
    <n v="10"/>
    <n v="1.0547675917901457E-2"/>
    <x v="3"/>
  </r>
  <r>
    <s v="INV100604"/>
    <d v="2025-10-26T00:00:00"/>
    <s v="CUST0548"/>
    <s v="PRD089"/>
    <s v="STR014"/>
    <s v="EMP0241"/>
    <n v="8"/>
    <n v="345.17"/>
    <n v="10"/>
    <n v="276.14"/>
    <n v="2858"/>
    <n v="2011.36"/>
    <n v="846.64"/>
    <x v="5"/>
    <x v="0"/>
    <x v="0"/>
    <n v="0.61805555555555558"/>
    <s v="Weekend"/>
    <x v="92"/>
    <x v="9"/>
    <n v="305.67"/>
    <s v="Charulatha Gupta"/>
    <s v="Gold"/>
    <x v="50"/>
    <s v="Sales"/>
    <s v="FreshMart Coimbatore Circle"/>
    <x v="0"/>
    <x v="1"/>
    <x v="8"/>
    <n v="10"/>
    <n v="0.29623512946116165"/>
    <x v="1"/>
  </r>
  <r>
    <s v="INV101241"/>
    <d v="2025-10-25T00:00:00"/>
    <s v="CUST0658"/>
    <s v="PRD114"/>
    <s v="STR047"/>
    <s v="EMP0166"/>
    <n v="7"/>
    <n v="194.4"/>
    <n v="20"/>
    <n v="272.16000000000003"/>
    <n v="1251.94"/>
    <n v="1107.96"/>
    <n v="143.97999999999999"/>
    <x v="4"/>
    <x v="0"/>
    <x v="0"/>
    <n v="0.76666666666666672"/>
    <s v="Weekend"/>
    <x v="98"/>
    <x v="4"/>
    <n v="188.64"/>
    <s v="Udhay Subramaniam"/>
    <s v="Gold"/>
    <x v="338"/>
    <s v="Sales"/>
    <s v="FreshMart Hyderabad Enclave"/>
    <x v="0"/>
    <x v="1"/>
    <x v="8"/>
    <n v="10"/>
    <n v="0.11500551144623543"/>
    <x v="2"/>
  </r>
  <r>
    <s v="INV102026"/>
    <d v="2025-10-23T00:00:00"/>
    <s v="CUST0398"/>
    <s v="PRD032"/>
    <s v="STR005"/>
    <s v="EMP0127"/>
    <n v="7"/>
    <n v="161.85"/>
    <n v="10"/>
    <n v="113.3"/>
    <n v="1019.65"/>
    <n v="811.37"/>
    <n v="208.28"/>
    <x v="2"/>
    <x v="0"/>
    <x v="0"/>
    <n v="0.56527777777777777"/>
    <s v="Weekday"/>
    <x v="28"/>
    <x v="3"/>
    <n v="141.11000000000001"/>
    <s v="Balamurugan Menon"/>
    <s v="Gold"/>
    <x v="15"/>
    <s v="Sales"/>
    <s v="FreshMart Chennai Crossing"/>
    <x v="0"/>
    <x v="1"/>
    <x v="8"/>
    <n v="10"/>
    <n v="0.20426616976413475"/>
    <x v="1"/>
  </r>
  <r>
    <s v="INV101605"/>
    <d v="2025-10-22T00:00:00"/>
    <s v="CUST0551"/>
    <s v="PRD062"/>
    <s v="STR002"/>
    <s v="EMP0133"/>
    <n v="8"/>
    <n v="468.1"/>
    <n v="5"/>
    <n v="187.24"/>
    <n v="3557.56"/>
    <n v="2604.88"/>
    <n v="952.68"/>
    <x v="0"/>
    <x v="0"/>
    <x v="0"/>
    <n v="0.84375"/>
    <s v="Weekday"/>
    <x v="42"/>
    <x v="11"/>
    <n v="298.81"/>
    <s v="Jagan Pandian"/>
    <s v="Gold"/>
    <x v="2"/>
    <s v="Sales"/>
    <s v="FreshMart Tiruppur Bypass"/>
    <x v="0"/>
    <x v="1"/>
    <x v="8"/>
    <n v="10"/>
    <n v="0.26779028322783033"/>
    <x v="4"/>
  </r>
  <r>
    <s v="INV101971"/>
    <d v="2025-10-19T00:00:00"/>
    <s v="CUST0509"/>
    <s v="PRD132"/>
    <s v="STR056"/>
    <s v="EMP0315"/>
    <n v="6"/>
    <n v="370.87"/>
    <n v="10"/>
    <n v="222.52"/>
    <n v="2303.11"/>
    <n v="1522.98"/>
    <n v="780.13"/>
    <x v="0"/>
    <x v="0"/>
    <x v="0"/>
    <n v="0.40625"/>
    <s v="Weekend"/>
    <x v="77"/>
    <x v="0"/>
    <n v="351.78"/>
    <s v="Harini Chandran"/>
    <s v="Gold"/>
    <x v="11"/>
    <s v="Sales"/>
    <s v="FreshMart Bengaluru Junction"/>
    <x v="0"/>
    <x v="1"/>
    <x v="8"/>
    <n v="10"/>
    <n v="0.33872893609076421"/>
    <x v="1"/>
  </r>
  <r>
    <s v="INV100445"/>
    <d v="2025-10-18T00:00:00"/>
    <s v="CUST0684"/>
    <s v="PRD150"/>
    <s v="STR031"/>
    <s v="EMP0153"/>
    <n v="3"/>
    <n v="221.79"/>
    <n v="10"/>
    <n v="66.540000000000006"/>
    <n v="688.65"/>
    <n v="474.18"/>
    <n v="214.47"/>
    <x v="0"/>
    <x v="0"/>
    <x v="0"/>
    <n v="0.55277777777777781"/>
    <s v="Weekend"/>
    <x v="86"/>
    <x v="5"/>
    <n v="214.04"/>
    <s v="Unknown"/>
    <s v="Gold"/>
    <x v="3"/>
    <s v="Sales"/>
    <s v="FreshMart Chennai Complex"/>
    <x v="0"/>
    <x v="1"/>
    <x v="8"/>
    <n v="10"/>
    <n v="0.31143541712045308"/>
    <x v="1"/>
  </r>
  <r>
    <s v="INV101389"/>
    <d v="2025-10-13T00:00:00"/>
    <s v="CUST0179"/>
    <s v="PRD047"/>
    <s v="STR084"/>
    <s v="EMP0288"/>
    <n v="7"/>
    <n v="501.04"/>
    <n v="15"/>
    <n v="526.09"/>
    <n v="2981.19"/>
    <n v="2407.23"/>
    <n v="573.96"/>
    <x v="3"/>
    <x v="0"/>
    <x v="0"/>
    <n v="0.4465277777777778"/>
    <s v="Weekday"/>
    <x v="91"/>
    <x v="2"/>
    <n v="474.19"/>
    <s v="Chitra Mudaliar"/>
    <s v="Gold"/>
    <x v="25"/>
    <s v="Sales"/>
    <s v="FreshMart Tiruppur Market"/>
    <x v="0"/>
    <x v="1"/>
    <x v="8"/>
    <n v="10"/>
    <n v="0.19252714520040656"/>
    <x v="3"/>
  </r>
  <r>
    <s v="INV100983"/>
    <d v="2025-12-10T00:00:00"/>
    <s v="CUST0270"/>
    <s v="PRD061"/>
    <s v="STR071"/>
    <s v="EMP0210"/>
    <n v="6"/>
    <n v="355.94"/>
    <n v="20"/>
    <n v="427.13"/>
    <n v="1964.79"/>
    <n v="1330.32"/>
    <n v="634.47"/>
    <x v="4"/>
    <x v="0"/>
    <x v="0"/>
    <n v="0.56111111111111112"/>
    <s v="Weekend"/>
    <x v="124"/>
    <x v="11"/>
    <n v="318.62"/>
    <s v="Banu Venkataraman"/>
    <s v="Gold"/>
    <x v="314"/>
    <s v="Sales"/>
    <s v="FreshMart Salem Crossing"/>
    <x v="0"/>
    <x v="1"/>
    <x v="2"/>
    <n v="12"/>
    <n v="0.32292000671827525"/>
    <x v="2"/>
  </r>
  <r>
    <s v="INV100651"/>
    <d v="2025-08-10T00:00:00"/>
    <s v="CUST0436"/>
    <s v="PRD025"/>
    <s v="STR013"/>
    <s v="EMP0288"/>
    <n v="4"/>
    <n v="429.38"/>
    <n v="10"/>
    <n v="171.75"/>
    <n v="1545.77"/>
    <n v="1143.5999999999999"/>
    <n v="402.17"/>
    <x v="5"/>
    <x v="0"/>
    <x v="0"/>
    <n v="0.53819444444444442"/>
    <s v="Weekday"/>
    <x v="8"/>
    <x v="3"/>
    <n v="383.51"/>
    <s v="Hari Pillai"/>
    <s v="Gold"/>
    <x v="25"/>
    <s v="Sales"/>
    <s v="FreshMart Tiruppur Extension"/>
    <x v="0"/>
    <x v="1"/>
    <x v="11"/>
    <n v="8"/>
    <n v="0.26017454084372194"/>
    <x v="1"/>
  </r>
  <r>
    <s v="INV100850"/>
    <d v="2025-02-10T00:00:00"/>
    <s v="CUST0052"/>
    <s v="PRD049"/>
    <s v="STR056"/>
    <s v="EMP0315"/>
    <n v="3"/>
    <n v="421.14"/>
    <n v="15"/>
    <n v="189.51"/>
    <n v="1073.9100000000001"/>
    <n v="926.82"/>
    <n v="147.09"/>
    <x v="2"/>
    <x v="0"/>
    <x v="0"/>
    <n v="0.5"/>
    <s v="Weekday"/>
    <x v="48"/>
    <x v="2"/>
    <n v="418.79"/>
    <s v="Janani Selvam"/>
    <s v="Gold"/>
    <x v="11"/>
    <s v="Sales"/>
    <s v="FreshMart Bengaluru Junction"/>
    <x v="0"/>
    <x v="1"/>
    <x v="0"/>
    <n v="2"/>
    <n v="0.13696678492611111"/>
    <x v="3"/>
  </r>
  <r>
    <s v="INV100509"/>
    <d v="2025-09-22T00:00:00"/>
    <s v="CUST0209"/>
    <s v="PRD028"/>
    <s v="STR067"/>
    <s v="EMP0247"/>
    <n v="6"/>
    <n v="435.71"/>
    <n v="10"/>
    <n v="261.43"/>
    <n v="2352.83"/>
    <n v="1859.88"/>
    <n v="492.95"/>
    <x v="3"/>
    <x v="0"/>
    <x v="0"/>
    <n v="0.57013888888888886"/>
    <s v="Weekday"/>
    <x v="58"/>
    <x v="3"/>
    <n v="380.12"/>
    <s v="Udhay Pandian"/>
    <s v="Gold"/>
    <x v="31"/>
    <s v="Sales"/>
    <s v="FreshMart Salem Complex"/>
    <x v="0"/>
    <x v="1"/>
    <x v="10"/>
    <n v="9"/>
    <n v="0.20951364951993981"/>
    <x v="1"/>
  </r>
  <r>
    <s v="INV102321"/>
    <d v="2025-09-19T00:00:00"/>
    <s v="CUST0671"/>
    <s v="PRD048"/>
    <s v="STR073"/>
    <s v="EMP0133"/>
    <n v="6"/>
    <n v="159.91"/>
    <n v="10"/>
    <n v="95.95"/>
    <n v="863.51"/>
    <n v="655.26"/>
    <n v="208.25"/>
    <x v="5"/>
    <x v="0"/>
    <x v="0"/>
    <n v="0.8"/>
    <s v="Weekday"/>
    <x v="122"/>
    <x v="2"/>
    <n v="147.72"/>
    <s v="Nagarajan Raj"/>
    <s v="Gold"/>
    <x v="2"/>
    <s v="Sales"/>
    <s v="FreshMart Bengaluru Market"/>
    <x v="0"/>
    <x v="1"/>
    <x v="10"/>
    <n v="9"/>
    <n v="0.24116686546768423"/>
    <x v="1"/>
  </r>
  <r>
    <s v="INV100377"/>
    <d v="2025-09-15T00:00:00"/>
    <s v="CUST0518"/>
    <s v="PRD028"/>
    <s v="STR051"/>
    <s v="EMP0248"/>
    <n v="4"/>
    <n v="432.85"/>
    <n v="5"/>
    <n v="86.57"/>
    <n v="1644.83"/>
    <n v="1239.92"/>
    <n v="404.91"/>
    <x v="0"/>
    <x v="0"/>
    <x v="0"/>
    <n v="0.61041666666666672"/>
    <s v="Weekday"/>
    <x v="58"/>
    <x v="3"/>
    <n v="380.12"/>
    <s v="Raghav Kumar"/>
    <s v="Gold"/>
    <x v="322"/>
    <s v="Sales"/>
    <s v="FreshMart Madurai Arcade"/>
    <x v="0"/>
    <x v="1"/>
    <x v="10"/>
    <n v="9"/>
    <n v="0.24617133685548054"/>
    <x v="4"/>
  </r>
  <r>
    <s v="INV101713"/>
    <d v="2025-08-26T00:00:00"/>
    <s v="CUST0495"/>
    <s v="PRD012"/>
    <s v="STR083"/>
    <s v="EMP0074"/>
    <n v="8"/>
    <n v="599.45000000000005"/>
    <n v="5"/>
    <n v="239.78"/>
    <n v="4555.82"/>
    <n v="2691.2"/>
    <n v="1864.62"/>
    <x v="0"/>
    <x v="0"/>
    <x v="0"/>
    <n v="0.47083333333333333"/>
    <s v="Weekday"/>
    <x v="51"/>
    <x v="6"/>
    <n v="541.35"/>
    <s v="Bhuvana Pillai"/>
    <s v="Gold"/>
    <x v="33"/>
    <s v="Sales"/>
    <s v="FreshMart Salem Colony"/>
    <x v="0"/>
    <x v="1"/>
    <x v="11"/>
    <n v="8"/>
    <n v="0.40928307088515348"/>
    <x v="4"/>
  </r>
  <r>
    <s v="INV101238"/>
    <d v="2025-08-23T00:00:00"/>
    <s v="CUST0455"/>
    <s v="PRD095"/>
    <s v="STR102"/>
    <s v="EMP0302"/>
    <n v="3"/>
    <n v="86.2"/>
    <n v="15"/>
    <n v="38.79"/>
    <n v="252.78"/>
    <n v="186.42"/>
    <n v="66.36"/>
    <x v="3"/>
    <x v="0"/>
    <x v="0"/>
    <n v="0.64652777777777781"/>
    <s v="Weekend"/>
    <x v="53"/>
    <x v="10"/>
    <n v="75.680000000000007"/>
    <s v="Nithya Venkataraman"/>
    <s v="Gold"/>
    <x v="297"/>
    <s v="Sales"/>
    <s v="FreshMart Nagpur Towers"/>
    <x v="0"/>
    <x v="1"/>
    <x v="11"/>
    <n v="8"/>
    <n v="0.26252076904818417"/>
    <x v="3"/>
  </r>
  <r>
    <s v="INV101170"/>
    <d v="2025-08-13T00:00:00"/>
    <s v="CUST0051"/>
    <s v="PRD116"/>
    <s v="STR064"/>
    <s v="EMP0228"/>
    <n v="5"/>
    <n v="157.79"/>
    <n v="5"/>
    <n v="39.450000000000003"/>
    <n v="749.5"/>
    <n v="639.9"/>
    <n v="109.6"/>
    <x v="4"/>
    <x v="0"/>
    <x v="0"/>
    <n v="0.43680555555555556"/>
    <s v="Weekday"/>
    <x v="125"/>
    <x v="4"/>
    <n v="150.04"/>
    <s v="Ovi Devi"/>
    <s v="Gold"/>
    <x v="7"/>
    <s v="Sales"/>
    <s v="FreshMart Kochi Extension"/>
    <x v="0"/>
    <x v="1"/>
    <x v="11"/>
    <n v="8"/>
    <n v="0.14623082054703135"/>
    <x v="4"/>
  </r>
  <r>
    <s v="INV100863"/>
    <d v="2025-10-08T00:00:00"/>
    <s v="CUST0179"/>
    <s v="PRD092"/>
    <s v="STR010"/>
    <s v="EMP0153"/>
    <n v="3"/>
    <n v="233.2"/>
    <n v="15"/>
    <n v="104.94"/>
    <n v="683.86"/>
    <n v="577.16999999999996"/>
    <n v="106.69"/>
    <x v="3"/>
    <x v="0"/>
    <x v="0"/>
    <n v="0.42083333333333334"/>
    <s v="Weekend"/>
    <x v="22"/>
    <x v="9"/>
    <n v="224.28"/>
    <s v="Chitra Mudaliar"/>
    <s v="Gold"/>
    <x v="3"/>
    <s v="Sales"/>
    <s v="FreshMart Kochi Colony"/>
    <x v="0"/>
    <x v="1"/>
    <x v="8"/>
    <n v="10"/>
    <n v="0.15601146433480537"/>
    <x v="3"/>
  </r>
  <r>
    <s v="INV101314"/>
    <d v="2025-07-30T00:00:00"/>
    <s v="CUST0635"/>
    <s v="PRD102"/>
    <s v="STR057"/>
    <s v="EMP0119"/>
    <n v="4"/>
    <n v="400.33"/>
    <n v="5"/>
    <n v="80.069999999999993"/>
    <n v="1521.25"/>
    <n v="1363.6"/>
    <n v="157.65"/>
    <x v="4"/>
    <x v="0"/>
    <x v="0"/>
    <n v="0.49166666666666664"/>
    <s v="Weekday"/>
    <x v="63"/>
    <x v="10"/>
    <n v="400.33"/>
    <s v="Thenmozhi Rao"/>
    <s v="Gold"/>
    <x v="36"/>
    <s v="Sales"/>
    <s v="FreshMart Madurai Point"/>
    <x v="0"/>
    <x v="1"/>
    <x v="1"/>
    <n v="7"/>
    <n v="0.10363188167625309"/>
    <x v="4"/>
  </r>
  <r>
    <s v="INV101200"/>
    <d v="2025-07-18T00:00:00"/>
    <s v="CUST0482"/>
    <s v="PRD039"/>
    <s v="STR076"/>
    <s v="EMP0218"/>
    <n v="7"/>
    <n v="405.94"/>
    <n v="5"/>
    <n v="142.08000000000001"/>
    <n v="2699.5"/>
    <n v="2438.31"/>
    <n v="261.19"/>
    <x v="4"/>
    <x v="0"/>
    <x v="0"/>
    <n v="0.7368055555555556"/>
    <s v="Weekday"/>
    <x v="129"/>
    <x v="12"/>
    <n v="392.79"/>
    <s v="Prakash Naicker"/>
    <s v="Gold"/>
    <x v="49"/>
    <s v="Sales"/>
    <s v="FreshMart Hyderabad Towers"/>
    <x v="0"/>
    <x v="1"/>
    <x v="1"/>
    <n v="7"/>
    <n v="9.6754954621226158E-2"/>
    <x v="4"/>
  </r>
  <r>
    <s v="INV100513"/>
    <d v="2025-11-07T00:00:00"/>
    <s v="CUST0137"/>
    <s v="PRD092"/>
    <s v="STR025"/>
    <s v="EMP0079"/>
    <n v="4"/>
    <n v="240.9"/>
    <n v="15"/>
    <n v="144.54"/>
    <n v="819.06"/>
    <n v="769.56"/>
    <n v="49.5"/>
    <x v="0"/>
    <x v="0"/>
    <x v="0"/>
    <n v="0.81458333333333333"/>
    <s v="Weekday"/>
    <x v="22"/>
    <x v="9"/>
    <n v="224.28"/>
    <s v="Raghav Selvam"/>
    <s v="Gold"/>
    <x v="340"/>
    <s v="Sales"/>
    <s v="FreshMart Tiruppur Enclave"/>
    <x v="0"/>
    <x v="1"/>
    <x v="5"/>
    <n v="11"/>
    <n v="6.0435132957292512E-2"/>
    <x v="3"/>
  </r>
  <r>
    <s v="INV100933"/>
    <d v="2025-07-07T00:00:00"/>
    <s v="CUST0686"/>
    <s v="PRD084"/>
    <s v="STR010"/>
    <s v="EMP0004"/>
    <n v="6"/>
    <n v="245.61"/>
    <n v="20"/>
    <n v="294.73"/>
    <n v="1178.93"/>
    <n v="1093.02"/>
    <n v="85.91"/>
    <x v="5"/>
    <x v="0"/>
    <x v="0"/>
    <n v="0.82222222222222219"/>
    <s v="Weekday"/>
    <x v="36"/>
    <x v="9"/>
    <n v="221.61"/>
    <s v="Hemalatha Balan"/>
    <s v="Gold"/>
    <x v="37"/>
    <s v="Sales"/>
    <s v="FreshMart Kochi Colony"/>
    <x v="0"/>
    <x v="1"/>
    <x v="1"/>
    <n v="7"/>
    <n v="7.2871162834095324E-2"/>
    <x v="2"/>
  </r>
  <r>
    <s v="INV102306"/>
    <d v="2025-01-07T00:00:00"/>
    <s v="CUST0645"/>
    <s v="PRD043"/>
    <s v="STR024"/>
    <s v="EMP0133"/>
    <n v="4"/>
    <n v="48.94"/>
    <n v="15"/>
    <n v="29.36"/>
    <n v="166.4"/>
    <n v="146.36000000000001"/>
    <n v="20.04"/>
    <x v="4"/>
    <x v="0"/>
    <x v="0"/>
    <n v="0.4236111111111111"/>
    <s v="Weekday"/>
    <x v="131"/>
    <x v="12"/>
    <n v="42.97"/>
    <s v="Kamala Velan"/>
    <s v="Gold"/>
    <x v="2"/>
    <s v="Sales"/>
    <s v="FreshMart Bengaluru Plaza"/>
    <x v="0"/>
    <x v="1"/>
    <x v="7"/>
    <n v="1"/>
    <n v="0.1204326923076923"/>
    <x v="3"/>
  </r>
  <r>
    <s v="INV100963"/>
    <d v="2025-06-28T00:00:00"/>
    <s v="CUST0576"/>
    <s v="PRD049"/>
    <s v="STR070"/>
    <s v="EMP0072"/>
    <n v="6"/>
    <n v="449.26"/>
    <n v="10"/>
    <n v="269.56"/>
    <n v="2789.9"/>
    <n v="1853.64"/>
    <n v="936.26"/>
    <x v="5"/>
    <x v="0"/>
    <x v="0"/>
    <n v="0.75555555555555554"/>
    <s v="Weekend"/>
    <x v="48"/>
    <x v="2"/>
    <n v="418.79"/>
    <s v="Vasanthi Chandran"/>
    <s v="Gold"/>
    <x v="289"/>
    <s v="Sales"/>
    <s v="FreshMart Bengaluru Nagar"/>
    <x v="0"/>
    <x v="1"/>
    <x v="9"/>
    <n v="6"/>
    <n v="0.33558908921466718"/>
    <x v="1"/>
  </r>
  <r>
    <s v="INV102416"/>
    <d v="2025-06-23T00:00:00"/>
    <s v="CUST0611"/>
    <s v="PRD090"/>
    <s v="STR007"/>
    <s v="EMP0284"/>
    <n v="3"/>
    <n v="461.01"/>
    <n v="15"/>
    <n v="207.45"/>
    <n v="1175.58"/>
    <n v="1110.54"/>
    <n v="65.040000000000006"/>
    <x v="4"/>
    <x v="0"/>
    <x v="0"/>
    <n v="0.86944444444444446"/>
    <s v="Weekday"/>
    <x v="49"/>
    <x v="9"/>
    <n v="438.7"/>
    <s v="Vasanth Iyer"/>
    <s v="Gold"/>
    <x v="21"/>
    <s v="Sales"/>
    <s v="FreshMart Mysuru Towers"/>
    <x v="0"/>
    <x v="1"/>
    <x v="9"/>
    <n v="6"/>
    <n v="5.5325881692441188E-2"/>
    <x v="3"/>
  </r>
  <r>
    <s v="INV100006"/>
    <d v="2025-06-19T00:00:00"/>
    <s v="CUST0384"/>
    <s v="PRD031"/>
    <s v="STR025"/>
    <s v="EMP0281"/>
    <n v="8"/>
    <n v="356.6"/>
    <n v="5"/>
    <n v="142.63999999999999"/>
    <n v="2710.16"/>
    <n v="2174.2399999999998"/>
    <n v="535.91999999999996"/>
    <x v="3"/>
    <x v="0"/>
    <x v="0"/>
    <n v="0.63124999999999998"/>
    <s v="Weekday"/>
    <x v="50"/>
    <x v="3"/>
    <n v="342.46"/>
    <s v="Anand Kumar"/>
    <s v="Gold"/>
    <x v="43"/>
    <s v="Sales"/>
    <s v="FreshMart Tiruppur Enclave"/>
    <x v="0"/>
    <x v="1"/>
    <x v="9"/>
    <n v="6"/>
    <n v="0.19774478259586151"/>
    <x v="4"/>
  </r>
  <r>
    <s v="INV102059"/>
    <d v="2025-06-16T00:00:00"/>
    <s v="CUST0409"/>
    <s v="PRD065"/>
    <s v="STR071"/>
    <s v="EMP0210"/>
    <n v="3"/>
    <n v="307"/>
    <n v="20"/>
    <n v="184.2"/>
    <n v="736.8"/>
    <n v="597.48"/>
    <n v="139.32"/>
    <x v="2"/>
    <x v="0"/>
    <x v="0"/>
    <n v="0.77430555555555558"/>
    <s v="Weekday"/>
    <x v="114"/>
    <x v="11"/>
    <n v="159.5"/>
    <s v="Banu Subramaniam"/>
    <s v="Gold"/>
    <x v="314"/>
    <s v="Sales"/>
    <s v="FreshMart Salem Crossing"/>
    <x v="0"/>
    <x v="1"/>
    <x v="9"/>
    <n v="6"/>
    <n v="0.18908794788273617"/>
    <x v="2"/>
  </r>
  <r>
    <s v="INV102414"/>
    <d v="2025-06-16T00:00:00"/>
    <s v="CUST0639"/>
    <s v="PRD111"/>
    <s v="STR059"/>
    <s v="EMP0070"/>
    <n v="7"/>
    <n v="233.9"/>
    <n v="15"/>
    <n v="245.59"/>
    <n v="1391.71"/>
    <n v="1336.3"/>
    <n v="55.41"/>
    <x v="0"/>
    <x v="0"/>
    <x v="0"/>
    <n v="0.7319444444444444"/>
    <s v="Weekday"/>
    <x v="29"/>
    <x v="4"/>
    <n v="225.45"/>
    <s v="Hari Raj"/>
    <s v="Gold"/>
    <x v="51"/>
    <s v="Sales"/>
    <s v="FreshMart Coimbatore Plaza"/>
    <x v="0"/>
    <x v="1"/>
    <x v="9"/>
    <n v="6"/>
    <n v="3.9814329134661673E-2"/>
    <x v="3"/>
  </r>
  <r>
    <s v="INV102110"/>
    <d v="2025-06-15T00:00:00"/>
    <s v="CUST0045"/>
    <s v="PRD055"/>
    <s v="STR056"/>
    <s v="EMP0315"/>
    <n v="5"/>
    <n v="133.51"/>
    <n v="10"/>
    <n v="66.75"/>
    <n v="690.92"/>
    <n v="478.5"/>
    <n v="212.42"/>
    <x v="0"/>
    <x v="0"/>
    <x v="0"/>
    <n v="0.73124999999999996"/>
    <s v="Weekend"/>
    <x v="101"/>
    <x v="2"/>
    <n v="125.15"/>
    <s v="Thenmozhi Pandian"/>
    <s v="Gold"/>
    <x v="11"/>
    <s v="Sales"/>
    <s v="FreshMart Bengaluru Junction"/>
    <x v="0"/>
    <x v="1"/>
    <x v="9"/>
    <n v="6"/>
    <n v="0.30744514560296415"/>
    <x v="1"/>
  </r>
  <r>
    <s v="INV100786"/>
    <d v="2025-10-06T00:00:00"/>
    <s v="CUST0052"/>
    <s v="PRD127"/>
    <s v="STR017"/>
    <s v="EMP0092"/>
    <n v="7"/>
    <n v="376.93"/>
    <n v="10"/>
    <n v="263.85000000000002"/>
    <n v="2374.66"/>
    <n v="2032.31"/>
    <n v="342.35"/>
    <x v="3"/>
    <x v="0"/>
    <x v="0"/>
    <n v="0.76944444444444449"/>
    <s v="Weekday"/>
    <x v="65"/>
    <x v="8"/>
    <n v="331.35"/>
    <s v="Janani Selvam"/>
    <s v="Gold"/>
    <x v="26"/>
    <s v="Sales"/>
    <s v="FreshMart Madurai Plaza"/>
    <x v="0"/>
    <x v="1"/>
    <x v="8"/>
    <n v="10"/>
    <n v="0.14416800720945316"/>
    <x v="1"/>
  </r>
  <r>
    <s v="INV101419"/>
    <d v="2025-05-06T00:00:00"/>
    <s v="CUST0699"/>
    <s v="PRD089"/>
    <s v="STR022"/>
    <s v="EMP0283"/>
    <n v="7"/>
    <n v="345"/>
    <n v="10"/>
    <n v="241.5"/>
    <n v="2173.5"/>
    <n v="1759.94"/>
    <n v="413.56"/>
    <x v="1"/>
    <x v="0"/>
    <x v="0"/>
    <n v="0.57152777777777775"/>
    <s v="Weekday"/>
    <x v="92"/>
    <x v="9"/>
    <n v="305.67"/>
    <s v="Karthik Iyer"/>
    <s v="Gold"/>
    <x v="16"/>
    <s v="Sales"/>
    <s v="FreshMart Tiruppur Complex"/>
    <x v="0"/>
    <x v="1"/>
    <x v="6"/>
    <n v="5"/>
    <n v="0.19027375201288244"/>
    <x v="1"/>
  </r>
  <r>
    <s v="INV101011"/>
    <d v="2025-03-06T00:00:00"/>
    <s v="CUST0540"/>
    <s v="PRD050"/>
    <s v="STR027"/>
    <s v="EMP0143"/>
    <n v="3"/>
    <n v="54.59"/>
    <n v="10"/>
    <n v="16.38"/>
    <n v="147.38999999999999"/>
    <n v="112.44"/>
    <n v="34.950000000000003"/>
    <x v="3"/>
    <x v="0"/>
    <x v="0"/>
    <n v="0.66249999999999998"/>
    <s v="Weekday"/>
    <x v="2"/>
    <x v="2"/>
    <n v="51.33"/>
    <s v="Thenmozhi Naicker"/>
    <s v="Gold"/>
    <x v="24"/>
    <s v="Sales"/>
    <s v="FreshMart Coimbatore Heights"/>
    <x v="0"/>
    <x v="1"/>
    <x v="3"/>
    <n v="3"/>
    <n v="0.23712599226541831"/>
    <x v="1"/>
  </r>
  <r>
    <s v="INV100294"/>
    <d v="2025-05-24T00:00:00"/>
    <s v="CUST0490"/>
    <s v="PRD026"/>
    <s v="STR031"/>
    <s v="EMP0153"/>
    <n v="4"/>
    <n v="355.58"/>
    <n v="10"/>
    <n v="142.22999999999999"/>
    <n v="1472.1"/>
    <n v="989"/>
    <n v="483.1"/>
    <x v="1"/>
    <x v="0"/>
    <x v="0"/>
    <n v="0.86944444444444446"/>
    <s v="Weekend"/>
    <x v="15"/>
    <x v="3"/>
    <n v="329.69"/>
    <s v="Hema Gounder"/>
    <s v="Gold"/>
    <x v="3"/>
    <s v="Sales"/>
    <s v="FreshMart Chennai Complex"/>
    <x v="0"/>
    <x v="1"/>
    <x v="6"/>
    <n v="5"/>
    <n v="0.32817064058148226"/>
    <x v="1"/>
  </r>
  <r>
    <s v="INV100860"/>
    <d v="2025-05-23T00:00:00"/>
    <s v="CUST0472"/>
    <s v="PRD035"/>
    <s v="STR083"/>
    <s v="EMP0074"/>
    <n v="8"/>
    <n v="548.03"/>
    <n v="15"/>
    <n v="657.64"/>
    <n v="3726.6"/>
    <n v="3118.4"/>
    <n v="608.20000000000005"/>
    <x v="1"/>
    <x v="0"/>
    <x v="0"/>
    <n v="0.55763888888888891"/>
    <s v="Weekday"/>
    <x v="40"/>
    <x v="3"/>
    <n v="503.36"/>
    <s v="Banu Chandran"/>
    <s v="Gold"/>
    <x v="33"/>
    <s v="Sales"/>
    <s v="FreshMart Salem Colony"/>
    <x v="0"/>
    <x v="1"/>
    <x v="6"/>
    <n v="5"/>
    <n v="0.16320506628025547"/>
    <x v="3"/>
  </r>
  <r>
    <s v="INV100859"/>
    <d v="2025-05-21T00:00:00"/>
    <s v="CUST0686"/>
    <s v="PRD086"/>
    <s v="STR031"/>
    <s v="EMP0153"/>
    <n v="4"/>
    <n v="370.96"/>
    <n v="10"/>
    <n v="148.38"/>
    <n v="1335.46"/>
    <n v="1098.44"/>
    <n v="237.02"/>
    <x v="0"/>
    <x v="0"/>
    <x v="0"/>
    <n v="0.67222222222222228"/>
    <s v="Weekday"/>
    <x v="100"/>
    <x v="9"/>
    <n v="327.08"/>
    <s v="Hemalatha Balan"/>
    <s v="Gold"/>
    <x v="3"/>
    <s v="Sales"/>
    <s v="FreshMart Chennai Complex"/>
    <x v="0"/>
    <x v="1"/>
    <x v="6"/>
    <n v="5"/>
    <n v="0.17748191634343222"/>
    <x v="1"/>
  </r>
  <r>
    <s v="INV100510"/>
    <d v="2025-05-18T00:00:00"/>
    <s v="CUST0394"/>
    <s v="PRD108"/>
    <s v="STR042"/>
    <s v="EMP0261"/>
    <n v="7"/>
    <n v="327.68"/>
    <n v="20"/>
    <n v="458.75"/>
    <n v="2110.2600000000002"/>
    <n v="1819.51"/>
    <n v="290.75"/>
    <x v="0"/>
    <x v="0"/>
    <x v="0"/>
    <n v="0.62430555555555556"/>
    <s v="Weekend"/>
    <x v="140"/>
    <x v="4"/>
    <n v="306.62"/>
    <s v="Sudha Mudaliar"/>
    <s v="Gold"/>
    <x v="13"/>
    <s v="Sales"/>
    <s v="FreshMart Erode Point"/>
    <x v="0"/>
    <x v="1"/>
    <x v="6"/>
    <n v="5"/>
    <n v="0.13777923099523279"/>
    <x v="2"/>
  </r>
  <r>
    <s v="INV101220"/>
    <d v="2025-10-05T00:00:00"/>
    <s v="CUST0645"/>
    <s v="PRD083"/>
    <s v="STR071"/>
    <s v="EMP0210"/>
    <n v="5"/>
    <n v="449.95"/>
    <n v="5"/>
    <n v="112.49"/>
    <n v="2457.85"/>
    <n v="1787.35"/>
    <n v="670.5"/>
    <x v="3"/>
    <x v="0"/>
    <x v="0"/>
    <n v="0.40972222222222221"/>
    <s v="Weekend"/>
    <x v="111"/>
    <x v="9"/>
    <n v="425.88"/>
    <s v="Kamala Velan"/>
    <s v="Gold"/>
    <x v="314"/>
    <s v="Sales"/>
    <s v="FreshMart Salem Crossing"/>
    <x v="0"/>
    <x v="1"/>
    <x v="8"/>
    <n v="10"/>
    <n v="0.27279939784771245"/>
    <x v="4"/>
  </r>
  <r>
    <s v="INV101864"/>
    <d v="2025-09-05T00:00:00"/>
    <s v="CUST0384"/>
    <s v="PRD032"/>
    <s v="STR088"/>
    <s v="EMP0229"/>
    <n v="7"/>
    <n v="160.72"/>
    <n v="5"/>
    <n v="56.25"/>
    <n v="1068.79"/>
    <n v="811.37"/>
    <n v="257.42"/>
    <x v="2"/>
    <x v="0"/>
    <x v="0"/>
    <n v="0.91249999999999998"/>
    <s v="Weekday"/>
    <x v="28"/>
    <x v="3"/>
    <n v="141.11000000000001"/>
    <s v="Anand Kumar"/>
    <s v="Gold"/>
    <x v="18"/>
    <s v="Sales"/>
    <s v="FreshMart Salem Extension"/>
    <x v="0"/>
    <x v="1"/>
    <x v="10"/>
    <n v="9"/>
    <n v="0.24085180437691223"/>
    <x v="4"/>
  </r>
  <r>
    <s v="INV100576"/>
    <d v="2025-07-05T00:00:00"/>
    <s v="CUST0699"/>
    <s v="PRD061"/>
    <s v="STR009"/>
    <s v="EMP0328"/>
    <n v="6"/>
    <n v="351.37"/>
    <n v="20"/>
    <n v="421.64"/>
    <n v="1686.58"/>
    <n v="1330.32"/>
    <n v="356.26"/>
    <x v="5"/>
    <x v="0"/>
    <x v="0"/>
    <n v="0.54583333333333328"/>
    <s v="Weekday"/>
    <x v="124"/>
    <x v="11"/>
    <n v="318.62"/>
    <s v="Karthik Iyer"/>
    <s v="Gold"/>
    <x v="47"/>
    <s v="Sales"/>
    <s v="FreshMart Kochi Square"/>
    <x v="0"/>
    <x v="1"/>
    <x v="1"/>
    <n v="7"/>
    <n v="0.21123219770185819"/>
    <x v="2"/>
  </r>
  <r>
    <s v="INV100957"/>
    <d v="2025-04-05T00:00:00"/>
    <s v="CUST0633"/>
    <s v="PRD035"/>
    <s v="STR039"/>
    <s v="EMP0315"/>
    <n v="4"/>
    <n v="521.69000000000005"/>
    <n v="5"/>
    <n v="104.34"/>
    <n v="2279.7800000000002"/>
    <n v="1559.2"/>
    <n v="720.58"/>
    <x v="5"/>
    <x v="0"/>
    <x v="0"/>
    <n v="0.56736111111111109"/>
    <s v="Weekend"/>
    <x v="40"/>
    <x v="3"/>
    <n v="503.36"/>
    <s v="Devi Mudaliar"/>
    <s v="Gold"/>
    <x v="11"/>
    <s v="Sales"/>
    <s v="FreshMart Mysuru Market"/>
    <x v="0"/>
    <x v="1"/>
    <x v="4"/>
    <n v="4"/>
    <n v="0.31607435805209272"/>
    <x v="4"/>
  </r>
  <r>
    <s v="INV102020"/>
    <d v="2025-04-30T00:00:00"/>
    <s v="CUST0592"/>
    <s v="PRD116"/>
    <s v="STR068"/>
    <s v="EMP0233"/>
    <n v="6"/>
    <n v="151.56"/>
    <n v="10"/>
    <n v="90.94"/>
    <n v="818.42"/>
    <n v="767.88"/>
    <n v="50.54"/>
    <x v="0"/>
    <x v="0"/>
    <x v="0"/>
    <n v="0.5708333333333333"/>
    <s v="Weekday"/>
    <x v="125"/>
    <x v="4"/>
    <n v="150.04"/>
    <s v="Anjali Menon"/>
    <s v="Gold"/>
    <x v="40"/>
    <s v="Sales"/>
    <s v="FreshMart Coimbatore Main Road"/>
    <x v="0"/>
    <x v="1"/>
    <x v="4"/>
    <n v="4"/>
    <n v="6.1753134087632271E-2"/>
    <x v="1"/>
  </r>
  <r>
    <s v="INV101091"/>
    <d v="2025-04-28T00:00:00"/>
    <s v="CUST0518"/>
    <s v="PRD002"/>
    <s v="STR035"/>
    <s v="EMP0297"/>
    <n v="6"/>
    <n v="450.69"/>
    <n v="5"/>
    <n v="135.21"/>
    <n v="2568.9299999999998"/>
    <n v="1524.3"/>
    <n v="1044.6300000000001"/>
    <x v="0"/>
    <x v="0"/>
    <x v="0"/>
    <n v="0.78888888888888886"/>
    <s v="Weekday"/>
    <x v="83"/>
    <x v="6"/>
    <n v="440.5"/>
    <s v="Raghav Kumar"/>
    <s v="Gold"/>
    <x v="296"/>
    <s v="Sales"/>
    <s v="FreshMart Kochi Circle"/>
    <x v="0"/>
    <x v="1"/>
    <x v="4"/>
    <n v="4"/>
    <n v="0.40664011864862032"/>
    <x v="4"/>
  </r>
  <r>
    <s v="INV101009"/>
    <d v="2025-04-17T00:00:00"/>
    <s v="CUST0666"/>
    <s v="PRD040"/>
    <s v="STR008"/>
    <s v="EMP0025"/>
    <n v="3"/>
    <n v="153.84"/>
    <n v="5"/>
    <n v="23.08"/>
    <n v="438.44"/>
    <n v="382.44"/>
    <n v="56"/>
    <x v="4"/>
    <x v="0"/>
    <x v="0"/>
    <n v="0.64930555555555558"/>
    <s v="Weekday"/>
    <x v="118"/>
    <x v="12"/>
    <n v="144.03"/>
    <s v="Anand Reddy"/>
    <s v="Gold"/>
    <x v="326"/>
    <s v="Sales"/>
    <s v="FreshMart Kochi Plaza"/>
    <x v="0"/>
    <x v="1"/>
    <x v="4"/>
    <n v="4"/>
    <n v="0.12772557248426239"/>
    <x v="4"/>
  </r>
  <r>
    <s v="INV101246"/>
    <d v="2025-10-04T00:00:00"/>
    <s v="CUST0540"/>
    <s v="PRD089"/>
    <s v="STR064"/>
    <s v="EMP0334"/>
    <n v="4"/>
    <n v="308.60000000000002"/>
    <n v="5"/>
    <n v="61.72"/>
    <n v="1172.68"/>
    <n v="1005.68"/>
    <n v="167"/>
    <x v="5"/>
    <x v="0"/>
    <x v="0"/>
    <n v="0.80069444444444449"/>
    <s v="Weekday"/>
    <x v="92"/>
    <x v="9"/>
    <n v="305.67"/>
    <s v="Thenmozhi Naicker"/>
    <s v="Gold"/>
    <x v="38"/>
    <s v="Sales"/>
    <s v="FreshMart Kochi Extension"/>
    <x v="0"/>
    <x v="1"/>
    <x v="8"/>
    <n v="10"/>
    <n v="0.14240884128662551"/>
    <x v="4"/>
  </r>
  <r>
    <s v="INV101735"/>
    <d v="2025-05-04T00:00:00"/>
    <s v="CUST0685"/>
    <s v="PRD096"/>
    <s v="STR088"/>
    <s v="EMP0229"/>
    <n v="8"/>
    <n v="226.19"/>
    <n v="5"/>
    <n v="90.48"/>
    <n v="1976.9"/>
    <n v="1361.6"/>
    <n v="615.29999999999995"/>
    <x v="4"/>
    <x v="0"/>
    <x v="0"/>
    <n v="0.62430555555555556"/>
    <s v="Weekend"/>
    <x v="27"/>
    <x v="10"/>
    <n v="205.93"/>
    <s v="Naveen Achari"/>
    <s v="Gold"/>
    <x v="18"/>
    <s v="Sales"/>
    <s v="FreshMart Salem Extension"/>
    <x v="0"/>
    <x v="1"/>
    <x v="6"/>
    <n v="5"/>
    <n v="0.31124487834488335"/>
    <x v="4"/>
  </r>
  <r>
    <s v="INV101609"/>
    <d v="2025-02-04T00:00:00"/>
    <s v="CUST0499"/>
    <s v="PRD020"/>
    <s v="STR075"/>
    <s v="EMP0033"/>
    <n v="7"/>
    <n v="107.6"/>
    <n v="15"/>
    <n v="112.98"/>
    <n v="640.22"/>
    <n v="602.35"/>
    <n v="37.869999999999997"/>
    <x v="4"/>
    <x v="0"/>
    <x v="0"/>
    <n v="0.66180555555555554"/>
    <s v="Weekday"/>
    <x v="35"/>
    <x v="7"/>
    <n v="99.93"/>
    <s v="Rajesh Rao"/>
    <s v="Gold"/>
    <x v="20"/>
    <s v="Sales"/>
    <s v="FreshMart Salem Main Road"/>
    <x v="0"/>
    <x v="1"/>
    <x v="0"/>
    <n v="2"/>
    <n v="5.9151541657555207E-2"/>
    <x v="3"/>
  </r>
  <r>
    <s v="INV100903"/>
    <d v="2025-06-11T00:00:00"/>
    <s v="CUST0017"/>
    <s v="PRD028"/>
    <s v="STR017"/>
    <s v="EMP0092"/>
    <n v="5"/>
    <n v="380.12"/>
    <n v="20"/>
    <n v="380.12"/>
    <n v="1520.48"/>
    <n v="1549.9"/>
    <n v="-29.42"/>
    <x v="4"/>
    <x v="1"/>
    <x v="0"/>
    <n v="0.84513888888888888"/>
    <s v="Weekday"/>
    <x v="58"/>
    <x v="3"/>
    <n v="380.12"/>
    <s v="Ashok Nair"/>
    <s v="Silver"/>
    <x v="26"/>
    <s v="Sales"/>
    <s v="FreshMart Madurai Plaza"/>
    <x v="0"/>
    <x v="1"/>
    <x v="9"/>
    <n v="6"/>
    <n v="-1.9349152899084499E-2"/>
    <x v="2"/>
  </r>
  <r>
    <s v="INV100409"/>
    <d v="2025-07-09T00:00:00"/>
    <s v="CUST0288"/>
    <s v="PRD086"/>
    <s v="STR057"/>
    <s v="EMP0119"/>
    <n v="1"/>
    <n v="327.08"/>
    <n v="10"/>
    <n v="32.71"/>
    <n v="338.53"/>
    <n v="274.61"/>
    <n v="63.92"/>
    <x v="1"/>
    <x v="1"/>
    <x v="0"/>
    <n v="0.6118055555555556"/>
    <s v="Weekend"/>
    <x v="100"/>
    <x v="9"/>
    <n v="327.08"/>
    <s v="Jagan Iyer"/>
    <s v="Bronze"/>
    <x v="36"/>
    <s v="Sales"/>
    <s v="FreshMart Madurai Point"/>
    <x v="0"/>
    <x v="1"/>
    <x v="1"/>
    <n v="7"/>
    <n v="0.18881635305585917"/>
    <x v="1"/>
  </r>
  <r>
    <s v="INV100310"/>
    <d v="2025-04-09T00:00:00"/>
    <s v="CUST0190"/>
    <s v="PRD085"/>
    <s v="STR075"/>
    <s v="EMP0132"/>
    <n v="1"/>
    <n v="389.61"/>
    <n v="5"/>
    <n v="19.48"/>
    <n v="370.13"/>
    <n v="336.07"/>
    <n v="34.06"/>
    <x v="4"/>
    <x v="1"/>
    <x v="0"/>
    <n v="0.52013888888888893"/>
    <s v="Weekday"/>
    <x v="44"/>
    <x v="9"/>
    <n v="389.61"/>
    <s v="Jaya Kumar"/>
    <s v="Bronze"/>
    <x v="45"/>
    <s v="Sales"/>
    <s v="FreshMart Salem Main Road"/>
    <x v="0"/>
    <x v="1"/>
    <x v="4"/>
    <n v="4"/>
    <n v="9.2021722097641381E-2"/>
    <x v="4"/>
  </r>
  <r>
    <s v="INV101312"/>
    <d v="2025-07-17T00:00:00"/>
    <s v="CUST0399"/>
    <s v="PRD031"/>
    <s v="STR031"/>
    <s v="EMP0153"/>
    <n v="4"/>
    <n v="342.46"/>
    <n v="5"/>
    <n v="68.489999999999995"/>
    <n v="1301.3499999999999"/>
    <n v="1087.1199999999999"/>
    <n v="214.23"/>
    <x v="4"/>
    <x v="1"/>
    <x v="0"/>
    <n v="0.39374999999999999"/>
    <s v="Weekday"/>
    <x v="50"/>
    <x v="3"/>
    <n v="342.46"/>
    <s v="Karthik Kumar"/>
    <s v="Silver"/>
    <x v="3"/>
    <s v="Sales"/>
    <s v="FreshMart Chennai Complex"/>
    <x v="0"/>
    <x v="1"/>
    <x v="1"/>
    <n v="7"/>
    <n v="0.16462135474699352"/>
    <x v="4"/>
  </r>
  <r>
    <s v="INV101874"/>
    <d v="2025-09-06T00:00:00"/>
    <s v="CUST0645"/>
    <s v="PRD014"/>
    <s v="STR027"/>
    <s v="EMP0143"/>
    <n v="5"/>
    <n v="448.98"/>
    <n v="15"/>
    <n v="336.74"/>
    <n v="1908.16"/>
    <n v="1758.15"/>
    <n v="150.01"/>
    <x v="0"/>
    <x v="1"/>
    <x v="0"/>
    <n v="0.58263888888888893"/>
    <s v="Weekday"/>
    <x v="54"/>
    <x v="7"/>
    <n v="434.65"/>
    <s v="Kamala Velan"/>
    <s v="Gold"/>
    <x v="24"/>
    <s v="Sales"/>
    <s v="FreshMart Coimbatore Heights"/>
    <x v="0"/>
    <x v="1"/>
    <x v="10"/>
    <n v="9"/>
    <n v="7.8615000838504104E-2"/>
    <x v="3"/>
  </r>
  <r>
    <s v="INV101431"/>
    <d v="2025-04-26T00:00:00"/>
    <s v="CUST0412"/>
    <s v="PRD012"/>
    <s v="STR075"/>
    <s v="EMP0033"/>
    <n v="8"/>
    <n v="611.84"/>
    <n v="10"/>
    <n v="489.47"/>
    <n v="5066.04"/>
    <n v="2691.2"/>
    <n v="2374.84"/>
    <x v="5"/>
    <x v="1"/>
    <x v="0"/>
    <n v="0.76180555555555551"/>
    <s v="Weekend"/>
    <x v="51"/>
    <x v="6"/>
    <n v="541.35"/>
    <s v="Kalpana Gounder"/>
    <s v="Gold"/>
    <x v="20"/>
    <s v="Sales"/>
    <s v="FreshMart Salem Main Road"/>
    <x v="0"/>
    <x v="1"/>
    <x v="4"/>
    <n v="4"/>
    <n v="0.46877640129173875"/>
    <x v="1"/>
  </r>
  <r>
    <s v="INV100801"/>
    <d v="2025-04-25T00:00:00"/>
    <s v="CUST0297"/>
    <s v="PRD011"/>
    <s v="STR047"/>
    <s v="EMP0166"/>
    <n v="5"/>
    <n v="190.75"/>
    <n v="10"/>
    <n v="95.38"/>
    <n v="858.37"/>
    <n v="511.15"/>
    <n v="347.22"/>
    <x v="2"/>
    <x v="1"/>
    <x v="0"/>
    <n v="0.67291666666666672"/>
    <s v="Weekday"/>
    <x v="52"/>
    <x v="6"/>
    <n v="168.36"/>
    <s v="Nithya Sharma"/>
    <s v="Gold"/>
    <x v="338"/>
    <s v="Sales"/>
    <s v="FreshMart Hyderabad Enclave"/>
    <x v="0"/>
    <x v="1"/>
    <x v="4"/>
    <n v="4"/>
    <n v="0.40451087526358098"/>
    <x v="1"/>
  </r>
  <r>
    <s v="INV101488"/>
    <d v="2025-04-13T00:00:00"/>
    <s v="CUST0099"/>
    <s v="PRD150"/>
    <s v="STR072"/>
    <s v="EMP0124"/>
    <n v="3"/>
    <n v="214.04"/>
    <n v="20"/>
    <n v="128.41999999999999"/>
    <n v="590.75"/>
    <n v="474.18"/>
    <n v="116.57"/>
    <x v="2"/>
    <x v="1"/>
    <x v="0"/>
    <n v="0.8666666666666667"/>
    <s v="Weekend"/>
    <x v="86"/>
    <x v="5"/>
    <n v="214.04"/>
    <s v="Lakshmi Krishnan"/>
    <s v="Silver"/>
    <x v="27"/>
    <s v="Sales"/>
    <s v="FreshMart Salem Point"/>
    <x v="0"/>
    <x v="1"/>
    <x v="4"/>
    <n v="4"/>
    <n v="0.19732543377063055"/>
    <x v="2"/>
  </r>
  <r>
    <s v="INV101775"/>
    <d v="2025-08-04T00:00:00"/>
    <s v="CUST0046"/>
    <s v="PRD150"/>
    <s v="STR055"/>
    <s v="EMP0068"/>
    <n v="4"/>
    <n v="242.02"/>
    <n v="5"/>
    <n v="48.4"/>
    <n v="919.68"/>
    <n v="632.24"/>
    <n v="287.44"/>
    <x v="5"/>
    <x v="1"/>
    <x v="0"/>
    <n v="0.49375000000000002"/>
    <s v="Weekday"/>
    <x v="86"/>
    <x v="5"/>
    <n v="214.04"/>
    <s v="Kishore Murugan"/>
    <s v="Gold"/>
    <x v="5"/>
    <s v="Sales"/>
    <s v="FreshMart Madurai Circle"/>
    <x v="0"/>
    <x v="1"/>
    <x v="11"/>
    <n v="8"/>
    <n v="0.3125434933890048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E9C9C8-0273-48A8-A7FE-B1E6447D4A8C}" name="PivotTable5"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46:J49" firstHeaderRow="0" firstDataRow="1" firstDataCol="1"/>
  <pivotFields count="32">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pivotField showAll="0"/>
    <pivotField showAll="0"/>
    <pivotField numFmtId="10" showAll="0"/>
    <pivotField showAll="0"/>
  </pivotFields>
  <rowFields count="1">
    <field x="14"/>
  </rowFields>
  <rowItems count="3">
    <i>
      <x/>
    </i>
    <i>
      <x v="1"/>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ECDF75-1503-4A95-B402-79D8517ADD5B}" name="PivotTable4"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5:J41" firstHeaderRow="0" firstDataRow="1" firstDataCol="1"/>
  <pivotFields count="32">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3"/>
        <item x="4"/>
        <item x="1"/>
        <item t="default"/>
      </items>
    </pivotField>
  </pivotFields>
  <rowFields count="1">
    <field x="31"/>
  </rowFields>
  <rowItems count="6">
    <i>
      <x/>
    </i>
    <i>
      <x v="1"/>
    </i>
    <i>
      <x v="2"/>
    </i>
    <i>
      <x v="3"/>
    </i>
    <i>
      <x v="4"/>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3E1DA76-8967-4776-80DA-95520FB243CE}" name="Top 10 Products"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axis="axisRow" showAll="0" measureFilter="1" sortType="descending">
      <items count="148">
        <item x="125"/>
        <item x="144"/>
        <item x="29"/>
        <item x="94"/>
        <item x="18"/>
        <item x="146"/>
        <item x="98"/>
        <item x="80"/>
        <item x="5"/>
        <item x="55"/>
        <item x="73"/>
        <item x="46"/>
        <item x="121"/>
        <item x="72"/>
        <item x="21"/>
        <item x="35"/>
        <item x="25"/>
        <item x="88"/>
        <item x="11"/>
        <item x="116"/>
        <item x="47"/>
        <item x="118"/>
        <item x="145"/>
        <item x="85"/>
        <item x="24"/>
        <item x="66"/>
        <item x="127"/>
        <item x="7"/>
        <item x="83"/>
        <item x="68"/>
        <item x="52"/>
        <item x="136"/>
        <item x="101"/>
        <item x="48"/>
        <item x="133"/>
        <item x="23"/>
        <item x="123"/>
        <item x="103"/>
        <item x="56"/>
        <item x="139"/>
        <item x="109"/>
        <item x="89"/>
        <item x="128"/>
        <item x="134"/>
        <item x="40"/>
        <item x="28"/>
        <item x="4"/>
        <item x="124"/>
        <item x="119"/>
        <item x="140"/>
        <item x="126"/>
        <item x="30"/>
        <item x="114"/>
        <item x="70"/>
        <item x="37"/>
        <item x="57"/>
        <item x="64"/>
        <item x="77"/>
        <item x="106"/>
        <item x="112"/>
        <item x="78"/>
        <item x="137"/>
        <item x="12"/>
        <item x="102"/>
        <item x="82"/>
        <item x="96"/>
        <item x="138"/>
        <item x="14"/>
        <item x="120"/>
        <item x="108"/>
        <item x="104"/>
        <item x="81"/>
        <item x="113"/>
        <item x="51"/>
        <item x="38"/>
        <item x="42"/>
        <item x="87"/>
        <item x="65"/>
        <item x="60"/>
        <item x="26"/>
        <item x="39"/>
        <item x="141"/>
        <item x="59"/>
        <item x="129"/>
        <item x="132"/>
        <item x="71"/>
        <item x="45"/>
        <item x="122"/>
        <item x="91"/>
        <item x="10"/>
        <item x="3"/>
        <item x="62"/>
        <item x="6"/>
        <item x="115"/>
        <item x="86"/>
        <item x="107"/>
        <item x="76"/>
        <item x="44"/>
        <item x="74"/>
        <item x="36"/>
        <item x="100"/>
        <item x="16"/>
        <item x="27"/>
        <item x="20"/>
        <item x="63"/>
        <item x="61"/>
        <item x="41"/>
        <item x="95"/>
        <item x="131"/>
        <item x="84"/>
        <item x="0"/>
        <item x="43"/>
        <item x="99"/>
        <item x="67"/>
        <item x="54"/>
        <item x="17"/>
        <item x="15"/>
        <item x="13"/>
        <item x="50"/>
        <item x="8"/>
        <item x="69"/>
        <item x="19"/>
        <item x="34"/>
        <item x="22"/>
        <item x="111"/>
        <item x="92"/>
        <item x="97"/>
        <item x="31"/>
        <item x="49"/>
        <item x="53"/>
        <item x="90"/>
        <item x="32"/>
        <item x="130"/>
        <item x="79"/>
        <item x="93"/>
        <item x="117"/>
        <item x="2"/>
        <item x="142"/>
        <item x="105"/>
        <item x="75"/>
        <item x="135"/>
        <item x="9"/>
        <item x="143"/>
        <item x="1"/>
        <item x="110"/>
        <item x="33"/>
        <item x="58"/>
        <item t="default"/>
      </items>
      <autoSortScope>
        <pivotArea dataOnly="0" outline="0" fieldPosition="0">
          <references count="1">
            <reference field="4294967294" count="1" selected="0">
              <x v="1"/>
            </reference>
          </references>
        </pivotArea>
      </autoSortScope>
    </pivotField>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s>
  <rowFields count="1">
    <field x="18"/>
  </rowFields>
  <rowItems count="11">
    <i>
      <x v="73"/>
    </i>
    <i>
      <x v="44"/>
    </i>
    <i>
      <x v="116"/>
    </i>
    <i>
      <x v="90"/>
    </i>
    <i>
      <x v="119"/>
    </i>
    <i>
      <x v="118"/>
    </i>
    <i>
      <x v="122"/>
    </i>
    <i>
      <x v="141"/>
    </i>
    <i>
      <x v="146"/>
    </i>
    <i>
      <x v="10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D7EF86-D68E-4AAF-854B-64C867EBC379}" name="Return Status"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h="1" x="362"/>
        <item h="1" x="332"/>
        <item h="1" x="302"/>
        <item h="1" x="273"/>
        <item h="1" x="242"/>
        <item h="1" x="211"/>
        <item h="1" x="183"/>
        <item h="1" x="154"/>
        <item h="1" x="124"/>
        <item h="1" x="361"/>
        <item h="1" x="331"/>
        <item h="1" x="301"/>
        <item h="1" x="272"/>
        <item h="1" x="241"/>
        <item h="1" x="210"/>
        <item h="1" x="182"/>
        <item h="1" x="153"/>
        <item h="1" x="123"/>
        <item h="1" x="360"/>
        <item h="1" x="330"/>
        <item h="1" x="300"/>
        <item h="1" x="271"/>
        <item h="1" x="240"/>
        <item h="1" x="209"/>
        <item h="1" x="109"/>
        <item h="1" x="152"/>
        <item h="1" x="122"/>
        <item h="1" x="359"/>
        <item h="1" x="329"/>
        <item h="1" x="7"/>
        <item h="1" x="270"/>
        <item h="1" x="239"/>
        <item h="1" x="208"/>
        <item h="1" x="181"/>
        <item h="1" x="151"/>
        <item h="1" x="121"/>
        <item h="1" x="350"/>
        <item h="1" x="349"/>
        <item h="1" x="348"/>
        <item h="1" x="347"/>
        <item h="1" x="346"/>
        <item h="1" x="345"/>
        <item h="1" x="344"/>
        <item h="1" x="343"/>
        <item h="1" x="342"/>
        <item h="1" x="341"/>
        <item h="1" x="340"/>
        <item h="1" x="339"/>
        <item h="1" x="338"/>
        <item h="1" x="337"/>
        <item h="1" x="336"/>
        <item h="1" x="335"/>
        <item h="1" x="334"/>
        <item h="1" x="333"/>
        <item h="1" x="358"/>
        <item h="1" x="299"/>
        <item h="1" x="269"/>
        <item h="1" x="238"/>
        <item h="1" x="207"/>
        <item h="1" x="180"/>
        <item h="1" x="150"/>
        <item h="1" x="120"/>
        <item h="1" x="321"/>
        <item h="1" x="320"/>
        <item h="1" x="319"/>
        <item h="1" x="318"/>
        <item h="1" x="317"/>
        <item h="1" x="316"/>
        <item h="1" x="315"/>
        <item h="1" x="314"/>
        <item h="1" x="313"/>
        <item h="1" x="312"/>
        <item h="1" x="311"/>
        <item h="1" x="310"/>
        <item h="1" x="309"/>
        <item h="1" x="308"/>
        <item h="1" x="307"/>
        <item h="1" x="306"/>
        <item h="1" x="305"/>
        <item h="1" x="304"/>
        <item h="1" x="303"/>
        <item h="1" x="357"/>
        <item h="1" x="328"/>
        <item h="1" x="298"/>
        <item h="1" x="268"/>
        <item h="1" x="237"/>
        <item h="1" x="206"/>
        <item h="1" x="179"/>
        <item h="1" x="149"/>
        <item h="1" x="119"/>
        <item h="1" x="291"/>
        <item h="1" x="290"/>
        <item h="1" x="289"/>
        <item h="1" x="288"/>
        <item h="1" x="287"/>
        <item h="1" x="286"/>
        <item h="1" x="285"/>
        <item h="1" x="284"/>
        <item h="1" x="283"/>
        <item h="1" x="282"/>
        <item h="1" x="281"/>
        <item h="1" x="280"/>
        <item h="1" x="279"/>
        <item h="1" x="278"/>
        <item h="1" x="277"/>
        <item h="1" x="276"/>
        <item h="1" x="275"/>
        <item h="1" x="274"/>
        <item h="1" x="356"/>
        <item h="1" x="327"/>
        <item h="1" x="297"/>
        <item h="1" x="267"/>
        <item h="1" x="236"/>
        <item h="1" x="205"/>
        <item h="1" x="178"/>
        <item h="1" x="148"/>
        <item h="1" x="51"/>
        <item h="1" x="261"/>
        <item h="1" x="260"/>
        <item h="1" x="259"/>
        <item h="1" x="258"/>
        <item h="1" x="257"/>
        <item h="1" x="256"/>
        <item h="1" x="255"/>
        <item h="1" x="254"/>
        <item h="1" x="253"/>
        <item h="1" x="252"/>
        <item h="1" x="251"/>
        <item h="1" x="250"/>
        <item h="1" x="249"/>
        <item h="1" x="248"/>
        <item h="1" x="247"/>
        <item h="1" x="246"/>
        <item h="1" x="245"/>
        <item h="1" x="244"/>
        <item h="1" x="243"/>
        <item h="1" x="355"/>
        <item h="1" x="326"/>
        <item h="1" x="296"/>
        <item h="1" x="266"/>
        <item h="1" x="235"/>
        <item h="1" x="204"/>
        <item h="1" x="177"/>
        <item h="1" x="147"/>
        <item h="1" x="74"/>
        <item h="1" x="230"/>
        <item h="1" x="229"/>
        <item h="1" x="228"/>
        <item h="1" x="227"/>
        <item h="1" x="226"/>
        <item h="1" x="225"/>
        <item h="1" x="224"/>
        <item h="1" x="223"/>
        <item h="1" x="222"/>
        <item h="1" x="221"/>
        <item h="1" x="220"/>
        <item h="1" x="219"/>
        <item h="1" x="218"/>
        <item h="1" x="217"/>
        <item h="1" x="216"/>
        <item h="1" x="215"/>
        <item h="1" x="214"/>
        <item h="1" x="213"/>
        <item h="1" x="212"/>
        <item h="1" x="354"/>
        <item h="1" x="325"/>
        <item h="1" x="295"/>
        <item h="1" x="265"/>
        <item h="1" x="234"/>
        <item h="1" x="110"/>
        <item h="1" x="176"/>
        <item h="1" x="146"/>
        <item h="1" x="86"/>
        <item h="1" x="52"/>
        <item h="1" x="200"/>
        <item h="1" x="199"/>
        <item h="1" x="198"/>
        <item h="1" x="197"/>
        <item h="1" x="196"/>
        <item h="1" x="195"/>
        <item h="1" x="194"/>
        <item h="1" x="193"/>
        <item h="1" x="192"/>
        <item h="1" x="191"/>
        <item h="1" x="190"/>
        <item h="1" x="189"/>
        <item h="1" x="188"/>
        <item h="1" x="187"/>
        <item h="1" x="186"/>
        <item h="1" x="185"/>
        <item h="1" x="184"/>
        <item h="1" x="353"/>
        <item h="1" x="324"/>
        <item h="1" x="294"/>
        <item h="1" x="264"/>
        <item h="1" x="233"/>
        <item h="1" x="203"/>
        <item h="1" x="175"/>
        <item h="1" x="145"/>
        <item h="1" x="89"/>
        <item h="1" x="172"/>
        <item h="1" x="171"/>
        <item h="1" x="170"/>
        <item h="1" x="169"/>
        <item h="1" x="168"/>
        <item h="1" x="167"/>
        <item h="1" x="166"/>
        <item h="1" x="165"/>
        <item h="1" x="164"/>
        <item h="1" x="163"/>
        <item h="1" x="162"/>
        <item h="1" x="161"/>
        <item h="1" x="59"/>
        <item h="1" x="160"/>
        <item h="1" x="159"/>
        <item h="1" x="158"/>
        <item h="1" x="157"/>
        <item h="1" x="156"/>
        <item h="1" x="155"/>
        <item h="1" x="95"/>
        <item h="1" x="352"/>
        <item h="1" x="323"/>
        <item h="1" x="293"/>
        <item h="1" x="263"/>
        <item h="1" x="232"/>
        <item h="1" x="202"/>
        <item h="1" x="174"/>
        <item h="1" x="144"/>
        <item h="1" x="72"/>
        <item h="1" x="142"/>
        <item h="1" x="141"/>
        <item h="1" x="140"/>
        <item h="1" x="139"/>
        <item h="1" x="138"/>
        <item h="1" x="137"/>
        <item h="1" x="136"/>
        <item h="1" x="135"/>
        <item h="1" x="134"/>
        <item h="1" x="133"/>
        <item h="1" x="132"/>
        <item h="1" x="131"/>
        <item h="1" x="130"/>
        <item h="1" x="129"/>
        <item h="1" x="128"/>
        <item h="1" x="127"/>
        <item h="1" x="126"/>
        <item h="1" x="125"/>
        <item h="1" x="351"/>
        <item h="1" x="322"/>
        <item h="1" x="292"/>
        <item h="1" x="262"/>
        <item h="1" x="231"/>
        <item h="1" x="201"/>
        <item h="1" x="173"/>
        <item h="1" x="143"/>
        <item h="1" x="71"/>
        <item h="1" x="15"/>
        <item h="1" x="28"/>
        <item h="1" x="2"/>
        <item h="1" x="82"/>
        <item h="1" x="39"/>
        <item h="1" x="83"/>
        <item h="1" x="30"/>
        <item h="1" x="24"/>
        <item h="1" x="42"/>
        <item h="1" x="29"/>
        <item h="1" x="81"/>
        <item h="1" x="43"/>
        <item h="1" x="5"/>
        <item h="1" x="88"/>
        <item h="1" x="22"/>
        <item h="1" x="26"/>
        <item h="1" x="17"/>
        <item h="1" x="34"/>
        <item h="1" x="69"/>
        <item h="1" x="116"/>
        <item x="58"/>
        <item h="1" x="94"/>
        <item h="1" x="16"/>
        <item h="1" x="65"/>
        <item h="1" x="54"/>
        <item h="1" x="45"/>
        <item h="1" x="11"/>
        <item h="1" x="96"/>
        <item h="1" x="6"/>
        <item h="1" x="20"/>
        <item h="1" x="114"/>
        <item h="1" x="99"/>
        <item h="1" x="38"/>
        <item h="1" x="35"/>
        <item h="1" x="61"/>
        <item h="1" x="106"/>
        <item h="1" x="115"/>
        <item h="1" x="76"/>
        <item h="1" x="117"/>
        <item h="1" x="90"/>
        <item h="1" x="85"/>
        <item h="1" x="36"/>
        <item h="1" x="64"/>
        <item h="1" x="84"/>
        <item h="1" x="63"/>
        <item h="1" x="33"/>
        <item h="1" x="104"/>
        <item h="1" x="103"/>
        <item h="1" x="78"/>
        <item h="1" x="77"/>
        <item h="1" x="107"/>
        <item h="1" x="13"/>
        <item h="1" x="1"/>
        <item h="1" x="44"/>
        <item h="1" x="12"/>
        <item h="1" x="118"/>
        <item h="1" x="98"/>
        <item h="1" x="112"/>
        <item h="1" x="73"/>
        <item h="1" x="8"/>
        <item h="1" x="113"/>
        <item h="1" x="111"/>
        <item h="1" x="32"/>
        <item h="1" x="87"/>
        <item h="1" x="27"/>
        <item h="1" x="41"/>
        <item h="1" x="70"/>
        <item h="1" x="25"/>
        <item h="1" x="3"/>
        <item h="1" x="18"/>
        <item h="1" x="57"/>
        <item h="1" x="4"/>
        <item h="1" x="105"/>
        <item h="1" x="60"/>
        <item h="1" x="46"/>
        <item h="1" x="47"/>
        <item h="1" x="21"/>
        <item h="1" x="10"/>
        <item h="1" x="0"/>
        <item h="1" x="100"/>
        <item h="1" x="56"/>
        <item h="1" x="79"/>
        <item h="1" x="92"/>
        <item h="1" x="66"/>
        <item h="1" x="108"/>
        <item h="1" x="48"/>
        <item h="1" x="19"/>
        <item h="1" x="101"/>
        <item h="1" x="102"/>
        <item h="1" x="68"/>
        <item h="1" x="9"/>
        <item h="1" x="37"/>
        <item h="1" x="62"/>
        <item h="1" x="23"/>
        <item h="1" x="91"/>
        <item h="1" x="31"/>
        <item h="1" x="93"/>
        <item h="1" x="75"/>
        <item h="1" x="67"/>
        <item h="1" x="97"/>
        <item h="1" x="40"/>
        <item h="1" x="50"/>
        <item h="1" x="80"/>
        <item h="1" x="14"/>
        <item h="1" x="53"/>
        <item h="1" x="49"/>
        <item h="1"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7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h="1" x="1"/>
        <item x="0"/>
        <item x="2"/>
        <item x="4"/>
        <item t="default"/>
      </items>
    </pivotField>
    <pivotField showAll="0" defaultSubtotal="0"/>
    <pivotField showAll="0" defaultSubtotal="0">
      <items count="4">
        <item h="1" x="0"/>
        <item h="1" x="1"/>
        <item x="2"/>
        <item h="1" x="3"/>
      </items>
    </pivotField>
  </pivotFields>
  <rowFields count="1">
    <field x="26"/>
  </rowFields>
  <rowItems count="5">
    <i>
      <x/>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8041C8-8BB2-4A30-84A4-4A1CC170F66D}" name="Top Employees"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axis="axisRow" showAll="0" measureFilter="1">
      <items count="343">
        <item x="49"/>
        <item x="82"/>
        <item x="325"/>
        <item x="161"/>
        <item x="98"/>
        <item x="231"/>
        <item x="293"/>
        <item x="205"/>
        <item x="27"/>
        <item x="128"/>
        <item x="247"/>
        <item x="254"/>
        <item x="209"/>
        <item x="32"/>
        <item x="229"/>
        <item x="101"/>
        <item x="77"/>
        <item x="265"/>
        <item x="19"/>
        <item x="69"/>
        <item x="140"/>
        <item x="99"/>
        <item x="238"/>
        <item x="216"/>
        <item x="167"/>
        <item x="190"/>
        <item x="180"/>
        <item x="51"/>
        <item x="78"/>
        <item x="295"/>
        <item x="201"/>
        <item x="234"/>
        <item x="225"/>
        <item x="56"/>
        <item x="94"/>
        <item x="75"/>
        <item x="315"/>
        <item x="305"/>
        <item x="157"/>
        <item x="131"/>
        <item x="18"/>
        <item x="340"/>
        <item x="68"/>
        <item x="136"/>
        <item x="141"/>
        <item x="57"/>
        <item x="54"/>
        <item x="42"/>
        <item x="80"/>
        <item x="188"/>
        <item x="150"/>
        <item x="179"/>
        <item x="306"/>
        <item x="160"/>
        <item x="26"/>
        <item x="84"/>
        <item x="129"/>
        <item x="198"/>
        <item x="193"/>
        <item x="16"/>
        <item x="172"/>
        <item x="204"/>
        <item x="111"/>
        <item x="230"/>
        <item x="206"/>
        <item x="318"/>
        <item x="280"/>
        <item x="35"/>
        <item x="333"/>
        <item x="31"/>
        <item x="85"/>
        <item x="241"/>
        <item x="119"/>
        <item x="70"/>
        <item x="207"/>
        <item x="118"/>
        <item x="281"/>
        <item x="174"/>
        <item x="114"/>
        <item x="185"/>
        <item x="303"/>
        <item x="249"/>
        <item x="243"/>
        <item x="262"/>
        <item x="40"/>
        <item x="259"/>
        <item x="268"/>
        <item x="165"/>
        <item x="74"/>
        <item x="283"/>
        <item x="338"/>
        <item x="334"/>
        <item x="116"/>
        <item x="196"/>
        <item x="337"/>
        <item x="324"/>
        <item x="92"/>
        <item x="64"/>
        <item x="215"/>
        <item x="275"/>
        <item x="102"/>
        <item x="227"/>
        <item x="123"/>
        <item x="45"/>
        <item x="135"/>
        <item x="192"/>
        <item x="100"/>
        <item x="149"/>
        <item x="66"/>
        <item x="335"/>
        <item x="96"/>
        <item x="7"/>
        <item x="267"/>
        <item x="233"/>
        <item x="177"/>
        <item x="39"/>
        <item x="6"/>
        <item x="81"/>
        <item x="9"/>
        <item x="320"/>
        <item x="294"/>
        <item x="124"/>
        <item x="213"/>
        <item x="48"/>
        <item x="302"/>
        <item x="44"/>
        <item x="291"/>
        <item x="0"/>
        <item x="270"/>
        <item x="307"/>
        <item x="113"/>
        <item x="36"/>
        <item x="245"/>
        <item x="130"/>
        <item x="311"/>
        <item x="189"/>
        <item x="14"/>
        <item x="143"/>
        <item x="21"/>
        <item x="276"/>
        <item x="212"/>
        <item x="251"/>
        <item x="171"/>
        <item x="178"/>
        <item x="203"/>
        <item x="63"/>
        <item x="125"/>
        <item x="79"/>
        <item x="34"/>
        <item x="285"/>
        <item x="5"/>
        <item x="261"/>
        <item x="236"/>
        <item x="272"/>
        <item x="253"/>
        <item x="11"/>
        <item x="71"/>
        <item x="219"/>
        <item x="144"/>
        <item x="43"/>
        <item x="46"/>
        <item x="147"/>
        <item x="194"/>
        <item x="289"/>
        <item x="309"/>
        <item x="292"/>
        <item x="312"/>
        <item x="264"/>
        <item x="199"/>
        <item x="10"/>
        <item x="341"/>
        <item x="242"/>
        <item x="59"/>
        <item x="246"/>
        <item x="62"/>
        <item x="300"/>
        <item x="50"/>
        <item x="248"/>
        <item x="326"/>
        <item x="145"/>
        <item x="138"/>
        <item x="260"/>
        <item x="296"/>
        <item x="163"/>
        <item x="310"/>
        <item x="169"/>
        <item x="17"/>
        <item x="53"/>
        <item x="197"/>
        <item x="186"/>
        <item x="122"/>
        <item x="299"/>
        <item x="314"/>
        <item x="235"/>
        <item x="290"/>
        <item x="226"/>
        <item x="15"/>
        <item x="274"/>
        <item x="308"/>
        <item x="112"/>
        <item x="146"/>
        <item x="211"/>
        <item x="228"/>
        <item x="273"/>
        <item x="239"/>
        <item x="87"/>
        <item x="240"/>
        <item x="256"/>
        <item x="202"/>
        <item x="331"/>
        <item x="89"/>
        <item x="313"/>
        <item x="168"/>
        <item x="93"/>
        <item x="137"/>
        <item x="166"/>
        <item x="332"/>
        <item x="33"/>
        <item x="73"/>
        <item x="255"/>
        <item x="330"/>
        <item x="109"/>
        <item x="127"/>
        <item x="195"/>
        <item x="176"/>
        <item x="134"/>
        <item x="266"/>
        <item x="104"/>
        <item x="288"/>
        <item x="61"/>
        <item x="37"/>
        <item x="117"/>
        <item x="22"/>
        <item x="158"/>
        <item x="244"/>
        <item x="97"/>
        <item x="76"/>
        <item x="154"/>
        <item x="148"/>
        <item x="110"/>
        <item x="252"/>
        <item x="133"/>
        <item x="284"/>
        <item x="105"/>
        <item x="13"/>
        <item x="224"/>
        <item x="218"/>
        <item x="108"/>
        <item x="339"/>
        <item x="153"/>
        <item x="278"/>
        <item x="20"/>
        <item x="151"/>
        <item x="83"/>
        <item x="106"/>
        <item x="329"/>
        <item x="3"/>
        <item x="121"/>
        <item x="142"/>
        <item x="162"/>
        <item x="38"/>
        <item x="336"/>
        <item x="210"/>
        <item x="170"/>
        <item x="67"/>
        <item x="279"/>
        <item x="91"/>
        <item x="277"/>
        <item x="250"/>
        <item x="103"/>
        <item x="1"/>
        <item x="221"/>
        <item x="164"/>
        <item x="90"/>
        <item x="271"/>
        <item x="58"/>
        <item x="115"/>
        <item x="319"/>
        <item x="220"/>
        <item x="187"/>
        <item x="232"/>
        <item x="95"/>
        <item x="182"/>
        <item x="316"/>
        <item x="175"/>
        <item x="88"/>
        <item x="282"/>
        <item x="126"/>
        <item x="269"/>
        <item x="257"/>
        <item x="321"/>
        <item x="2"/>
        <item x="30"/>
        <item x="287"/>
        <item x="72"/>
        <item x="263"/>
        <item x="25"/>
        <item x="47"/>
        <item x="24"/>
        <item x="120"/>
        <item x="29"/>
        <item x="322"/>
        <item x="28"/>
        <item x="222"/>
        <item x="132"/>
        <item x="223"/>
        <item x="4"/>
        <item x="298"/>
        <item x="155"/>
        <item x="304"/>
        <item x="258"/>
        <item x="156"/>
        <item x="8"/>
        <item x="52"/>
        <item x="55"/>
        <item x="217"/>
        <item x="191"/>
        <item x="323"/>
        <item x="23"/>
        <item x="139"/>
        <item x="159"/>
        <item x="65"/>
        <item x="200"/>
        <item x="301"/>
        <item x="208"/>
        <item x="107"/>
        <item x="60"/>
        <item x="181"/>
        <item x="317"/>
        <item x="152"/>
        <item x="286"/>
        <item x="12"/>
        <item x="86"/>
        <item x="183"/>
        <item x="173"/>
        <item x="184"/>
        <item x="327"/>
        <item x="237"/>
        <item x="41"/>
        <item x="297"/>
        <item x="328"/>
        <item x="214"/>
        <item t="default"/>
      </items>
    </pivotField>
    <pivotField showAll="0"/>
    <pivotField showAll="0"/>
    <pivotField showAll="0"/>
    <pivotField showAll="0">
      <items count="3">
        <item x="1"/>
        <item x="0"/>
        <item t="default"/>
      </items>
    </pivotField>
    <pivotField showAll="0"/>
    <pivotField showAll="0"/>
    <pivotField showAll="0"/>
    <pivotField showAll="0"/>
  </pivotFields>
  <rowFields count="1">
    <field x="23"/>
  </rowFields>
  <rowItems count="11">
    <i>
      <x v="16"/>
    </i>
    <i>
      <x v="19"/>
    </i>
    <i>
      <x v="21"/>
    </i>
    <i>
      <x v="48"/>
    </i>
    <i>
      <x v="69"/>
    </i>
    <i>
      <x v="174"/>
    </i>
    <i>
      <x v="239"/>
    </i>
    <i>
      <x v="275"/>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3B06B3-CF2C-49A4-BE47-C859983AAED4}" name="Sales Channel Performance"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77:C81" firstHeaderRow="0"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17:G30" firstHeaderRow="0" firstDataRow="1" firstDataCol="1" rowPageCount="1" colPageCount="1"/>
  <pivotFields count="32">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items count="5">
        <item x="3"/>
        <item x="2"/>
        <item x="0"/>
        <item x="1"/>
        <item t="default"/>
      </items>
    </pivotField>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hier="-1"/>
  </pageFields>
  <dataFields count="2">
    <dataField name="Sum of Sales_Amount" fld="10" baseField="0" baseItem="0"/>
    <dataField name="Sum of Profit" fld="12" baseField="0" baseItem="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3421EF6-8EAD-455A-B75E-64782826BBBA}" name="Category Performance"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1" firstHeaderRow="0"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axis="axisRow" showAll="0" sortType="ascending">
      <items count="15">
        <item x="6"/>
        <item x="3"/>
        <item x="5"/>
        <item x="7"/>
        <item x="12"/>
        <item x="9"/>
        <item x="1"/>
        <item x="0"/>
        <item x="8"/>
        <item x="11"/>
        <item x="4"/>
        <item x="2"/>
        <item x="10"/>
        <item m="1"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s>
  <rowFields count="1">
    <field x="19"/>
  </rowFields>
  <rowItems count="14">
    <i>
      <x v="4"/>
    </i>
    <i>
      <x v="2"/>
    </i>
    <i>
      <x v="8"/>
    </i>
    <i>
      <x v="6"/>
    </i>
    <i>
      <x v="7"/>
    </i>
    <i>
      <x v="10"/>
    </i>
    <i>
      <x v="9"/>
    </i>
    <i>
      <x v="12"/>
    </i>
    <i>
      <x v="5"/>
    </i>
    <i>
      <x v="11"/>
    </i>
    <i>
      <x v="3"/>
    </i>
    <i>
      <x/>
    </i>
    <i>
      <x v="1"/>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axis="axisRow" showAll="0">
      <items count="5">
        <item x="1"/>
        <item x="0"/>
        <item x="2"/>
        <item x="3"/>
        <item t="default"/>
      </items>
    </pivotField>
    <pivotField showAll="0"/>
    <pivotField showAll="0"/>
    <pivotField showAll="0"/>
    <pivotField showAll="0">
      <items count="6">
        <item x="3"/>
        <item h="1" x="1"/>
        <item x="0"/>
        <item x="2"/>
        <item x="4"/>
        <item t="default"/>
      </items>
    </pivotField>
    <pivotField showAll="0" defaultSubtotal="0"/>
    <pivotField showAll="0" defaultSubtotal="0">
      <items count="4">
        <item h="1" x="0"/>
        <item h="1" x="1"/>
        <item x="2"/>
        <item h="1"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756FA8-CAC5-4213-B02F-CBDA3316F1C6}" name="Payment Method"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32">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0"/>
        <item x="4"/>
        <item x="1"/>
        <item x="2"/>
        <item x="6"/>
        <item x="5"/>
        <item x="3"/>
        <item t="default"/>
      </items>
    </pivotField>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3" unboundColumnsRight="5">
    <queryTableFields count="32">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8EF47CAB-C672-445B-A405-6C5BB57E789A}" sourceName="Sales_Channel">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62FFD12F-5874-4202-B3E6-8C3A453435DE}" sourceName="Store.Region">
  <pivotTables>
    <pivotTable tabId="18" name="PivotTable15"/>
  </pivotTables>
  <data>
    <tabular pivotCacheId="2082674604">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0AA29A-A9E3-408E-B3CD-7924C50663F5}" sourceName="Year">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A4D5F2CE-DBE3-4772-A473-A156E16EF047}" sourceName="Product.Category">
  <pivotTables>
    <pivotTable tabId="18" name="Category Performance"/>
    <pivotTable tabId="18" name="Payment Method"/>
    <pivotTable tabId="18" name="PivotTable15"/>
    <pivotTable tabId="18" name="PivotTable4"/>
    <pivotTable tabId="18" name="PivotTable5"/>
    <pivotTable tabId="18" name="Return Status"/>
    <pivotTable tabId="18" name="Sales Channel Performance"/>
    <pivotTable tabId="18" name="Top 10 Products"/>
    <pivotTable tabId="18" name="Top Employees"/>
  </pivotTables>
  <data>
    <tabular pivotCacheId="2082674604">
      <items count="14">
        <i x="6" s="1"/>
        <i x="3" s="1"/>
        <i x="5" s="1"/>
        <i x="7" s="1"/>
        <i x="12" s="1"/>
        <i x="9" s="1"/>
        <i x="1" s="1"/>
        <i x="0" s="1"/>
        <i x="8" s="1"/>
        <i x="11" s="1"/>
        <i x="4" s="1"/>
        <i x="2" s="1"/>
        <i x="10" s="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CA8415B6-935C-4B13-AF83-7DF1852117C0}" cache="Slicer_Sales_Channel1" caption="Sales_Channel" style="Slicer_Freshmart" rowHeight="241300"/>
  <slicer name="Store.Region" xr10:uid="{F37E51A7-47B3-4D2A-A16E-F245C9EC3DC7}" cache="Slicer_Store.Region" caption="Store.Region" style="Slicer_Freshmart" rowHeight="241300"/>
  <slicer name="Year" xr10:uid="{FA4374E1-E3BF-42E3-8DEB-8B652E404ABF}" cache="Slicer_Year" caption="Year" style="Slicer_Freshmart" rowHeight="241300"/>
  <slicer name="Product.Category" xr10:uid="{9288A70F-B5F4-4788-BC45-D62C914AF053}" cache="Slicer_Product.Category"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2C8F699B-AC4E-4CFE-9ED9-65D417E281EB}" cache="Slicer_Sales_Channel1" caption="Sales Channel" style="Slicer_Freshmart" rowHeight="215900"/>
  <slicer name="Year 1" xr10:uid="{C56BB622-14DE-44EE-B7DC-4A5943E3C25E}" cache="Slicer_Year" caption="Year" style="Slicer_Freshmart" columnCount="2" rowHeight="215900"/>
  <slicer name="Product.Category 1" xr10:uid="{41B1E336-395D-41D5-A60E-6977C3E62D28}" cache="Slicer_Product.Category" caption="Product Category" style="Slicer_Freshmart" rowHeight="2159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08"/>
    <tableColumn id="2" xr3:uid="{0363A855-31B9-43D6-B8CE-C1418ED60C6E}" uniqueName="2" name="Store_Name" queryTableFieldId="2" dataDxfId="107"/>
    <tableColumn id="3" xr3:uid="{DD58B645-C107-4DB5-9FFF-65908DB4BFAF}" uniqueName="3" name="Manager" queryTableFieldId="3" dataDxfId="106"/>
    <tableColumn id="4" xr3:uid="{0CC6F4BE-FD15-456A-9AC3-19492D426058}" uniqueName="4" name="Region" queryTableFieldId="4" dataDxfId="105"/>
    <tableColumn id="5" xr3:uid="{BACC3636-3FDA-45F4-A77A-598F93D6E2C9}" uniqueName="5" name="City" queryTableFieldId="5" dataDxfId="104"/>
    <tableColumn id="6" xr3:uid="{1192B919-6765-4DE6-957C-0931DE6397CD}" uniqueName="6" name="State" queryTableFieldId="6" dataDxfId="103"/>
    <tableColumn id="7" xr3:uid="{360F4F2C-B69E-4B7E-9ADE-BD1EEC2BC04D}" uniqueName="7" name="Store_Type" queryTableFieldId="7" dataDxfId="102"/>
    <tableColumn id="8" xr3:uid="{EEC1E418-EBC2-46FA-AB2F-2D707EDA6A60}" uniqueName="8" name="Opening_Date" queryTableFieldId="8" dataDxfId="101"/>
    <tableColumn id="9" xr3:uid="{60BDDC4D-A781-42EB-B1B7-57B24A103241}" uniqueName="9" name="Monthly_Target" queryTableFieldId="9"/>
    <tableColumn id="10" xr3:uid="{6254079E-B60F-42CB-A58E-CDF45F5DED5E}" uniqueName="10" name="Status" queryTableFieldId="10" dataDxfId="10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99"/>
    <tableColumn id="2" xr3:uid="{16D28314-B8D7-41EF-88AA-CD09BF7D1A9F}" uniqueName="2" name="Employee_Name" queryTableFieldId="2" dataDxfId="98"/>
    <tableColumn id="3" xr3:uid="{DB945ECB-117A-414C-B832-E3BB4A620830}" uniqueName="3" name="Gender" queryTableFieldId="3" dataDxfId="97"/>
    <tableColumn id="4" xr3:uid="{788AAFAA-4450-4C73-AEFF-1D6F1504BD40}" uniqueName="4" name="Department" queryTableFieldId="4" dataDxfId="96"/>
    <tableColumn id="5" xr3:uid="{ABF8D424-2C4E-4A0B-966C-EF9E0776B5DF}" uniqueName="5" name="Salary" queryTableFieldId="5" dataDxfId="95"/>
    <tableColumn id="6" xr3:uid="{E1116D84-955A-4D60-982B-EE8FA8BDF88E}" uniqueName="6" name="Joining_Date" queryTableFieldId="6" dataDxfId="94"/>
    <tableColumn id="7" xr3:uid="{1479AEEF-9A14-4EC7-8FED-9F49B68805B4}" uniqueName="7" name="Store_ID" queryTableFieldId="7" dataDxfId="93"/>
    <tableColumn id="8" xr3:uid="{4D1F6DA9-D277-41AD-8E3F-828506E4EC32}" uniqueName="8" name="Employment_Status" queryTableFieldId="8" dataDxfId="9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91"/>
    <tableColumn id="2" xr3:uid="{D3CDEB11-02E4-4B61-8FB7-345B9611A000}" uniqueName="2" name="Customer_Name" queryTableFieldId="2" dataDxfId="90"/>
    <tableColumn id="3" xr3:uid="{90DA656C-1A4E-4248-9345-2355DC8F72D6}" uniqueName="3" name="Gender" queryTableFieldId="3" dataDxfId="89"/>
    <tableColumn id="4" xr3:uid="{0CBFE2D3-3D1B-412C-B541-A78ECAB8EA56}" uniqueName="4" name="DOB" queryTableFieldId="4" dataDxfId="88"/>
    <tableColumn id="5" xr3:uid="{FB3CE8DD-1385-40B8-A698-98A8B8F776D6}" uniqueName="5" name="Phone" queryTableFieldId="5"/>
    <tableColumn id="6" xr3:uid="{E03CBC96-988F-40CE-B0B9-9EC95DCE1C6B}" uniqueName="6" name="Email" queryTableFieldId="6" dataDxfId="87"/>
    <tableColumn id="7" xr3:uid="{F61F4863-A7BC-447B-9C33-8AB689BA2ACE}" uniqueName="7" name="City" queryTableFieldId="7" dataDxfId="86"/>
    <tableColumn id="8" xr3:uid="{4DA6D0E9-F9B8-43A6-B6A9-504F06979E8E}" uniqueName="8" name="State" queryTableFieldId="8" dataDxfId="85"/>
    <tableColumn id="9" xr3:uid="{B4928524-6E24-4C8E-B657-67F436BCF551}" uniqueName="9" name="Region" queryTableFieldId="9" dataDxfId="84"/>
    <tableColumn id="10" xr3:uid="{956AA939-7788-46E7-ADAA-C07F8B200659}" uniqueName="10" name="Membership" queryTableFieldId="10" dataDxfId="83"/>
    <tableColumn id="11" xr3:uid="{EA26EAF4-6A56-41E9-BEAE-4B8AF0670FB7}" uniqueName="11" name="Registration_Date" queryTableFieldId="11" dataDxfId="8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81"/>
    <tableColumn id="2" xr3:uid="{11E3449D-E602-4EFB-BC8D-43F8E8B38B6B}" uniqueName="2" name="Product_Name" queryTableFieldId="2" dataDxfId="80"/>
    <tableColumn id="3" xr3:uid="{A805D61A-B121-4E6A-AC5D-1CEE795F21B8}" uniqueName="3" name="Category" queryTableFieldId="3" dataDxfId="79"/>
    <tableColumn id="4" xr3:uid="{36FBEC96-0FA9-4B6D-A9A5-A679A888B6F5}" uniqueName="4" name="Subcategory" queryTableFieldId="4" dataDxfId="78"/>
    <tableColumn id="5" xr3:uid="{EB055D8A-F0A2-4692-A225-3A1A3C7222E2}" uniqueName="5" name="Brand" queryTableFieldId="5" dataDxfId="77"/>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76"/>
    <tableColumn id="9" xr3:uid="{E6B97DE8-BEE3-419F-9093-09A4D089BC25}" uniqueName="9" name="Season" queryTableFieldId="9" dataDxfId="75"/>
    <tableColumn id="10" xr3:uid="{D80C1D55-8AEB-4E20-A36B-47DD90CC90C1}" uniqueName="10" name="Status" queryTableFieldId="10" dataDxfId="7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73"/>
    <tableColumn id="2" xr3:uid="{3C0E0EBB-1AF7-4422-B630-FC105B702CE1}" uniqueName="2" name="Transaction_Date" queryTableFieldId="2" dataDxfId="72"/>
    <tableColumn id="3" xr3:uid="{E4CD1FD0-B5D7-4A67-B730-F28066E076F5}" uniqueName="3" name="Customer_ID" queryTableFieldId="3" dataDxfId="71"/>
    <tableColumn id="4" xr3:uid="{F0826BBD-EE85-4AF9-8971-B1475281AABB}" uniqueName="4" name="Product_ID" queryTableFieldId="4" dataDxfId="70"/>
    <tableColumn id="5" xr3:uid="{15730D76-4419-4DB6-809B-13B54C658636}" uniqueName="5" name="Store_ID" queryTableFieldId="5" dataDxfId="69"/>
    <tableColumn id="6" xr3:uid="{42F56786-9822-484A-950E-394F43D4D266}" uniqueName="6" name="Employee_ID" queryTableFieldId="6" dataDxfId="68"/>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67"/>
    <tableColumn id="15" xr3:uid="{2B57DF57-B591-4788-A1E5-BF747D298FA6}" uniqueName="15" name="Return_Status" queryTableFieldId="15" dataDxfId="66"/>
    <tableColumn id="16" xr3:uid="{44B32346-3E97-41CB-B9CF-D806568FE5D9}" uniqueName="16" name="Sales_Channel" queryTableFieldId="16" dataDxfId="65"/>
    <tableColumn id="17" xr3:uid="{9D92B31E-A88F-4D7D-8763-9FD373DB2DE3}" uniqueName="17" name="Order_Time" queryTableFieldId="17" dataDxfId="64"/>
    <tableColumn id="18" xr3:uid="{0E113593-A2B7-41D6-B86D-935826BE6744}" uniqueName="18" name="Day_Type" queryTableFieldId="18" dataDxfId="63"/>
    <tableColumn id="19" xr3:uid="{0C62843E-63B2-43B0-BD5B-8D5132A28CD4}" uniqueName="19" name="Product.Product_Name" queryTableFieldId="19" dataDxfId="62"/>
    <tableColumn id="20" xr3:uid="{A22C6113-6EF1-4B29-89F5-54B13016018A}" uniqueName="20" name="Product.Category" queryTableFieldId="20" dataDxfId="61"/>
    <tableColumn id="21" xr3:uid="{F00BA2F2-84AD-40C0-A73D-499392E782C9}" uniqueName="21" name="Product.Selling_Price" queryTableFieldId="21"/>
    <tableColumn id="22" xr3:uid="{A9F0FB5A-525A-474E-8DC9-A2ED382079EB}" uniqueName="22" name="Customer.Customer_Name" queryTableFieldId="22" dataDxfId="60"/>
    <tableColumn id="23" xr3:uid="{867905CF-F7CB-4314-A3F4-2C3F260ABD9A}" uniqueName="23" name="Customer.Membership" queryTableFieldId="23" dataDxfId="59"/>
    <tableColumn id="24" xr3:uid="{2D02BC71-6ED0-41CB-B0D9-907CA43E015E}" uniqueName="24" name="Employee.Employee_Name" queryTableFieldId="24" dataDxfId="58"/>
    <tableColumn id="25" xr3:uid="{391AF37E-8FDA-482C-A10D-3C1509C2DA8D}" uniqueName="25" name="Employee.Department" queryTableFieldId="25" dataDxfId="57"/>
    <tableColumn id="26" xr3:uid="{FBE343D5-67A8-45FA-9962-A75D63497890}" uniqueName="26" name="Store.Store_Name" queryTableFieldId="26" dataDxfId="56"/>
    <tableColumn id="27" xr3:uid="{5D38D827-BC6A-4BEA-99DA-C80D420F0AF1}" uniqueName="27" name="Store.Region" queryTableFieldId="27" dataDxfId="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F2502" tableType="queryTable" totalsRowCount="1">
  <autoFilter ref="A1:AF2501" xr:uid="{A78F3727-B69F-4077-9E83-B6D80316FBBD}"/>
  <tableColumns count="32">
    <tableColumn id="1" xr3:uid="{6A3FDED7-DFA0-46BF-9FB4-8F4AAB69EB0C}" uniqueName="1" name="Invoice_Number" queryTableFieldId="1" dataDxfId="54"/>
    <tableColumn id="2" xr3:uid="{E4CD18D8-3021-41DD-A5FF-C9FFC4D84BB2}" uniqueName="2" name="Transaction_Date" queryTableFieldId="2" dataDxfId="6" totalsRowDxfId="9"/>
    <tableColumn id="3" xr3:uid="{905293BB-2915-44ED-BDFF-5D68798D3D06}" uniqueName="3" name="Customer_ID" queryTableFieldId="3" dataDxfId="53"/>
    <tableColumn id="4" xr3:uid="{DD40EDD9-6789-4F0F-AC01-F2D4C0768D4C}" uniqueName="4" name="Product_ID" queryTableFieldId="4" dataDxfId="52"/>
    <tableColumn id="5" xr3:uid="{12C192C1-B3CF-4962-8F59-DF5DB64BB641}" uniqueName="5" name="Store_ID" queryTableFieldId="5" dataDxfId="51"/>
    <tableColumn id="6" xr3:uid="{3A8AD15C-B68B-492B-8EC2-9109E4CD61F1}" uniqueName="6" name="Employee_ID" queryTableFieldId="6" dataDxfId="50"/>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49"/>
    <tableColumn id="15" xr3:uid="{94FABEFF-C1AA-4FEB-BBE3-92C994F947EB}" uniqueName="15" name="Return_Status" queryTableFieldId="15" dataDxfId="48"/>
    <tableColumn id="16" xr3:uid="{F747BDF7-B3B0-4F59-80FF-2B56DD90ABD5}" uniqueName="16" name="Sales_Channel" queryTableFieldId="16" dataDxfId="47"/>
    <tableColumn id="17" xr3:uid="{DA1CCF19-C874-44F8-8DAA-A1F1B020D54B}" uniqueName="17" name="Order_Time" queryTableFieldId="17"/>
    <tableColumn id="18" xr3:uid="{35F1051C-7E62-40D3-9569-A06E661699E6}" uniqueName="18" name="Day_Type" queryTableFieldId="18" dataDxfId="46"/>
    <tableColumn id="19" xr3:uid="{5FDC4AA4-0E1A-44D8-83EE-BDB0E15A4DEA}" uniqueName="19" name="Product.Product_Name" queryTableFieldId="19" dataDxfId="45"/>
    <tableColumn id="20" xr3:uid="{40692F28-4007-425F-BE79-036BE05D9328}" uniqueName="20" name="Product.Category" totalsRowFunction="custom" queryTableFieldId="20" dataDxfId="44">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43"/>
    <tableColumn id="23" xr3:uid="{0320E977-2757-4C4C-9635-05B37E255EC8}" uniqueName="23" name="Customer.Membership" queryTableFieldId="23" dataDxfId="42"/>
    <tableColumn id="24" xr3:uid="{60AB2EE8-79E7-4BF2-903E-563A31737BF2}" uniqueName="24" name="Employee.Employee_Name" queryTableFieldId="24" dataDxfId="41"/>
    <tableColumn id="25" xr3:uid="{68FF4B6F-AC7F-4115-9F33-D8C1E0CCFC61}" uniqueName="25" name="Employee.Department" queryTableFieldId="25" dataDxfId="40"/>
    <tableColumn id="26" xr3:uid="{6910AE2F-A3C6-46B9-BB3E-5BC8C20517D5}" uniqueName="26" name="Store.Store_Name" queryTableFieldId="26" dataDxfId="39"/>
    <tableColumn id="27" xr3:uid="{B05C1891-942C-424D-BACD-8B1F2DD37B9A}" uniqueName="27" name="Store.Region" totalsRowFunction="custom" queryTableFieldId="27" dataDxfId="38">
      <totalsRowFormula array="1">_xlfn.LET(_xlpm.r,_xlfn._xlws.FILTER(AA2:AA2501,AA2:AA2501&lt;&gt;""),INDEX(_xlpm.r,MODE(MATCH(_xlpm.r,_xlpm.r,0))))</totalsRowFormula>
    </tableColumn>
    <tableColumn id="28" xr3:uid="{1579EE3E-1094-41D0-AB39-B82E736F8E9B}" uniqueName="28" name="Year" queryTableFieldId="28" dataDxfId="37">
      <calculatedColumnFormula>YEAR(Sales_Trans_2[[#This Row],[Transaction_Date]])</calculatedColumnFormula>
    </tableColumn>
    <tableColumn id="29" xr3:uid="{21C5D63B-47C9-43C9-87A3-11A9A32D9F9A}" uniqueName="29" name="Month" queryTableFieldId="29" dataDxfId="36">
      <calculatedColumnFormula>TEXT(Sales_Trans_2[[#This Row],[Transaction_Date]],"mmm")</calculatedColumnFormula>
    </tableColumn>
    <tableColumn id="30" xr3:uid="{936D8B6F-A285-45CB-BF01-FE433D2FEBC5}" uniqueName="30" name="Month_No" queryTableFieldId="30" dataDxfId="8">
      <calculatedColumnFormula>MONTH(Sales_Trans_2[[#This Row],[Transaction_Date]])</calculatedColumnFormula>
    </tableColumn>
    <tableColumn id="31" xr3:uid="{E2303B77-3FCB-4512-87B0-0DC5C154C37D}" uniqueName="31" name="Profit_margin" queryTableFieldId="31" dataDxfId="5" totalsRowDxfId="7">
      <calculatedColumnFormula>IFERROR(Sales_Trans_2[[#This Row],[Profit]]/Sales_Trans_2[[#This Row],[Sales_Amount]],0)</calculatedColumnFormula>
    </tableColumn>
    <tableColumn id="32" xr3:uid="{CB03D153-7592-4B99-98B2-D89764EF374B}" uniqueName="32" name="Discount band" queryTableFieldId="32" dataDxfId="4">
      <calculatedColumnFormula>IF(Sales_Trans_2[[#This Row],[Discount_Pct]]=0,"0%",
IF(Sales_Trans_2[[#This Row],[Discount_Pct]]&lt;=5,"1-5%",
IF(Sales_Trans_2[[#This Row],[Discount_Pct]]&lt;=10,"6-10%",
IF(Sales_Trans_2[[#This Row],[Discount_Pct]]&lt;=15,"11-15%","&gt;15%"))))</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35" dataDxfId="34">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33"/>
    <tableColumn id="2" xr3:uid="{B1CB909A-D9EC-40CC-A480-5FD9488FA8B2}" name="Transaction_Date" dataDxfId="32"/>
    <tableColumn id="3" xr3:uid="{8F2A1A36-F983-4392-8B51-C0CCF3661A93}" name="Customer_ID" dataDxfId="31"/>
    <tableColumn id="4" xr3:uid="{7510896B-387C-4963-8334-5A497D6F3CA3}" name="Product_ID" dataDxfId="30"/>
    <tableColumn id="5" xr3:uid="{FE563559-AD29-46AE-9AFF-6D4EFA70BBA8}" name="Store_ID" dataDxfId="29"/>
    <tableColumn id="6" xr3:uid="{FA01EED3-ABAF-4E32-81CE-09FAA59910B1}" name="Employee_ID" dataDxfId="28"/>
    <tableColumn id="7" xr3:uid="{F99D4FA8-F7F6-4B1C-9E9D-226971EC7E4F}" name="Quantity" dataDxfId="27"/>
    <tableColumn id="8" xr3:uid="{DC1F0CF4-D916-4C6A-BD6F-510009B41D29}" name="Unit_Price" dataDxfId="26"/>
    <tableColumn id="9" xr3:uid="{F4C858D0-7CC8-42D1-904F-3BE9E275A5BA}" name="Discount_Pct" dataDxfId="25"/>
    <tableColumn id="10" xr3:uid="{9A970AAF-01B0-4901-80BE-456F30F173E7}" name="Discount_Amount" dataDxfId="24"/>
    <tableColumn id="11" xr3:uid="{462D4C9B-FE42-4864-936B-8F8FE712D5CB}" name="Sales_Amount" dataDxfId="23"/>
    <tableColumn id="12" xr3:uid="{140EAF49-471C-4C3A-8D8D-E8FA4F3833B9}" name="Cost_Amount" dataDxfId="22"/>
    <tableColumn id="13" xr3:uid="{F2779511-CF59-4E51-9C40-62D841835A89}" name="Profit" dataDxfId="21"/>
    <tableColumn id="14" xr3:uid="{4979FC8A-2A17-4A9F-9F12-91C50758CDA7}" name="Payment_Mode" dataDxfId="20"/>
    <tableColumn id="15" xr3:uid="{40E963CF-C41C-4B5E-9A4B-BFF1E01CEF20}" name="Return_Status" dataDxfId="19"/>
    <tableColumn id="16" xr3:uid="{FA7F176E-5DCA-4CA9-948A-088B47D7A23F}" name="Sales_Channel" dataDxfId="18"/>
    <tableColumn id="17" xr3:uid="{D50723B1-A95A-4D04-96F5-2252AD57E36E}" name="Order_Time" dataDxfId="17"/>
    <tableColumn id="18" xr3:uid="{F9E9F0EB-DABA-4B2B-BA6F-C1B77494E84F}" name="Day_Type" dataDxfId="16"/>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15" dataDxfId="14">
  <autoFilter ref="A1:D11" xr:uid="{28DDC5E5-8735-415F-9C6F-67736BB9C6CA}"/>
  <tableColumns count="4">
    <tableColumn id="1" xr3:uid="{B5B9994E-7FD0-4C1B-96D6-2449326CBC76}" name="Column_name" dataDxfId="13"/>
    <tableColumn id="2" xr3:uid="{16034C62-9C55-4876-AFC2-80CD91CA9F89}" name="Issue_Description" dataDxfId="12"/>
    <tableColumn id="3" xr3:uid="{67CA8D0D-4060-466C-8351-6F0A4B9168A9}" name="Estimated_row_count" dataDxfId="11"/>
    <tableColumn id="4" xr3:uid="{A6C3031B-E724-4BB9-8F11-3A68B1449861}" name="Changes_applied" dataDxfId="1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6929</v>
      </c>
      <c r="C1" t="s">
        <v>6930</v>
      </c>
      <c r="D1" t="s">
        <v>6072</v>
      </c>
      <c r="E1" t="s">
        <v>6070</v>
      </c>
      <c r="F1" t="s">
        <v>6071</v>
      </c>
      <c r="G1" t="s">
        <v>6931</v>
      </c>
      <c r="H1" t="s">
        <v>6932</v>
      </c>
      <c r="I1" t="s">
        <v>6933</v>
      </c>
      <c r="J1" t="s">
        <v>4634</v>
      </c>
    </row>
    <row r="2" spans="1:10" x14ac:dyDescent="0.25">
      <c r="A2" t="s">
        <v>171</v>
      </c>
      <c r="B2" t="s">
        <v>4974</v>
      </c>
      <c r="C2" t="s">
        <v>6248</v>
      </c>
      <c r="D2" t="s">
        <v>4962</v>
      </c>
      <c r="E2" t="s">
        <v>6151</v>
      </c>
      <c r="F2" t="s">
        <v>6078</v>
      </c>
      <c r="G2" t="s">
        <v>6934</v>
      </c>
      <c r="H2" s="8">
        <v>42147</v>
      </c>
      <c r="I2">
        <v>1921769</v>
      </c>
      <c r="J2" t="s">
        <v>4641</v>
      </c>
    </row>
    <row r="3" spans="1:10" x14ac:dyDescent="0.25">
      <c r="A3" t="s">
        <v>771</v>
      </c>
      <c r="B3" t="s">
        <v>4978</v>
      </c>
      <c r="C3" t="s">
        <v>6935</v>
      </c>
      <c r="D3" t="s">
        <v>4962</v>
      </c>
      <c r="E3" t="s">
        <v>6080</v>
      </c>
      <c r="F3" t="s">
        <v>6078</v>
      </c>
      <c r="G3" t="s">
        <v>6936</v>
      </c>
      <c r="H3" s="8">
        <v>42633</v>
      </c>
      <c r="I3">
        <v>591044</v>
      </c>
      <c r="J3" t="s">
        <v>4641</v>
      </c>
    </row>
    <row r="4" spans="1:10" x14ac:dyDescent="0.25">
      <c r="A4" t="s">
        <v>350</v>
      </c>
      <c r="B4" t="s">
        <v>4981</v>
      </c>
      <c r="C4" t="s">
        <v>5096</v>
      </c>
      <c r="D4" t="s">
        <v>4962</v>
      </c>
      <c r="E4" t="s">
        <v>6080</v>
      </c>
      <c r="F4" t="s">
        <v>6078</v>
      </c>
      <c r="G4" t="s">
        <v>6937</v>
      </c>
      <c r="H4" s="8">
        <v>44173</v>
      </c>
      <c r="I4">
        <v>890380</v>
      </c>
      <c r="J4" t="s">
        <v>4641</v>
      </c>
    </row>
    <row r="5" spans="1:10" x14ac:dyDescent="0.25">
      <c r="A5" t="s">
        <v>460</v>
      </c>
      <c r="B5" t="s">
        <v>5405</v>
      </c>
      <c r="C5" t="s">
        <v>5992</v>
      </c>
      <c r="D5" t="s">
        <v>4962</v>
      </c>
      <c r="E5" t="s">
        <v>6084</v>
      </c>
      <c r="F5" t="s">
        <v>6078</v>
      </c>
      <c r="G5" t="s">
        <v>6936</v>
      </c>
      <c r="H5" s="8">
        <v>44049</v>
      </c>
      <c r="I5">
        <v>584869</v>
      </c>
      <c r="J5" t="s">
        <v>4641</v>
      </c>
    </row>
    <row r="6" spans="1:10" x14ac:dyDescent="0.25">
      <c r="A6" t="s">
        <v>114</v>
      </c>
      <c r="B6" t="s">
        <v>5524</v>
      </c>
      <c r="C6" t="s">
        <v>6938</v>
      </c>
      <c r="D6" t="s">
        <v>4962</v>
      </c>
      <c r="E6" t="s">
        <v>6097</v>
      </c>
      <c r="F6" t="s">
        <v>6078</v>
      </c>
      <c r="G6" t="s">
        <v>6937</v>
      </c>
      <c r="H6" s="8">
        <v>42883</v>
      </c>
      <c r="I6">
        <v>983603</v>
      </c>
      <c r="J6" t="s">
        <v>4641</v>
      </c>
    </row>
    <row r="7" spans="1:10" x14ac:dyDescent="0.25">
      <c r="A7" t="s">
        <v>343</v>
      </c>
      <c r="B7" t="s">
        <v>5446</v>
      </c>
      <c r="C7" t="s">
        <v>5940</v>
      </c>
      <c r="D7" t="s">
        <v>4962</v>
      </c>
      <c r="E7" t="s">
        <v>6108</v>
      </c>
      <c r="F7" t="s">
        <v>6109</v>
      </c>
      <c r="G7" t="s">
        <v>6934</v>
      </c>
      <c r="H7" s="8">
        <v>43856</v>
      </c>
      <c r="I7">
        <v>2561982</v>
      </c>
      <c r="J7" t="s">
        <v>4641</v>
      </c>
    </row>
    <row r="8" spans="1:10" x14ac:dyDescent="0.25">
      <c r="A8" t="s">
        <v>808</v>
      </c>
      <c r="B8" t="s">
        <v>5703</v>
      </c>
      <c r="C8" t="s">
        <v>5346</v>
      </c>
      <c r="D8" t="s">
        <v>4962</v>
      </c>
      <c r="E8" t="s">
        <v>6108</v>
      </c>
      <c r="F8" t="s">
        <v>6109</v>
      </c>
      <c r="G8" t="s">
        <v>6937</v>
      </c>
      <c r="H8" s="8">
        <v>44740</v>
      </c>
      <c r="I8">
        <v>988505</v>
      </c>
      <c r="J8" t="s">
        <v>4641</v>
      </c>
    </row>
    <row r="9" spans="1:10" x14ac:dyDescent="0.25">
      <c r="A9" t="s">
        <v>38</v>
      </c>
      <c r="B9" t="s">
        <v>4989</v>
      </c>
      <c r="C9" t="s">
        <v>6939</v>
      </c>
      <c r="D9" t="s">
        <v>4962</v>
      </c>
      <c r="E9" t="s">
        <v>6105</v>
      </c>
      <c r="F9" t="s">
        <v>6106</v>
      </c>
      <c r="G9" t="s">
        <v>6934</v>
      </c>
      <c r="H9" s="8">
        <v>44920</v>
      </c>
      <c r="I9">
        <v>2481146</v>
      </c>
      <c r="J9" t="s">
        <v>4641</v>
      </c>
    </row>
    <row r="10" spans="1:10" x14ac:dyDescent="0.25">
      <c r="A10" t="s">
        <v>1413</v>
      </c>
      <c r="B10" t="s">
        <v>5310</v>
      </c>
      <c r="C10" t="s">
        <v>6940</v>
      </c>
      <c r="D10" t="s">
        <v>4962</v>
      </c>
      <c r="E10" t="s">
        <v>6105</v>
      </c>
      <c r="F10" t="s">
        <v>6106</v>
      </c>
      <c r="G10" t="s">
        <v>6936</v>
      </c>
      <c r="H10" s="8">
        <v>42974</v>
      </c>
      <c r="I10">
        <v>429599</v>
      </c>
      <c r="J10" t="s">
        <v>4641</v>
      </c>
    </row>
    <row r="11" spans="1:10" x14ac:dyDescent="0.25">
      <c r="A11" t="s">
        <v>634</v>
      </c>
      <c r="B11" t="s">
        <v>4995</v>
      </c>
      <c r="C11" t="s">
        <v>6941</v>
      </c>
      <c r="D11" t="s">
        <v>4962</v>
      </c>
      <c r="E11" t="s">
        <v>6105</v>
      </c>
      <c r="F11" t="s">
        <v>6106</v>
      </c>
      <c r="G11" t="s">
        <v>6942</v>
      </c>
      <c r="H11" s="8">
        <v>42536</v>
      </c>
      <c r="I11">
        <v>3928553</v>
      </c>
      <c r="J11" t="s">
        <v>4641</v>
      </c>
    </row>
    <row r="12" spans="1:10" x14ac:dyDescent="0.25">
      <c r="A12" t="s">
        <v>1031</v>
      </c>
      <c r="B12" t="s">
        <v>5000</v>
      </c>
      <c r="C12" t="s">
        <v>5641</v>
      </c>
      <c r="D12" t="s">
        <v>4962</v>
      </c>
      <c r="E12" t="s">
        <v>6125</v>
      </c>
      <c r="F12" t="s">
        <v>6109</v>
      </c>
      <c r="G12" t="s">
        <v>6936</v>
      </c>
      <c r="H12" s="8">
        <v>43687</v>
      </c>
      <c r="I12">
        <v>569084</v>
      </c>
      <c r="J12" t="s">
        <v>4641</v>
      </c>
    </row>
    <row r="13" spans="1:10" x14ac:dyDescent="0.25">
      <c r="A13" t="s">
        <v>400</v>
      </c>
      <c r="B13" t="s">
        <v>5003</v>
      </c>
      <c r="C13" t="s">
        <v>6943</v>
      </c>
      <c r="D13" t="s">
        <v>4962</v>
      </c>
      <c r="E13" t="s">
        <v>6097</v>
      </c>
      <c r="F13" t="s">
        <v>6078</v>
      </c>
      <c r="G13" t="s">
        <v>6936</v>
      </c>
      <c r="H13" s="8">
        <v>43848</v>
      </c>
      <c r="I13">
        <v>544019</v>
      </c>
      <c r="J13" t="s">
        <v>4641</v>
      </c>
    </row>
    <row r="14" spans="1:10" x14ac:dyDescent="0.25">
      <c r="A14" t="s">
        <v>438</v>
      </c>
      <c r="B14" t="s">
        <v>4961</v>
      </c>
      <c r="C14" t="s">
        <v>5181</v>
      </c>
      <c r="D14" t="s">
        <v>4962</v>
      </c>
      <c r="E14" t="s">
        <v>6080</v>
      </c>
      <c r="F14" t="s">
        <v>6078</v>
      </c>
      <c r="G14" t="s">
        <v>6934</v>
      </c>
      <c r="H14" s="8">
        <v>42750</v>
      </c>
      <c r="I14">
        <v>2203116</v>
      </c>
      <c r="J14" t="s">
        <v>4641</v>
      </c>
    </row>
    <row r="15" spans="1:10" x14ac:dyDescent="0.25">
      <c r="A15" t="s">
        <v>612</v>
      </c>
      <c r="B15" t="s">
        <v>5008</v>
      </c>
      <c r="C15" t="s">
        <v>5934</v>
      </c>
      <c r="D15" t="s">
        <v>4962</v>
      </c>
      <c r="E15" t="s">
        <v>6077</v>
      </c>
      <c r="F15" t="s">
        <v>6078</v>
      </c>
      <c r="G15" t="s">
        <v>6934</v>
      </c>
      <c r="H15" s="8">
        <v>42679</v>
      </c>
      <c r="I15">
        <v>2118448</v>
      </c>
      <c r="J15" t="s">
        <v>4641</v>
      </c>
    </row>
    <row r="16" spans="1:10" x14ac:dyDescent="0.25">
      <c r="A16" t="s">
        <v>221</v>
      </c>
      <c r="B16" t="s">
        <v>5019</v>
      </c>
      <c r="C16" t="s">
        <v>6944</v>
      </c>
      <c r="D16" t="s">
        <v>4962</v>
      </c>
      <c r="E16" t="s">
        <v>6094</v>
      </c>
      <c r="F16" t="s">
        <v>6078</v>
      </c>
      <c r="G16" t="s">
        <v>6942</v>
      </c>
      <c r="H16" s="8">
        <v>45469</v>
      </c>
      <c r="I16">
        <v>4219703</v>
      </c>
      <c r="J16" t="s">
        <v>4641</v>
      </c>
    </row>
    <row r="17" spans="1:10" x14ac:dyDescent="0.25">
      <c r="A17" t="s">
        <v>600</v>
      </c>
      <c r="B17" t="s">
        <v>5536</v>
      </c>
      <c r="C17" t="s">
        <v>5951</v>
      </c>
      <c r="D17" t="s">
        <v>4962</v>
      </c>
      <c r="E17" t="s">
        <v>6105</v>
      </c>
      <c r="F17" t="s">
        <v>6106</v>
      </c>
      <c r="G17" t="s">
        <v>6942</v>
      </c>
      <c r="H17" s="8">
        <v>44190</v>
      </c>
      <c r="I17">
        <v>4616552</v>
      </c>
      <c r="J17" t="s">
        <v>4641</v>
      </c>
    </row>
    <row r="18" spans="1:10" x14ac:dyDescent="0.25">
      <c r="A18" t="s">
        <v>204</v>
      </c>
      <c r="B18" t="s">
        <v>5022</v>
      </c>
      <c r="C18" t="s">
        <v>5040</v>
      </c>
      <c r="D18" t="s">
        <v>4962</v>
      </c>
      <c r="E18" t="s">
        <v>6151</v>
      </c>
      <c r="F18" t="s">
        <v>6078</v>
      </c>
      <c r="G18" t="s">
        <v>6937</v>
      </c>
      <c r="H18" s="8">
        <v>44703</v>
      </c>
      <c r="I18">
        <v>1030396</v>
      </c>
      <c r="J18" t="s">
        <v>4641</v>
      </c>
    </row>
    <row r="19" spans="1:10" x14ac:dyDescent="0.25">
      <c r="A19" t="s">
        <v>544</v>
      </c>
      <c r="B19" t="s">
        <v>5407</v>
      </c>
      <c r="C19" t="s">
        <v>6945</v>
      </c>
      <c r="D19" t="s">
        <v>4962</v>
      </c>
      <c r="E19" t="s">
        <v>6121</v>
      </c>
      <c r="F19" t="s">
        <v>6122</v>
      </c>
      <c r="G19" t="s">
        <v>6937</v>
      </c>
      <c r="H19" s="8">
        <v>44632</v>
      </c>
      <c r="I19">
        <v>970105</v>
      </c>
      <c r="J19" t="s">
        <v>4641</v>
      </c>
    </row>
    <row r="20" spans="1:10" x14ac:dyDescent="0.25">
      <c r="A20" t="s">
        <v>72</v>
      </c>
      <c r="B20" t="s">
        <v>5031</v>
      </c>
      <c r="C20" t="s">
        <v>5492</v>
      </c>
      <c r="D20" t="s">
        <v>4962</v>
      </c>
      <c r="E20" t="s">
        <v>6121</v>
      </c>
      <c r="F20" t="s">
        <v>6122</v>
      </c>
      <c r="G20" t="s">
        <v>6937</v>
      </c>
      <c r="H20" s="8">
        <v>45646</v>
      </c>
      <c r="I20">
        <v>967200</v>
      </c>
      <c r="J20" t="s">
        <v>4641</v>
      </c>
    </row>
    <row r="21" spans="1:10" x14ac:dyDescent="0.25">
      <c r="A21" t="s">
        <v>159</v>
      </c>
      <c r="B21" t="s">
        <v>5034</v>
      </c>
      <c r="C21" t="s">
        <v>5583</v>
      </c>
      <c r="D21" t="s">
        <v>4962</v>
      </c>
      <c r="E21" t="s">
        <v>6084</v>
      </c>
      <c r="F21" t="s">
        <v>6078</v>
      </c>
      <c r="G21" t="s">
        <v>6942</v>
      </c>
      <c r="H21" s="8">
        <v>43862</v>
      </c>
      <c r="I21">
        <v>4909566</v>
      </c>
      <c r="J21" t="s">
        <v>4641</v>
      </c>
    </row>
    <row r="22" spans="1:10" x14ac:dyDescent="0.25">
      <c r="A22" t="s">
        <v>857</v>
      </c>
      <c r="B22" t="s">
        <v>5037</v>
      </c>
      <c r="C22" t="s">
        <v>5555</v>
      </c>
      <c r="D22" t="s">
        <v>4962</v>
      </c>
      <c r="E22" t="s">
        <v>6151</v>
      </c>
      <c r="F22" t="s">
        <v>6078</v>
      </c>
      <c r="G22" t="s">
        <v>6934</v>
      </c>
      <c r="H22" s="8">
        <v>43398</v>
      </c>
      <c r="I22">
        <v>2110688</v>
      </c>
      <c r="J22" t="s">
        <v>4641</v>
      </c>
    </row>
    <row r="23" spans="1:10" x14ac:dyDescent="0.25">
      <c r="A23" t="s">
        <v>243</v>
      </c>
      <c r="B23" t="s">
        <v>5046</v>
      </c>
      <c r="C23" t="s">
        <v>6946</v>
      </c>
      <c r="D23" t="s">
        <v>4962</v>
      </c>
      <c r="E23" t="s">
        <v>6080</v>
      </c>
      <c r="F23" t="s">
        <v>6078</v>
      </c>
      <c r="G23" t="s">
        <v>6942</v>
      </c>
      <c r="H23" s="8">
        <v>44114</v>
      </c>
      <c r="I23">
        <v>4327607</v>
      </c>
      <c r="J23" t="s">
        <v>4641</v>
      </c>
    </row>
    <row r="24" spans="1:10" x14ac:dyDescent="0.25">
      <c r="A24" t="s">
        <v>950</v>
      </c>
      <c r="B24" t="s">
        <v>5049</v>
      </c>
      <c r="C24" t="s">
        <v>6947</v>
      </c>
      <c r="D24" t="s">
        <v>4962</v>
      </c>
      <c r="E24" t="s">
        <v>6108</v>
      </c>
      <c r="F24" t="s">
        <v>6109</v>
      </c>
      <c r="G24" t="s">
        <v>6942</v>
      </c>
      <c r="H24" s="8">
        <v>42401</v>
      </c>
      <c r="I24">
        <v>4282083</v>
      </c>
      <c r="J24" t="s">
        <v>4641</v>
      </c>
    </row>
    <row r="25" spans="1:10" x14ac:dyDescent="0.25">
      <c r="A25" t="s">
        <v>617</v>
      </c>
      <c r="B25" t="s">
        <v>5012</v>
      </c>
      <c r="C25" t="s">
        <v>5272</v>
      </c>
      <c r="D25" t="s">
        <v>4962</v>
      </c>
      <c r="E25" t="s">
        <v>6125</v>
      </c>
      <c r="F25" t="s">
        <v>6109</v>
      </c>
      <c r="G25" t="s">
        <v>6937</v>
      </c>
      <c r="H25" s="8">
        <v>45337</v>
      </c>
      <c r="I25">
        <v>1059131</v>
      </c>
      <c r="J25" t="s">
        <v>4641</v>
      </c>
    </row>
    <row r="26" spans="1:10" x14ac:dyDescent="0.25">
      <c r="A26" t="s">
        <v>60</v>
      </c>
      <c r="B26" t="s">
        <v>5051</v>
      </c>
      <c r="C26" t="s">
        <v>6448</v>
      </c>
      <c r="D26" t="s">
        <v>4962</v>
      </c>
      <c r="E26" t="s">
        <v>6080</v>
      </c>
      <c r="F26" t="s">
        <v>6078</v>
      </c>
      <c r="G26" t="s">
        <v>6936</v>
      </c>
      <c r="H26" s="8">
        <v>43917</v>
      </c>
      <c r="I26">
        <v>578838</v>
      </c>
      <c r="J26" t="s">
        <v>4641</v>
      </c>
    </row>
    <row r="27" spans="1:10" x14ac:dyDescent="0.25">
      <c r="A27" t="s">
        <v>254</v>
      </c>
      <c r="B27" t="s">
        <v>5436</v>
      </c>
      <c r="C27" t="s">
        <v>6948</v>
      </c>
      <c r="D27" t="s">
        <v>4962</v>
      </c>
      <c r="E27" t="s">
        <v>6108</v>
      </c>
      <c r="F27" t="s">
        <v>6109</v>
      </c>
      <c r="G27" t="s">
        <v>6934</v>
      </c>
      <c r="H27" s="8">
        <v>42991</v>
      </c>
      <c r="I27">
        <v>2319174</v>
      </c>
      <c r="J27" t="s">
        <v>4641</v>
      </c>
    </row>
    <row r="28" spans="1:10" x14ac:dyDescent="0.25">
      <c r="A28" t="s">
        <v>142</v>
      </c>
      <c r="B28" t="s">
        <v>5057</v>
      </c>
      <c r="C28" t="s">
        <v>6038</v>
      </c>
      <c r="D28" t="s">
        <v>4962</v>
      </c>
      <c r="E28" t="s">
        <v>6077</v>
      </c>
      <c r="F28" t="s">
        <v>6078</v>
      </c>
      <c r="G28" t="s">
        <v>6942</v>
      </c>
      <c r="H28" s="8">
        <v>43175</v>
      </c>
      <c r="I28">
        <v>5159296</v>
      </c>
      <c r="J28" t="s">
        <v>4641</v>
      </c>
    </row>
    <row r="29" spans="1:10" x14ac:dyDescent="0.25">
      <c r="A29" t="s">
        <v>957</v>
      </c>
      <c r="B29" t="s">
        <v>5280</v>
      </c>
      <c r="C29" t="s">
        <v>6949</v>
      </c>
      <c r="D29" t="s">
        <v>4962</v>
      </c>
      <c r="E29" t="s">
        <v>6125</v>
      </c>
      <c r="F29" t="s">
        <v>6109</v>
      </c>
      <c r="G29" t="s">
        <v>6936</v>
      </c>
      <c r="H29" s="8">
        <v>45133</v>
      </c>
      <c r="I29">
        <v>489039</v>
      </c>
      <c r="J29" t="s">
        <v>4641</v>
      </c>
    </row>
    <row r="30" spans="1:10" x14ac:dyDescent="0.25">
      <c r="A30" t="s">
        <v>913</v>
      </c>
      <c r="B30" t="s">
        <v>5063</v>
      </c>
      <c r="C30" t="s">
        <v>6950</v>
      </c>
      <c r="D30" t="s">
        <v>4962</v>
      </c>
      <c r="E30" t="s">
        <v>6125</v>
      </c>
      <c r="F30" t="s">
        <v>6109</v>
      </c>
      <c r="G30" t="s">
        <v>6942</v>
      </c>
      <c r="H30" s="8">
        <v>43187</v>
      </c>
      <c r="I30">
        <v>4433499</v>
      </c>
      <c r="J30" t="s">
        <v>4641</v>
      </c>
    </row>
    <row r="31" spans="1:10" x14ac:dyDescent="0.25">
      <c r="A31" t="s">
        <v>550</v>
      </c>
      <c r="B31" t="s">
        <v>4983</v>
      </c>
      <c r="C31" t="s">
        <v>6386</v>
      </c>
      <c r="D31" t="s">
        <v>4962</v>
      </c>
      <c r="E31" t="s">
        <v>6108</v>
      </c>
      <c r="F31" t="s">
        <v>6109</v>
      </c>
      <c r="G31" t="s">
        <v>6942</v>
      </c>
      <c r="H31" s="8">
        <v>44791</v>
      </c>
      <c r="I31">
        <v>4027644</v>
      </c>
      <c r="J31" t="s">
        <v>4641</v>
      </c>
    </row>
    <row r="32" spans="1:10" x14ac:dyDescent="0.25">
      <c r="A32" t="s">
        <v>421</v>
      </c>
      <c r="B32" t="s">
        <v>5069</v>
      </c>
      <c r="C32" t="s">
        <v>6951</v>
      </c>
      <c r="D32" t="s">
        <v>4962</v>
      </c>
      <c r="E32" t="s">
        <v>6097</v>
      </c>
      <c r="F32" t="s">
        <v>6078</v>
      </c>
      <c r="G32" t="s">
        <v>6934</v>
      </c>
      <c r="H32" s="8">
        <v>45097</v>
      </c>
      <c r="I32">
        <v>2023274</v>
      </c>
      <c r="J32" t="s">
        <v>4641</v>
      </c>
    </row>
    <row r="33" spans="1:10" x14ac:dyDescent="0.25">
      <c r="A33" t="s">
        <v>238</v>
      </c>
      <c r="B33" t="s">
        <v>5073</v>
      </c>
      <c r="C33" t="s">
        <v>6952</v>
      </c>
      <c r="D33" t="s">
        <v>4962</v>
      </c>
      <c r="E33" t="s">
        <v>6105</v>
      </c>
      <c r="F33" t="s">
        <v>6106</v>
      </c>
      <c r="G33" t="s">
        <v>6937</v>
      </c>
      <c r="H33" s="8">
        <v>42566</v>
      </c>
      <c r="I33">
        <v>1018249</v>
      </c>
      <c r="J33" t="s">
        <v>4641</v>
      </c>
    </row>
    <row r="34" spans="1:10" x14ac:dyDescent="0.25">
      <c r="A34" t="s">
        <v>380</v>
      </c>
      <c r="B34" t="s">
        <v>5076</v>
      </c>
      <c r="C34" t="s">
        <v>6953</v>
      </c>
      <c r="D34" t="s">
        <v>4962</v>
      </c>
      <c r="E34" t="s">
        <v>6105</v>
      </c>
      <c r="F34" t="s">
        <v>6106</v>
      </c>
      <c r="G34" t="s">
        <v>6937</v>
      </c>
      <c r="H34" s="8">
        <v>42577</v>
      </c>
      <c r="I34">
        <v>1058381</v>
      </c>
      <c r="J34" t="s">
        <v>4641</v>
      </c>
    </row>
    <row r="35" spans="1:10" x14ac:dyDescent="0.25">
      <c r="A35" t="s">
        <v>232</v>
      </c>
      <c r="B35" t="s">
        <v>5079</v>
      </c>
      <c r="C35" t="s">
        <v>5232</v>
      </c>
      <c r="D35" t="s">
        <v>4962</v>
      </c>
      <c r="E35" t="s">
        <v>6080</v>
      </c>
      <c r="F35" t="s">
        <v>6078</v>
      </c>
      <c r="G35" t="s">
        <v>6937</v>
      </c>
      <c r="H35" s="8">
        <v>44436</v>
      </c>
      <c r="I35">
        <v>924804</v>
      </c>
      <c r="J35" t="s">
        <v>4641</v>
      </c>
    </row>
    <row r="36" spans="1:10" x14ac:dyDescent="0.25">
      <c r="A36" t="s">
        <v>297</v>
      </c>
      <c r="B36" t="s">
        <v>5084</v>
      </c>
      <c r="C36" t="s">
        <v>6954</v>
      </c>
      <c r="D36" t="s">
        <v>4962</v>
      </c>
      <c r="E36" t="s">
        <v>6105</v>
      </c>
      <c r="F36" t="s">
        <v>6106</v>
      </c>
      <c r="G36" t="s">
        <v>6942</v>
      </c>
      <c r="H36" s="8">
        <v>43950</v>
      </c>
      <c r="I36">
        <v>4405163</v>
      </c>
      <c r="J36" t="s">
        <v>4641</v>
      </c>
    </row>
    <row r="37" spans="1:10" x14ac:dyDescent="0.25">
      <c r="A37" t="s">
        <v>1347</v>
      </c>
      <c r="B37" t="s">
        <v>5089</v>
      </c>
      <c r="C37" t="s">
        <v>6050</v>
      </c>
      <c r="D37" t="s">
        <v>4962</v>
      </c>
      <c r="E37" t="s">
        <v>6097</v>
      </c>
      <c r="F37" t="s">
        <v>6078</v>
      </c>
      <c r="G37" t="s">
        <v>6936</v>
      </c>
      <c r="H37" s="8">
        <v>44449</v>
      </c>
      <c r="I37">
        <v>471467</v>
      </c>
      <c r="J37" t="s">
        <v>4641</v>
      </c>
    </row>
    <row r="38" spans="1:10" x14ac:dyDescent="0.25">
      <c r="A38" t="s">
        <v>567</v>
      </c>
      <c r="B38" t="s">
        <v>5353</v>
      </c>
      <c r="C38" t="s">
        <v>6955</v>
      </c>
      <c r="D38" t="s">
        <v>4962</v>
      </c>
      <c r="E38" t="s">
        <v>6121</v>
      </c>
      <c r="F38" t="s">
        <v>6122</v>
      </c>
      <c r="G38" t="s">
        <v>6934</v>
      </c>
      <c r="H38" s="8">
        <v>43972</v>
      </c>
      <c r="I38">
        <v>2273658</v>
      </c>
      <c r="J38" t="s">
        <v>4641</v>
      </c>
    </row>
    <row r="39" spans="1:10" x14ac:dyDescent="0.25">
      <c r="A39" t="s">
        <v>816</v>
      </c>
      <c r="B39" t="s">
        <v>5094</v>
      </c>
      <c r="C39" t="s">
        <v>6956</v>
      </c>
      <c r="D39" t="s">
        <v>4962</v>
      </c>
      <c r="E39" t="s">
        <v>6121</v>
      </c>
      <c r="F39" t="s">
        <v>6122</v>
      </c>
      <c r="G39" t="s">
        <v>6942</v>
      </c>
      <c r="H39" s="8">
        <v>42134</v>
      </c>
      <c r="I39">
        <v>4125485</v>
      </c>
      <c r="J39" t="s">
        <v>4641</v>
      </c>
    </row>
    <row r="40" spans="1:10" x14ac:dyDescent="0.25">
      <c r="A40" t="s">
        <v>303</v>
      </c>
      <c r="B40" t="s">
        <v>5351</v>
      </c>
      <c r="C40" t="s">
        <v>6957</v>
      </c>
      <c r="D40" t="s">
        <v>4962</v>
      </c>
      <c r="E40" t="s">
        <v>6108</v>
      </c>
      <c r="F40" t="s">
        <v>6109</v>
      </c>
      <c r="G40" t="s">
        <v>6936</v>
      </c>
      <c r="H40" s="8">
        <v>43685</v>
      </c>
      <c r="I40">
        <v>577743</v>
      </c>
      <c r="J40" t="s">
        <v>4641</v>
      </c>
    </row>
    <row r="41" spans="1:10" x14ac:dyDescent="0.25">
      <c r="A41" t="s">
        <v>1059</v>
      </c>
      <c r="B41" t="s">
        <v>5099</v>
      </c>
      <c r="C41" t="s">
        <v>6958</v>
      </c>
      <c r="D41" t="s">
        <v>5060</v>
      </c>
      <c r="E41" t="s">
        <v>6077</v>
      </c>
      <c r="F41" t="s">
        <v>6078</v>
      </c>
      <c r="G41" t="s">
        <v>6936</v>
      </c>
      <c r="H41" s="8">
        <v>43336</v>
      </c>
      <c r="I41">
        <v>516958</v>
      </c>
      <c r="J41" t="s">
        <v>4641</v>
      </c>
    </row>
    <row r="42" spans="1:10" x14ac:dyDescent="0.25">
      <c r="A42" t="s">
        <v>1109</v>
      </c>
      <c r="B42" t="s">
        <v>5105</v>
      </c>
      <c r="C42" t="s">
        <v>6959</v>
      </c>
      <c r="D42" t="s">
        <v>4962</v>
      </c>
      <c r="E42" t="s">
        <v>6080</v>
      </c>
      <c r="F42" t="s">
        <v>6078</v>
      </c>
      <c r="G42" t="s">
        <v>6937</v>
      </c>
      <c r="H42" s="8">
        <v>43407</v>
      </c>
      <c r="I42">
        <v>977898</v>
      </c>
      <c r="J42" t="s">
        <v>4641</v>
      </c>
    </row>
    <row r="43" spans="1:10" x14ac:dyDescent="0.25">
      <c r="A43" t="s">
        <v>102</v>
      </c>
      <c r="B43" t="s">
        <v>5511</v>
      </c>
      <c r="C43" t="s">
        <v>6960</v>
      </c>
      <c r="D43" t="s">
        <v>4962</v>
      </c>
      <c r="E43" t="s">
        <v>6084</v>
      </c>
      <c r="F43" t="s">
        <v>6078</v>
      </c>
      <c r="G43" t="s">
        <v>6937</v>
      </c>
      <c r="H43" s="8">
        <v>44290</v>
      </c>
      <c r="I43">
        <v>835833</v>
      </c>
      <c r="J43" t="s">
        <v>4641</v>
      </c>
    </row>
    <row r="44" spans="1:10" x14ac:dyDescent="0.25">
      <c r="A44" t="s">
        <v>192</v>
      </c>
      <c r="B44" t="s">
        <v>5284</v>
      </c>
      <c r="C44" t="s">
        <v>6961</v>
      </c>
      <c r="D44" t="s">
        <v>4962</v>
      </c>
      <c r="E44" t="s">
        <v>6084</v>
      </c>
      <c r="F44" t="s">
        <v>6078</v>
      </c>
      <c r="G44" t="s">
        <v>6936</v>
      </c>
      <c r="H44" s="8">
        <v>43303</v>
      </c>
      <c r="I44">
        <v>486040</v>
      </c>
      <c r="J44" t="s">
        <v>4641</v>
      </c>
    </row>
    <row r="45" spans="1:10" x14ac:dyDescent="0.25">
      <c r="A45" t="s">
        <v>285</v>
      </c>
      <c r="B45" t="s">
        <v>5112</v>
      </c>
      <c r="C45" t="s">
        <v>5569</v>
      </c>
      <c r="D45" t="s">
        <v>4962</v>
      </c>
      <c r="E45" t="s">
        <v>6084</v>
      </c>
      <c r="F45" t="s">
        <v>6078</v>
      </c>
      <c r="G45" t="s">
        <v>6936</v>
      </c>
      <c r="H45" s="8">
        <v>43560</v>
      </c>
      <c r="I45">
        <v>568216</v>
      </c>
      <c r="J45" t="s">
        <v>4641</v>
      </c>
    </row>
    <row r="46" spans="1:10" x14ac:dyDescent="0.25">
      <c r="A46" t="s">
        <v>427</v>
      </c>
      <c r="B46" t="s">
        <v>5117</v>
      </c>
      <c r="C46" t="s">
        <v>6962</v>
      </c>
      <c r="D46" t="s">
        <v>4962</v>
      </c>
      <c r="E46" t="s">
        <v>6151</v>
      </c>
      <c r="F46" t="s">
        <v>6078</v>
      </c>
      <c r="G46" t="s">
        <v>6936</v>
      </c>
      <c r="H46" s="8">
        <v>43423</v>
      </c>
      <c r="I46">
        <v>539795</v>
      </c>
      <c r="J46" t="s">
        <v>4641</v>
      </c>
    </row>
    <row r="47" spans="1:10" x14ac:dyDescent="0.25">
      <c r="A47" t="s">
        <v>1066</v>
      </c>
      <c r="B47" t="s">
        <v>5120</v>
      </c>
      <c r="C47" t="s">
        <v>6963</v>
      </c>
      <c r="D47" t="s">
        <v>4962</v>
      </c>
      <c r="E47" t="s">
        <v>6108</v>
      </c>
      <c r="F47" t="s">
        <v>6109</v>
      </c>
      <c r="G47" t="s">
        <v>6937</v>
      </c>
      <c r="H47" s="8">
        <v>44856</v>
      </c>
      <c r="I47">
        <v>808240</v>
      </c>
      <c r="J47" t="s">
        <v>4641</v>
      </c>
    </row>
    <row r="48" spans="1:10" x14ac:dyDescent="0.25">
      <c r="A48" t="s">
        <v>366</v>
      </c>
      <c r="B48" t="s">
        <v>5334</v>
      </c>
      <c r="C48" t="s">
        <v>6157</v>
      </c>
      <c r="D48" t="s">
        <v>4962</v>
      </c>
      <c r="E48" t="s">
        <v>6121</v>
      </c>
      <c r="F48" t="s">
        <v>6122</v>
      </c>
      <c r="G48" t="s">
        <v>6934</v>
      </c>
      <c r="H48" s="8">
        <v>42929</v>
      </c>
      <c r="I48">
        <v>1910418</v>
      </c>
      <c r="J48" t="s">
        <v>4641</v>
      </c>
    </row>
    <row r="49" spans="1:10" x14ac:dyDescent="0.25">
      <c r="A49" t="s">
        <v>390</v>
      </c>
      <c r="B49" t="s">
        <v>5323</v>
      </c>
      <c r="C49" t="s">
        <v>6964</v>
      </c>
      <c r="D49" t="s">
        <v>4962</v>
      </c>
      <c r="E49" t="s">
        <v>6125</v>
      </c>
      <c r="F49" t="s">
        <v>6109</v>
      </c>
      <c r="G49" t="s">
        <v>6934</v>
      </c>
      <c r="H49" s="8">
        <v>42026</v>
      </c>
      <c r="I49">
        <v>2183318</v>
      </c>
      <c r="J49" t="s">
        <v>4641</v>
      </c>
    </row>
    <row r="50" spans="1:10" x14ac:dyDescent="0.25">
      <c r="A50" t="s">
        <v>153</v>
      </c>
      <c r="B50" t="s">
        <v>5126</v>
      </c>
      <c r="C50" t="s">
        <v>5401</v>
      </c>
      <c r="D50" t="s">
        <v>4962</v>
      </c>
      <c r="E50" t="s">
        <v>6108</v>
      </c>
      <c r="F50" t="s">
        <v>6109</v>
      </c>
      <c r="G50" t="s">
        <v>6937</v>
      </c>
      <c r="H50" s="8">
        <v>43320</v>
      </c>
      <c r="I50">
        <v>968457</v>
      </c>
      <c r="J50" t="s">
        <v>4641</v>
      </c>
    </row>
    <row r="51" spans="1:10" x14ac:dyDescent="0.25">
      <c r="A51" t="s">
        <v>291</v>
      </c>
      <c r="B51" t="s">
        <v>5131</v>
      </c>
      <c r="C51" t="s">
        <v>6965</v>
      </c>
      <c r="D51" t="s">
        <v>4962</v>
      </c>
      <c r="E51" t="s">
        <v>6097</v>
      </c>
      <c r="F51" t="s">
        <v>6078</v>
      </c>
      <c r="G51" t="s">
        <v>6936</v>
      </c>
      <c r="H51" s="8">
        <v>42722</v>
      </c>
      <c r="I51">
        <v>579392</v>
      </c>
      <c r="J51" t="s">
        <v>4641</v>
      </c>
    </row>
    <row r="52" spans="1:10" x14ac:dyDescent="0.25">
      <c r="A52" t="s">
        <v>21</v>
      </c>
      <c r="B52" t="s">
        <v>5133</v>
      </c>
      <c r="C52" t="s">
        <v>5594</v>
      </c>
      <c r="D52" t="s">
        <v>4962</v>
      </c>
      <c r="E52" t="s">
        <v>6151</v>
      </c>
      <c r="F52" t="s">
        <v>6078</v>
      </c>
      <c r="G52" t="s">
        <v>6936</v>
      </c>
      <c r="H52" s="8">
        <v>45232</v>
      </c>
      <c r="I52">
        <v>457604</v>
      </c>
      <c r="J52" t="s">
        <v>4641</v>
      </c>
    </row>
    <row r="53" spans="1:10" x14ac:dyDescent="0.25">
      <c r="A53" t="s">
        <v>852</v>
      </c>
      <c r="B53" t="s">
        <v>5043</v>
      </c>
      <c r="C53" t="s">
        <v>6966</v>
      </c>
      <c r="D53" t="s">
        <v>4962</v>
      </c>
      <c r="E53" t="s">
        <v>6084</v>
      </c>
      <c r="F53" t="s">
        <v>6078</v>
      </c>
      <c r="G53" t="s">
        <v>6942</v>
      </c>
      <c r="H53" s="8">
        <v>44473</v>
      </c>
      <c r="I53">
        <v>5287316</v>
      </c>
      <c r="J53" t="s">
        <v>4641</v>
      </c>
    </row>
    <row r="54" spans="1:10" x14ac:dyDescent="0.25">
      <c r="A54" t="s">
        <v>148</v>
      </c>
      <c r="B54" t="s">
        <v>5135</v>
      </c>
      <c r="C54" t="s">
        <v>6967</v>
      </c>
      <c r="D54" t="s">
        <v>4962</v>
      </c>
      <c r="E54" t="s">
        <v>6080</v>
      </c>
      <c r="F54" t="s">
        <v>6078</v>
      </c>
      <c r="G54" t="s">
        <v>6934</v>
      </c>
      <c r="H54" s="8">
        <v>45647</v>
      </c>
      <c r="I54">
        <v>2525315</v>
      </c>
      <c r="J54" t="s">
        <v>4641</v>
      </c>
    </row>
    <row r="55" spans="1:10" x14ac:dyDescent="0.25">
      <c r="A55" t="s">
        <v>1621</v>
      </c>
      <c r="B55" t="s">
        <v>5138</v>
      </c>
      <c r="C55" t="s">
        <v>6968</v>
      </c>
      <c r="D55" t="s">
        <v>4962</v>
      </c>
      <c r="E55" t="s">
        <v>6108</v>
      </c>
      <c r="F55" t="s">
        <v>6109</v>
      </c>
      <c r="G55" t="s">
        <v>6936</v>
      </c>
      <c r="H55" s="8">
        <v>44999</v>
      </c>
      <c r="I55">
        <v>538449</v>
      </c>
      <c r="J55" t="s">
        <v>4641</v>
      </c>
    </row>
    <row r="56" spans="1:10" x14ac:dyDescent="0.25">
      <c r="A56" t="s">
        <v>906</v>
      </c>
      <c r="B56" t="s">
        <v>5142</v>
      </c>
      <c r="C56" t="s">
        <v>6969</v>
      </c>
      <c r="D56" t="s">
        <v>4962</v>
      </c>
      <c r="E56" t="s">
        <v>6151</v>
      </c>
      <c r="F56" t="s">
        <v>6078</v>
      </c>
      <c r="G56" t="s">
        <v>6934</v>
      </c>
      <c r="H56" s="8">
        <v>44330</v>
      </c>
      <c r="I56">
        <v>2005131</v>
      </c>
      <c r="J56" t="s">
        <v>4641</v>
      </c>
    </row>
    <row r="57" spans="1:10" x14ac:dyDescent="0.25">
      <c r="A57" t="s">
        <v>1247</v>
      </c>
      <c r="B57" t="s">
        <v>5336</v>
      </c>
      <c r="C57" t="s">
        <v>6970</v>
      </c>
      <c r="D57" t="s">
        <v>4962</v>
      </c>
      <c r="E57" t="s">
        <v>6125</v>
      </c>
      <c r="F57" t="s">
        <v>6109</v>
      </c>
      <c r="G57" t="s">
        <v>6942</v>
      </c>
      <c r="H57" s="8">
        <v>43646</v>
      </c>
      <c r="I57">
        <v>4116030</v>
      </c>
      <c r="J57" t="s">
        <v>4641</v>
      </c>
    </row>
    <row r="58" spans="1:10" x14ac:dyDescent="0.25">
      <c r="A58" t="s">
        <v>1323</v>
      </c>
      <c r="B58" t="s">
        <v>5147</v>
      </c>
      <c r="C58" t="s">
        <v>5962</v>
      </c>
      <c r="D58" t="s">
        <v>4962</v>
      </c>
      <c r="E58" t="s">
        <v>6151</v>
      </c>
      <c r="F58" t="s">
        <v>6078</v>
      </c>
      <c r="G58" t="s">
        <v>6934</v>
      </c>
      <c r="H58" s="8">
        <v>43576</v>
      </c>
      <c r="I58">
        <v>2213986</v>
      </c>
      <c r="J58" t="s">
        <v>4641</v>
      </c>
    </row>
    <row r="59" spans="1:10" x14ac:dyDescent="0.25">
      <c r="A59" t="s">
        <v>1180</v>
      </c>
      <c r="B59" t="s">
        <v>5087</v>
      </c>
      <c r="C59" t="s">
        <v>5884</v>
      </c>
      <c r="D59" t="s">
        <v>4962</v>
      </c>
      <c r="E59" t="s">
        <v>6084</v>
      </c>
      <c r="F59" t="s">
        <v>6078</v>
      </c>
      <c r="G59" t="s">
        <v>6937</v>
      </c>
      <c r="H59" s="8">
        <v>43076</v>
      </c>
      <c r="I59">
        <v>983222</v>
      </c>
      <c r="J59" t="s">
        <v>4641</v>
      </c>
    </row>
    <row r="60" spans="1:10" x14ac:dyDescent="0.25">
      <c r="A60" t="s">
        <v>66</v>
      </c>
      <c r="B60" t="s">
        <v>5155</v>
      </c>
      <c r="C60" t="s">
        <v>6971</v>
      </c>
      <c r="D60" t="s">
        <v>4962</v>
      </c>
      <c r="E60" t="s">
        <v>6077</v>
      </c>
      <c r="F60" t="s">
        <v>6078</v>
      </c>
      <c r="G60" t="s">
        <v>6937</v>
      </c>
      <c r="H60" s="8">
        <v>43665</v>
      </c>
      <c r="I60">
        <v>982441</v>
      </c>
      <c r="J60" t="s">
        <v>4641</v>
      </c>
    </row>
    <row r="61" spans="1:10" x14ac:dyDescent="0.25">
      <c r="A61" t="s">
        <v>108</v>
      </c>
      <c r="B61" t="s">
        <v>5303</v>
      </c>
      <c r="C61" t="s">
        <v>5785</v>
      </c>
      <c r="D61" t="s">
        <v>4992</v>
      </c>
      <c r="E61" t="s">
        <v>6084</v>
      </c>
      <c r="F61" t="s">
        <v>6078</v>
      </c>
      <c r="G61" t="s">
        <v>6934</v>
      </c>
      <c r="H61" s="8">
        <v>43963</v>
      </c>
      <c r="I61">
        <v>2220333</v>
      </c>
      <c r="J61" t="s">
        <v>4641</v>
      </c>
    </row>
    <row r="62" spans="1:10" x14ac:dyDescent="0.25">
      <c r="A62" t="s">
        <v>1372</v>
      </c>
      <c r="B62" t="s">
        <v>5356</v>
      </c>
      <c r="C62" t="s">
        <v>6972</v>
      </c>
      <c r="D62" t="s">
        <v>4962</v>
      </c>
      <c r="E62" t="s">
        <v>6121</v>
      </c>
      <c r="F62" t="s">
        <v>6122</v>
      </c>
      <c r="G62" t="s">
        <v>6934</v>
      </c>
      <c r="H62" s="8">
        <v>45289</v>
      </c>
      <c r="I62">
        <v>2456631</v>
      </c>
      <c r="J62" t="s">
        <v>4641</v>
      </c>
    </row>
    <row r="63" spans="1:10" x14ac:dyDescent="0.25">
      <c r="A63" t="s">
        <v>78</v>
      </c>
      <c r="B63" t="s">
        <v>5360</v>
      </c>
      <c r="C63" t="s">
        <v>6973</v>
      </c>
      <c r="D63" t="s">
        <v>4962</v>
      </c>
      <c r="E63" t="s">
        <v>6121</v>
      </c>
      <c r="F63" t="s">
        <v>6122</v>
      </c>
      <c r="G63" t="s">
        <v>6937</v>
      </c>
      <c r="H63" s="8">
        <v>44168</v>
      </c>
      <c r="I63">
        <v>789602</v>
      </c>
      <c r="J63" t="s">
        <v>4641</v>
      </c>
    </row>
    <row r="64" spans="1:10" x14ac:dyDescent="0.25">
      <c r="A64" t="s">
        <v>1682</v>
      </c>
      <c r="B64" t="s">
        <v>5160</v>
      </c>
      <c r="C64" t="s">
        <v>5469</v>
      </c>
      <c r="D64" t="s">
        <v>4962</v>
      </c>
      <c r="E64" t="s">
        <v>6121</v>
      </c>
      <c r="F64" t="s">
        <v>6122</v>
      </c>
      <c r="G64" t="s">
        <v>6934</v>
      </c>
      <c r="H64" s="8">
        <v>44350</v>
      </c>
      <c r="I64">
        <v>1996693</v>
      </c>
      <c r="J64" t="s">
        <v>4641</v>
      </c>
    </row>
    <row r="65" spans="1:10" x14ac:dyDescent="0.25">
      <c r="A65" t="s">
        <v>864</v>
      </c>
      <c r="B65" t="s">
        <v>5166</v>
      </c>
      <c r="C65" t="s">
        <v>6974</v>
      </c>
      <c r="D65" t="s">
        <v>4962</v>
      </c>
      <c r="E65" t="s">
        <v>6105</v>
      </c>
      <c r="F65" t="s">
        <v>6106</v>
      </c>
      <c r="G65" t="s">
        <v>6942</v>
      </c>
      <c r="H65" s="8">
        <v>44007</v>
      </c>
      <c r="I65">
        <v>5240750</v>
      </c>
      <c r="J65" t="s">
        <v>4641</v>
      </c>
    </row>
    <row r="66" spans="1:10" x14ac:dyDescent="0.25">
      <c r="A66" t="s">
        <v>1339</v>
      </c>
      <c r="B66" t="s">
        <v>5792</v>
      </c>
      <c r="D66" t="s">
        <v>4962</v>
      </c>
      <c r="E66" t="s">
        <v>6108</v>
      </c>
      <c r="F66" t="s">
        <v>6109</v>
      </c>
      <c r="G66" t="s">
        <v>6936</v>
      </c>
      <c r="H66" s="8">
        <v>43706</v>
      </c>
      <c r="I66">
        <v>523684</v>
      </c>
      <c r="J66" t="s">
        <v>4641</v>
      </c>
    </row>
    <row r="67" spans="1:10" x14ac:dyDescent="0.25">
      <c r="A67" t="s">
        <v>6915</v>
      </c>
      <c r="B67" t="s">
        <v>6975</v>
      </c>
      <c r="C67" t="s">
        <v>5967</v>
      </c>
      <c r="D67" t="s">
        <v>4962</v>
      </c>
      <c r="E67" t="s">
        <v>6105</v>
      </c>
      <c r="F67" t="s">
        <v>6106</v>
      </c>
      <c r="G67" t="s">
        <v>6937</v>
      </c>
      <c r="H67" s="8">
        <v>43626</v>
      </c>
      <c r="I67">
        <v>1022182</v>
      </c>
      <c r="J67" t="s">
        <v>4641</v>
      </c>
    </row>
    <row r="68" spans="1:10" x14ac:dyDescent="0.25">
      <c r="A68" t="s">
        <v>1063</v>
      </c>
      <c r="B68" t="s">
        <v>5330</v>
      </c>
      <c r="D68" t="s">
        <v>4962</v>
      </c>
      <c r="E68" t="s">
        <v>6094</v>
      </c>
      <c r="F68" t="s">
        <v>6078</v>
      </c>
      <c r="G68" t="s">
        <v>6942</v>
      </c>
      <c r="H68" s="8">
        <v>44873</v>
      </c>
      <c r="I68">
        <v>4677332</v>
      </c>
      <c r="J68" t="s">
        <v>4641</v>
      </c>
    </row>
    <row r="69" spans="1:10" x14ac:dyDescent="0.25">
      <c r="A69" t="s">
        <v>321</v>
      </c>
      <c r="B69" t="s">
        <v>5507</v>
      </c>
      <c r="C69" t="s">
        <v>6976</v>
      </c>
      <c r="D69" t="s">
        <v>4962</v>
      </c>
      <c r="E69" t="s">
        <v>6077</v>
      </c>
      <c r="F69" t="s">
        <v>6078</v>
      </c>
      <c r="G69" t="s">
        <v>6936</v>
      </c>
      <c r="H69" s="8">
        <v>43180</v>
      </c>
      <c r="I69">
        <v>456496</v>
      </c>
      <c r="J69" t="s">
        <v>4641</v>
      </c>
    </row>
    <row r="70" spans="1:10" x14ac:dyDescent="0.25">
      <c r="A70" t="s">
        <v>309</v>
      </c>
      <c r="B70" t="s">
        <v>5122</v>
      </c>
      <c r="C70" t="s">
        <v>6977</v>
      </c>
      <c r="D70" t="s">
        <v>4962</v>
      </c>
      <c r="E70" t="s">
        <v>6151</v>
      </c>
      <c r="F70" t="s">
        <v>6078</v>
      </c>
      <c r="G70" t="s">
        <v>6936</v>
      </c>
      <c r="H70" s="8">
        <v>43538</v>
      </c>
      <c r="I70">
        <v>503493</v>
      </c>
      <c r="J70" t="s">
        <v>4641</v>
      </c>
    </row>
    <row r="71" spans="1:10" x14ac:dyDescent="0.25">
      <c r="A71" t="s">
        <v>704</v>
      </c>
      <c r="B71" t="s">
        <v>4997</v>
      </c>
      <c r="C71" t="s">
        <v>6978</v>
      </c>
      <c r="D71" t="s">
        <v>4962</v>
      </c>
      <c r="E71" t="s">
        <v>6125</v>
      </c>
      <c r="F71" t="s">
        <v>6109</v>
      </c>
      <c r="G71" t="s">
        <v>6936</v>
      </c>
      <c r="H71" s="8">
        <v>42736</v>
      </c>
      <c r="I71">
        <v>517547</v>
      </c>
      <c r="J71" t="s">
        <v>4641</v>
      </c>
    </row>
    <row r="72" spans="1:10" x14ac:dyDescent="0.25">
      <c r="A72" t="s">
        <v>85</v>
      </c>
      <c r="B72" t="s">
        <v>5312</v>
      </c>
      <c r="C72" t="s">
        <v>6979</v>
      </c>
      <c r="D72" t="s">
        <v>4962</v>
      </c>
      <c r="E72" t="s">
        <v>6094</v>
      </c>
      <c r="F72" t="s">
        <v>6078</v>
      </c>
      <c r="G72" t="s">
        <v>6936</v>
      </c>
      <c r="H72" s="8">
        <v>44763</v>
      </c>
      <c r="I72">
        <v>518088</v>
      </c>
      <c r="J72" t="s">
        <v>4641</v>
      </c>
    </row>
    <row r="73" spans="1:10" x14ac:dyDescent="0.25">
      <c r="A73" t="s">
        <v>215</v>
      </c>
      <c r="B73" t="s">
        <v>5169</v>
      </c>
      <c r="C73" t="s">
        <v>6980</v>
      </c>
      <c r="D73" t="s">
        <v>4962</v>
      </c>
      <c r="E73" t="s">
        <v>6094</v>
      </c>
      <c r="F73" t="s">
        <v>6078</v>
      </c>
      <c r="G73" t="s">
        <v>6942</v>
      </c>
      <c r="H73" s="8">
        <v>42777</v>
      </c>
      <c r="I73">
        <v>3875742</v>
      </c>
      <c r="J73" t="s">
        <v>4641</v>
      </c>
    </row>
    <row r="74" spans="1:10" x14ac:dyDescent="0.25">
      <c r="A74" t="s">
        <v>795</v>
      </c>
      <c r="B74" t="s">
        <v>5454</v>
      </c>
      <c r="C74" t="s">
        <v>5580</v>
      </c>
      <c r="D74" t="s">
        <v>4962</v>
      </c>
      <c r="E74" t="s">
        <v>6125</v>
      </c>
      <c r="F74" t="s">
        <v>6109</v>
      </c>
      <c r="G74" t="s">
        <v>6942</v>
      </c>
      <c r="H74" s="8">
        <v>42280</v>
      </c>
      <c r="I74">
        <v>4760462</v>
      </c>
      <c r="J74" t="s">
        <v>4641</v>
      </c>
    </row>
    <row r="75" spans="1:10" x14ac:dyDescent="0.25">
      <c r="A75" t="s">
        <v>830</v>
      </c>
      <c r="B75" t="s">
        <v>5403</v>
      </c>
      <c r="C75" t="s">
        <v>6981</v>
      </c>
      <c r="D75" t="s">
        <v>4962</v>
      </c>
      <c r="E75" t="s">
        <v>6108</v>
      </c>
      <c r="F75" t="s">
        <v>6109</v>
      </c>
      <c r="G75" t="s">
        <v>6942</v>
      </c>
      <c r="H75" s="8">
        <v>43007</v>
      </c>
      <c r="I75">
        <v>4458567</v>
      </c>
      <c r="J75" t="s">
        <v>4641</v>
      </c>
    </row>
    <row r="76" spans="1:10" x14ac:dyDescent="0.25">
      <c r="A76" t="s">
        <v>125</v>
      </c>
      <c r="B76" t="s">
        <v>5173</v>
      </c>
      <c r="C76" t="s">
        <v>6982</v>
      </c>
      <c r="D76" t="s">
        <v>4962</v>
      </c>
      <c r="E76" t="s">
        <v>6094</v>
      </c>
      <c r="F76" t="s">
        <v>6078</v>
      </c>
      <c r="G76" t="s">
        <v>6937</v>
      </c>
      <c r="H76" s="8">
        <v>42578</v>
      </c>
      <c r="I76">
        <v>838760</v>
      </c>
      <c r="J76" t="s">
        <v>4641</v>
      </c>
    </row>
    <row r="77" spans="1:10" x14ac:dyDescent="0.25">
      <c r="A77" t="s">
        <v>415</v>
      </c>
      <c r="B77" t="s">
        <v>5175</v>
      </c>
      <c r="C77" t="s">
        <v>6983</v>
      </c>
      <c r="D77" t="s">
        <v>4962</v>
      </c>
      <c r="E77" t="s">
        <v>6121</v>
      </c>
      <c r="F77" t="s">
        <v>6122</v>
      </c>
      <c r="G77" t="s">
        <v>6937</v>
      </c>
      <c r="H77" s="8">
        <v>42975</v>
      </c>
      <c r="I77">
        <v>1041021</v>
      </c>
      <c r="J77" t="s">
        <v>4641</v>
      </c>
    </row>
    <row r="78" spans="1:10" x14ac:dyDescent="0.25">
      <c r="A78" t="s">
        <v>209</v>
      </c>
      <c r="B78" t="s">
        <v>5067</v>
      </c>
      <c r="C78" t="s">
        <v>6984</v>
      </c>
      <c r="D78" t="s">
        <v>4962</v>
      </c>
      <c r="E78" t="s">
        <v>6105</v>
      </c>
      <c r="F78" t="s">
        <v>6106</v>
      </c>
      <c r="G78" t="s">
        <v>6936</v>
      </c>
      <c r="H78" s="8">
        <v>44281</v>
      </c>
      <c r="I78">
        <v>433204</v>
      </c>
      <c r="J78" t="s">
        <v>4641</v>
      </c>
    </row>
    <row r="79" spans="1:10" x14ac:dyDescent="0.25">
      <c r="A79" t="s">
        <v>1233</v>
      </c>
      <c r="B79" t="s">
        <v>5290</v>
      </c>
      <c r="C79" t="s">
        <v>6985</v>
      </c>
      <c r="D79" t="s">
        <v>4962</v>
      </c>
      <c r="E79" t="s">
        <v>6080</v>
      </c>
      <c r="F79" t="s">
        <v>6078</v>
      </c>
      <c r="G79" t="s">
        <v>6936</v>
      </c>
      <c r="H79" s="8">
        <v>44857</v>
      </c>
      <c r="I79">
        <v>496445</v>
      </c>
      <c r="J79" t="s">
        <v>4641</v>
      </c>
    </row>
    <row r="80" spans="1:10" x14ac:dyDescent="0.25">
      <c r="A80" t="s">
        <v>488</v>
      </c>
      <c r="B80" t="s">
        <v>5339</v>
      </c>
      <c r="C80" t="s">
        <v>6986</v>
      </c>
      <c r="D80" t="s">
        <v>4962</v>
      </c>
      <c r="E80" t="s">
        <v>6084</v>
      </c>
      <c r="F80" t="s">
        <v>6078</v>
      </c>
      <c r="G80" t="s">
        <v>6934</v>
      </c>
      <c r="H80" s="8">
        <v>45483</v>
      </c>
      <c r="I80">
        <v>2101567</v>
      </c>
      <c r="J80" t="s">
        <v>4641</v>
      </c>
    </row>
    <row r="81" spans="1:10" x14ac:dyDescent="0.25">
      <c r="A81" t="s">
        <v>1157</v>
      </c>
      <c r="B81" t="s">
        <v>5180</v>
      </c>
      <c r="C81" t="s">
        <v>5857</v>
      </c>
      <c r="D81" t="s">
        <v>4962</v>
      </c>
      <c r="E81" t="s">
        <v>6151</v>
      </c>
      <c r="F81" t="s">
        <v>6078</v>
      </c>
      <c r="G81" t="s">
        <v>6934</v>
      </c>
      <c r="H81" s="8">
        <v>44175</v>
      </c>
      <c r="I81">
        <v>2169082</v>
      </c>
      <c r="J81" t="s">
        <v>4641</v>
      </c>
    </row>
    <row r="82" spans="1:10" x14ac:dyDescent="0.25">
      <c r="A82" t="s">
        <v>639</v>
      </c>
      <c r="B82" t="s">
        <v>4986</v>
      </c>
      <c r="C82" t="s">
        <v>6987</v>
      </c>
      <c r="D82" t="s">
        <v>4962</v>
      </c>
      <c r="E82" t="s">
        <v>6084</v>
      </c>
      <c r="F82" t="s">
        <v>6078</v>
      </c>
      <c r="G82" t="s">
        <v>6937</v>
      </c>
      <c r="H82" s="8">
        <v>45474</v>
      </c>
      <c r="I82">
        <v>794126</v>
      </c>
      <c r="J82" t="s">
        <v>4641</v>
      </c>
    </row>
    <row r="83" spans="1:10" x14ac:dyDescent="0.25">
      <c r="A83" t="s">
        <v>31</v>
      </c>
      <c r="B83" t="s">
        <v>5188</v>
      </c>
      <c r="C83" t="s">
        <v>6988</v>
      </c>
      <c r="D83" t="s">
        <v>4962</v>
      </c>
      <c r="E83" t="s">
        <v>6094</v>
      </c>
      <c r="F83" t="s">
        <v>6078</v>
      </c>
      <c r="G83" t="s">
        <v>6942</v>
      </c>
      <c r="H83" s="8">
        <v>44474</v>
      </c>
      <c r="I83">
        <v>5200952</v>
      </c>
      <c r="J83" t="s">
        <v>4641</v>
      </c>
    </row>
    <row r="84" spans="1:10" x14ac:dyDescent="0.25">
      <c r="A84" t="s">
        <v>1799</v>
      </c>
      <c r="B84" t="s">
        <v>5193</v>
      </c>
      <c r="C84" t="s">
        <v>5500</v>
      </c>
      <c r="D84" t="s">
        <v>4962</v>
      </c>
      <c r="E84" t="s">
        <v>6094</v>
      </c>
      <c r="F84" t="s">
        <v>6078</v>
      </c>
      <c r="G84" t="s">
        <v>6936</v>
      </c>
      <c r="H84" s="8">
        <v>42893</v>
      </c>
      <c r="I84">
        <v>461555</v>
      </c>
      <c r="J84" t="s">
        <v>4641</v>
      </c>
    </row>
    <row r="85" spans="1:10" x14ac:dyDescent="0.25">
      <c r="A85" t="s">
        <v>90</v>
      </c>
      <c r="B85" t="s">
        <v>5468</v>
      </c>
      <c r="D85" t="s">
        <v>4962</v>
      </c>
      <c r="E85" t="s">
        <v>6080</v>
      </c>
      <c r="F85" t="s">
        <v>6078</v>
      </c>
      <c r="G85" t="s">
        <v>6942</v>
      </c>
      <c r="H85" s="8">
        <v>45042</v>
      </c>
      <c r="I85">
        <v>5001334</v>
      </c>
      <c r="J85" t="s">
        <v>4641</v>
      </c>
    </row>
    <row r="86" spans="1:10" x14ac:dyDescent="0.25">
      <c r="A86" t="s">
        <v>623</v>
      </c>
      <c r="B86" t="s">
        <v>5196</v>
      </c>
      <c r="C86" t="s">
        <v>5742</v>
      </c>
      <c r="D86" t="s">
        <v>4962</v>
      </c>
      <c r="E86" t="s">
        <v>6108</v>
      </c>
      <c r="F86" t="s">
        <v>6109</v>
      </c>
      <c r="G86" t="s">
        <v>6937</v>
      </c>
      <c r="H86" s="8">
        <v>42985</v>
      </c>
      <c r="I86">
        <v>1009286</v>
      </c>
      <c r="J86" t="s">
        <v>4641</v>
      </c>
    </row>
    <row r="87" spans="1:10" x14ac:dyDescent="0.25">
      <c r="A87" t="s">
        <v>187</v>
      </c>
      <c r="B87" t="s">
        <v>5200</v>
      </c>
      <c r="C87" t="s">
        <v>5827</v>
      </c>
      <c r="D87" t="s">
        <v>4962</v>
      </c>
      <c r="E87" t="s">
        <v>6125</v>
      </c>
      <c r="F87" t="s">
        <v>6109</v>
      </c>
      <c r="G87" t="s">
        <v>6937</v>
      </c>
      <c r="H87" s="8">
        <v>43076</v>
      </c>
      <c r="I87">
        <v>926537</v>
      </c>
      <c r="J87" t="s">
        <v>4641</v>
      </c>
    </row>
    <row r="88" spans="1:10" x14ac:dyDescent="0.25">
      <c r="A88" t="s">
        <v>248</v>
      </c>
      <c r="B88" t="s">
        <v>5317</v>
      </c>
      <c r="C88" t="s">
        <v>6989</v>
      </c>
      <c r="D88" t="s">
        <v>4962</v>
      </c>
      <c r="E88" t="s">
        <v>6108</v>
      </c>
      <c r="F88" t="s">
        <v>6109</v>
      </c>
      <c r="G88" t="s">
        <v>6936</v>
      </c>
      <c r="H88" s="8">
        <v>43286</v>
      </c>
      <c r="I88">
        <v>433000</v>
      </c>
      <c r="J88" t="s">
        <v>4641</v>
      </c>
    </row>
    <row r="89" spans="1:10" x14ac:dyDescent="0.25">
      <c r="A89" t="s">
        <v>198</v>
      </c>
      <c r="B89" t="s">
        <v>5097</v>
      </c>
      <c r="C89" t="s">
        <v>6990</v>
      </c>
      <c r="D89" t="s">
        <v>4962</v>
      </c>
      <c r="E89" t="s">
        <v>6094</v>
      </c>
      <c r="F89" t="s">
        <v>6078</v>
      </c>
      <c r="G89" t="s">
        <v>6936</v>
      </c>
      <c r="H89" s="8">
        <v>44377</v>
      </c>
      <c r="I89">
        <v>476658</v>
      </c>
      <c r="J89" t="s">
        <v>4641</v>
      </c>
    </row>
    <row r="90" spans="1:10" x14ac:dyDescent="0.25">
      <c r="A90" t="s">
        <v>355</v>
      </c>
      <c r="B90" t="s">
        <v>5204</v>
      </c>
      <c r="C90" t="s">
        <v>6991</v>
      </c>
      <c r="D90" t="s">
        <v>4962</v>
      </c>
      <c r="E90" t="s">
        <v>6094</v>
      </c>
      <c r="F90" t="s">
        <v>6078</v>
      </c>
      <c r="G90" t="s">
        <v>6937</v>
      </c>
      <c r="H90" s="8">
        <v>44050</v>
      </c>
      <c r="I90">
        <v>846057</v>
      </c>
      <c r="J90" t="s">
        <v>4641</v>
      </c>
    </row>
    <row r="91" spans="1:10" x14ac:dyDescent="0.25">
      <c r="A91" t="s">
        <v>1309</v>
      </c>
      <c r="B91" t="s">
        <v>5212</v>
      </c>
      <c r="C91" t="s">
        <v>6992</v>
      </c>
      <c r="D91" t="s">
        <v>4962</v>
      </c>
      <c r="E91" t="s">
        <v>6108</v>
      </c>
      <c r="F91" t="s">
        <v>6109</v>
      </c>
      <c r="G91" t="s">
        <v>6934</v>
      </c>
      <c r="H91" s="8">
        <v>43892</v>
      </c>
      <c r="I91">
        <v>2434234</v>
      </c>
      <c r="J91" t="s">
        <v>4641</v>
      </c>
    </row>
    <row r="92" spans="1:10" x14ac:dyDescent="0.25">
      <c r="A92" t="s">
        <v>120</v>
      </c>
      <c r="B92" t="s">
        <v>5207</v>
      </c>
      <c r="C92" t="s">
        <v>6993</v>
      </c>
      <c r="D92" t="s">
        <v>4962</v>
      </c>
      <c r="E92" t="s">
        <v>6080</v>
      </c>
      <c r="F92" t="s">
        <v>6078</v>
      </c>
      <c r="G92" t="s">
        <v>6942</v>
      </c>
      <c r="H92" s="8">
        <v>45647</v>
      </c>
      <c r="I92">
        <v>4650212</v>
      </c>
      <c r="J92" t="s">
        <v>4641</v>
      </c>
    </row>
    <row r="93" spans="1:10" x14ac:dyDescent="0.25">
      <c r="A93" t="s">
        <v>327</v>
      </c>
      <c r="B93" t="s">
        <v>5216</v>
      </c>
      <c r="C93" t="s">
        <v>6994</v>
      </c>
      <c r="D93" t="s">
        <v>4962</v>
      </c>
      <c r="E93" t="s">
        <v>6097</v>
      </c>
      <c r="F93" t="s">
        <v>6078</v>
      </c>
      <c r="G93" t="s">
        <v>6934</v>
      </c>
      <c r="H93" s="8">
        <v>42568</v>
      </c>
      <c r="I93">
        <v>1922335</v>
      </c>
      <c r="J93" t="s">
        <v>4641</v>
      </c>
    </row>
    <row r="94" spans="1:10" x14ac:dyDescent="0.25">
      <c r="A94" t="s">
        <v>2611</v>
      </c>
      <c r="B94" t="s">
        <v>5305</v>
      </c>
      <c r="C94" t="s">
        <v>5102</v>
      </c>
      <c r="D94" t="s">
        <v>5060</v>
      </c>
      <c r="E94" t="s">
        <v>6252</v>
      </c>
      <c r="F94" t="s">
        <v>6199</v>
      </c>
      <c r="G94" t="s">
        <v>6936</v>
      </c>
      <c r="H94" s="8">
        <v>42252</v>
      </c>
      <c r="I94">
        <v>540374</v>
      </c>
      <c r="J94" t="s">
        <v>4641</v>
      </c>
    </row>
    <row r="95" spans="1:10" x14ac:dyDescent="0.25">
      <c r="A95" t="s">
        <v>1448</v>
      </c>
      <c r="B95" t="s">
        <v>5603</v>
      </c>
      <c r="C95" t="s">
        <v>5113</v>
      </c>
      <c r="D95" t="s">
        <v>5060</v>
      </c>
      <c r="E95" t="s">
        <v>6198</v>
      </c>
      <c r="F95" t="s">
        <v>6199</v>
      </c>
      <c r="G95" t="s">
        <v>6937</v>
      </c>
      <c r="H95" s="8">
        <v>42073</v>
      </c>
      <c r="I95">
        <v>933757</v>
      </c>
      <c r="J95" t="s">
        <v>4641</v>
      </c>
    </row>
    <row r="96" spans="1:10" x14ac:dyDescent="0.25">
      <c r="A96" t="s">
        <v>835</v>
      </c>
      <c r="B96" t="s">
        <v>5567</v>
      </c>
      <c r="C96" t="s">
        <v>6995</v>
      </c>
      <c r="D96" t="s">
        <v>5060</v>
      </c>
      <c r="E96" t="s">
        <v>6129</v>
      </c>
      <c r="F96" t="s">
        <v>6130</v>
      </c>
      <c r="G96" t="s">
        <v>6934</v>
      </c>
      <c r="H96" s="8">
        <v>45307</v>
      </c>
      <c r="I96">
        <v>1952402</v>
      </c>
      <c r="J96" t="s">
        <v>4641</v>
      </c>
    </row>
    <row r="97" spans="1:10" x14ac:dyDescent="0.25">
      <c r="A97" t="s">
        <v>962</v>
      </c>
      <c r="B97" t="s">
        <v>5480</v>
      </c>
      <c r="C97" t="s">
        <v>6996</v>
      </c>
      <c r="D97" t="s">
        <v>5060</v>
      </c>
      <c r="E97" t="s">
        <v>6198</v>
      </c>
      <c r="F97" t="s">
        <v>6199</v>
      </c>
      <c r="G97" t="s">
        <v>6937</v>
      </c>
      <c r="H97" s="8">
        <v>44161</v>
      </c>
      <c r="I97">
        <v>1021792</v>
      </c>
      <c r="J97" t="s">
        <v>4641</v>
      </c>
    </row>
    <row r="98" spans="1:10" x14ac:dyDescent="0.25">
      <c r="A98" t="s">
        <v>576</v>
      </c>
      <c r="B98" t="s">
        <v>5220</v>
      </c>
      <c r="C98" t="s">
        <v>5634</v>
      </c>
      <c r="D98" t="s">
        <v>5060</v>
      </c>
      <c r="E98" t="s">
        <v>6129</v>
      </c>
      <c r="F98" t="s">
        <v>6130</v>
      </c>
      <c r="G98" t="s">
        <v>6934</v>
      </c>
      <c r="H98" s="8">
        <v>43885</v>
      </c>
      <c r="I98">
        <v>2632479</v>
      </c>
      <c r="J98" t="s">
        <v>4641</v>
      </c>
    </row>
    <row r="99" spans="1:10" x14ac:dyDescent="0.25">
      <c r="A99" t="s">
        <v>675</v>
      </c>
      <c r="B99" t="s">
        <v>5486</v>
      </c>
      <c r="C99" t="s">
        <v>6997</v>
      </c>
      <c r="D99" t="s">
        <v>4992</v>
      </c>
      <c r="E99" t="s">
        <v>6252</v>
      </c>
      <c r="F99" t="s">
        <v>6199</v>
      </c>
      <c r="G99" t="s">
        <v>6936</v>
      </c>
      <c r="H99" s="8">
        <v>42387</v>
      </c>
      <c r="I99">
        <v>491371</v>
      </c>
      <c r="J99" t="s">
        <v>4641</v>
      </c>
    </row>
    <row r="100" spans="1:10" x14ac:dyDescent="0.25">
      <c r="A100" t="s">
        <v>504</v>
      </c>
      <c r="B100" t="s">
        <v>5349</v>
      </c>
      <c r="C100" t="s">
        <v>5492</v>
      </c>
      <c r="D100" t="s">
        <v>5060</v>
      </c>
      <c r="E100" t="s">
        <v>6236</v>
      </c>
      <c r="F100" t="s">
        <v>6199</v>
      </c>
      <c r="G100" t="s">
        <v>6936</v>
      </c>
      <c r="H100" s="8">
        <v>42343</v>
      </c>
      <c r="I100">
        <v>572932</v>
      </c>
      <c r="J100" t="s">
        <v>4641</v>
      </c>
    </row>
    <row r="101" spans="1:10" x14ac:dyDescent="0.25">
      <c r="A101" t="s">
        <v>45</v>
      </c>
      <c r="B101" t="s">
        <v>5423</v>
      </c>
      <c r="C101" t="s">
        <v>6998</v>
      </c>
      <c r="D101" t="s">
        <v>5060</v>
      </c>
      <c r="E101" t="s">
        <v>6129</v>
      </c>
      <c r="F101" t="s">
        <v>6130</v>
      </c>
      <c r="G101" t="s">
        <v>6934</v>
      </c>
      <c r="H101" s="8">
        <v>42179</v>
      </c>
      <c r="I101">
        <v>2032791</v>
      </c>
      <c r="J101" t="s">
        <v>4641</v>
      </c>
    </row>
    <row r="102" spans="1:10" x14ac:dyDescent="0.25">
      <c r="A102" t="s">
        <v>584</v>
      </c>
      <c r="B102" t="s">
        <v>5226</v>
      </c>
      <c r="C102" t="s">
        <v>6064</v>
      </c>
      <c r="D102" t="s">
        <v>5060</v>
      </c>
      <c r="E102" t="s">
        <v>6236</v>
      </c>
      <c r="F102" t="s">
        <v>6199</v>
      </c>
      <c r="G102" t="s">
        <v>6937</v>
      </c>
      <c r="H102" s="8">
        <v>44808</v>
      </c>
      <c r="I102">
        <v>1048283</v>
      </c>
      <c r="J102" t="s">
        <v>4641</v>
      </c>
    </row>
    <row r="103" spans="1:10" x14ac:dyDescent="0.25">
      <c r="A103" t="s">
        <v>1252</v>
      </c>
      <c r="B103" t="s">
        <v>5498</v>
      </c>
      <c r="C103" t="s">
        <v>6999</v>
      </c>
      <c r="D103" t="s">
        <v>4962</v>
      </c>
      <c r="E103" t="s">
        <v>6236</v>
      </c>
      <c r="F103" t="s">
        <v>6199</v>
      </c>
      <c r="G103" t="s">
        <v>6934</v>
      </c>
      <c r="H103" s="8">
        <v>42069</v>
      </c>
      <c r="I103">
        <v>2322017</v>
      </c>
      <c r="J103" t="s">
        <v>4641</v>
      </c>
    </row>
    <row r="104" spans="1:10" x14ac:dyDescent="0.25">
      <c r="A104" t="s">
        <v>1145</v>
      </c>
      <c r="B104" t="s">
        <v>5908</v>
      </c>
      <c r="C104" t="s">
        <v>7000</v>
      </c>
      <c r="D104" t="s">
        <v>5060</v>
      </c>
      <c r="E104" t="s">
        <v>6196</v>
      </c>
      <c r="F104" t="s">
        <v>6130</v>
      </c>
      <c r="G104" t="s">
        <v>6936</v>
      </c>
      <c r="H104" s="8">
        <v>42989</v>
      </c>
      <c r="I104">
        <v>543481</v>
      </c>
      <c r="J104" t="s">
        <v>4641</v>
      </c>
    </row>
    <row r="105" spans="1:10" x14ac:dyDescent="0.25">
      <c r="A105" t="s">
        <v>177</v>
      </c>
      <c r="B105" t="s">
        <v>5227</v>
      </c>
      <c r="C105" t="s">
        <v>5916</v>
      </c>
      <c r="D105" t="s">
        <v>5060</v>
      </c>
      <c r="E105" t="s">
        <v>6236</v>
      </c>
      <c r="F105" t="s">
        <v>6199</v>
      </c>
      <c r="G105" t="s">
        <v>6942</v>
      </c>
      <c r="H105" s="8">
        <v>45242</v>
      </c>
      <c r="I105">
        <v>4613748</v>
      </c>
      <c r="J105" t="s">
        <v>4641</v>
      </c>
    </row>
    <row r="106" spans="1:10" x14ac:dyDescent="0.25">
      <c r="A106" t="s">
        <v>1343</v>
      </c>
      <c r="B106" t="s">
        <v>5229</v>
      </c>
      <c r="D106" t="s">
        <v>5060</v>
      </c>
      <c r="E106" t="s">
        <v>6129</v>
      </c>
      <c r="F106" t="s">
        <v>6130</v>
      </c>
      <c r="G106" t="s">
        <v>6936</v>
      </c>
      <c r="H106" s="8">
        <v>43400</v>
      </c>
      <c r="I106">
        <v>594561</v>
      </c>
      <c r="J106" t="s">
        <v>4641</v>
      </c>
    </row>
    <row r="107" spans="1:10" x14ac:dyDescent="0.25">
      <c r="A107" t="s">
        <v>681</v>
      </c>
      <c r="B107" t="s">
        <v>5380</v>
      </c>
      <c r="C107" t="s">
        <v>7001</v>
      </c>
      <c r="D107" t="s">
        <v>5060</v>
      </c>
      <c r="E107" t="s">
        <v>6129</v>
      </c>
      <c r="F107" t="s">
        <v>6130</v>
      </c>
      <c r="G107" t="s">
        <v>6934</v>
      </c>
      <c r="H107" s="8">
        <v>44014</v>
      </c>
      <c r="I107">
        <v>2143974</v>
      </c>
      <c r="J107" t="s">
        <v>4641</v>
      </c>
    </row>
    <row r="108" spans="1:10" x14ac:dyDescent="0.25">
      <c r="A108" t="s">
        <v>1092</v>
      </c>
      <c r="B108" t="s">
        <v>5150</v>
      </c>
      <c r="C108" t="s">
        <v>7002</v>
      </c>
      <c r="D108" t="s">
        <v>5060</v>
      </c>
      <c r="E108" t="s">
        <v>6196</v>
      </c>
      <c r="F108" t="s">
        <v>6130</v>
      </c>
      <c r="G108" t="s">
        <v>6937</v>
      </c>
      <c r="H108" s="8">
        <v>42356</v>
      </c>
      <c r="I108">
        <v>1016387</v>
      </c>
      <c r="J108" t="s">
        <v>4641</v>
      </c>
    </row>
    <row r="109" spans="1:10" x14ac:dyDescent="0.25">
      <c r="A109" t="s">
        <v>778</v>
      </c>
      <c r="B109" t="s">
        <v>5432</v>
      </c>
      <c r="C109" t="s">
        <v>5751</v>
      </c>
      <c r="D109" t="s">
        <v>5060</v>
      </c>
      <c r="E109" t="s">
        <v>6198</v>
      </c>
      <c r="F109" t="s">
        <v>6199</v>
      </c>
      <c r="G109" t="s">
        <v>6936</v>
      </c>
      <c r="H109" s="8">
        <v>45034</v>
      </c>
      <c r="I109">
        <v>480418</v>
      </c>
      <c r="J109" t="s">
        <v>4641</v>
      </c>
    </row>
    <row r="110" spans="1:10" x14ac:dyDescent="0.25">
      <c r="A110" t="s">
        <v>760</v>
      </c>
      <c r="B110" t="s">
        <v>5364</v>
      </c>
      <c r="C110" t="s">
        <v>5737</v>
      </c>
      <c r="D110" t="s">
        <v>5060</v>
      </c>
      <c r="E110" t="s">
        <v>6198</v>
      </c>
      <c r="F110" t="s">
        <v>6199</v>
      </c>
      <c r="G110" t="s">
        <v>6937</v>
      </c>
      <c r="H110" s="8">
        <v>45123</v>
      </c>
      <c r="I110">
        <v>797202</v>
      </c>
      <c r="J110" t="s">
        <v>4641</v>
      </c>
    </row>
    <row r="111" spans="1:10" x14ac:dyDescent="0.25">
      <c r="A111" t="s">
        <v>700</v>
      </c>
      <c r="B111" t="s">
        <v>5231</v>
      </c>
      <c r="C111" t="s">
        <v>5047</v>
      </c>
      <c r="D111" t="s">
        <v>5060</v>
      </c>
      <c r="E111" t="s">
        <v>6198</v>
      </c>
      <c r="F111" t="s">
        <v>6199</v>
      </c>
      <c r="G111" t="s">
        <v>6936</v>
      </c>
      <c r="H111" s="8">
        <v>44103</v>
      </c>
      <c r="I111">
        <v>443076</v>
      </c>
      <c r="J111" t="s">
        <v>4641</v>
      </c>
    </row>
    <row r="112" spans="1:10" x14ac:dyDescent="0.25">
      <c r="A112" t="s">
        <v>1289</v>
      </c>
      <c r="B112" t="s">
        <v>5234</v>
      </c>
      <c r="C112" t="s">
        <v>7003</v>
      </c>
      <c r="D112" t="s">
        <v>5060</v>
      </c>
      <c r="E112" t="s">
        <v>6198</v>
      </c>
      <c r="F112" t="s">
        <v>6199</v>
      </c>
      <c r="G112" t="s">
        <v>6936</v>
      </c>
      <c r="H112" s="8">
        <v>45542</v>
      </c>
      <c r="I112">
        <v>427159</v>
      </c>
      <c r="J112" t="s">
        <v>4641</v>
      </c>
    </row>
    <row r="113" spans="1:10" x14ac:dyDescent="0.25">
      <c r="A113" t="s">
        <v>1431</v>
      </c>
      <c r="B113" t="s">
        <v>5386</v>
      </c>
      <c r="C113" t="s">
        <v>7004</v>
      </c>
      <c r="D113" t="s">
        <v>5060</v>
      </c>
      <c r="E113" t="s">
        <v>6196</v>
      </c>
      <c r="F113" t="s">
        <v>6130</v>
      </c>
      <c r="G113" t="s">
        <v>6934</v>
      </c>
      <c r="H113" s="8">
        <v>42999</v>
      </c>
      <c r="I113">
        <v>2397693</v>
      </c>
      <c r="J113" t="s">
        <v>4641</v>
      </c>
    </row>
    <row r="114" spans="1:10" x14ac:dyDescent="0.25">
      <c r="A114" t="s">
        <v>877</v>
      </c>
      <c r="B114" t="s">
        <v>5392</v>
      </c>
      <c r="C114" t="s">
        <v>6984</v>
      </c>
      <c r="D114" t="s">
        <v>5060</v>
      </c>
      <c r="E114" t="s">
        <v>6252</v>
      </c>
      <c r="F114" t="s">
        <v>6199</v>
      </c>
      <c r="G114" t="s">
        <v>6942</v>
      </c>
      <c r="H114" s="8">
        <v>42602</v>
      </c>
      <c r="I114">
        <v>4088351</v>
      </c>
      <c r="J114" t="s">
        <v>4641</v>
      </c>
    </row>
    <row r="115" spans="1:10" x14ac:dyDescent="0.25">
      <c r="A115" t="s">
        <v>131</v>
      </c>
      <c r="B115" t="s">
        <v>5076</v>
      </c>
      <c r="C115" t="s">
        <v>5015</v>
      </c>
      <c r="D115" t="s">
        <v>5060</v>
      </c>
      <c r="E115" t="s">
        <v>6129</v>
      </c>
      <c r="F115" t="s">
        <v>6130</v>
      </c>
      <c r="G115" t="s">
        <v>6934</v>
      </c>
      <c r="H115" s="8">
        <v>43035</v>
      </c>
      <c r="I115">
        <v>2425092</v>
      </c>
      <c r="J115" t="s">
        <v>4641</v>
      </c>
    </row>
    <row r="116" spans="1:10" x14ac:dyDescent="0.25">
      <c r="A116" t="s">
        <v>1471</v>
      </c>
      <c r="B116" t="s">
        <v>5295</v>
      </c>
      <c r="C116" t="s">
        <v>7005</v>
      </c>
      <c r="D116" t="s">
        <v>5060</v>
      </c>
      <c r="E116" t="s">
        <v>6196</v>
      </c>
      <c r="F116" t="s">
        <v>6130</v>
      </c>
      <c r="G116" t="s">
        <v>6937</v>
      </c>
      <c r="H116" s="8">
        <v>42559</v>
      </c>
      <c r="I116">
        <v>767131</v>
      </c>
      <c r="J116" t="s">
        <v>4641</v>
      </c>
    </row>
    <row r="117" spans="1:10" x14ac:dyDescent="0.25">
      <c r="A117" t="s">
        <v>2594</v>
      </c>
      <c r="B117" t="s">
        <v>5223</v>
      </c>
      <c r="C117" t="s">
        <v>7006</v>
      </c>
      <c r="D117" t="s">
        <v>5060</v>
      </c>
      <c r="E117" t="s">
        <v>6196</v>
      </c>
      <c r="F117" t="s">
        <v>6130</v>
      </c>
      <c r="G117" t="s">
        <v>6937</v>
      </c>
      <c r="H117" s="8">
        <v>43808</v>
      </c>
      <c r="I117">
        <v>900644</v>
      </c>
      <c r="J117" t="s">
        <v>4641</v>
      </c>
    </row>
    <row r="118" spans="1:10" x14ac:dyDescent="0.25">
      <c r="A118" t="s">
        <v>1453</v>
      </c>
      <c r="B118" t="s">
        <v>5054</v>
      </c>
      <c r="C118" t="s">
        <v>5733</v>
      </c>
      <c r="D118" t="s">
        <v>4962</v>
      </c>
      <c r="E118" t="s">
        <v>6236</v>
      </c>
      <c r="F118" t="s">
        <v>6199</v>
      </c>
      <c r="G118" t="s">
        <v>6937</v>
      </c>
      <c r="H118" s="8">
        <v>43967</v>
      </c>
      <c r="I118">
        <v>820955</v>
      </c>
      <c r="J118" t="s">
        <v>4641</v>
      </c>
    </row>
    <row r="119" spans="1:10" x14ac:dyDescent="0.25">
      <c r="A119" t="s">
        <v>728</v>
      </c>
      <c r="B119" t="s">
        <v>5236</v>
      </c>
      <c r="C119" t="s">
        <v>7007</v>
      </c>
      <c r="D119" t="s">
        <v>5060</v>
      </c>
      <c r="E119" t="s">
        <v>6196</v>
      </c>
      <c r="F119" t="s">
        <v>6130</v>
      </c>
      <c r="G119" t="s">
        <v>6934</v>
      </c>
      <c r="H119" s="8">
        <v>44363</v>
      </c>
      <c r="I119">
        <v>2120932</v>
      </c>
      <c r="J119" t="s">
        <v>4641</v>
      </c>
    </row>
    <row r="120" spans="1:10" x14ac:dyDescent="0.25">
      <c r="A120" t="s">
        <v>523</v>
      </c>
      <c r="B120" t="s">
        <v>5239</v>
      </c>
      <c r="C120" t="s">
        <v>7008</v>
      </c>
      <c r="D120" t="s">
        <v>5060</v>
      </c>
      <c r="E120" t="s">
        <v>6129</v>
      </c>
      <c r="F120" t="s">
        <v>6130</v>
      </c>
      <c r="G120" t="s">
        <v>6934</v>
      </c>
      <c r="H120" s="8">
        <v>44314</v>
      </c>
      <c r="I120">
        <v>2326014</v>
      </c>
      <c r="J120" t="s">
        <v>4641</v>
      </c>
    </row>
    <row r="121" spans="1:10" x14ac:dyDescent="0.25">
      <c r="A121" t="s">
        <v>519</v>
      </c>
      <c r="B121" t="s">
        <v>5242</v>
      </c>
      <c r="C121" t="s">
        <v>5181</v>
      </c>
      <c r="D121" t="s">
        <v>5060</v>
      </c>
      <c r="E121" t="s">
        <v>6236</v>
      </c>
      <c r="F121" t="s">
        <v>6199</v>
      </c>
      <c r="G121" t="s">
        <v>6936</v>
      </c>
      <c r="H121" s="8">
        <v>44983</v>
      </c>
      <c r="I121">
        <v>590020</v>
      </c>
      <c r="J121" t="s">
        <v>4641</v>
      </c>
    </row>
    <row r="122" spans="1:10" x14ac:dyDescent="0.25">
      <c r="A122" t="s">
        <v>973</v>
      </c>
      <c r="B122" t="s">
        <v>5474</v>
      </c>
      <c r="C122" t="s">
        <v>7009</v>
      </c>
      <c r="D122" t="s">
        <v>5060</v>
      </c>
      <c r="E122" t="s">
        <v>6252</v>
      </c>
      <c r="F122" t="s">
        <v>6199</v>
      </c>
      <c r="G122" t="s">
        <v>6936</v>
      </c>
      <c r="H122" s="8">
        <v>45359</v>
      </c>
      <c r="I122">
        <v>542771</v>
      </c>
      <c r="J122" t="s">
        <v>4641</v>
      </c>
    </row>
    <row r="123" spans="1:10" x14ac:dyDescent="0.25">
      <c r="A123" t="s">
        <v>259</v>
      </c>
      <c r="B123" t="s">
        <v>5190</v>
      </c>
      <c r="C123" t="s">
        <v>7010</v>
      </c>
      <c r="D123" t="s">
        <v>5060</v>
      </c>
      <c r="E123" t="s">
        <v>6252</v>
      </c>
      <c r="F123" t="s">
        <v>6199</v>
      </c>
      <c r="G123" t="s">
        <v>6936</v>
      </c>
      <c r="H123" s="8">
        <v>44934</v>
      </c>
      <c r="I123">
        <v>563088</v>
      </c>
      <c r="J123" t="s">
        <v>4641</v>
      </c>
    </row>
    <row r="124" spans="1:10" x14ac:dyDescent="0.25">
      <c r="A124" t="s">
        <v>671</v>
      </c>
      <c r="B124" t="s">
        <v>5529</v>
      </c>
      <c r="C124" t="s">
        <v>7011</v>
      </c>
      <c r="D124" t="s">
        <v>5060</v>
      </c>
      <c r="E124" t="s">
        <v>6198</v>
      </c>
      <c r="F124" t="s">
        <v>6199</v>
      </c>
      <c r="G124" t="s">
        <v>6936</v>
      </c>
      <c r="H124" s="8">
        <v>43646</v>
      </c>
      <c r="I124">
        <v>520137</v>
      </c>
      <c r="J124" t="s">
        <v>4641</v>
      </c>
    </row>
    <row r="125" spans="1:10" x14ac:dyDescent="0.25">
      <c r="A125" t="s">
        <v>270</v>
      </c>
      <c r="B125" t="s">
        <v>5280</v>
      </c>
      <c r="C125" t="s">
        <v>7012</v>
      </c>
      <c r="D125" t="s">
        <v>5060</v>
      </c>
      <c r="E125" t="s">
        <v>6129</v>
      </c>
      <c r="F125" t="s">
        <v>6130</v>
      </c>
      <c r="G125" t="s">
        <v>6937</v>
      </c>
      <c r="H125" s="8">
        <v>44698</v>
      </c>
      <c r="I125">
        <v>817396</v>
      </c>
      <c r="J125" t="s">
        <v>4641</v>
      </c>
    </row>
    <row r="126" spans="1:10" x14ac:dyDescent="0.25">
      <c r="A126" t="s">
        <v>840</v>
      </c>
      <c r="B126" t="s">
        <v>5300</v>
      </c>
      <c r="C126" t="s">
        <v>5674</v>
      </c>
      <c r="D126" t="s">
        <v>5060</v>
      </c>
      <c r="E126" t="s">
        <v>6236</v>
      </c>
      <c r="F126" t="s">
        <v>6199</v>
      </c>
      <c r="G126" t="s">
        <v>6937</v>
      </c>
      <c r="H126" s="8">
        <v>45087</v>
      </c>
      <c r="I126">
        <v>1069200</v>
      </c>
      <c r="J126" t="s">
        <v>4641</v>
      </c>
    </row>
    <row r="127" spans="1:10" x14ac:dyDescent="0.25">
      <c r="A127" t="s">
        <v>1403</v>
      </c>
      <c r="B127" t="s">
        <v>5560</v>
      </c>
      <c r="C127" t="s">
        <v>7013</v>
      </c>
      <c r="D127" t="s">
        <v>5060</v>
      </c>
      <c r="E127" t="s">
        <v>6196</v>
      </c>
      <c r="F127" t="s">
        <v>6130</v>
      </c>
      <c r="G127" t="s">
        <v>6934</v>
      </c>
      <c r="H127" s="8">
        <v>44096</v>
      </c>
      <c r="I127">
        <v>2213249</v>
      </c>
      <c r="J127" t="s">
        <v>4641</v>
      </c>
    </row>
    <row r="128" spans="1:10" x14ac:dyDescent="0.25">
      <c r="A128" t="s">
        <v>53</v>
      </c>
      <c r="B128" t="s">
        <v>5059</v>
      </c>
      <c r="C128" t="s">
        <v>7002</v>
      </c>
      <c r="D128" t="s">
        <v>5060</v>
      </c>
      <c r="E128" t="s">
        <v>6196</v>
      </c>
      <c r="F128" t="s">
        <v>6130</v>
      </c>
      <c r="G128" t="s">
        <v>6937</v>
      </c>
      <c r="H128" s="8">
        <v>42622</v>
      </c>
      <c r="I128">
        <v>1079276</v>
      </c>
      <c r="J128" t="s">
        <v>4641</v>
      </c>
    </row>
    <row r="129" spans="1:10" x14ac:dyDescent="0.25">
      <c r="A129" t="s">
        <v>2009</v>
      </c>
      <c r="B129" t="s">
        <v>5177</v>
      </c>
      <c r="C129" t="s">
        <v>6377</v>
      </c>
      <c r="D129" t="s">
        <v>5060</v>
      </c>
      <c r="E129" t="s">
        <v>6196</v>
      </c>
      <c r="F129" t="s">
        <v>6130</v>
      </c>
      <c r="G129" t="s">
        <v>6934</v>
      </c>
      <c r="H129" s="8">
        <v>42480</v>
      </c>
      <c r="I129">
        <v>2138213</v>
      </c>
      <c r="J129" t="s">
        <v>4641</v>
      </c>
    </row>
    <row r="130" spans="1:10" x14ac:dyDescent="0.25">
      <c r="A130" t="s">
        <v>1905</v>
      </c>
      <c r="B130" t="s">
        <v>5249</v>
      </c>
      <c r="C130" t="s">
        <v>5886</v>
      </c>
      <c r="D130" t="s">
        <v>5060</v>
      </c>
      <c r="E130" t="s">
        <v>6129</v>
      </c>
      <c r="F130" t="s">
        <v>6130</v>
      </c>
      <c r="G130" t="s">
        <v>6936</v>
      </c>
      <c r="H130" s="8">
        <v>43431</v>
      </c>
      <c r="I130">
        <v>442084</v>
      </c>
      <c r="J130" t="s">
        <v>4641</v>
      </c>
    </row>
    <row r="131" spans="1:10" x14ac:dyDescent="0.25">
      <c r="A131" t="s">
        <v>433</v>
      </c>
      <c r="B131" t="s">
        <v>5544</v>
      </c>
      <c r="C131" t="s">
        <v>7014</v>
      </c>
      <c r="D131" t="s">
        <v>5060</v>
      </c>
      <c r="E131" t="s">
        <v>6196</v>
      </c>
      <c r="F131" t="s">
        <v>6130</v>
      </c>
      <c r="G131" t="s">
        <v>6937</v>
      </c>
      <c r="H131" s="8">
        <v>45483</v>
      </c>
      <c r="I131">
        <v>969110</v>
      </c>
      <c r="J131" t="s">
        <v>4641</v>
      </c>
    </row>
    <row r="132" spans="1:10" x14ac:dyDescent="0.25">
      <c r="A132" t="s">
        <v>478</v>
      </c>
      <c r="B132" t="s">
        <v>5252</v>
      </c>
      <c r="C132" t="s">
        <v>7015</v>
      </c>
      <c r="D132" t="s">
        <v>5060</v>
      </c>
      <c r="E132" t="s">
        <v>6252</v>
      </c>
      <c r="F132" t="s">
        <v>6199</v>
      </c>
      <c r="G132" t="s">
        <v>6934</v>
      </c>
      <c r="H132" s="8">
        <v>42719</v>
      </c>
      <c r="I132">
        <v>2124862</v>
      </c>
      <c r="J132" t="s">
        <v>4641</v>
      </c>
    </row>
    <row r="133" spans="1:10" x14ac:dyDescent="0.25">
      <c r="A133" t="s">
        <v>606</v>
      </c>
      <c r="B133" t="s">
        <v>5696</v>
      </c>
      <c r="C133" t="s">
        <v>7016</v>
      </c>
      <c r="D133" t="s">
        <v>5060</v>
      </c>
      <c r="E133" t="s">
        <v>6196</v>
      </c>
      <c r="F133" t="s">
        <v>6130</v>
      </c>
      <c r="G133" t="s">
        <v>6936</v>
      </c>
      <c r="H133" s="8">
        <v>42768</v>
      </c>
      <c r="I133">
        <v>494226</v>
      </c>
      <c r="J133" t="s">
        <v>4641</v>
      </c>
    </row>
    <row r="134" spans="1:10" x14ac:dyDescent="0.25">
      <c r="A134" t="s">
        <v>1398</v>
      </c>
      <c r="B134" t="s">
        <v>5256</v>
      </c>
      <c r="C134" t="s">
        <v>7017</v>
      </c>
      <c r="D134" t="s">
        <v>5060</v>
      </c>
      <c r="E134" t="s">
        <v>6236</v>
      </c>
      <c r="F134" t="s">
        <v>6199</v>
      </c>
      <c r="G134" t="s">
        <v>6942</v>
      </c>
      <c r="H134" s="8">
        <v>43597</v>
      </c>
      <c r="I134">
        <v>4934958</v>
      </c>
      <c r="J134" t="s">
        <v>4641</v>
      </c>
    </row>
    <row r="135" spans="1:10" x14ac:dyDescent="0.25">
      <c r="A135" t="s">
        <v>847</v>
      </c>
      <c r="B135" t="s">
        <v>5108</v>
      </c>
      <c r="C135" t="s">
        <v>7018</v>
      </c>
      <c r="D135" t="s">
        <v>5060</v>
      </c>
      <c r="E135" t="s">
        <v>6252</v>
      </c>
      <c r="F135" t="s">
        <v>6199</v>
      </c>
      <c r="G135" t="s">
        <v>6934</v>
      </c>
      <c r="H135" s="8">
        <v>42421</v>
      </c>
      <c r="I135">
        <v>2151660</v>
      </c>
      <c r="J135" t="s">
        <v>4641</v>
      </c>
    </row>
    <row r="136" spans="1:10" x14ac:dyDescent="0.25">
      <c r="A136" t="s">
        <v>1169</v>
      </c>
      <c r="B136" t="s">
        <v>5628</v>
      </c>
      <c r="C136" t="s">
        <v>7019</v>
      </c>
      <c r="D136" t="s">
        <v>5060</v>
      </c>
      <c r="E136" t="s">
        <v>6252</v>
      </c>
      <c r="F136" t="s">
        <v>6199</v>
      </c>
      <c r="G136" t="s">
        <v>6936</v>
      </c>
      <c r="H136" s="8">
        <v>44450</v>
      </c>
      <c r="I136">
        <v>531978</v>
      </c>
      <c r="J136" t="s">
        <v>4641</v>
      </c>
    </row>
    <row r="137" spans="1:10" x14ac:dyDescent="0.25">
      <c r="A137" t="s">
        <v>372</v>
      </c>
      <c r="B137" t="s">
        <v>5259</v>
      </c>
      <c r="C137" t="s">
        <v>7020</v>
      </c>
      <c r="D137" t="s">
        <v>5060</v>
      </c>
      <c r="E137" t="s">
        <v>6236</v>
      </c>
      <c r="F137" t="s">
        <v>6199</v>
      </c>
      <c r="G137" t="s">
        <v>6934</v>
      </c>
      <c r="H137" s="8">
        <v>44533</v>
      </c>
      <c r="I137">
        <v>2496578</v>
      </c>
      <c r="J137" t="s">
        <v>4641</v>
      </c>
    </row>
    <row r="138" spans="1:10" x14ac:dyDescent="0.25">
      <c r="A138" t="s">
        <v>2478</v>
      </c>
      <c r="B138" t="s">
        <v>5245</v>
      </c>
      <c r="C138" t="s">
        <v>5670</v>
      </c>
      <c r="D138" t="s">
        <v>5060</v>
      </c>
      <c r="E138" t="s">
        <v>6129</v>
      </c>
      <c r="F138" t="s">
        <v>6130</v>
      </c>
      <c r="G138" t="s">
        <v>6942</v>
      </c>
      <c r="H138" s="8">
        <v>43287</v>
      </c>
      <c r="I138">
        <v>4200752</v>
      </c>
      <c r="J138" t="s">
        <v>4641</v>
      </c>
    </row>
    <row r="139" spans="1:10" x14ac:dyDescent="0.25">
      <c r="A139" t="s">
        <v>395</v>
      </c>
      <c r="B139" t="s">
        <v>5262</v>
      </c>
      <c r="C139" t="s">
        <v>5746</v>
      </c>
      <c r="D139" t="s">
        <v>5060</v>
      </c>
      <c r="E139" t="s">
        <v>6198</v>
      </c>
      <c r="F139" t="s">
        <v>6199</v>
      </c>
      <c r="G139" t="s">
        <v>6936</v>
      </c>
      <c r="H139" s="8">
        <v>43596</v>
      </c>
      <c r="I139">
        <v>529374</v>
      </c>
      <c r="J139" t="s">
        <v>4641</v>
      </c>
    </row>
    <row r="140" spans="1:10" x14ac:dyDescent="0.25">
      <c r="A140" t="s">
        <v>445</v>
      </c>
      <c r="B140" t="s">
        <v>5925</v>
      </c>
      <c r="C140" t="s">
        <v>6054</v>
      </c>
      <c r="D140" t="s">
        <v>5060</v>
      </c>
      <c r="E140" t="s">
        <v>6236</v>
      </c>
      <c r="F140" t="s">
        <v>6199</v>
      </c>
      <c r="G140" t="s">
        <v>6934</v>
      </c>
      <c r="H140" s="8">
        <v>44845</v>
      </c>
      <c r="I140">
        <v>2297282</v>
      </c>
      <c r="J140" t="s">
        <v>4641</v>
      </c>
    </row>
    <row r="141" spans="1:10" x14ac:dyDescent="0.25">
      <c r="A141" t="s">
        <v>709</v>
      </c>
      <c r="B141" t="s">
        <v>5314</v>
      </c>
      <c r="C141" t="s">
        <v>5684</v>
      </c>
      <c r="D141" t="s">
        <v>5060</v>
      </c>
      <c r="E141" t="s">
        <v>6196</v>
      </c>
      <c r="F141" t="s">
        <v>6130</v>
      </c>
      <c r="G141" t="s">
        <v>6942</v>
      </c>
      <c r="H141" s="8">
        <v>44542</v>
      </c>
      <c r="I141">
        <v>5188197</v>
      </c>
      <c r="J141" t="s">
        <v>4641</v>
      </c>
    </row>
    <row r="142" spans="1:10" x14ac:dyDescent="0.25">
      <c r="A142" t="s">
        <v>385</v>
      </c>
      <c r="B142" t="s">
        <v>5514</v>
      </c>
      <c r="C142" t="s">
        <v>5104</v>
      </c>
      <c r="D142" t="s">
        <v>4992</v>
      </c>
      <c r="E142" t="s">
        <v>6142</v>
      </c>
      <c r="F142" t="s">
        <v>6142</v>
      </c>
      <c r="G142" t="s">
        <v>6936</v>
      </c>
      <c r="H142" s="8">
        <v>44305</v>
      </c>
      <c r="I142">
        <v>496598</v>
      </c>
      <c r="J142" t="s">
        <v>4641</v>
      </c>
    </row>
    <row r="143" spans="1:10" x14ac:dyDescent="0.25">
      <c r="A143" t="s">
        <v>2307</v>
      </c>
      <c r="B143" t="s">
        <v>5185</v>
      </c>
      <c r="C143" t="s">
        <v>7021</v>
      </c>
      <c r="D143" t="s">
        <v>4992</v>
      </c>
      <c r="E143" t="s">
        <v>6230</v>
      </c>
      <c r="F143" t="s">
        <v>6231</v>
      </c>
      <c r="G143" t="s">
        <v>6942</v>
      </c>
      <c r="H143" s="8">
        <v>42343</v>
      </c>
      <c r="I143">
        <v>5078512</v>
      </c>
      <c r="J143" t="s">
        <v>4641</v>
      </c>
    </row>
    <row r="144" spans="1:10" x14ac:dyDescent="0.25">
      <c r="A144" t="s">
        <v>715</v>
      </c>
      <c r="B144" t="s">
        <v>5438</v>
      </c>
      <c r="C144" t="s">
        <v>7022</v>
      </c>
      <c r="D144" t="s">
        <v>4992</v>
      </c>
      <c r="E144" t="s">
        <v>6165</v>
      </c>
      <c r="F144" t="s">
        <v>6166</v>
      </c>
      <c r="G144" t="s">
        <v>6934</v>
      </c>
      <c r="H144" s="8">
        <v>43187</v>
      </c>
      <c r="I144">
        <v>2471169</v>
      </c>
      <c r="J144" t="s">
        <v>4641</v>
      </c>
    </row>
    <row r="145" spans="1:10" x14ac:dyDescent="0.25">
      <c r="A145" t="s">
        <v>315</v>
      </c>
      <c r="B145" t="s">
        <v>5257</v>
      </c>
      <c r="C145" t="s">
        <v>5023</v>
      </c>
      <c r="D145" t="s">
        <v>4992</v>
      </c>
      <c r="E145" t="s">
        <v>6091</v>
      </c>
      <c r="F145" t="s">
        <v>6092</v>
      </c>
      <c r="G145" t="s">
        <v>6942</v>
      </c>
      <c r="H145" s="8">
        <v>44097</v>
      </c>
      <c r="I145">
        <v>4727024</v>
      </c>
      <c r="J145" t="s">
        <v>4641</v>
      </c>
    </row>
    <row r="146" spans="1:10" x14ac:dyDescent="0.25">
      <c r="A146" t="s">
        <v>514</v>
      </c>
      <c r="B146" t="s">
        <v>5265</v>
      </c>
      <c r="C146" t="s">
        <v>5910</v>
      </c>
      <c r="D146" t="s">
        <v>4992</v>
      </c>
      <c r="E146" t="s">
        <v>6240</v>
      </c>
      <c r="F146" t="s">
        <v>6092</v>
      </c>
      <c r="G146" t="s">
        <v>6936</v>
      </c>
      <c r="H146" s="8">
        <v>45117</v>
      </c>
      <c r="I146">
        <v>520611</v>
      </c>
      <c r="J146" t="s">
        <v>4641</v>
      </c>
    </row>
    <row r="147" spans="1:10" x14ac:dyDescent="0.25">
      <c r="A147" t="s">
        <v>2224</v>
      </c>
      <c r="B147" t="s">
        <v>5470</v>
      </c>
      <c r="C147" t="s">
        <v>7023</v>
      </c>
      <c r="D147" t="s">
        <v>4992</v>
      </c>
      <c r="E147" t="s">
        <v>6230</v>
      </c>
      <c r="F147" t="s">
        <v>6231</v>
      </c>
      <c r="G147" t="s">
        <v>6942</v>
      </c>
      <c r="H147" s="8">
        <v>43224</v>
      </c>
      <c r="I147">
        <v>4533328</v>
      </c>
      <c r="J147" t="s">
        <v>4641</v>
      </c>
    </row>
    <row r="148" spans="1:10" x14ac:dyDescent="0.25">
      <c r="A148" t="s">
        <v>1368</v>
      </c>
      <c r="B148" t="s">
        <v>5591</v>
      </c>
      <c r="C148" t="s">
        <v>7024</v>
      </c>
      <c r="D148" t="s">
        <v>4992</v>
      </c>
      <c r="E148" t="s">
        <v>6240</v>
      </c>
      <c r="F148" t="s">
        <v>6092</v>
      </c>
      <c r="G148" t="s">
        <v>6934</v>
      </c>
      <c r="H148" s="8">
        <v>45181</v>
      </c>
      <c r="I148">
        <v>2031606</v>
      </c>
      <c r="J148" t="s">
        <v>4641</v>
      </c>
    </row>
    <row r="149" spans="1:10" x14ac:dyDescent="0.25">
      <c r="A149" t="s">
        <v>968</v>
      </c>
      <c r="B149" t="s">
        <v>5411</v>
      </c>
      <c r="C149" t="s">
        <v>7025</v>
      </c>
      <c r="D149" t="s">
        <v>4992</v>
      </c>
      <c r="E149" t="s">
        <v>6091</v>
      </c>
      <c r="F149" t="s">
        <v>6092</v>
      </c>
      <c r="G149" t="s">
        <v>6934</v>
      </c>
      <c r="H149" s="8">
        <v>42684</v>
      </c>
      <c r="I149">
        <v>2474333</v>
      </c>
      <c r="J149" t="s">
        <v>4641</v>
      </c>
    </row>
    <row r="150" spans="1:10" x14ac:dyDescent="0.25">
      <c r="A150" t="s">
        <v>1936</v>
      </c>
      <c r="B150" t="s">
        <v>5950</v>
      </c>
      <c r="C150" t="s">
        <v>7026</v>
      </c>
      <c r="D150" t="s">
        <v>4992</v>
      </c>
      <c r="E150" t="s">
        <v>6165</v>
      </c>
      <c r="F150" t="s">
        <v>6166</v>
      </c>
      <c r="G150" t="s">
        <v>6934</v>
      </c>
      <c r="H150" s="8">
        <v>44449</v>
      </c>
      <c r="I150">
        <v>2119213</v>
      </c>
      <c r="J150" t="s">
        <v>4641</v>
      </c>
    </row>
    <row r="151" spans="1:10" x14ac:dyDescent="0.25">
      <c r="A151" t="s">
        <v>1185</v>
      </c>
      <c r="B151" t="s">
        <v>5983</v>
      </c>
      <c r="C151" t="s">
        <v>7027</v>
      </c>
      <c r="D151" t="s">
        <v>4992</v>
      </c>
      <c r="E151" t="s">
        <v>6240</v>
      </c>
      <c r="F151" t="s">
        <v>6092</v>
      </c>
      <c r="G151" t="s">
        <v>6942</v>
      </c>
      <c r="H151" s="8">
        <v>44787</v>
      </c>
      <c r="I151">
        <v>4038552</v>
      </c>
      <c r="J151" t="s">
        <v>4641</v>
      </c>
    </row>
    <row r="152" spans="1:10" x14ac:dyDescent="0.25">
      <c r="A152" t="s">
        <v>1044</v>
      </c>
      <c r="B152" t="s">
        <v>5517</v>
      </c>
      <c r="C152" t="s">
        <v>6523</v>
      </c>
      <c r="D152" t="s">
        <v>4992</v>
      </c>
      <c r="E152" t="s">
        <v>6230</v>
      </c>
      <c r="F152" t="s">
        <v>6231</v>
      </c>
      <c r="G152" t="s">
        <v>6934</v>
      </c>
      <c r="H152" s="8">
        <v>44878</v>
      </c>
      <c r="I152">
        <v>2062251</v>
      </c>
      <c r="J152" t="s">
        <v>4641</v>
      </c>
    </row>
    <row r="153" spans="1:10" x14ac:dyDescent="0.25">
      <c r="A153" t="s">
        <v>1744</v>
      </c>
      <c r="B153" t="s">
        <v>5472</v>
      </c>
      <c r="C153" t="s">
        <v>5776</v>
      </c>
      <c r="D153" t="s">
        <v>4992</v>
      </c>
      <c r="E153" t="s">
        <v>6240</v>
      </c>
      <c r="F153" t="s">
        <v>6092</v>
      </c>
      <c r="G153" t="s">
        <v>6934</v>
      </c>
      <c r="H153" s="8">
        <v>44009</v>
      </c>
      <c r="I153">
        <v>2314617</v>
      </c>
      <c r="J153" t="s">
        <v>4641</v>
      </c>
    </row>
    <row r="154" spans="1:10" x14ac:dyDescent="0.25">
      <c r="A154" t="s">
        <v>1820</v>
      </c>
      <c r="B154" t="s">
        <v>5347</v>
      </c>
      <c r="C154" t="s">
        <v>7028</v>
      </c>
      <c r="D154" t="s">
        <v>4992</v>
      </c>
      <c r="E154" t="s">
        <v>6240</v>
      </c>
      <c r="F154" t="s">
        <v>6092</v>
      </c>
      <c r="G154" t="s">
        <v>6942</v>
      </c>
      <c r="H154" s="8">
        <v>44600</v>
      </c>
      <c r="I154">
        <v>4459489</v>
      </c>
      <c r="J154" t="s">
        <v>4641</v>
      </c>
    </row>
    <row r="155" spans="1:10" x14ac:dyDescent="0.25">
      <c r="A155" t="s">
        <v>1086</v>
      </c>
      <c r="B155" t="s">
        <v>5343</v>
      </c>
      <c r="C155" t="s">
        <v>5078</v>
      </c>
      <c r="D155" t="s">
        <v>4992</v>
      </c>
      <c r="E155" t="s">
        <v>6240</v>
      </c>
      <c r="F155" t="s">
        <v>6092</v>
      </c>
      <c r="G155" t="s">
        <v>6942</v>
      </c>
      <c r="H155" s="8">
        <v>43345</v>
      </c>
      <c r="I155">
        <v>5193529</v>
      </c>
      <c r="J155" t="s">
        <v>4641</v>
      </c>
    </row>
    <row r="156" spans="1:10" x14ac:dyDescent="0.25">
      <c r="A156" t="s">
        <v>465</v>
      </c>
      <c r="B156" t="s">
        <v>4991</v>
      </c>
      <c r="C156" t="s">
        <v>7029</v>
      </c>
      <c r="D156" t="s">
        <v>4992</v>
      </c>
      <c r="E156" t="s">
        <v>6142</v>
      </c>
      <c r="F156" t="s">
        <v>6142</v>
      </c>
      <c r="G156" t="s">
        <v>6942</v>
      </c>
      <c r="H156" s="8">
        <v>45487</v>
      </c>
      <c r="I156">
        <v>5078192</v>
      </c>
      <c r="J156" t="s">
        <v>4641</v>
      </c>
    </row>
    <row r="157" spans="1:10" x14ac:dyDescent="0.25">
      <c r="A157" t="s">
        <v>2642</v>
      </c>
      <c r="B157" t="s">
        <v>6017</v>
      </c>
      <c r="C157" t="s">
        <v>5332</v>
      </c>
      <c r="D157" t="s">
        <v>4992</v>
      </c>
      <c r="E157" t="s">
        <v>6230</v>
      </c>
      <c r="F157" t="s">
        <v>6231</v>
      </c>
      <c r="G157" t="s">
        <v>6937</v>
      </c>
      <c r="H157" s="8">
        <v>44031</v>
      </c>
      <c r="I157">
        <v>866702</v>
      </c>
      <c r="J157" t="s">
        <v>4641</v>
      </c>
    </row>
    <row r="158" spans="1:10" x14ac:dyDescent="0.25">
      <c r="A158" t="s">
        <v>1162</v>
      </c>
      <c r="B158" t="s">
        <v>5267</v>
      </c>
      <c r="C158" t="s">
        <v>6031</v>
      </c>
      <c r="D158" t="s">
        <v>4992</v>
      </c>
      <c r="E158" t="s">
        <v>6240</v>
      </c>
      <c r="F158" t="s">
        <v>6092</v>
      </c>
      <c r="G158" t="s">
        <v>6936</v>
      </c>
      <c r="H158" s="8">
        <v>45496</v>
      </c>
      <c r="I158">
        <v>562953</v>
      </c>
      <c r="J158" t="s">
        <v>4641</v>
      </c>
    </row>
    <row r="159" spans="1:10" x14ac:dyDescent="0.25">
      <c r="A159" t="s">
        <v>96</v>
      </c>
      <c r="B159" t="s">
        <v>5534</v>
      </c>
      <c r="C159" t="s">
        <v>5478</v>
      </c>
      <c r="D159" t="s">
        <v>4992</v>
      </c>
      <c r="E159" t="s">
        <v>6142</v>
      </c>
      <c r="F159" t="s">
        <v>6142</v>
      </c>
      <c r="G159" t="s">
        <v>6942</v>
      </c>
      <c r="H159" s="8">
        <v>42071</v>
      </c>
      <c r="I159">
        <v>5288856</v>
      </c>
      <c r="J159" t="s">
        <v>4641</v>
      </c>
    </row>
    <row r="160" spans="1:10" x14ac:dyDescent="0.25">
      <c r="A160" t="s">
        <v>887</v>
      </c>
      <c r="B160" t="s">
        <v>5844</v>
      </c>
      <c r="C160" t="s">
        <v>5841</v>
      </c>
      <c r="D160" t="s">
        <v>4992</v>
      </c>
      <c r="E160" t="s">
        <v>6165</v>
      </c>
      <c r="F160" t="s">
        <v>6166</v>
      </c>
      <c r="G160" t="s">
        <v>6934</v>
      </c>
      <c r="H160" s="8">
        <v>44825</v>
      </c>
      <c r="I160">
        <v>2549253</v>
      </c>
      <c r="J160" t="s">
        <v>4641</v>
      </c>
    </row>
    <row r="161" spans="1:10" x14ac:dyDescent="0.25">
      <c r="A161" t="s">
        <v>589</v>
      </c>
      <c r="B161" t="s">
        <v>5821</v>
      </c>
      <c r="C161" t="s">
        <v>7030</v>
      </c>
      <c r="D161" t="s">
        <v>4992</v>
      </c>
      <c r="E161" t="s">
        <v>6240</v>
      </c>
      <c r="F161" t="s">
        <v>6092</v>
      </c>
      <c r="G161" t="s">
        <v>6942</v>
      </c>
      <c r="H161" s="8">
        <v>43030</v>
      </c>
      <c r="I161">
        <v>4410653</v>
      </c>
      <c r="J161" t="s">
        <v>4641</v>
      </c>
    </row>
    <row r="162" spans="1:10" x14ac:dyDescent="0.25">
      <c r="A162" t="s">
        <v>1893</v>
      </c>
      <c r="B162" t="s">
        <v>5269</v>
      </c>
      <c r="C162" t="s">
        <v>5951</v>
      </c>
      <c r="D162" t="s">
        <v>4992</v>
      </c>
      <c r="E162" t="s">
        <v>6165</v>
      </c>
      <c r="F162" t="s">
        <v>6166</v>
      </c>
      <c r="G162" t="s">
        <v>6942</v>
      </c>
      <c r="H162" s="8">
        <v>43763</v>
      </c>
      <c r="I162">
        <v>4933324</v>
      </c>
      <c r="J162" t="s">
        <v>4641</v>
      </c>
    </row>
    <row r="163" spans="1:10" x14ac:dyDescent="0.25">
      <c r="A163" t="s">
        <v>653</v>
      </c>
      <c r="B163" t="s">
        <v>5451</v>
      </c>
      <c r="C163" t="s">
        <v>7031</v>
      </c>
      <c r="D163" t="s">
        <v>4992</v>
      </c>
      <c r="E163" t="s">
        <v>6142</v>
      </c>
      <c r="F163" t="s">
        <v>6142</v>
      </c>
      <c r="G163" t="s">
        <v>6936</v>
      </c>
      <c r="H163" s="8">
        <v>42931</v>
      </c>
      <c r="I163">
        <v>426625</v>
      </c>
      <c r="J163" t="s">
        <v>4641</v>
      </c>
    </row>
    <row r="164" spans="1:10" x14ac:dyDescent="0.25">
      <c r="A164" t="s">
        <v>1081</v>
      </c>
      <c r="B164" t="s">
        <v>5598</v>
      </c>
      <c r="C164" t="s">
        <v>5781</v>
      </c>
      <c r="D164" t="s">
        <v>4992</v>
      </c>
      <c r="E164" t="s">
        <v>6240</v>
      </c>
      <c r="F164" t="s">
        <v>6092</v>
      </c>
      <c r="G164" t="s">
        <v>6942</v>
      </c>
      <c r="H164" s="8">
        <v>43961</v>
      </c>
      <c r="I164">
        <v>4185591</v>
      </c>
      <c r="J164" t="s">
        <v>4641</v>
      </c>
    </row>
    <row r="165" spans="1:10" x14ac:dyDescent="0.25">
      <c r="A165" t="s">
        <v>1476</v>
      </c>
      <c r="B165" t="s">
        <v>5025</v>
      </c>
      <c r="C165" t="s">
        <v>5382</v>
      </c>
      <c r="D165" t="s">
        <v>4992</v>
      </c>
      <c r="E165" t="s">
        <v>6142</v>
      </c>
      <c r="F165" t="s">
        <v>6142</v>
      </c>
      <c r="G165" t="s">
        <v>6937</v>
      </c>
      <c r="H165" s="8">
        <v>43510</v>
      </c>
      <c r="I165">
        <v>808195</v>
      </c>
      <c r="J165" t="s">
        <v>4641</v>
      </c>
    </row>
    <row r="166" spans="1:10" x14ac:dyDescent="0.25">
      <c r="A166" t="s">
        <v>791</v>
      </c>
      <c r="B166" t="s">
        <v>5587</v>
      </c>
      <c r="C166" t="s">
        <v>5955</v>
      </c>
      <c r="D166" t="s">
        <v>4992</v>
      </c>
      <c r="E166" t="s">
        <v>6165</v>
      </c>
      <c r="F166" t="s">
        <v>6166</v>
      </c>
      <c r="G166" t="s">
        <v>6942</v>
      </c>
      <c r="H166" s="8">
        <v>44177</v>
      </c>
      <c r="I166">
        <v>4786252</v>
      </c>
      <c r="J166" t="s">
        <v>4641</v>
      </c>
    </row>
    <row r="167" spans="1:10" x14ac:dyDescent="0.25">
      <c r="A167" t="s">
        <v>6916</v>
      </c>
      <c r="B167" t="s">
        <v>7032</v>
      </c>
      <c r="C167" t="s">
        <v>7033</v>
      </c>
      <c r="D167" t="s">
        <v>5163</v>
      </c>
      <c r="E167" t="s">
        <v>6118</v>
      </c>
      <c r="F167" t="s">
        <v>6119</v>
      </c>
      <c r="G167" t="s">
        <v>6936</v>
      </c>
      <c r="H167" s="8">
        <v>43691</v>
      </c>
      <c r="I167">
        <v>575493</v>
      </c>
      <c r="J167" t="s">
        <v>4641</v>
      </c>
    </row>
    <row r="168" spans="1:10" x14ac:dyDescent="0.25">
      <c r="A168" t="s">
        <v>825</v>
      </c>
      <c r="B168" t="s">
        <v>5271</v>
      </c>
      <c r="C168" t="s">
        <v>7034</v>
      </c>
      <c r="D168" t="s">
        <v>5163</v>
      </c>
      <c r="E168" t="s">
        <v>6113</v>
      </c>
      <c r="F168" t="s">
        <v>6114</v>
      </c>
      <c r="G168" t="s">
        <v>6936</v>
      </c>
      <c r="H168" s="8">
        <v>44419</v>
      </c>
      <c r="I168">
        <v>486518</v>
      </c>
      <c r="J168" t="s">
        <v>4641</v>
      </c>
    </row>
    <row r="169" spans="1:10" x14ac:dyDescent="0.25">
      <c r="A169" t="s">
        <v>2645</v>
      </c>
      <c r="B169" t="s">
        <v>5400</v>
      </c>
      <c r="C169" t="s">
        <v>7035</v>
      </c>
      <c r="D169" t="s">
        <v>5163</v>
      </c>
      <c r="E169" t="s">
        <v>6088</v>
      </c>
      <c r="F169" t="s">
        <v>6089</v>
      </c>
      <c r="G169" t="s">
        <v>6942</v>
      </c>
      <c r="H169" s="8">
        <v>44645</v>
      </c>
      <c r="I169">
        <v>4215863</v>
      </c>
      <c r="J169" t="s">
        <v>4641</v>
      </c>
    </row>
    <row r="170" spans="1:10" x14ac:dyDescent="0.25">
      <c r="A170" t="s">
        <v>4056</v>
      </c>
      <c r="B170" t="s">
        <v>5988</v>
      </c>
      <c r="C170" t="s">
        <v>7036</v>
      </c>
      <c r="D170" t="s">
        <v>5163</v>
      </c>
      <c r="E170" t="s">
        <v>6661</v>
      </c>
      <c r="F170" t="s">
        <v>6662</v>
      </c>
      <c r="G170" t="s">
        <v>6934</v>
      </c>
      <c r="H170" s="8">
        <v>42846</v>
      </c>
      <c r="I170">
        <v>2445839</v>
      </c>
      <c r="J170" t="s">
        <v>4641</v>
      </c>
    </row>
    <row r="171" spans="1:10" x14ac:dyDescent="0.25">
      <c r="A171" t="s">
        <v>2051</v>
      </c>
      <c r="B171" t="s">
        <v>5396</v>
      </c>
      <c r="C171" t="s">
        <v>5350</v>
      </c>
      <c r="D171" t="s">
        <v>5163</v>
      </c>
      <c r="E171" t="s">
        <v>6661</v>
      </c>
      <c r="F171" t="s">
        <v>6662</v>
      </c>
      <c r="G171" t="s">
        <v>6934</v>
      </c>
      <c r="H171" s="8">
        <v>42466</v>
      </c>
      <c r="I171">
        <v>2254678</v>
      </c>
      <c r="J171" t="s">
        <v>4641</v>
      </c>
    </row>
    <row r="172" spans="1:10" x14ac:dyDescent="0.25">
      <c r="A172" t="s">
        <v>1035</v>
      </c>
      <c r="B172" t="s">
        <v>5915</v>
      </c>
      <c r="C172" t="s">
        <v>7037</v>
      </c>
      <c r="D172" t="s">
        <v>5163</v>
      </c>
      <c r="E172" t="s">
        <v>6113</v>
      </c>
      <c r="F172" t="s">
        <v>6114</v>
      </c>
      <c r="G172" t="s">
        <v>6936</v>
      </c>
      <c r="H172" s="8">
        <v>42545</v>
      </c>
      <c r="I172">
        <v>575642</v>
      </c>
      <c r="J172" t="s">
        <v>4641</v>
      </c>
    </row>
    <row r="173" spans="1:10" x14ac:dyDescent="0.25">
      <c r="A173" t="s">
        <v>1190</v>
      </c>
      <c r="B173" t="s">
        <v>5274</v>
      </c>
      <c r="C173" t="s">
        <v>7038</v>
      </c>
      <c r="D173" t="s">
        <v>5163</v>
      </c>
      <c r="E173" t="s">
        <v>6088</v>
      </c>
      <c r="F173" t="s">
        <v>6089</v>
      </c>
      <c r="G173" t="s">
        <v>6942</v>
      </c>
      <c r="H173" s="8">
        <v>45160</v>
      </c>
      <c r="I173">
        <v>3851285</v>
      </c>
      <c r="J173" t="s">
        <v>4641</v>
      </c>
    </row>
    <row r="174" spans="1:10" x14ac:dyDescent="0.25">
      <c r="A174" t="s">
        <v>165</v>
      </c>
      <c r="B174" t="s">
        <v>5162</v>
      </c>
      <c r="C174" t="s">
        <v>7039</v>
      </c>
      <c r="D174" t="s">
        <v>5163</v>
      </c>
      <c r="E174" t="s">
        <v>6113</v>
      </c>
      <c r="F174" t="s">
        <v>6114</v>
      </c>
      <c r="G174" t="s">
        <v>6936</v>
      </c>
      <c r="H174" s="8">
        <v>45237</v>
      </c>
      <c r="I174">
        <v>513656</v>
      </c>
      <c r="J174" t="s">
        <v>4641</v>
      </c>
    </row>
    <row r="175" spans="1:10" x14ac:dyDescent="0.25">
      <c r="A175" t="s">
        <v>1385</v>
      </c>
      <c r="B175" t="s">
        <v>5358</v>
      </c>
      <c r="C175" t="s">
        <v>6019</v>
      </c>
      <c r="D175" t="s">
        <v>5163</v>
      </c>
      <c r="E175" t="s">
        <v>6088</v>
      </c>
      <c r="F175" t="s">
        <v>6089</v>
      </c>
      <c r="G175" t="s">
        <v>6934</v>
      </c>
      <c r="H175" s="8">
        <v>44207</v>
      </c>
      <c r="I175">
        <v>2083650</v>
      </c>
      <c r="J175" t="s">
        <v>4641</v>
      </c>
    </row>
    <row r="176" spans="1:10" x14ac:dyDescent="0.25">
      <c r="A176" t="s">
        <v>494</v>
      </c>
      <c r="B176" t="s">
        <v>5254</v>
      </c>
      <c r="C176" t="s">
        <v>6361</v>
      </c>
      <c r="D176" t="s">
        <v>5163</v>
      </c>
      <c r="E176" t="s">
        <v>6661</v>
      </c>
      <c r="F176" t="s">
        <v>6662</v>
      </c>
      <c r="G176" t="s">
        <v>6937</v>
      </c>
      <c r="H176" s="8">
        <v>44202</v>
      </c>
      <c r="I176">
        <v>888080</v>
      </c>
      <c r="J176" t="s">
        <v>4641</v>
      </c>
    </row>
    <row r="177" spans="1:10" x14ac:dyDescent="0.25">
      <c r="A177" t="s">
        <v>1903</v>
      </c>
      <c r="B177" t="s">
        <v>5276</v>
      </c>
      <c r="C177" t="s">
        <v>5383</v>
      </c>
      <c r="D177" t="s">
        <v>5163</v>
      </c>
      <c r="E177" t="s">
        <v>6113</v>
      </c>
      <c r="F177" t="s">
        <v>6114</v>
      </c>
      <c r="G177" t="s">
        <v>6934</v>
      </c>
      <c r="H177" s="8">
        <v>42242</v>
      </c>
      <c r="I177">
        <v>1936383</v>
      </c>
      <c r="J177" t="s">
        <v>4641</v>
      </c>
    </row>
    <row r="178" spans="1:10" x14ac:dyDescent="0.25">
      <c r="A178" t="s">
        <v>2449</v>
      </c>
      <c r="B178" t="s">
        <v>5944</v>
      </c>
      <c r="C178" t="s">
        <v>5968</v>
      </c>
      <c r="D178" t="s">
        <v>5163</v>
      </c>
      <c r="E178" t="s">
        <v>6088</v>
      </c>
      <c r="F178" t="s">
        <v>6089</v>
      </c>
      <c r="G178" t="s">
        <v>6934</v>
      </c>
      <c r="H178" s="8">
        <v>43271</v>
      </c>
      <c r="I178">
        <v>1961971</v>
      </c>
      <c r="J178" t="s">
        <v>4641</v>
      </c>
    </row>
    <row r="179" spans="1:10" x14ac:dyDescent="0.25">
      <c r="A179" t="s">
        <v>1479</v>
      </c>
      <c r="B179" t="s">
        <v>5482</v>
      </c>
      <c r="C179" t="s">
        <v>5793</v>
      </c>
      <c r="D179" t="s">
        <v>5163</v>
      </c>
      <c r="E179" t="s">
        <v>6118</v>
      </c>
      <c r="F179" t="s">
        <v>6119</v>
      </c>
      <c r="G179" t="s">
        <v>6937</v>
      </c>
      <c r="H179" s="8">
        <v>44147</v>
      </c>
      <c r="I179">
        <v>817593</v>
      </c>
      <c r="J179" t="s">
        <v>4641</v>
      </c>
    </row>
    <row r="180" spans="1:10" x14ac:dyDescent="0.25">
      <c r="A180" t="s">
        <v>1573</v>
      </c>
      <c r="B180" t="s">
        <v>5897</v>
      </c>
      <c r="C180" t="s">
        <v>7040</v>
      </c>
      <c r="D180" t="s">
        <v>5163</v>
      </c>
      <c r="E180" t="s">
        <v>6118</v>
      </c>
      <c r="F180" t="s">
        <v>6119</v>
      </c>
      <c r="G180" t="s">
        <v>6942</v>
      </c>
      <c r="H180" s="8">
        <v>45164</v>
      </c>
      <c r="I180">
        <v>4352642</v>
      </c>
      <c r="J180" t="s">
        <v>4641</v>
      </c>
    </row>
    <row r="181" spans="1:10" x14ac:dyDescent="0.25">
      <c r="A181" t="s">
        <v>872</v>
      </c>
      <c r="B181" t="s">
        <v>5278</v>
      </c>
      <c r="C181" t="s">
        <v>5191</v>
      </c>
      <c r="D181" t="s">
        <v>5163</v>
      </c>
      <c r="E181" t="s">
        <v>6088</v>
      </c>
      <c r="F181" t="s">
        <v>6089</v>
      </c>
      <c r="G181" t="s">
        <v>6942</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v>67135</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6916</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6917</v>
      </c>
      <c r="B96" t="s">
        <v>6918</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v>24227</v>
      </c>
      <c r="F135" s="8">
        <v>42413</v>
      </c>
      <c r="G135" t="s">
        <v>2051</v>
      </c>
      <c r="H135" t="s">
        <v>4641</v>
      </c>
    </row>
    <row r="136" spans="1:8" x14ac:dyDescent="0.25">
      <c r="A136" t="s">
        <v>6919</v>
      </c>
      <c r="B136" t="s">
        <v>6920</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6916</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6921</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v>62106</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v>20985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6922</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v>35803</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6923</v>
      </c>
      <c r="B244" t="s">
        <v>6924</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6925</v>
      </c>
      <c r="B304" t="s">
        <v>6926</v>
      </c>
      <c r="C304" t="s">
        <v>6075</v>
      </c>
      <c r="D304" t="s">
        <v>4966</v>
      </c>
      <c r="E304">
        <v>29713</v>
      </c>
      <c r="F304" s="8">
        <v>45389</v>
      </c>
      <c r="G304" t="s">
        <v>6916</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6927</v>
      </c>
      <c r="B311" t="s">
        <v>6928</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3" bestFit="1" customWidth="1"/>
    <col min="2" max="2" width="36.42578125"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389</v>
      </c>
      <c r="B3" t="s">
        <v>4854</v>
      </c>
      <c r="C3" t="s">
        <v>4847</v>
      </c>
      <c r="D3" t="s">
        <v>4848</v>
      </c>
      <c r="F3">
        <v>69.09</v>
      </c>
      <c r="G3">
        <v>83.13</v>
      </c>
      <c r="H3" t="s">
        <v>4855</v>
      </c>
      <c r="I3" t="s">
        <v>4669</v>
      </c>
      <c r="J3" t="s">
        <v>4641</v>
      </c>
    </row>
    <row r="4" spans="1:10" x14ac:dyDescent="0.25">
      <c r="A4" t="s">
        <v>499</v>
      </c>
      <c r="B4" t="s">
        <v>4816</v>
      </c>
      <c r="C4" t="s">
        <v>4847</v>
      </c>
      <c r="D4" t="s">
        <v>4848</v>
      </c>
      <c r="E4" t="s">
        <v>4833</v>
      </c>
      <c r="F4">
        <v>347.47</v>
      </c>
      <c r="G4">
        <v>401.06</v>
      </c>
      <c r="H4" t="s">
        <v>4659</v>
      </c>
      <c r="I4" t="s">
        <v>4645</v>
      </c>
      <c r="J4" t="s">
        <v>4641</v>
      </c>
    </row>
    <row r="5" spans="1:10" x14ac:dyDescent="0.25">
      <c r="A5" t="s">
        <v>426</v>
      </c>
      <c r="B5" t="s">
        <v>4856</v>
      </c>
      <c r="C5" t="s">
        <v>4847</v>
      </c>
      <c r="D5" t="s">
        <v>4848</v>
      </c>
      <c r="E5" t="s">
        <v>4830</v>
      </c>
      <c r="F5">
        <v>237.89</v>
      </c>
      <c r="G5">
        <v>290.45</v>
      </c>
      <c r="H5" t="s">
        <v>4687</v>
      </c>
      <c r="I5" t="s">
        <v>4649</v>
      </c>
      <c r="J5" t="s">
        <v>4641</v>
      </c>
    </row>
    <row r="6" spans="1:10" x14ac:dyDescent="0.25">
      <c r="A6" t="s">
        <v>686</v>
      </c>
      <c r="B6" t="s">
        <v>4857</v>
      </c>
      <c r="C6" t="s">
        <v>4847</v>
      </c>
      <c r="D6" t="s">
        <v>4848</v>
      </c>
      <c r="E6" t="s">
        <v>4830</v>
      </c>
      <c r="F6">
        <v>387.16</v>
      </c>
      <c r="G6">
        <v>451.89</v>
      </c>
      <c r="H6" t="s">
        <v>4858</v>
      </c>
      <c r="I6" t="s">
        <v>4645</v>
      </c>
      <c r="J6" t="s">
        <v>4641</v>
      </c>
    </row>
    <row r="7" spans="1:10" x14ac:dyDescent="0.25">
      <c r="A7" t="s">
        <v>326</v>
      </c>
      <c r="B7" t="s">
        <v>4859</v>
      </c>
      <c r="C7" t="s">
        <v>4847</v>
      </c>
      <c r="D7" t="s">
        <v>4848</v>
      </c>
      <c r="E7" t="s">
        <v>4833</v>
      </c>
      <c r="F7">
        <v>340.9</v>
      </c>
      <c r="G7">
        <v>400.33</v>
      </c>
      <c r="H7" t="s">
        <v>4668</v>
      </c>
      <c r="I7" t="s">
        <v>4645</v>
      </c>
      <c r="J7" t="s">
        <v>4641</v>
      </c>
    </row>
    <row r="8" spans="1:10" x14ac:dyDescent="0.25">
      <c r="A8" t="s">
        <v>176</v>
      </c>
      <c r="B8" t="s">
        <v>4860</v>
      </c>
      <c r="C8" t="s">
        <v>4847</v>
      </c>
      <c r="D8" t="s">
        <v>4848</v>
      </c>
      <c r="E8" t="s">
        <v>4830</v>
      </c>
      <c r="F8">
        <v>303.41000000000003</v>
      </c>
      <c r="G8">
        <v>355.64</v>
      </c>
      <c r="H8" t="s">
        <v>4788</v>
      </c>
      <c r="I8" t="s">
        <v>4652</v>
      </c>
      <c r="J8" t="s">
        <v>4641</v>
      </c>
    </row>
    <row r="9" spans="1:10" x14ac:dyDescent="0.25">
      <c r="A9" t="s">
        <v>454</v>
      </c>
      <c r="B9" t="s">
        <v>4853</v>
      </c>
      <c r="C9" t="s">
        <v>4847</v>
      </c>
      <c r="D9" t="s">
        <v>4848</v>
      </c>
      <c r="E9" t="s">
        <v>4833</v>
      </c>
      <c r="F9">
        <v>310.38</v>
      </c>
      <c r="G9">
        <v>365.92</v>
      </c>
      <c r="H9" t="s">
        <v>4810</v>
      </c>
      <c r="I9" t="s">
        <v>4652</v>
      </c>
      <c r="J9" t="s">
        <v>4641</v>
      </c>
    </row>
    <row r="10" spans="1:10" x14ac:dyDescent="0.25">
      <c r="A10" t="s">
        <v>164</v>
      </c>
      <c r="B10" t="s">
        <v>4861</v>
      </c>
      <c r="C10" t="s">
        <v>4847</v>
      </c>
      <c r="D10" t="s">
        <v>4848</v>
      </c>
      <c r="E10" t="s">
        <v>4833</v>
      </c>
      <c r="F10">
        <v>153.41999999999999</v>
      </c>
      <c r="G10">
        <v>191.13</v>
      </c>
      <c r="H10" t="s">
        <v>4862</v>
      </c>
      <c r="I10" t="s">
        <v>4640</v>
      </c>
      <c r="J10" t="s">
        <v>4641</v>
      </c>
    </row>
    <row r="11" spans="1:10" x14ac:dyDescent="0.25">
      <c r="A11" t="s">
        <v>727</v>
      </c>
      <c r="B11" t="s">
        <v>4867</v>
      </c>
      <c r="C11" t="s">
        <v>4864</v>
      </c>
      <c r="D11" t="s">
        <v>4865</v>
      </c>
      <c r="E11" t="s">
        <v>4868</v>
      </c>
      <c r="F11">
        <v>196.3</v>
      </c>
      <c r="G11">
        <v>227</v>
      </c>
      <c r="H11" t="s">
        <v>4661</v>
      </c>
      <c r="I11" t="s">
        <v>4645</v>
      </c>
      <c r="J11" t="s">
        <v>4641</v>
      </c>
    </row>
    <row r="12" spans="1:10" x14ac:dyDescent="0.25">
      <c r="A12" t="s">
        <v>1096</v>
      </c>
      <c r="B12" t="s">
        <v>4869</v>
      </c>
      <c r="C12" t="s">
        <v>4864</v>
      </c>
      <c r="D12" t="s">
        <v>4870</v>
      </c>
      <c r="E12" t="s">
        <v>4868</v>
      </c>
      <c r="F12">
        <v>348.41</v>
      </c>
      <c r="G12">
        <v>405.1</v>
      </c>
      <c r="H12" t="s">
        <v>4839</v>
      </c>
      <c r="I12" t="s">
        <v>4645</v>
      </c>
      <c r="J12" t="s">
        <v>4641</v>
      </c>
    </row>
    <row r="13" spans="1:10" x14ac:dyDescent="0.25">
      <c r="A13" t="s">
        <v>158</v>
      </c>
      <c r="B13" t="s">
        <v>4871</v>
      </c>
      <c r="C13" t="s">
        <v>4864</v>
      </c>
      <c r="D13" t="s">
        <v>4865</v>
      </c>
      <c r="E13" t="s">
        <v>4872</v>
      </c>
      <c r="F13">
        <v>259.93</v>
      </c>
      <c r="G13">
        <v>306.62</v>
      </c>
      <c r="H13" t="s">
        <v>4668</v>
      </c>
      <c r="I13" t="s">
        <v>4652</v>
      </c>
      <c r="J13" t="s">
        <v>4641</v>
      </c>
    </row>
    <row r="14" spans="1:10" x14ac:dyDescent="0.25">
      <c r="A14" t="s">
        <v>680</v>
      </c>
      <c r="B14" t="s">
        <v>4873</v>
      </c>
      <c r="C14" t="s">
        <v>4864</v>
      </c>
      <c r="D14" t="s">
        <v>4874</v>
      </c>
      <c r="E14" t="s">
        <v>4868</v>
      </c>
      <c r="F14">
        <v>137.94999999999999</v>
      </c>
      <c r="G14">
        <v>157.97999999999999</v>
      </c>
      <c r="H14" t="s">
        <v>4824</v>
      </c>
      <c r="I14" t="s">
        <v>4649</v>
      </c>
      <c r="J14" t="s">
        <v>4641</v>
      </c>
    </row>
    <row r="15" spans="1:10" x14ac:dyDescent="0.25">
      <c r="A15" t="s">
        <v>509</v>
      </c>
      <c r="B15" t="s">
        <v>4875</v>
      </c>
      <c r="C15" t="s">
        <v>4864</v>
      </c>
      <c r="D15" t="s">
        <v>4874</v>
      </c>
      <c r="E15" t="s">
        <v>4866</v>
      </c>
      <c r="F15">
        <v>253.7</v>
      </c>
      <c r="G15">
        <v>291.93</v>
      </c>
      <c r="H15" t="s">
        <v>4769</v>
      </c>
      <c r="I15" t="s">
        <v>4669</v>
      </c>
      <c r="J15" t="s">
        <v>4641</v>
      </c>
    </row>
    <row r="16" spans="1:10" x14ac:dyDescent="0.25">
      <c r="A16" t="s">
        <v>170</v>
      </c>
      <c r="B16" t="s">
        <v>4876</v>
      </c>
      <c r="C16" t="s">
        <v>4864</v>
      </c>
      <c r="D16" t="s">
        <v>4870</v>
      </c>
      <c r="E16" t="s">
        <v>4868</v>
      </c>
      <c r="F16">
        <v>190.9</v>
      </c>
      <c r="G16">
        <v>225.45</v>
      </c>
      <c r="H16" t="s">
        <v>4877</v>
      </c>
      <c r="I16" t="s">
        <v>4640</v>
      </c>
      <c r="J16" t="s">
        <v>4641</v>
      </c>
    </row>
    <row r="17" spans="1:10" x14ac:dyDescent="0.25">
      <c r="A17" t="s">
        <v>77</v>
      </c>
      <c r="B17" t="s">
        <v>4863</v>
      </c>
      <c r="C17" t="s">
        <v>4864</v>
      </c>
      <c r="D17" t="s">
        <v>4865</v>
      </c>
      <c r="E17" t="s">
        <v>4866</v>
      </c>
      <c r="F17">
        <v>117.27</v>
      </c>
      <c r="G17">
        <v>131.03</v>
      </c>
      <c r="H17" t="s">
        <v>4839</v>
      </c>
      <c r="I17" t="s">
        <v>4652</v>
      </c>
      <c r="J17" t="s">
        <v>4641</v>
      </c>
    </row>
    <row r="18" spans="1:10" x14ac:dyDescent="0.25">
      <c r="A18" t="s">
        <v>203</v>
      </c>
      <c r="B18" t="s">
        <v>4852</v>
      </c>
      <c r="C18" t="s">
        <v>4847</v>
      </c>
      <c r="D18" t="s">
        <v>4848</v>
      </c>
      <c r="E18" t="s">
        <v>4833</v>
      </c>
      <c r="F18">
        <v>170.2</v>
      </c>
      <c r="G18">
        <v>205.93</v>
      </c>
      <c r="H18" t="s">
        <v>4694</v>
      </c>
      <c r="I18" t="s">
        <v>4640</v>
      </c>
      <c r="J18" t="s">
        <v>4641</v>
      </c>
    </row>
    <row r="19" spans="1:10" x14ac:dyDescent="0.25">
      <c r="A19" t="s">
        <v>605</v>
      </c>
      <c r="B19" t="s">
        <v>4851</v>
      </c>
      <c r="C19" t="s">
        <v>4847</v>
      </c>
      <c r="D19" t="s">
        <v>4848</v>
      </c>
      <c r="E19" t="s">
        <v>4830</v>
      </c>
      <c r="F19">
        <v>62.14</v>
      </c>
      <c r="G19">
        <v>75.680000000000007</v>
      </c>
      <c r="H19" t="s">
        <v>4668</v>
      </c>
      <c r="I19" t="s">
        <v>4645</v>
      </c>
      <c r="J19" t="s">
        <v>4641</v>
      </c>
    </row>
    <row r="20" spans="1:10" x14ac:dyDescent="0.25">
      <c r="A20" t="s">
        <v>802</v>
      </c>
      <c r="B20" t="s">
        <v>4850</v>
      </c>
      <c r="C20" t="s">
        <v>4847</v>
      </c>
      <c r="D20" t="s">
        <v>4848</v>
      </c>
      <c r="F20">
        <v>250.69</v>
      </c>
      <c r="G20">
        <v>298.68</v>
      </c>
      <c r="H20" t="s">
        <v>4692</v>
      </c>
      <c r="I20" t="s">
        <v>4669</v>
      </c>
      <c r="J20" t="s">
        <v>4641</v>
      </c>
    </row>
    <row r="21" spans="1:10" x14ac:dyDescent="0.25">
      <c r="A21" t="s">
        <v>1010</v>
      </c>
      <c r="B21" t="s">
        <v>4821</v>
      </c>
      <c r="C21" t="s">
        <v>4805</v>
      </c>
      <c r="D21" t="s">
        <v>4822</v>
      </c>
      <c r="E21" t="s">
        <v>4819</v>
      </c>
      <c r="F21">
        <v>215.03</v>
      </c>
      <c r="G21">
        <v>261.55</v>
      </c>
      <c r="H21" t="s">
        <v>4706</v>
      </c>
      <c r="I21" t="s">
        <v>4640</v>
      </c>
      <c r="J21" t="s">
        <v>4641</v>
      </c>
    </row>
    <row r="22" spans="1:10" x14ac:dyDescent="0.25">
      <c r="A22" t="s">
        <v>84</v>
      </c>
      <c r="B22" t="s">
        <v>4823</v>
      </c>
      <c r="C22" t="s">
        <v>4805</v>
      </c>
      <c r="D22" t="s">
        <v>4812</v>
      </c>
      <c r="E22" t="s">
        <v>4809</v>
      </c>
      <c r="F22">
        <v>194.06</v>
      </c>
      <c r="G22">
        <v>260.93</v>
      </c>
      <c r="H22" t="s">
        <v>4824</v>
      </c>
      <c r="J22" t="s">
        <v>4641</v>
      </c>
    </row>
    <row r="23" spans="1:10" x14ac:dyDescent="0.25">
      <c r="A23" t="s">
        <v>856</v>
      </c>
      <c r="B23" t="s">
        <v>4825</v>
      </c>
      <c r="C23" t="s">
        <v>4805</v>
      </c>
      <c r="D23" t="s">
        <v>4822</v>
      </c>
      <c r="E23" t="s">
        <v>4819</v>
      </c>
      <c r="F23">
        <v>206.3</v>
      </c>
      <c r="G23">
        <v>275.70999999999998</v>
      </c>
      <c r="H23" t="s">
        <v>4790</v>
      </c>
      <c r="I23" t="s">
        <v>4652</v>
      </c>
      <c r="J23" t="s">
        <v>4641</v>
      </c>
    </row>
    <row r="24" spans="1:10" x14ac:dyDescent="0.25">
      <c r="A24" t="s">
        <v>1329</v>
      </c>
      <c r="B24" t="s">
        <v>4826</v>
      </c>
      <c r="C24" t="s">
        <v>4805</v>
      </c>
      <c r="D24" t="s">
        <v>4806</v>
      </c>
      <c r="E24" t="s">
        <v>4809</v>
      </c>
      <c r="F24">
        <v>44.96</v>
      </c>
      <c r="G24">
        <v>55.81</v>
      </c>
      <c r="H24" t="s">
        <v>4779</v>
      </c>
      <c r="I24" t="s">
        <v>4669</v>
      </c>
      <c r="J24" t="s">
        <v>4641</v>
      </c>
    </row>
    <row r="25" spans="1:10" x14ac:dyDescent="0.25">
      <c r="A25" t="s">
        <v>886</v>
      </c>
      <c r="B25" t="s">
        <v>4827</v>
      </c>
      <c r="C25" t="s">
        <v>4828</v>
      </c>
      <c r="D25" t="s">
        <v>4829</v>
      </c>
      <c r="E25" t="s">
        <v>4830</v>
      </c>
      <c r="F25">
        <v>192.41</v>
      </c>
      <c r="G25">
        <v>232.92</v>
      </c>
      <c r="H25" t="s">
        <v>4759</v>
      </c>
      <c r="I25" t="s">
        <v>4652</v>
      </c>
      <c r="J25" t="s">
        <v>4641</v>
      </c>
    </row>
    <row r="26" spans="1:10" x14ac:dyDescent="0.25">
      <c r="A26" t="s">
        <v>891</v>
      </c>
      <c r="B26" t="s">
        <v>4831</v>
      </c>
      <c r="C26" t="s">
        <v>4828</v>
      </c>
      <c r="D26" t="s">
        <v>4829</v>
      </c>
      <c r="E26" t="s">
        <v>4830</v>
      </c>
      <c r="F26">
        <v>357.47</v>
      </c>
      <c r="G26">
        <v>425.88</v>
      </c>
      <c r="H26" t="s">
        <v>4639</v>
      </c>
      <c r="I26" t="s">
        <v>4645</v>
      </c>
      <c r="J26" t="s">
        <v>4641</v>
      </c>
    </row>
    <row r="27" spans="1:10" x14ac:dyDescent="0.25">
      <c r="A27" t="s">
        <v>384</v>
      </c>
      <c r="B27" t="s">
        <v>4835</v>
      </c>
      <c r="C27" t="s">
        <v>4828</v>
      </c>
      <c r="D27" t="s">
        <v>4829</v>
      </c>
      <c r="E27" t="s">
        <v>4833</v>
      </c>
      <c r="F27">
        <v>336.07</v>
      </c>
      <c r="G27">
        <v>389.61</v>
      </c>
      <c r="H27" t="s">
        <v>4759</v>
      </c>
      <c r="I27" t="s">
        <v>4649</v>
      </c>
      <c r="J27" t="s">
        <v>4641</v>
      </c>
    </row>
    <row r="28" spans="1:10" x14ac:dyDescent="0.25">
      <c r="A28" t="s">
        <v>622</v>
      </c>
      <c r="B28" t="s">
        <v>4836</v>
      </c>
      <c r="C28" t="s">
        <v>4828</v>
      </c>
      <c r="D28" t="s">
        <v>4829</v>
      </c>
      <c r="E28" t="s">
        <v>4833</v>
      </c>
      <c r="F28">
        <v>274.61</v>
      </c>
      <c r="G28">
        <v>327.08</v>
      </c>
      <c r="H28" t="s">
        <v>4837</v>
      </c>
      <c r="I28" t="s">
        <v>4652</v>
      </c>
      <c r="J28" t="s">
        <v>4641</v>
      </c>
    </row>
    <row r="29" spans="1:10" x14ac:dyDescent="0.25">
      <c r="A29" t="s">
        <v>459</v>
      </c>
      <c r="B29" t="s">
        <v>4838</v>
      </c>
      <c r="C29" t="s">
        <v>4828</v>
      </c>
      <c r="D29" t="s">
        <v>4829</v>
      </c>
      <c r="E29" t="s">
        <v>4830</v>
      </c>
      <c r="F29">
        <v>59.37</v>
      </c>
      <c r="G29">
        <v>71.290000000000006</v>
      </c>
      <c r="H29" t="s">
        <v>4839</v>
      </c>
      <c r="I29" t="s">
        <v>4645</v>
      </c>
      <c r="J29" t="s">
        <v>4641</v>
      </c>
    </row>
    <row r="30" spans="1:10" x14ac:dyDescent="0.25">
      <c r="A30" t="s">
        <v>518</v>
      </c>
      <c r="B30" t="s">
        <v>4840</v>
      </c>
      <c r="C30" t="s">
        <v>4828</v>
      </c>
      <c r="D30" t="s">
        <v>4829</v>
      </c>
      <c r="E30" t="s">
        <v>4833</v>
      </c>
      <c r="F30">
        <v>341.24</v>
      </c>
      <c r="G30">
        <v>404.97</v>
      </c>
      <c r="H30" t="s">
        <v>4803</v>
      </c>
      <c r="I30" t="s">
        <v>4669</v>
      </c>
      <c r="J30" t="s">
        <v>4641</v>
      </c>
    </row>
    <row r="31" spans="1:10" x14ac:dyDescent="0.25">
      <c r="A31" t="s">
        <v>432</v>
      </c>
      <c r="B31" t="s">
        <v>4841</v>
      </c>
      <c r="C31" t="s">
        <v>4828</v>
      </c>
      <c r="D31" t="s">
        <v>4829</v>
      </c>
      <c r="E31" t="s">
        <v>4830</v>
      </c>
      <c r="F31">
        <v>251.42</v>
      </c>
      <c r="G31">
        <v>305.67</v>
      </c>
      <c r="H31" t="s">
        <v>4842</v>
      </c>
      <c r="I31" t="s">
        <v>4652</v>
      </c>
      <c r="J31" t="s">
        <v>4641</v>
      </c>
    </row>
    <row r="32" spans="1:10" x14ac:dyDescent="0.25">
      <c r="A32" t="s">
        <v>895</v>
      </c>
      <c r="B32" t="s">
        <v>4843</v>
      </c>
      <c r="C32" t="s">
        <v>4828</v>
      </c>
      <c r="D32" t="s">
        <v>4829</v>
      </c>
      <c r="E32" t="s">
        <v>4830</v>
      </c>
      <c r="F32">
        <v>370.18</v>
      </c>
      <c r="G32">
        <v>438.7</v>
      </c>
      <c r="H32" t="s">
        <v>4766</v>
      </c>
      <c r="I32" t="s">
        <v>4640</v>
      </c>
      <c r="J32" t="s">
        <v>4641</v>
      </c>
    </row>
    <row r="33" spans="1:10" x14ac:dyDescent="0.25">
      <c r="A33" t="s">
        <v>723</v>
      </c>
      <c r="B33" t="s">
        <v>4844</v>
      </c>
      <c r="C33" t="s">
        <v>4828</v>
      </c>
      <c r="D33" t="s">
        <v>4829</v>
      </c>
      <c r="E33" t="s">
        <v>4833</v>
      </c>
      <c r="F33">
        <v>301.57</v>
      </c>
      <c r="G33">
        <v>376.11</v>
      </c>
      <c r="H33" t="s">
        <v>4648</v>
      </c>
      <c r="I33" t="s">
        <v>4669</v>
      </c>
      <c r="J33" t="s">
        <v>4641</v>
      </c>
    </row>
    <row r="34" spans="1:10" x14ac:dyDescent="0.25">
      <c r="A34" t="s">
        <v>661</v>
      </c>
      <c r="B34" t="s">
        <v>4845</v>
      </c>
      <c r="C34" t="s">
        <v>4828</v>
      </c>
      <c r="D34" t="s">
        <v>4829</v>
      </c>
      <c r="E34" t="s">
        <v>4830</v>
      </c>
      <c r="F34">
        <v>192.39</v>
      </c>
      <c r="G34">
        <v>224.28</v>
      </c>
      <c r="H34" t="s">
        <v>4783</v>
      </c>
      <c r="I34" t="s">
        <v>4649</v>
      </c>
      <c r="J34" t="s">
        <v>4641</v>
      </c>
    </row>
    <row r="35" spans="1:10" x14ac:dyDescent="0.25">
      <c r="A35" t="s">
        <v>414</v>
      </c>
      <c r="B35" t="s">
        <v>4846</v>
      </c>
      <c r="C35" t="s">
        <v>4847</v>
      </c>
      <c r="D35" t="s">
        <v>4848</v>
      </c>
      <c r="E35" t="s">
        <v>4833</v>
      </c>
      <c r="F35">
        <v>79.819999999999993</v>
      </c>
      <c r="G35">
        <v>96.72</v>
      </c>
      <c r="H35" t="s">
        <v>4849</v>
      </c>
      <c r="I35" t="s">
        <v>4649</v>
      </c>
      <c r="J35" t="s">
        <v>4641</v>
      </c>
    </row>
    <row r="36" spans="1:10" x14ac:dyDescent="0.25">
      <c r="A36" t="s">
        <v>539</v>
      </c>
      <c r="B36" t="s">
        <v>4878</v>
      </c>
      <c r="C36" t="s">
        <v>4864</v>
      </c>
      <c r="D36" t="s">
        <v>4874</v>
      </c>
      <c r="F36">
        <v>210.52</v>
      </c>
      <c r="G36">
        <v>251.73</v>
      </c>
      <c r="H36" t="s">
        <v>4879</v>
      </c>
      <c r="I36" t="s">
        <v>4652</v>
      </c>
      <c r="J36" t="s">
        <v>4641</v>
      </c>
    </row>
    <row r="37" spans="1:10" x14ac:dyDescent="0.25">
      <c r="A37" t="s">
        <v>449</v>
      </c>
      <c r="B37" t="s">
        <v>4817</v>
      </c>
      <c r="C37" t="s">
        <v>4805</v>
      </c>
      <c r="D37" t="s">
        <v>4814</v>
      </c>
      <c r="E37" t="s">
        <v>4807</v>
      </c>
      <c r="F37">
        <v>320.19</v>
      </c>
      <c r="G37">
        <v>395.66</v>
      </c>
      <c r="H37" t="s">
        <v>4709</v>
      </c>
      <c r="I37" t="s">
        <v>4652</v>
      </c>
      <c r="J37" t="s">
        <v>4641</v>
      </c>
    </row>
    <row r="38" spans="1:10" x14ac:dyDescent="0.25">
      <c r="A38" t="s">
        <v>1269</v>
      </c>
      <c r="B38" t="s">
        <v>4880</v>
      </c>
      <c r="C38" t="s">
        <v>4864</v>
      </c>
      <c r="D38" t="s">
        <v>4874</v>
      </c>
      <c r="E38" t="s">
        <v>4868</v>
      </c>
      <c r="F38">
        <v>211.73</v>
      </c>
      <c r="G38">
        <v>236.56</v>
      </c>
      <c r="H38" t="s">
        <v>4881</v>
      </c>
      <c r="I38" t="s">
        <v>4645</v>
      </c>
      <c r="J38" t="s">
        <v>4641</v>
      </c>
    </row>
    <row r="39" spans="1:10" x14ac:dyDescent="0.25">
      <c r="A39" t="s">
        <v>666</v>
      </c>
      <c r="B39" t="s">
        <v>4883</v>
      </c>
      <c r="C39" t="s">
        <v>4864</v>
      </c>
      <c r="D39" t="s">
        <v>4874</v>
      </c>
      <c r="E39" t="s">
        <v>4868</v>
      </c>
      <c r="F39">
        <v>319.91000000000003</v>
      </c>
      <c r="G39">
        <v>372.61</v>
      </c>
      <c r="H39" t="s">
        <v>4884</v>
      </c>
      <c r="I39" t="s">
        <v>4649</v>
      </c>
      <c r="J39" t="s">
        <v>4641</v>
      </c>
    </row>
    <row r="40" spans="1:10" x14ac:dyDescent="0.25">
      <c r="A40" t="s">
        <v>130</v>
      </c>
      <c r="B40" t="s">
        <v>4923</v>
      </c>
      <c r="C40" t="s">
        <v>4908</v>
      </c>
      <c r="D40" t="s">
        <v>4915</v>
      </c>
      <c r="E40" t="s">
        <v>4924</v>
      </c>
      <c r="F40">
        <v>293.05</v>
      </c>
      <c r="G40">
        <v>379.12</v>
      </c>
      <c r="H40" t="s">
        <v>4694</v>
      </c>
      <c r="I40" t="s">
        <v>4669</v>
      </c>
      <c r="J40" t="s">
        <v>4641</v>
      </c>
    </row>
    <row r="41" spans="1:10" x14ac:dyDescent="0.25">
      <c r="A41" t="s">
        <v>647</v>
      </c>
      <c r="B41" t="s">
        <v>4925</v>
      </c>
      <c r="C41" t="s">
        <v>4908</v>
      </c>
      <c r="D41" t="s">
        <v>4915</v>
      </c>
      <c r="E41" t="s">
        <v>4868</v>
      </c>
      <c r="F41">
        <v>91.18</v>
      </c>
      <c r="G41">
        <v>123.11</v>
      </c>
      <c r="H41" t="s">
        <v>4926</v>
      </c>
      <c r="I41" t="s">
        <v>4649</v>
      </c>
      <c r="J41" t="s">
        <v>4641</v>
      </c>
    </row>
    <row r="42" spans="1:10" x14ac:dyDescent="0.25">
      <c r="A42" t="s">
        <v>755</v>
      </c>
      <c r="B42" t="s">
        <v>4927</v>
      </c>
      <c r="C42" t="s">
        <v>4908</v>
      </c>
      <c r="D42" t="s">
        <v>4909</v>
      </c>
      <c r="E42" t="s">
        <v>4924</v>
      </c>
      <c r="F42">
        <v>351.87</v>
      </c>
      <c r="G42">
        <v>442.14</v>
      </c>
      <c r="H42" t="s">
        <v>4737</v>
      </c>
      <c r="I42" t="s">
        <v>4649</v>
      </c>
      <c r="J42" t="s">
        <v>4641</v>
      </c>
    </row>
    <row r="43" spans="1:10" x14ac:dyDescent="0.25">
      <c r="A43" t="s">
        <v>20</v>
      </c>
      <c r="B43" t="s">
        <v>4928</v>
      </c>
      <c r="C43" t="s">
        <v>4908</v>
      </c>
      <c r="D43" t="s">
        <v>4915</v>
      </c>
      <c r="E43" t="s">
        <v>4924</v>
      </c>
      <c r="F43">
        <v>319.64</v>
      </c>
      <c r="G43">
        <v>416.08</v>
      </c>
      <c r="H43" t="s">
        <v>4698</v>
      </c>
      <c r="I43" t="s">
        <v>4652</v>
      </c>
      <c r="J43" t="s">
        <v>4641</v>
      </c>
    </row>
    <row r="44" spans="1:10" x14ac:dyDescent="0.25">
      <c r="A44" t="s">
        <v>2158</v>
      </c>
      <c r="B44" t="s">
        <v>4929</v>
      </c>
      <c r="C44" t="s">
        <v>4930</v>
      </c>
      <c r="D44" t="s">
        <v>4931</v>
      </c>
      <c r="E44" t="s">
        <v>4932</v>
      </c>
      <c r="F44">
        <v>70.7</v>
      </c>
      <c r="G44">
        <v>91.61</v>
      </c>
      <c r="H44" t="s">
        <v>4651</v>
      </c>
      <c r="I44" t="s">
        <v>4640</v>
      </c>
      <c r="J44" t="s">
        <v>4641</v>
      </c>
    </row>
    <row r="45" spans="1:10" x14ac:dyDescent="0.25">
      <c r="A45" t="s">
        <v>1991</v>
      </c>
      <c r="B45" t="s">
        <v>4933</v>
      </c>
      <c r="C45" t="s">
        <v>4930</v>
      </c>
      <c r="D45" t="s">
        <v>4931</v>
      </c>
      <c r="E45" t="s">
        <v>4819</v>
      </c>
      <c r="F45">
        <v>260.06</v>
      </c>
      <c r="G45">
        <v>352.51</v>
      </c>
      <c r="H45" t="s">
        <v>4884</v>
      </c>
      <c r="I45" t="s">
        <v>4645</v>
      </c>
      <c r="J45" t="s">
        <v>4641</v>
      </c>
    </row>
    <row r="46" spans="1:10" x14ac:dyDescent="0.25">
      <c r="A46" t="s">
        <v>360</v>
      </c>
      <c r="B46" t="s">
        <v>4922</v>
      </c>
      <c r="C46" t="s">
        <v>4908</v>
      </c>
      <c r="D46" t="s">
        <v>4909</v>
      </c>
      <c r="E46" t="s">
        <v>4868</v>
      </c>
      <c r="F46">
        <v>262.8</v>
      </c>
      <c r="G46">
        <v>353.05</v>
      </c>
      <c r="H46" t="s">
        <v>4884</v>
      </c>
      <c r="I46" t="s">
        <v>4652</v>
      </c>
      <c r="J46" t="s">
        <v>4641</v>
      </c>
    </row>
    <row r="47" spans="1:10" x14ac:dyDescent="0.25">
      <c r="A47" t="s">
        <v>572</v>
      </c>
      <c r="B47" t="s">
        <v>4934</v>
      </c>
      <c r="C47" t="s">
        <v>4930</v>
      </c>
      <c r="D47" t="s">
        <v>4935</v>
      </c>
      <c r="E47" t="s">
        <v>4819</v>
      </c>
      <c r="F47">
        <v>36.65</v>
      </c>
      <c r="G47">
        <v>46.76</v>
      </c>
      <c r="H47" t="s">
        <v>4936</v>
      </c>
      <c r="I47" t="s">
        <v>4649</v>
      </c>
      <c r="J47" t="s">
        <v>4641</v>
      </c>
    </row>
    <row r="48" spans="1:10" x14ac:dyDescent="0.25">
      <c r="A48" t="s">
        <v>290</v>
      </c>
      <c r="B48" t="s">
        <v>4939</v>
      </c>
      <c r="C48" t="s">
        <v>4930</v>
      </c>
      <c r="D48" t="s">
        <v>4931</v>
      </c>
      <c r="E48" t="s">
        <v>4940</v>
      </c>
      <c r="F48">
        <v>155.65</v>
      </c>
      <c r="G48">
        <v>210.36</v>
      </c>
      <c r="H48" t="s">
        <v>4877</v>
      </c>
      <c r="J48" t="s">
        <v>4641</v>
      </c>
    </row>
    <row r="49" spans="1:10" x14ac:dyDescent="0.25">
      <c r="A49" t="s">
        <v>1668</v>
      </c>
      <c r="B49" t="s">
        <v>4941</v>
      </c>
      <c r="C49" t="s">
        <v>4930</v>
      </c>
      <c r="D49" t="s">
        <v>4938</v>
      </c>
      <c r="E49" t="s">
        <v>4940</v>
      </c>
      <c r="F49">
        <v>186.04</v>
      </c>
      <c r="G49">
        <v>242.22</v>
      </c>
      <c r="H49" t="s">
        <v>4901</v>
      </c>
      <c r="I49" t="s">
        <v>4645</v>
      </c>
      <c r="J49" t="s">
        <v>4641</v>
      </c>
    </row>
    <row r="50" spans="1:10" x14ac:dyDescent="0.25">
      <c r="A50" t="s">
        <v>2768</v>
      </c>
      <c r="B50" t="s">
        <v>4942</v>
      </c>
      <c r="C50" t="s">
        <v>4930</v>
      </c>
      <c r="D50" t="s">
        <v>4938</v>
      </c>
      <c r="E50" t="s">
        <v>4940</v>
      </c>
      <c r="F50">
        <v>282.99</v>
      </c>
      <c r="G50">
        <v>367.25</v>
      </c>
      <c r="H50" t="s">
        <v>4716</v>
      </c>
      <c r="I50" t="s">
        <v>4649</v>
      </c>
      <c r="J50" t="s">
        <v>4641</v>
      </c>
    </row>
    <row r="51" spans="1:10" x14ac:dyDescent="0.25">
      <c r="A51" t="s">
        <v>1539</v>
      </c>
      <c r="B51" t="s">
        <v>4943</v>
      </c>
      <c r="C51" t="s">
        <v>4930</v>
      </c>
      <c r="D51" t="s">
        <v>4935</v>
      </c>
      <c r="E51" t="s">
        <v>4932</v>
      </c>
      <c r="F51">
        <v>49.99</v>
      </c>
      <c r="G51">
        <v>66.400000000000006</v>
      </c>
      <c r="H51" t="s">
        <v>4766</v>
      </c>
      <c r="I51" t="s">
        <v>4669</v>
      </c>
      <c r="J51" t="s">
        <v>4641</v>
      </c>
    </row>
    <row r="52" spans="1:10" x14ac:dyDescent="0.25">
      <c r="A52" t="s">
        <v>320</v>
      </c>
      <c r="B52" t="s">
        <v>4944</v>
      </c>
      <c r="C52" t="s">
        <v>4930</v>
      </c>
      <c r="D52" t="s">
        <v>4938</v>
      </c>
      <c r="E52" t="s">
        <v>4819</v>
      </c>
      <c r="F52">
        <v>50.43</v>
      </c>
      <c r="G52">
        <v>67.37</v>
      </c>
      <c r="H52" t="s">
        <v>4783</v>
      </c>
      <c r="I52" t="s">
        <v>4645</v>
      </c>
      <c r="J52" t="s">
        <v>4641</v>
      </c>
    </row>
    <row r="53" spans="1:10" x14ac:dyDescent="0.25">
      <c r="A53" t="s">
        <v>1869</v>
      </c>
      <c r="B53" t="s">
        <v>4945</v>
      </c>
      <c r="C53" t="s">
        <v>4930</v>
      </c>
      <c r="D53" t="s">
        <v>4931</v>
      </c>
      <c r="E53" t="s">
        <v>4932</v>
      </c>
      <c r="F53">
        <v>83.33</v>
      </c>
      <c r="G53">
        <v>108.97</v>
      </c>
      <c r="H53" t="s">
        <v>4879</v>
      </c>
      <c r="I53" t="s">
        <v>4652</v>
      </c>
      <c r="J53" t="s">
        <v>4641</v>
      </c>
    </row>
    <row r="54" spans="1:10" x14ac:dyDescent="0.25">
      <c r="A54" t="s">
        <v>95</v>
      </c>
      <c r="B54" t="s">
        <v>4937</v>
      </c>
      <c r="C54" t="s">
        <v>4930</v>
      </c>
      <c r="D54" t="s">
        <v>4938</v>
      </c>
      <c r="E54" t="s">
        <v>4932</v>
      </c>
      <c r="F54">
        <v>395.87</v>
      </c>
      <c r="G54">
        <v>522.78</v>
      </c>
      <c r="H54" t="s">
        <v>4905</v>
      </c>
      <c r="I54" t="s">
        <v>4652</v>
      </c>
      <c r="J54" t="s">
        <v>4641</v>
      </c>
    </row>
    <row r="55" spans="1:10" x14ac:dyDescent="0.25">
      <c r="A55" t="s">
        <v>242</v>
      </c>
      <c r="B55" t="s">
        <v>4921</v>
      </c>
      <c r="C55" t="s">
        <v>4908</v>
      </c>
      <c r="D55" t="s">
        <v>4909</v>
      </c>
      <c r="E55" t="s">
        <v>4868</v>
      </c>
      <c r="F55">
        <v>62.25</v>
      </c>
      <c r="G55">
        <v>80.5</v>
      </c>
      <c r="H55" t="s">
        <v>4771</v>
      </c>
      <c r="I55" t="s">
        <v>4652</v>
      </c>
      <c r="J55" t="s">
        <v>4641</v>
      </c>
    </row>
    <row r="56" spans="1:10" x14ac:dyDescent="0.25">
      <c r="A56" t="s">
        <v>928</v>
      </c>
      <c r="B56" t="s">
        <v>4919</v>
      </c>
      <c r="C56" t="s">
        <v>4908</v>
      </c>
      <c r="D56" t="s">
        <v>4920</v>
      </c>
      <c r="E56" t="s">
        <v>4912</v>
      </c>
      <c r="F56">
        <v>253.83</v>
      </c>
      <c r="G56">
        <v>351.78</v>
      </c>
      <c r="H56" t="s">
        <v>4659</v>
      </c>
      <c r="I56" t="s">
        <v>4649</v>
      </c>
      <c r="J56" t="s">
        <v>4641</v>
      </c>
    </row>
    <row r="57" spans="1:10" x14ac:dyDescent="0.25">
      <c r="A57" t="s">
        <v>137</v>
      </c>
      <c r="B57" t="s">
        <v>4917</v>
      </c>
      <c r="C57" t="s">
        <v>4908</v>
      </c>
      <c r="D57" t="s">
        <v>4909</v>
      </c>
      <c r="E57" t="s">
        <v>4918</v>
      </c>
      <c r="F57">
        <v>72.290000000000006</v>
      </c>
      <c r="G57">
        <v>93.47</v>
      </c>
      <c r="H57" t="s">
        <v>4679</v>
      </c>
      <c r="I57" t="s">
        <v>4640</v>
      </c>
      <c r="J57" t="s">
        <v>4641</v>
      </c>
    </row>
    <row r="58" spans="1:10" x14ac:dyDescent="0.25">
      <c r="A58" t="s">
        <v>2391</v>
      </c>
      <c r="B58" t="s">
        <v>4885</v>
      </c>
      <c r="C58" t="s">
        <v>4864</v>
      </c>
      <c r="D58" t="s">
        <v>4865</v>
      </c>
      <c r="E58" t="s">
        <v>4868</v>
      </c>
      <c r="F58">
        <v>127.98</v>
      </c>
      <c r="G58">
        <v>150.04</v>
      </c>
      <c r="H58" t="s">
        <v>4698</v>
      </c>
      <c r="I58" t="s">
        <v>4669</v>
      </c>
      <c r="J58" t="s">
        <v>4641</v>
      </c>
    </row>
    <row r="59" spans="1:10" x14ac:dyDescent="0.25">
      <c r="A59" t="s">
        <v>1706</v>
      </c>
      <c r="B59" t="s">
        <v>4886</v>
      </c>
      <c r="C59" t="s">
        <v>4887</v>
      </c>
      <c r="D59" t="s">
        <v>4888</v>
      </c>
      <c r="E59" t="s">
        <v>4889</v>
      </c>
      <c r="F59">
        <v>241.44</v>
      </c>
      <c r="G59">
        <v>268.32</v>
      </c>
      <c r="H59" t="s">
        <v>4890</v>
      </c>
      <c r="I59" t="s">
        <v>4649</v>
      </c>
      <c r="J59" t="s">
        <v>4641</v>
      </c>
    </row>
    <row r="60" spans="1:10" x14ac:dyDescent="0.25">
      <c r="A60" t="s">
        <v>269</v>
      </c>
      <c r="B60" t="s">
        <v>4835</v>
      </c>
      <c r="C60" t="s">
        <v>4887</v>
      </c>
      <c r="D60" t="s">
        <v>4891</v>
      </c>
      <c r="E60" t="s">
        <v>4892</v>
      </c>
      <c r="F60">
        <v>137.63999999999999</v>
      </c>
      <c r="G60">
        <v>155.55000000000001</v>
      </c>
      <c r="H60" t="s">
        <v>4742</v>
      </c>
      <c r="I60" t="s">
        <v>4640</v>
      </c>
      <c r="J60" t="s">
        <v>4641</v>
      </c>
    </row>
    <row r="61" spans="1:10" x14ac:dyDescent="0.25">
      <c r="A61" t="s">
        <v>37</v>
      </c>
      <c r="B61" t="s">
        <v>4893</v>
      </c>
      <c r="C61" t="s">
        <v>4887</v>
      </c>
      <c r="D61" t="s">
        <v>4894</v>
      </c>
      <c r="E61" t="s">
        <v>4895</v>
      </c>
      <c r="F61">
        <v>213.23</v>
      </c>
      <c r="G61">
        <v>234.86</v>
      </c>
      <c r="H61" t="s">
        <v>4783</v>
      </c>
      <c r="J61" t="s">
        <v>4641</v>
      </c>
    </row>
    <row r="62" spans="1:10" x14ac:dyDescent="0.25">
      <c r="A62" t="s">
        <v>1194</v>
      </c>
      <c r="B62" t="s">
        <v>4896</v>
      </c>
      <c r="C62" t="s">
        <v>4887</v>
      </c>
      <c r="D62" t="s">
        <v>4888</v>
      </c>
      <c r="E62" t="s">
        <v>4889</v>
      </c>
      <c r="F62">
        <v>92.96</v>
      </c>
      <c r="G62">
        <v>109.69</v>
      </c>
      <c r="H62" t="s">
        <v>4839</v>
      </c>
      <c r="I62" t="s">
        <v>4652</v>
      </c>
      <c r="J62" t="s">
        <v>4641</v>
      </c>
    </row>
    <row r="63" spans="1:10" x14ac:dyDescent="0.25">
      <c r="A63" t="s">
        <v>247</v>
      </c>
      <c r="B63" t="s">
        <v>4897</v>
      </c>
      <c r="C63" t="s">
        <v>4887</v>
      </c>
      <c r="D63" t="s">
        <v>4898</v>
      </c>
      <c r="E63" t="s">
        <v>4892</v>
      </c>
      <c r="F63">
        <v>271.52999999999997</v>
      </c>
      <c r="G63">
        <v>223.15</v>
      </c>
      <c r="H63" t="s">
        <v>4858</v>
      </c>
      <c r="I63" t="s">
        <v>4640</v>
      </c>
      <c r="J63" t="s">
        <v>4641</v>
      </c>
    </row>
    <row r="64" spans="1:10" x14ac:dyDescent="0.25">
      <c r="A64" t="s">
        <v>1490</v>
      </c>
      <c r="B64" t="s">
        <v>4899</v>
      </c>
      <c r="C64" t="s">
        <v>4887</v>
      </c>
      <c r="D64" t="s">
        <v>4891</v>
      </c>
      <c r="E64" t="s">
        <v>4892</v>
      </c>
      <c r="F64">
        <v>88.72</v>
      </c>
      <c r="G64">
        <v>102.51</v>
      </c>
      <c r="H64" t="s">
        <v>4858</v>
      </c>
      <c r="I64" t="s">
        <v>4640</v>
      </c>
      <c r="J64" t="s">
        <v>4641</v>
      </c>
    </row>
    <row r="65" spans="1:10" x14ac:dyDescent="0.25">
      <c r="A65" t="s">
        <v>1475</v>
      </c>
      <c r="B65" t="s">
        <v>4900</v>
      </c>
      <c r="C65" t="s">
        <v>4887</v>
      </c>
      <c r="D65" t="s">
        <v>4891</v>
      </c>
      <c r="E65" t="s">
        <v>4892</v>
      </c>
      <c r="F65">
        <v>158.43</v>
      </c>
      <c r="G65">
        <v>183.39</v>
      </c>
      <c r="H65" t="s">
        <v>4901</v>
      </c>
      <c r="J65" t="s">
        <v>4641</v>
      </c>
    </row>
    <row r="66" spans="1:10" x14ac:dyDescent="0.25">
      <c r="A66" t="s">
        <v>197</v>
      </c>
      <c r="B66" t="s">
        <v>4902</v>
      </c>
      <c r="C66" t="s">
        <v>4887</v>
      </c>
      <c r="D66" t="s">
        <v>4898</v>
      </c>
      <c r="E66" t="s">
        <v>4895</v>
      </c>
      <c r="F66">
        <v>108.92</v>
      </c>
      <c r="G66">
        <v>121.9</v>
      </c>
      <c r="H66" t="s">
        <v>4679</v>
      </c>
      <c r="I66" t="s">
        <v>4640</v>
      </c>
      <c r="J66" t="s">
        <v>4641</v>
      </c>
    </row>
    <row r="67" spans="1:10" x14ac:dyDescent="0.25">
      <c r="A67" t="s">
        <v>253</v>
      </c>
      <c r="B67" t="s">
        <v>4903</v>
      </c>
      <c r="C67" t="s">
        <v>4887</v>
      </c>
      <c r="D67" t="s">
        <v>4898</v>
      </c>
      <c r="E67" t="s">
        <v>4895</v>
      </c>
      <c r="F67">
        <v>195.44</v>
      </c>
      <c r="G67">
        <v>219.39</v>
      </c>
      <c r="H67" t="s">
        <v>4746</v>
      </c>
      <c r="I67" t="s">
        <v>4669</v>
      </c>
      <c r="J67" t="s">
        <v>4641</v>
      </c>
    </row>
    <row r="68" spans="1:10" x14ac:dyDescent="0.25">
      <c r="A68" t="s">
        <v>1112</v>
      </c>
      <c r="B68" t="s">
        <v>4904</v>
      </c>
      <c r="C68" t="s">
        <v>4887</v>
      </c>
      <c r="D68" t="s">
        <v>4891</v>
      </c>
      <c r="E68" t="s">
        <v>4892</v>
      </c>
      <c r="F68">
        <v>324.48</v>
      </c>
      <c r="G68">
        <v>360.52</v>
      </c>
      <c r="H68" t="s">
        <v>4905</v>
      </c>
      <c r="I68" t="s">
        <v>4652</v>
      </c>
      <c r="J68" t="s">
        <v>4641</v>
      </c>
    </row>
    <row r="69" spans="1:10" x14ac:dyDescent="0.25">
      <c r="A69" t="s">
        <v>652</v>
      </c>
      <c r="B69" t="s">
        <v>4906</v>
      </c>
      <c r="C69" t="s">
        <v>4887</v>
      </c>
      <c r="D69" t="s">
        <v>4891</v>
      </c>
      <c r="E69" t="s">
        <v>4889</v>
      </c>
      <c r="F69">
        <v>290.33</v>
      </c>
      <c r="G69">
        <v>331.35</v>
      </c>
      <c r="H69" t="s">
        <v>4810</v>
      </c>
      <c r="I69" t="s">
        <v>4649</v>
      </c>
      <c r="J69" t="s">
        <v>4641</v>
      </c>
    </row>
    <row r="70" spans="1:10" x14ac:dyDescent="0.25">
      <c r="A70" t="s">
        <v>113</v>
      </c>
      <c r="B70" t="s">
        <v>4907</v>
      </c>
      <c r="C70" t="s">
        <v>4908</v>
      </c>
      <c r="D70" t="s">
        <v>4909</v>
      </c>
      <c r="E70" t="s">
        <v>4868</v>
      </c>
      <c r="F70">
        <v>190.74</v>
      </c>
      <c r="G70">
        <v>253.11</v>
      </c>
      <c r="H70" t="s">
        <v>4910</v>
      </c>
      <c r="I70" t="s">
        <v>4652</v>
      </c>
      <c r="J70" t="s">
        <v>4641</v>
      </c>
    </row>
    <row r="71" spans="1:10" x14ac:dyDescent="0.25">
      <c r="A71" t="s">
        <v>1305</v>
      </c>
      <c r="B71" t="s">
        <v>4911</v>
      </c>
      <c r="C71" t="s">
        <v>4908</v>
      </c>
      <c r="D71" t="s">
        <v>4909</v>
      </c>
      <c r="E71" t="s">
        <v>4912</v>
      </c>
      <c r="F71">
        <v>373.58</v>
      </c>
      <c r="G71">
        <v>490.22</v>
      </c>
      <c r="H71" t="s">
        <v>4913</v>
      </c>
      <c r="I71" t="s">
        <v>4669</v>
      </c>
      <c r="J71" t="s">
        <v>4641</v>
      </c>
    </row>
    <row r="72" spans="1:10" x14ac:dyDescent="0.25">
      <c r="A72" t="s">
        <v>2670</v>
      </c>
      <c r="B72" t="s">
        <v>4914</v>
      </c>
      <c r="C72" t="s">
        <v>4908</v>
      </c>
      <c r="D72" t="s">
        <v>4915</v>
      </c>
      <c r="E72" t="s">
        <v>4868</v>
      </c>
      <c r="F72">
        <v>397.92</v>
      </c>
      <c r="G72">
        <v>519.78</v>
      </c>
      <c r="H72" t="s">
        <v>4916</v>
      </c>
      <c r="I72" t="s">
        <v>4649</v>
      </c>
      <c r="J72" t="s">
        <v>4641</v>
      </c>
    </row>
    <row r="73" spans="1:10" x14ac:dyDescent="0.25">
      <c r="A73" t="s">
        <v>1189</v>
      </c>
      <c r="B73" t="s">
        <v>4882</v>
      </c>
      <c r="C73" t="s">
        <v>4864</v>
      </c>
      <c r="D73" t="s">
        <v>4874</v>
      </c>
      <c r="E73" t="s">
        <v>4868</v>
      </c>
      <c r="F73">
        <v>158.28</v>
      </c>
      <c r="G73">
        <v>188.64</v>
      </c>
      <c r="H73" t="s">
        <v>4737</v>
      </c>
      <c r="I73" t="s">
        <v>4645</v>
      </c>
      <c r="J73" t="s">
        <v>4641</v>
      </c>
    </row>
    <row r="74" spans="1:10" x14ac:dyDescent="0.25">
      <c r="A74" t="s">
        <v>794</v>
      </c>
      <c r="B74" t="s">
        <v>4946</v>
      </c>
      <c r="C74" t="s">
        <v>4930</v>
      </c>
      <c r="D74" t="s">
        <v>4931</v>
      </c>
      <c r="E74" t="s">
        <v>4819</v>
      </c>
      <c r="F74">
        <v>124.33</v>
      </c>
      <c r="G74">
        <v>171.25</v>
      </c>
      <c r="H74" t="s">
        <v>4824</v>
      </c>
      <c r="I74" t="s">
        <v>4652</v>
      </c>
      <c r="J74" t="s">
        <v>4641</v>
      </c>
    </row>
    <row r="75" spans="1:10" x14ac:dyDescent="0.25">
      <c r="A75" t="s">
        <v>1091</v>
      </c>
      <c r="B75" t="s">
        <v>4816</v>
      </c>
      <c r="C75" t="s">
        <v>4805</v>
      </c>
      <c r="D75" t="s">
        <v>4806</v>
      </c>
      <c r="E75" t="s">
        <v>4807</v>
      </c>
      <c r="F75">
        <v>225.28</v>
      </c>
      <c r="G75">
        <v>297.32</v>
      </c>
      <c r="H75" t="s">
        <v>4732</v>
      </c>
      <c r="I75" t="s">
        <v>4652</v>
      </c>
      <c r="J75" t="s">
        <v>4641</v>
      </c>
    </row>
    <row r="76" spans="1:10" x14ac:dyDescent="0.25">
      <c r="A76" t="s">
        <v>2085</v>
      </c>
      <c r="B76" t="s">
        <v>4670</v>
      </c>
      <c r="C76" t="s">
        <v>4805</v>
      </c>
      <c r="D76" t="s">
        <v>4806</v>
      </c>
      <c r="E76" t="s">
        <v>4807</v>
      </c>
      <c r="F76">
        <v>319.05</v>
      </c>
      <c r="G76">
        <v>392.68</v>
      </c>
      <c r="H76" t="s">
        <v>4675</v>
      </c>
      <c r="I76" t="s">
        <v>4640</v>
      </c>
      <c r="J76" t="s">
        <v>4641</v>
      </c>
    </row>
    <row r="77" spans="1:10" x14ac:dyDescent="0.25">
      <c r="A77" t="s">
        <v>89</v>
      </c>
      <c r="B77" t="s">
        <v>4695</v>
      </c>
      <c r="C77" t="s">
        <v>4672</v>
      </c>
      <c r="D77" t="s">
        <v>4681</v>
      </c>
      <c r="E77" t="s">
        <v>4678</v>
      </c>
      <c r="F77">
        <v>32.4</v>
      </c>
      <c r="G77">
        <v>38.659999999999997</v>
      </c>
      <c r="H77" t="s">
        <v>4696</v>
      </c>
      <c r="I77" t="s">
        <v>4645</v>
      </c>
      <c r="J77" t="s">
        <v>4641</v>
      </c>
    </row>
    <row r="78" spans="1:10" x14ac:dyDescent="0.25">
      <c r="A78" t="s">
        <v>124</v>
      </c>
      <c r="B78" t="s">
        <v>4697</v>
      </c>
      <c r="C78" t="s">
        <v>4672</v>
      </c>
      <c r="D78" t="s">
        <v>4684</v>
      </c>
      <c r="E78" t="s">
        <v>4690</v>
      </c>
      <c r="F78">
        <v>319.37</v>
      </c>
      <c r="G78">
        <v>397.22</v>
      </c>
      <c r="H78" t="s">
        <v>4698</v>
      </c>
      <c r="I78" t="s">
        <v>4640</v>
      </c>
      <c r="J78" t="s">
        <v>4641</v>
      </c>
    </row>
    <row r="79" spans="1:10" x14ac:dyDescent="0.25">
      <c r="A79" t="s">
        <v>1678</v>
      </c>
      <c r="B79" t="s">
        <v>4699</v>
      </c>
      <c r="C79" t="s">
        <v>4672</v>
      </c>
      <c r="D79" t="s">
        <v>4681</v>
      </c>
      <c r="F79">
        <v>266.10000000000002</v>
      </c>
      <c r="G79">
        <v>342.27</v>
      </c>
      <c r="H79" t="s">
        <v>4700</v>
      </c>
      <c r="I79" t="s">
        <v>4652</v>
      </c>
      <c r="J79" t="s">
        <v>4641</v>
      </c>
    </row>
    <row r="80" spans="1:10" x14ac:dyDescent="0.25">
      <c r="A80" t="s">
        <v>52</v>
      </c>
      <c r="B80" t="s">
        <v>4701</v>
      </c>
      <c r="C80" t="s">
        <v>4672</v>
      </c>
      <c r="D80" t="s">
        <v>4684</v>
      </c>
      <c r="E80" t="s">
        <v>4690</v>
      </c>
      <c r="F80">
        <v>246.12</v>
      </c>
      <c r="G80">
        <v>313.47000000000003</v>
      </c>
      <c r="H80" t="s">
        <v>4696</v>
      </c>
      <c r="I80" t="s">
        <v>4645</v>
      </c>
      <c r="J80" t="s">
        <v>4641</v>
      </c>
    </row>
    <row r="81" spans="1:10" x14ac:dyDescent="0.25">
      <c r="A81" t="s">
        <v>264</v>
      </c>
      <c r="B81" t="s">
        <v>4702</v>
      </c>
      <c r="C81" t="s">
        <v>4703</v>
      </c>
      <c r="D81" t="s">
        <v>4704</v>
      </c>
      <c r="E81" t="s">
        <v>4705</v>
      </c>
      <c r="F81">
        <v>285.89999999999998</v>
      </c>
      <c r="G81">
        <v>383.51</v>
      </c>
      <c r="H81" t="s">
        <v>4706</v>
      </c>
      <c r="I81" t="s">
        <v>4669</v>
      </c>
      <c r="J81" t="s">
        <v>4641</v>
      </c>
    </row>
    <row r="82" spans="1:10" x14ac:dyDescent="0.25">
      <c r="A82" t="s">
        <v>314</v>
      </c>
      <c r="B82" t="s">
        <v>4707</v>
      </c>
      <c r="C82" t="s">
        <v>4703</v>
      </c>
      <c r="D82" t="s">
        <v>4708</v>
      </c>
      <c r="E82" t="s">
        <v>4705</v>
      </c>
      <c r="F82">
        <v>247.25</v>
      </c>
      <c r="G82">
        <v>329.69</v>
      </c>
      <c r="H82" t="s">
        <v>4709</v>
      </c>
      <c r="I82" t="s">
        <v>4669</v>
      </c>
      <c r="J82" t="s">
        <v>4641</v>
      </c>
    </row>
    <row r="83" spans="1:10" x14ac:dyDescent="0.25">
      <c r="A83" t="s">
        <v>581</v>
      </c>
      <c r="B83" t="s">
        <v>4710</v>
      </c>
      <c r="C83" t="s">
        <v>4703</v>
      </c>
      <c r="D83" t="s">
        <v>4711</v>
      </c>
      <c r="E83" t="s">
        <v>4712</v>
      </c>
      <c r="F83">
        <v>106.99</v>
      </c>
      <c r="G83">
        <v>139.21</v>
      </c>
      <c r="H83" t="s">
        <v>4713</v>
      </c>
      <c r="I83" t="s">
        <v>4669</v>
      </c>
      <c r="J83" t="s">
        <v>4641</v>
      </c>
    </row>
    <row r="84" spans="1:10" x14ac:dyDescent="0.25">
      <c r="A84" t="s">
        <v>371</v>
      </c>
      <c r="B84" t="s">
        <v>4714</v>
      </c>
      <c r="C84" t="s">
        <v>4703</v>
      </c>
      <c r="D84" t="s">
        <v>4704</v>
      </c>
      <c r="E84" t="s">
        <v>4715</v>
      </c>
      <c r="F84">
        <v>309.98</v>
      </c>
      <c r="G84">
        <v>380.12</v>
      </c>
      <c r="H84" t="s">
        <v>4716</v>
      </c>
      <c r="I84" t="s">
        <v>4645</v>
      </c>
      <c r="J84" t="s">
        <v>4641</v>
      </c>
    </row>
    <row r="85" spans="1:10" x14ac:dyDescent="0.25">
      <c r="A85" t="s">
        <v>147</v>
      </c>
      <c r="B85" t="s">
        <v>4717</v>
      </c>
      <c r="C85" t="s">
        <v>4703</v>
      </c>
      <c r="D85" t="s">
        <v>4711</v>
      </c>
      <c r="E85" t="s">
        <v>4718</v>
      </c>
      <c r="F85">
        <v>261.22000000000003</v>
      </c>
      <c r="G85">
        <v>332.73</v>
      </c>
      <c r="H85" t="s">
        <v>4648</v>
      </c>
      <c r="I85" t="s">
        <v>4645</v>
      </c>
      <c r="J85" t="s">
        <v>4641</v>
      </c>
    </row>
    <row r="86" spans="1:10" x14ac:dyDescent="0.25">
      <c r="A86" t="s">
        <v>65</v>
      </c>
      <c r="B86" t="s">
        <v>4719</v>
      </c>
      <c r="C86" t="s">
        <v>4703</v>
      </c>
      <c r="D86" t="s">
        <v>4711</v>
      </c>
      <c r="E86" t="s">
        <v>4705</v>
      </c>
      <c r="F86">
        <v>142</v>
      </c>
      <c r="G86">
        <v>172.63</v>
      </c>
      <c r="H86" t="s">
        <v>4720</v>
      </c>
      <c r="I86" t="s">
        <v>4649</v>
      </c>
      <c r="J86" t="s">
        <v>4641</v>
      </c>
    </row>
    <row r="87" spans="1:10" x14ac:dyDescent="0.25">
      <c r="A87" t="s">
        <v>59</v>
      </c>
      <c r="B87" t="s">
        <v>4721</v>
      </c>
      <c r="C87" t="s">
        <v>4703</v>
      </c>
      <c r="D87" t="s">
        <v>4708</v>
      </c>
      <c r="E87" t="s">
        <v>4705</v>
      </c>
      <c r="F87">
        <v>271.77999999999997</v>
      </c>
      <c r="G87">
        <v>342.46</v>
      </c>
      <c r="H87" t="s">
        <v>4675</v>
      </c>
      <c r="I87" t="s">
        <v>4652</v>
      </c>
      <c r="J87" t="s">
        <v>4641</v>
      </c>
    </row>
    <row r="88" spans="1:10" x14ac:dyDescent="0.25">
      <c r="A88" t="s">
        <v>119</v>
      </c>
      <c r="B88" t="s">
        <v>4722</v>
      </c>
      <c r="C88" t="s">
        <v>4703</v>
      </c>
      <c r="D88" t="s">
        <v>4708</v>
      </c>
      <c r="E88" t="s">
        <v>4712</v>
      </c>
      <c r="F88">
        <v>115.91</v>
      </c>
      <c r="G88">
        <v>141.11000000000001</v>
      </c>
      <c r="H88" t="s">
        <v>4723</v>
      </c>
      <c r="I88" t="s">
        <v>4669</v>
      </c>
      <c r="J88" t="s">
        <v>4641</v>
      </c>
    </row>
    <row r="89" spans="1:10" x14ac:dyDescent="0.25">
      <c r="A89" t="s">
        <v>186</v>
      </c>
      <c r="B89" t="s">
        <v>4724</v>
      </c>
      <c r="C89" t="s">
        <v>4703</v>
      </c>
      <c r="D89" t="s">
        <v>4704</v>
      </c>
      <c r="E89" t="s">
        <v>4725</v>
      </c>
      <c r="F89">
        <v>177.03</v>
      </c>
      <c r="G89">
        <v>217.42</v>
      </c>
      <c r="H89" t="s">
        <v>4671</v>
      </c>
      <c r="I89" t="s">
        <v>4669</v>
      </c>
      <c r="J89" t="s">
        <v>4641</v>
      </c>
    </row>
    <row r="90" spans="1:10" x14ac:dyDescent="0.25">
      <c r="A90" t="s">
        <v>280</v>
      </c>
      <c r="B90" t="s">
        <v>4726</v>
      </c>
      <c r="C90" t="s">
        <v>4703</v>
      </c>
      <c r="D90" t="s">
        <v>4708</v>
      </c>
      <c r="E90" t="s">
        <v>4705</v>
      </c>
      <c r="F90">
        <v>97.35</v>
      </c>
      <c r="G90">
        <v>124.84</v>
      </c>
      <c r="H90" t="s">
        <v>4696</v>
      </c>
      <c r="I90" t="s">
        <v>4645</v>
      </c>
      <c r="J90" t="s">
        <v>4641</v>
      </c>
    </row>
    <row r="91" spans="1:10" x14ac:dyDescent="0.25">
      <c r="A91" t="s">
        <v>503</v>
      </c>
      <c r="B91" t="s">
        <v>4727</v>
      </c>
      <c r="C91" t="s">
        <v>4703</v>
      </c>
      <c r="D91" t="s">
        <v>4708</v>
      </c>
      <c r="E91" t="s">
        <v>4712</v>
      </c>
      <c r="F91">
        <v>389.8</v>
      </c>
      <c r="G91">
        <v>503.36</v>
      </c>
      <c r="H91" t="s">
        <v>4657</v>
      </c>
      <c r="I91" t="s">
        <v>4640</v>
      </c>
      <c r="J91" t="s">
        <v>4641</v>
      </c>
    </row>
    <row r="92" spans="1:10" x14ac:dyDescent="0.25">
      <c r="A92" t="s">
        <v>399</v>
      </c>
      <c r="B92" t="s">
        <v>4693</v>
      </c>
      <c r="C92" t="s">
        <v>4672</v>
      </c>
      <c r="D92" t="s">
        <v>4684</v>
      </c>
      <c r="E92" t="s">
        <v>4690</v>
      </c>
      <c r="F92">
        <v>86.05</v>
      </c>
      <c r="G92">
        <v>99.93</v>
      </c>
      <c r="H92" t="s">
        <v>4694</v>
      </c>
      <c r="I92" t="s">
        <v>4645</v>
      </c>
      <c r="J92" t="s">
        <v>4641</v>
      </c>
    </row>
    <row r="93" spans="1:10" x14ac:dyDescent="0.25">
      <c r="A93" t="s">
        <v>2605</v>
      </c>
      <c r="B93" t="s">
        <v>4728</v>
      </c>
      <c r="C93" t="s">
        <v>4729</v>
      </c>
      <c r="D93" t="s">
        <v>4730</v>
      </c>
      <c r="E93" t="s">
        <v>4731</v>
      </c>
      <c r="F93">
        <v>229.86</v>
      </c>
      <c r="G93">
        <v>254.99</v>
      </c>
      <c r="H93" t="s">
        <v>4732</v>
      </c>
      <c r="I93" t="s">
        <v>4645</v>
      </c>
      <c r="J93" t="s">
        <v>4641</v>
      </c>
    </row>
    <row r="94" spans="1:10" x14ac:dyDescent="0.25">
      <c r="A94" t="s">
        <v>30</v>
      </c>
      <c r="B94" t="s">
        <v>4691</v>
      </c>
      <c r="C94" t="s">
        <v>4672</v>
      </c>
      <c r="D94" t="s">
        <v>4673</v>
      </c>
      <c r="E94" t="s">
        <v>4674</v>
      </c>
      <c r="F94">
        <v>380.08</v>
      </c>
      <c r="G94">
        <v>448.94</v>
      </c>
      <c r="H94" t="s">
        <v>4692</v>
      </c>
      <c r="I94" t="s">
        <v>4649</v>
      </c>
      <c r="J94" t="s">
        <v>4641</v>
      </c>
    </row>
    <row r="95" spans="1:10" x14ac:dyDescent="0.25">
      <c r="A95" t="s">
        <v>905</v>
      </c>
      <c r="B95" t="s">
        <v>4686</v>
      </c>
      <c r="C95" t="s">
        <v>4672</v>
      </c>
      <c r="D95" t="s">
        <v>4677</v>
      </c>
      <c r="E95" t="s">
        <v>4682</v>
      </c>
      <c r="F95">
        <v>397.69</v>
      </c>
      <c r="G95">
        <v>464.41</v>
      </c>
      <c r="H95" t="s">
        <v>4687</v>
      </c>
      <c r="I95" t="s">
        <v>4669</v>
      </c>
      <c r="J95" t="s">
        <v>4641</v>
      </c>
    </row>
    <row r="96" spans="1:10" x14ac:dyDescent="0.25">
      <c r="A96" t="s">
        <v>405</v>
      </c>
      <c r="B96" t="s">
        <v>4642</v>
      </c>
      <c r="C96" t="s">
        <v>4636</v>
      </c>
      <c r="D96" t="s">
        <v>4637</v>
      </c>
      <c r="E96" t="s">
        <v>4643</v>
      </c>
      <c r="F96">
        <v>254.05</v>
      </c>
      <c r="G96">
        <v>440.5</v>
      </c>
      <c r="H96" t="s">
        <v>4644</v>
      </c>
      <c r="I96" t="s">
        <v>4645</v>
      </c>
      <c r="J96" t="s">
        <v>4641</v>
      </c>
    </row>
    <row r="97" spans="1:10" x14ac:dyDescent="0.25">
      <c r="A97" t="s">
        <v>470</v>
      </c>
      <c r="B97" t="s">
        <v>4646</v>
      </c>
      <c r="C97" t="s">
        <v>4636</v>
      </c>
      <c r="D97" t="s">
        <v>4637</v>
      </c>
      <c r="E97" t="s">
        <v>4647</v>
      </c>
      <c r="F97">
        <v>343.65</v>
      </c>
      <c r="G97">
        <v>589.75</v>
      </c>
      <c r="H97" t="s">
        <v>4648</v>
      </c>
      <c r="I97" t="s">
        <v>4649</v>
      </c>
      <c r="J97" t="s">
        <v>4641</v>
      </c>
    </row>
    <row r="98" spans="1:10" x14ac:dyDescent="0.25">
      <c r="A98" t="s">
        <v>44</v>
      </c>
      <c r="B98" t="s">
        <v>4650</v>
      </c>
      <c r="C98" t="s">
        <v>4636</v>
      </c>
      <c r="D98" t="s">
        <v>4637</v>
      </c>
      <c r="E98" t="s">
        <v>4643</v>
      </c>
      <c r="F98">
        <v>236.54</v>
      </c>
      <c r="G98">
        <v>398.25</v>
      </c>
      <c r="H98" t="s">
        <v>4651</v>
      </c>
      <c r="I98" t="s">
        <v>4652</v>
      </c>
      <c r="J98" t="s">
        <v>4641</v>
      </c>
    </row>
    <row r="99" spans="1:10" x14ac:dyDescent="0.25">
      <c r="A99" t="s">
        <v>220</v>
      </c>
      <c r="B99" t="s">
        <v>4653</v>
      </c>
      <c r="C99" t="s">
        <v>4636</v>
      </c>
      <c r="D99" t="s">
        <v>4637</v>
      </c>
      <c r="E99" t="s">
        <v>4647</v>
      </c>
      <c r="F99">
        <v>205.27</v>
      </c>
      <c r="G99">
        <v>332.74</v>
      </c>
      <c r="H99" t="s">
        <v>4654</v>
      </c>
      <c r="I99" t="s">
        <v>4649</v>
      </c>
      <c r="J99" t="s">
        <v>4641</v>
      </c>
    </row>
    <row r="100" spans="1:10" x14ac:dyDescent="0.25">
      <c r="A100" t="s">
        <v>302</v>
      </c>
      <c r="B100" t="s">
        <v>4655</v>
      </c>
      <c r="C100" t="s">
        <v>4636</v>
      </c>
      <c r="D100" t="s">
        <v>4656</v>
      </c>
      <c r="E100" t="s">
        <v>4647</v>
      </c>
      <c r="F100">
        <v>216.32</v>
      </c>
      <c r="G100">
        <v>343.56</v>
      </c>
      <c r="H100" t="s">
        <v>4657</v>
      </c>
      <c r="I100" t="s">
        <v>4645</v>
      </c>
      <c r="J100" t="s">
        <v>4641</v>
      </c>
    </row>
    <row r="101" spans="1:10" x14ac:dyDescent="0.25">
      <c r="A101" t="s">
        <v>141</v>
      </c>
      <c r="B101" t="s">
        <v>4658</v>
      </c>
      <c r="C101" t="s">
        <v>4636</v>
      </c>
      <c r="D101" t="s">
        <v>4637</v>
      </c>
      <c r="E101" t="s">
        <v>4643</v>
      </c>
      <c r="F101">
        <v>265.44</v>
      </c>
      <c r="G101">
        <v>437.49</v>
      </c>
      <c r="H101" t="s">
        <v>4659</v>
      </c>
      <c r="I101" t="s">
        <v>4652</v>
      </c>
      <c r="J101" t="s">
        <v>4641</v>
      </c>
    </row>
    <row r="102" spans="1:10" x14ac:dyDescent="0.25">
      <c r="A102" t="s">
        <v>308</v>
      </c>
      <c r="B102" t="s">
        <v>4660</v>
      </c>
      <c r="C102" t="s">
        <v>4636</v>
      </c>
      <c r="D102" t="s">
        <v>4656</v>
      </c>
      <c r="E102" t="s">
        <v>4643</v>
      </c>
      <c r="F102">
        <v>282.88</v>
      </c>
      <c r="G102">
        <v>455.79</v>
      </c>
      <c r="H102" t="s">
        <v>4661</v>
      </c>
      <c r="I102" t="s">
        <v>4649</v>
      </c>
      <c r="J102" t="s">
        <v>4641</v>
      </c>
    </row>
    <row r="103" spans="1:10" x14ac:dyDescent="0.25">
      <c r="A103" t="s">
        <v>732</v>
      </c>
      <c r="B103" t="s">
        <v>4662</v>
      </c>
      <c r="C103" t="s">
        <v>4636</v>
      </c>
      <c r="D103" t="s">
        <v>4637</v>
      </c>
      <c r="E103" t="s">
        <v>4647</v>
      </c>
      <c r="F103">
        <v>398.72</v>
      </c>
      <c r="G103">
        <v>661.91</v>
      </c>
      <c r="H103" t="s">
        <v>4663</v>
      </c>
      <c r="I103" t="s">
        <v>4645</v>
      </c>
      <c r="J103" t="s">
        <v>4641</v>
      </c>
    </row>
    <row r="104" spans="1:10" x14ac:dyDescent="0.25">
      <c r="A104" t="s">
        <v>1225</v>
      </c>
      <c r="B104" t="s">
        <v>4664</v>
      </c>
      <c r="C104" t="s">
        <v>4636</v>
      </c>
      <c r="D104" t="s">
        <v>4656</v>
      </c>
      <c r="E104" t="s">
        <v>4647</v>
      </c>
      <c r="F104">
        <v>107.6</v>
      </c>
      <c r="G104">
        <v>182.3</v>
      </c>
      <c r="H104" t="s">
        <v>4665</v>
      </c>
      <c r="I104" t="s">
        <v>4652</v>
      </c>
      <c r="J104" t="s">
        <v>4641</v>
      </c>
    </row>
    <row r="105" spans="1:10" x14ac:dyDescent="0.25">
      <c r="A105" t="s">
        <v>745</v>
      </c>
      <c r="B105" t="s">
        <v>4666</v>
      </c>
      <c r="C105" t="s">
        <v>4636</v>
      </c>
      <c r="D105" t="s">
        <v>4667</v>
      </c>
      <c r="E105" t="s">
        <v>4643</v>
      </c>
      <c r="F105">
        <v>102.23</v>
      </c>
      <c r="G105">
        <v>168.36</v>
      </c>
      <c r="H105" t="s">
        <v>4668</v>
      </c>
      <c r="I105" t="s">
        <v>4669</v>
      </c>
      <c r="J105" t="s">
        <v>4641</v>
      </c>
    </row>
    <row r="106" spans="1:10" x14ac:dyDescent="0.25">
      <c r="A106" t="s">
        <v>237</v>
      </c>
      <c r="B106" t="s">
        <v>4670</v>
      </c>
      <c r="C106" t="s">
        <v>4636</v>
      </c>
      <c r="D106" t="s">
        <v>4667</v>
      </c>
      <c r="E106" t="s">
        <v>4647</v>
      </c>
      <c r="F106">
        <v>336.4</v>
      </c>
      <c r="G106">
        <v>541.35</v>
      </c>
      <c r="H106" t="s">
        <v>4671</v>
      </c>
      <c r="I106" t="s">
        <v>4640</v>
      </c>
      <c r="J106" t="s">
        <v>4641</v>
      </c>
    </row>
    <row r="107" spans="1:10" x14ac:dyDescent="0.25">
      <c r="A107" t="s">
        <v>714</v>
      </c>
      <c r="B107" t="s">
        <v>4653</v>
      </c>
      <c r="C107" t="s">
        <v>4672</v>
      </c>
      <c r="D107" t="s">
        <v>4673</v>
      </c>
      <c r="E107" t="s">
        <v>4674</v>
      </c>
      <c r="F107">
        <v>124.24</v>
      </c>
      <c r="G107">
        <v>161.03</v>
      </c>
      <c r="H107" t="s">
        <v>4675</v>
      </c>
      <c r="I107" t="s">
        <v>4649</v>
      </c>
      <c r="J107" t="s">
        <v>4641</v>
      </c>
    </row>
    <row r="108" spans="1:10" x14ac:dyDescent="0.25">
      <c r="A108" t="s">
        <v>101</v>
      </c>
      <c r="B108" t="s">
        <v>4676</v>
      </c>
      <c r="C108" t="s">
        <v>4672</v>
      </c>
      <c r="D108" t="s">
        <v>4677</v>
      </c>
      <c r="E108" t="s">
        <v>4678</v>
      </c>
      <c r="F108">
        <v>351.63</v>
      </c>
      <c r="G108">
        <v>434.65</v>
      </c>
      <c r="H108" t="s">
        <v>4679</v>
      </c>
      <c r="I108" t="s">
        <v>4645</v>
      </c>
      <c r="J108" t="s">
        <v>4641</v>
      </c>
    </row>
    <row r="109" spans="1:10" x14ac:dyDescent="0.25">
      <c r="A109" t="s">
        <v>365</v>
      </c>
      <c r="B109" t="s">
        <v>4680</v>
      </c>
      <c r="C109" t="s">
        <v>4672</v>
      </c>
      <c r="D109" t="s">
        <v>4681</v>
      </c>
      <c r="E109" t="s">
        <v>4682</v>
      </c>
      <c r="F109">
        <v>386.89</v>
      </c>
      <c r="G109">
        <v>459.58</v>
      </c>
      <c r="H109" t="s">
        <v>4644</v>
      </c>
      <c r="I109" t="s">
        <v>4652</v>
      </c>
      <c r="J109" t="s">
        <v>4641</v>
      </c>
    </row>
    <row r="110" spans="1:10" x14ac:dyDescent="0.25">
      <c r="A110" t="s">
        <v>107</v>
      </c>
      <c r="B110" t="s">
        <v>4683</v>
      </c>
      <c r="C110" t="s">
        <v>4672</v>
      </c>
      <c r="D110" t="s">
        <v>4684</v>
      </c>
      <c r="E110" t="s">
        <v>4678</v>
      </c>
      <c r="F110">
        <v>48.15</v>
      </c>
      <c r="G110">
        <v>59.92</v>
      </c>
      <c r="H110" t="s">
        <v>4685</v>
      </c>
      <c r="I110" t="s">
        <v>4640</v>
      </c>
      <c r="J110" t="s">
        <v>4641</v>
      </c>
    </row>
    <row r="111" spans="1:10" x14ac:dyDescent="0.25">
      <c r="A111" t="s">
        <v>493</v>
      </c>
      <c r="B111" t="s">
        <v>4688</v>
      </c>
      <c r="C111" t="s">
        <v>4672</v>
      </c>
      <c r="D111" t="s">
        <v>4689</v>
      </c>
      <c r="E111" t="s">
        <v>4690</v>
      </c>
      <c r="F111">
        <v>191.2</v>
      </c>
      <c r="G111">
        <v>232.58</v>
      </c>
      <c r="H111" t="s">
        <v>4668</v>
      </c>
      <c r="I111" t="s">
        <v>4645</v>
      </c>
      <c r="J111" t="s">
        <v>4641</v>
      </c>
    </row>
    <row r="112" spans="1:10" x14ac:dyDescent="0.25">
      <c r="A112" t="s">
        <v>332</v>
      </c>
      <c r="B112" t="s">
        <v>4733</v>
      </c>
      <c r="C112" t="s">
        <v>4729</v>
      </c>
      <c r="D112" t="s">
        <v>4734</v>
      </c>
      <c r="E112" t="s">
        <v>4731</v>
      </c>
      <c r="F112">
        <v>209.38</v>
      </c>
      <c r="G112">
        <v>245.32</v>
      </c>
      <c r="H112" t="s">
        <v>4735</v>
      </c>
      <c r="I112" t="s">
        <v>4649</v>
      </c>
      <c r="J112" t="s">
        <v>4641</v>
      </c>
    </row>
    <row r="113" spans="1:10" x14ac:dyDescent="0.25">
      <c r="A113" t="s">
        <v>978</v>
      </c>
      <c r="B113" t="s">
        <v>4736</v>
      </c>
      <c r="C113" t="s">
        <v>4729</v>
      </c>
      <c r="D113" t="s">
        <v>4730</v>
      </c>
      <c r="E113" t="s">
        <v>4674</v>
      </c>
      <c r="F113">
        <v>112.62</v>
      </c>
      <c r="G113">
        <v>130.09</v>
      </c>
      <c r="H113" t="s">
        <v>4737</v>
      </c>
      <c r="I113" t="s">
        <v>4640</v>
      </c>
      <c r="J113" t="s">
        <v>4641</v>
      </c>
    </row>
    <row r="114" spans="1:10" x14ac:dyDescent="0.25">
      <c r="A114" t="s">
        <v>2058</v>
      </c>
      <c r="B114" t="s">
        <v>4738</v>
      </c>
      <c r="C114" t="s">
        <v>4729</v>
      </c>
      <c r="D114" t="s">
        <v>4739</v>
      </c>
      <c r="E114" t="s">
        <v>4731</v>
      </c>
      <c r="F114">
        <v>348.33</v>
      </c>
      <c r="G114">
        <v>392.79</v>
      </c>
      <c r="H114" t="s">
        <v>4687</v>
      </c>
      <c r="I114" t="s">
        <v>4649</v>
      </c>
      <c r="J114" t="s">
        <v>4641</v>
      </c>
    </row>
    <row r="115" spans="1:10" x14ac:dyDescent="0.25">
      <c r="A115" t="s">
        <v>296</v>
      </c>
      <c r="B115" t="s">
        <v>4780</v>
      </c>
      <c r="C115" t="s">
        <v>4776</v>
      </c>
      <c r="D115" t="s">
        <v>4781</v>
      </c>
      <c r="E115" t="s">
        <v>4782</v>
      </c>
      <c r="F115">
        <v>363.29</v>
      </c>
      <c r="G115">
        <v>507.5</v>
      </c>
      <c r="H115" t="s">
        <v>4783</v>
      </c>
      <c r="I115" t="s">
        <v>4645</v>
      </c>
      <c r="J115" t="s">
        <v>4641</v>
      </c>
    </row>
    <row r="116" spans="1:10" x14ac:dyDescent="0.25">
      <c r="A116" t="s">
        <v>2552</v>
      </c>
      <c r="B116" t="s">
        <v>4784</v>
      </c>
      <c r="C116" t="s">
        <v>4776</v>
      </c>
      <c r="D116" t="s">
        <v>4785</v>
      </c>
      <c r="F116">
        <v>54.25</v>
      </c>
      <c r="G116">
        <v>72.930000000000007</v>
      </c>
      <c r="H116" t="s">
        <v>4687</v>
      </c>
      <c r="I116" t="s">
        <v>4640</v>
      </c>
      <c r="J116" t="s">
        <v>4641</v>
      </c>
    </row>
    <row r="117" spans="1:10" x14ac:dyDescent="0.25">
      <c r="A117" t="s">
        <v>226</v>
      </c>
      <c r="B117" t="s">
        <v>4786</v>
      </c>
      <c r="C117" t="s">
        <v>4776</v>
      </c>
      <c r="D117" t="s">
        <v>4787</v>
      </c>
      <c r="E117" t="s">
        <v>4782</v>
      </c>
      <c r="F117">
        <v>221.72</v>
      </c>
      <c r="G117">
        <v>318.62</v>
      </c>
      <c r="H117" t="s">
        <v>4788</v>
      </c>
      <c r="I117" t="s">
        <v>4649</v>
      </c>
      <c r="J117" t="s">
        <v>4641</v>
      </c>
    </row>
    <row r="118" spans="1:10" x14ac:dyDescent="0.25">
      <c r="A118" t="s">
        <v>349</v>
      </c>
      <c r="B118" t="s">
        <v>4789</v>
      </c>
      <c r="C118" t="s">
        <v>4776</v>
      </c>
      <c r="D118" t="s">
        <v>4777</v>
      </c>
      <c r="E118" t="s">
        <v>4778</v>
      </c>
      <c r="F118">
        <v>325.61</v>
      </c>
      <c r="G118">
        <v>298.81</v>
      </c>
      <c r="H118" t="s">
        <v>4790</v>
      </c>
      <c r="I118" t="s">
        <v>4640</v>
      </c>
      <c r="J118" t="s">
        <v>4641</v>
      </c>
    </row>
    <row r="119" spans="1:10" x14ac:dyDescent="0.25">
      <c r="A119" t="s">
        <v>284</v>
      </c>
      <c r="B119" t="s">
        <v>4791</v>
      </c>
      <c r="C119" t="s">
        <v>4776</v>
      </c>
      <c r="D119" t="s">
        <v>4787</v>
      </c>
      <c r="E119" t="s">
        <v>4792</v>
      </c>
      <c r="F119">
        <v>54.32</v>
      </c>
      <c r="G119">
        <v>42.16</v>
      </c>
      <c r="H119" t="s">
        <v>4654</v>
      </c>
      <c r="I119" t="s">
        <v>4669</v>
      </c>
      <c r="J119" t="s">
        <v>4641</v>
      </c>
    </row>
    <row r="120" spans="1:10" x14ac:dyDescent="0.25">
      <c r="A120" t="s">
        <v>543</v>
      </c>
      <c r="B120" t="s">
        <v>4793</v>
      </c>
      <c r="C120" t="s">
        <v>4776</v>
      </c>
      <c r="D120" t="s">
        <v>4785</v>
      </c>
      <c r="E120" t="s">
        <v>4792</v>
      </c>
      <c r="F120">
        <v>275.67</v>
      </c>
      <c r="G120">
        <v>386.17</v>
      </c>
      <c r="H120" t="s">
        <v>4661</v>
      </c>
      <c r="I120" t="s">
        <v>4645</v>
      </c>
      <c r="J120" t="s">
        <v>4641</v>
      </c>
    </row>
    <row r="121" spans="1:10" x14ac:dyDescent="0.25">
      <c r="A121" t="s">
        <v>611</v>
      </c>
      <c r="B121" t="s">
        <v>4775</v>
      </c>
      <c r="C121" t="s">
        <v>4776</v>
      </c>
      <c r="D121" t="s">
        <v>4777</v>
      </c>
      <c r="E121" t="s">
        <v>4778</v>
      </c>
      <c r="F121">
        <v>250.68</v>
      </c>
      <c r="G121">
        <v>339.13</v>
      </c>
      <c r="H121" t="s">
        <v>4779</v>
      </c>
      <c r="I121" t="s">
        <v>4640</v>
      </c>
      <c r="J121" t="s">
        <v>4641</v>
      </c>
    </row>
    <row r="122" spans="1:10" x14ac:dyDescent="0.25">
      <c r="A122" t="s">
        <v>1030</v>
      </c>
      <c r="B122" t="s">
        <v>4794</v>
      </c>
      <c r="C122" t="s">
        <v>4776</v>
      </c>
      <c r="D122" t="s">
        <v>4781</v>
      </c>
      <c r="E122" t="s">
        <v>4795</v>
      </c>
      <c r="F122">
        <v>199.16</v>
      </c>
      <c r="G122">
        <v>159.5</v>
      </c>
      <c r="H122" t="s">
        <v>4796</v>
      </c>
      <c r="I122" t="s">
        <v>4649</v>
      </c>
      <c r="J122" t="s">
        <v>4641</v>
      </c>
    </row>
    <row r="123" spans="1:10" x14ac:dyDescent="0.25">
      <c r="A123" t="s">
        <v>337</v>
      </c>
      <c r="B123" t="s">
        <v>4799</v>
      </c>
      <c r="C123" t="s">
        <v>4776</v>
      </c>
      <c r="D123" t="s">
        <v>4787</v>
      </c>
      <c r="E123" t="s">
        <v>4795</v>
      </c>
      <c r="F123">
        <v>135.66</v>
      </c>
      <c r="G123">
        <v>186.38</v>
      </c>
      <c r="H123" t="s">
        <v>4759</v>
      </c>
      <c r="I123" t="s">
        <v>4640</v>
      </c>
      <c r="J123" t="s">
        <v>4641</v>
      </c>
    </row>
    <row r="124" spans="1:10" x14ac:dyDescent="0.25">
      <c r="A124" t="s">
        <v>1650</v>
      </c>
      <c r="B124" t="s">
        <v>4800</v>
      </c>
      <c r="C124" t="s">
        <v>4776</v>
      </c>
      <c r="D124" t="s">
        <v>4787</v>
      </c>
      <c r="E124" t="s">
        <v>4792</v>
      </c>
      <c r="F124">
        <v>160.97999999999999</v>
      </c>
      <c r="G124">
        <v>232.2</v>
      </c>
      <c r="H124" t="s">
        <v>4801</v>
      </c>
      <c r="I124" t="s">
        <v>4645</v>
      </c>
      <c r="J124" t="s">
        <v>4641</v>
      </c>
    </row>
    <row r="125" spans="1:10" x14ac:dyDescent="0.25">
      <c r="A125" t="s">
        <v>1150</v>
      </c>
      <c r="B125" t="s">
        <v>4802</v>
      </c>
      <c r="C125" t="s">
        <v>4776</v>
      </c>
      <c r="D125" t="s">
        <v>4787</v>
      </c>
      <c r="E125" t="s">
        <v>4792</v>
      </c>
      <c r="F125">
        <v>336.8</v>
      </c>
      <c r="G125">
        <v>468.94</v>
      </c>
      <c r="H125" t="s">
        <v>4803</v>
      </c>
      <c r="I125" t="s">
        <v>4652</v>
      </c>
      <c r="J125" t="s">
        <v>4641</v>
      </c>
    </row>
    <row r="126" spans="1:10" x14ac:dyDescent="0.25">
      <c r="A126" t="s">
        <v>1658</v>
      </c>
      <c r="B126" t="s">
        <v>4804</v>
      </c>
      <c r="C126" t="s">
        <v>4805</v>
      </c>
      <c r="D126" t="s">
        <v>4806</v>
      </c>
      <c r="E126" t="s">
        <v>4807</v>
      </c>
      <c r="F126">
        <v>188.98</v>
      </c>
      <c r="G126">
        <v>233.47</v>
      </c>
      <c r="H126" t="s">
        <v>4671</v>
      </c>
      <c r="I126" t="s">
        <v>4652</v>
      </c>
      <c r="J126" t="s">
        <v>4641</v>
      </c>
    </row>
    <row r="127" spans="1:10" x14ac:dyDescent="0.25">
      <c r="A127" t="s">
        <v>377</v>
      </c>
      <c r="B127" t="s">
        <v>4808</v>
      </c>
      <c r="C127" t="s">
        <v>4805</v>
      </c>
      <c r="D127" t="s">
        <v>4806</v>
      </c>
      <c r="E127" t="s">
        <v>4809</v>
      </c>
      <c r="F127">
        <v>43.01</v>
      </c>
      <c r="G127">
        <v>53.39</v>
      </c>
      <c r="H127" t="s">
        <v>4810</v>
      </c>
      <c r="I127" t="s">
        <v>4645</v>
      </c>
      <c r="J127" t="s">
        <v>4641</v>
      </c>
    </row>
    <row r="128" spans="1:10" x14ac:dyDescent="0.25">
      <c r="A128" t="s">
        <v>765</v>
      </c>
      <c r="B128" t="s">
        <v>4811</v>
      </c>
      <c r="C128" t="s">
        <v>4805</v>
      </c>
      <c r="D128" t="s">
        <v>4812</v>
      </c>
      <c r="E128" t="s">
        <v>4809</v>
      </c>
      <c r="F128">
        <v>263.85000000000002</v>
      </c>
      <c r="G128">
        <v>340.25</v>
      </c>
      <c r="H128" t="s">
        <v>4659</v>
      </c>
      <c r="I128" t="s">
        <v>4652</v>
      </c>
      <c r="J128" t="s">
        <v>4641</v>
      </c>
    </row>
    <row r="129" spans="1:10" x14ac:dyDescent="0.25">
      <c r="A129" t="s">
        <v>555</v>
      </c>
      <c r="B129" t="s">
        <v>4797</v>
      </c>
      <c r="C129" t="s">
        <v>4776</v>
      </c>
      <c r="D129" t="s">
        <v>4787</v>
      </c>
      <c r="E129" t="s">
        <v>4795</v>
      </c>
      <c r="F129">
        <v>365.57</v>
      </c>
      <c r="G129">
        <v>491.81</v>
      </c>
      <c r="H129" t="s">
        <v>4798</v>
      </c>
      <c r="I129" t="s">
        <v>4652</v>
      </c>
      <c r="J129" t="s">
        <v>4641</v>
      </c>
    </row>
    <row r="130" spans="1:10" x14ac:dyDescent="0.25">
      <c r="A130" t="s">
        <v>2958</v>
      </c>
      <c r="B130" t="s">
        <v>4813</v>
      </c>
      <c r="C130" t="s">
        <v>4805</v>
      </c>
      <c r="D130" t="s">
        <v>4814</v>
      </c>
      <c r="E130" t="s">
        <v>4807</v>
      </c>
      <c r="F130">
        <v>314.26</v>
      </c>
      <c r="G130">
        <v>414.29</v>
      </c>
      <c r="H130" t="s">
        <v>4815</v>
      </c>
      <c r="I130" t="s">
        <v>4652</v>
      </c>
      <c r="J130" t="s">
        <v>4641</v>
      </c>
    </row>
    <row r="131" spans="1:10" x14ac:dyDescent="0.25">
      <c r="A131" t="s">
        <v>1382</v>
      </c>
      <c r="B131" t="s">
        <v>4774</v>
      </c>
      <c r="C131" t="s">
        <v>4752</v>
      </c>
      <c r="D131" t="s">
        <v>4753</v>
      </c>
      <c r="E131" t="s">
        <v>4762</v>
      </c>
      <c r="F131">
        <v>235.05</v>
      </c>
      <c r="G131">
        <v>317.99</v>
      </c>
      <c r="H131" t="s">
        <v>4685</v>
      </c>
      <c r="I131" t="s">
        <v>4669</v>
      </c>
      <c r="J131" t="s">
        <v>4641</v>
      </c>
    </row>
    <row r="132" spans="1:10" x14ac:dyDescent="0.25">
      <c r="A132" t="s">
        <v>530</v>
      </c>
      <c r="B132" t="s">
        <v>4772</v>
      </c>
      <c r="C132" t="s">
        <v>4752</v>
      </c>
      <c r="D132" t="s">
        <v>4765</v>
      </c>
      <c r="E132" t="s">
        <v>4758</v>
      </c>
      <c r="F132">
        <v>95.7</v>
      </c>
      <c r="G132">
        <v>125.15</v>
      </c>
      <c r="H132" t="s">
        <v>4644</v>
      </c>
      <c r="I132" t="s">
        <v>4652</v>
      </c>
      <c r="J132" t="s">
        <v>4641</v>
      </c>
    </row>
    <row r="133" spans="1:10" x14ac:dyDescent="0.25">
      <c r="A133" t="s">
        <v>751</v>
      </c>
      <c r="B133" t="s">
        <v>4740</v>
      </c>
      <c r="C133" t="s">
        <v>4729</v>
      </c>
      <c r="D133" t="s">
        <v>4739</v>
      </c>
      <c r="E133" t="s">
        <v>4674</v>
      </c>
      <c r="F133">
        <v>127.48</v>
      </c>
      <c r="G133">
        <v>144.03</v>
      </c>
      <c r="H133" t="s">
        <v>4668</v>
      </c>
      <c r="I133" t="s">
        <v>4669</v>
      </c>
      <c r="J133" t="s">
        <v>4641</v>
      </c>
    </row>
    <row r="134" spans="1:10" x14ac:dyDescent="0.25">
      <c r="A134" t="s">
        <v>759</v>
      </c>
      <c r="B134" t="s">
        <v>4741</v>
      </c>
      <c r="C134" t="s">
        <v>4729</v>
      </c>
      <c r="D134" t="s">
        <v>4739</v>
      </c>
      <c r="E134" t="s">
        <v>4674</v>
      </c>
      <c r="F134">
        <v>189.69</v>
      </c>
      <c r="G134">
        <v>217.85</v>
      </c>
      <c r="H134" t="s">
        <v>4742</v>
      </c>
      <c r="I134" t="s">
        <v>4669</v>
      </c>
      <c r="J134" t="s">
        <v>4641</v>
      </c>
    </row>
    <row r="135" spans="1:10" x14ac:dyDescent="0.25">
      <c r="A135" t="s">
        <v>2571</v>
      </c>
      <c r="B135" t="s">
        <v>4743</v>
      </c>
      <c r="C135" t="s">
        <v>4729</v>
      </c>
      <c r="D135" t="s">
        <v>4739</v>
      </c>
      <c r="E135" t="s">
        <v>4674</v>
      </c>
      <c r="F135">
        <v>374.48</v>
      </c>
      <c r="G135">
        <v>444.49</v>
      </c>
      <c r="H135" t="s">
        <v>4657</v>
      </c>
      <c r="I135" t="s">
        <v>4669</v>
      </c>
      <c r="J135" t="s">
        <v>4641</v>
      </c>
    </row>
    <row r="136" spans="1:10" x14ac:dyDescent="0.25">
      <c r="A136" t="s">
        <v>1804</v>
      </c>
      <c r="B136" t="s">
        <v>4744</v>
      </c>
      <c r="C136" t="s">
        <v>4729</v>
      </c>
      <c r="D136" t="s">
        <v>4730</v>
      </c>
      <c r="E136" t="s">
        <v>4745</v>
      </c>
      <c r="F136">
        <v>36.590000000000003</v>
      </c>
      <c r="G136">
        <v>42.97</v>
      </c>
      <c r="H136" t="s">
        <v>4746</v>
      </c>
      <c r="I136" t="s">
        <v>4645</v>
      </c>
      <c r="J136" t="s">
        <v>4641</v>
      </c>
    </row>
    <row r="137" spans="1:10" x14ac:dyDescent="0.25">
      <c r="A137" t="s">
        <v>1322</v>
      </c>
      <c r="B137" t="s">
        <v>4747</v>
      </c>
      <c r="C137" t="s">
        <v>4729</v>
      </c>
      <c r="D137" t="s">
        <v>4739</v>
      </c>
      <c r="E137" t="s">
        <v>4731</v>
      </c>
      <c r="F137">
        <v>208.22</v>
      </c>
      <c r="G137">
        <v>229.81</v>
      </c>
      <c r="H137" t="s">
        <v>4706</v>
      </c>
      <c r="I137" t="s">
        <v>4669</v>
      </c>
      <c r="J137" t="s">
        <v>4641</v>
      </c>
    </row>
    <row r="138" spans="1:10" x14ac:dyDescent="0.25">
      <c r="A138" t="s">
        <v>2135</v>
      </c>
      <c r="B138" t="s">
        <v>4748</v>
      </c>
      <c r="C138" t="s">
        <v>4729</v>
      </c>
      <c r="D138" t="s">
        <v>4730</v>
      </c>
      <c r="E138" t="s">
        <v>4745</v>
      </c>
      <c r="F138">
        <v>57.89</v>
      </c>
      <c r="G138">
        <v>68.95</v>
      </c>
      <c r="H138" t="s">
        <v>4749</v>
      </c>
      <c r="I138" t="s">
        <v>4640</v>
      </c>
      <c r="J138" t="s">
        <v>4641</v>
      </c>
    </row>
    <row r="139" spans="1:10" x14ac:dyDescent="0.25">
      <c r="A139" t="s">
        <v>2545</v>
      </c>
      <c r="B139" t="s">
        <v>4750</v>
      </c>
      <c r="C139" t="s">
        <v>4729</v>
      </c>
      <c r="D139" t="s">
        <v>4730</v>
      </c>
      <c r="E139" t="s">
        <v>4731</v>
      </c>
      <c r="F139">
        <v>48.43</v>
      </c>
      <c r="G139">
        <v>57.06</v>
      </c>
      <c r="H139" t="s">
        <v>4654</v>
      </c>
      <c r="I139" t="s">
        <v>4649</v>
      </c>
      <c r="J139" t="s">
        <v>4641</v>
      </c>
    </row>
    <row r="140" spans="1:10" x14ac:dyDescent="0.25">
      <c r="A140" t="s">
        <v>944</v>
      </c>
      <c r="B140" t="s">
        <v>4773</v>
      </c>
      <c r="C140" t="s">
        <v>4752</v>
      </c>
      <c r="D140" t="s">
        <v>4761</v>
      </c>
      <c r="E140" t="s">
        <v>4758</v>
      </c>
      <c r="F140">
        <v>238.43</v>
      </c>
      <c r="G140">
        <v>333.54</v>
      </c>
      <c r="H140" t="s">
        <v>4763</v>
      </c>
      <c r="I140" t="s">
        <v>4652</v>
      </c>
      <c r="J140" t="s">
        <v>4641</v>
      </c>
    </row>
    <row r="141" spans="1:10" x14ac:dyDescent="0.25">
      <c r="A141" t="s">
        <v>871</v>
      </c>
      <c r="B141" t="s">
        <v>4947</v>
      </c>
      <c r="C141" t="s">
        <v>4930</v>
      </c>
      <c r="D141" t="s">
        <v>4931</v>
      </c>
      <c r="E141" t="s">
        <v>4932</v>
      </c>
      <c r="F141">
        <v>158.06</v>
      </c>
      <c r="G141">
        <v>214.04</v>
      </c>
      <c r="H141" t="s">
        <v>4720</v>
      </c>
      <c r="I141" t="s">
        <v>4652</v>
      </c>
      <c r="J141" t="s">
        <v>4641</v>
      </c>
    </row>
    <row r="142" spans="1:10" x14ac:dyDescent="0.25">
      <c r="A142" t="s">
        <v>1156</v>
      </c>
      <c r="B142" t="s">
        <v>4755</v>
      </c>
      <c r="C142" t="s">
        <v>4752</v>
      </c>
      <c r="D142" t="s">
        <v>4753</v>
      </c>
      <c r="E142" t="s">
        <v>4754</v>
      </c>
      <c r="F142">
        <v>109.21</v>
      </c>
      <c r="G142">
        <v>147.72</v>
      </c>
      <c r="H142" t="s">
        <v>4696</v>
      </c>
      <c r="J142" t="s">
        <v>4641</v>
      </c>
    </row>
    <row r="143" spans="1:10" x14ac:dyDescent="0.25">
      <c r="A143" t="s">
        <v>231</v>
      </c>
      <c r="B143" t="s">
        <v>4756</v>
      </c>
      <c r="C143" t="s">
        <v>4752</v>
      </c>
      <c r="D143" t="s">
        <v>4757</v>
      </c>
      <c r="E143" t="s">
        <v>4758</v>
      </c>
      <c r="F143">
        <v>308.94</v>
      </c>
      <c r="G143">
        <v>418.79</v>
      </c>
      <c r="H143" t="s">
        <v>4759</v>
      </c>
      <c r="I143" t="s">
        <v>4645</v>
      </c>
      <c r="J143" t="s">
        <v>4641</v>
      </c>
    </row>
    <row r="144" spans="1:10" x14ac:dyDescent="0.25">
      <c r="A144" t="s">
        <v>275</v>
      </c>
      <c r="B144" t="s">
        <v>4760</v>
      </c>
      <c r="C144" t="s">
        <v>4752</v>
      </c>
      <c r="D144" t="s">
        <v>4761</v>
      </c>
      <c r="E144" t="s">
        <v>4762</v>
      </c>
      <c r="F144">
        <v>37.479999999999997</v>
      </c>
      <c r="G144">
        <v>51.33</v>
      </c>
      <c r="H144" t="s">
        <v>4763</v>
      </c>
      <c r="I144" t="s">
        <v>4649</v>
      </c>
      <c r="J144" t="s">
        <v>4641</v>
      </c>
    </row>
    <row r="145" spans="1:10" x14ac:dyDescent="0.25">
      <c r="A145" t="s">
        <v>214</v>
      </c>
      <c r="B145" t="s">
        <v>4764</v>
      </c>
      <c r="C145" t="s">
        <v>4752</v>
      </c>
      <c r="D145" t="s">
        <v>4765</v>
      </c>
      <c r="E145" t="s">
        <v>4758</v>
      </c>
      <c r="F145">
        <v>112.8</v>
      </c>
      <c r="G145">
        <v>147.97</v>
      </c>
      <c r="H145" t="s">
        <v>4766</v>
      </c>
      <c r="I145" t="s">
        <v>4640</v>
      </c>
      <c r="J145" t="s">
        <v>4641</v>
      </c>
    </row>
    <row r="146" spans="1:10" x14ac:dyDescent="0.25">
      <c r="A146" t="s">
        <v>566</v>
      </c>
      <c r="B146" t="s">
        <v>4767</v>
      </c>
      <c r="C146" t="s">
        <v>4752</v>
      </c>
      <c r="D146" t="s">
        <v>4761</v>
      </c>
      <c r="E146" t="s">
        <v>4754</v>
      </c>
      <c r="F146">
        <v>255.49</v>
      </c>
      <c r="G146">
        <v>328.59</v>
      </c>
      <c r="H146" t="s">
        <v>4661</v>
      </c>
      <c r="I146" t="s">
        <v>4640</v>
      </c>
      <c r="J146" t="s">
        <v>4641</v>
      </c>
    </row>
    <row r="147" spans="1:10" x14ac:dyDescent="0.25">
      <c r="A147" t="s">
        <v>882</v>
      </c>
      <c r="B147" t="s">
        <v>4768</v>
      </c>
      <c r="C147" t="s">
        <v>4752</v>
      </c>
      <c r="D147" t="s">
        <v>4761</v>
      </c>
      <c r="E147" t="s">
        <v>4758</v>
      </c>
      <c r="F147">
        <v>194.64</v>
      </c>
      <c r="G147">
        <v>262.77</v>
      </c>
      <c r="H147" t="s">
        <v>4769</v>
      </c>
      <c r="I147" t="s">
        <v>4649</v>
      </c>
      <c r="J147" t="s">
        <v>4641</v>
      </c>
    </row>
    <row r="148" spans="1:10" x14ac:dyDescent="0.25">
      <c r="A148" t="s">
        <v>812</v>
      </c>
      <c r="B148" t="s">
        <v>4770</v>
      </c>
      <c r="C148" t="s">
        <v>4752</v>
      </c>
      <c r="D148" t="s">
        <v>4761</v>
      </c>
      <c r="E148" t="s">
        <v>4754</v>
      </c>
      <c r="F148">
        <v>379.19</v>
      </c>
      <c r="G148">
        <v>530.16</v>
      </c>
      <c r="H148" t="s">
        <v>4771</v>
      </c>
      <c r="I148" t="s">
        <v>4645</v>
      </c>
      <c r="J148" t="s">
        <v>4641</v>
      </c>
    </row>
    <row r="149" spans="1:10" x14ac:dyDescent="0.25">
      <c r="A149" t="s">
        <v>708</v>
      </c>
      <c r="B149" t="s">
        <v>4751</v>
      </c>
      <c r="C149" t="s">
        <v>4752</v>
      </c>
      <c r="D149" t="s">
        <v>4753</v>
      </c>
      <c r="E149" t="s">
        <v>4754</v>
      </c>
      <c r="F149">
        <v>343.89</v>
      </c>
      <c r="G149">
        <v>474.19</v>
      </c>
      <c r="H149" t="s">
        <v>4746</v>
      </c>
      <c r="I149" t="s">
        <v>4649</v>
      </c>
      <c r="J149" t="s">
        <v>4641</v>
      </c>
    </row>
    <row r="150" spans="1:10" x14ac:dyDescent="0.25">
      <c r="A150" t="s">
        <v>777</v>
      </c>
      <c r="B150" t="s">
        <v>4818</v>
      </c>
      <c r="C150" t="s">
        <v>4805</v>
      </c>
      <c r="D150" t="s">
        <v>4814</v>
      </c>
      <c r="E150" t="s">
        <v>4819</v>
      </c>
      <c r="F150">
        <v>68.17</v>
      </c>
      <c r="G150">
        <v>86.11</v>
      </c>
      <c r="H150" t="s">
        <v>4732</v>
      </c>
      <c r="I150" t="s">
        <v>4652</v>
      </c>
      <c r="J150" t="s">
        <v>4820</v>
      </c>
    </row>
    <row r="151" spans="1:10" x14ac:dyDescent="0.25">
      <c r="A151" t="s">
        <v>549</v>
      </c>
      <c r="B151" t="s">
        <v>4832</v>
      </c>
      <c r="C151" t="s">
        <v>4828</v>
      </c>
      <c r="D151" t="s">
        <v>4829</v>
      </c>
      <c r="E151" t="s">
        <v>4833</v>
      </c>
      <c r="F151">
        <v>182.17</v>
      </c>
      <c r="G151">
        <v>221.61</v>
      </c>
      <c r="H151" t="s">
        <v>4834</v>
      </c>
      <c r="I151" t="s">
        <v>4640</v>
      </c>
      <c r="J151" t="s">
        <v>4820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F2502"/>
  <sheetViews>
    <sheetView topLeftCell="G1" workbookViewId="0">
      <selection activeCell="AF1" sqref="AF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style="19" bestFit="1" customWidth="1"/>
    <col min="32" max="32" width="16" bestFit="1" customWidth="1"/>
  </cols>
  <sheetData>
    <row r="1" spans="1:3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7048</v>
      </c>
      <c r="AC1" t="s">
        <v>7049</v>
      </c>
      <c r="AD1" t="s">
        <v>7050</v>
      </c>
      <c r="AE1" s="19" t="s">
        <v>7051</v>
      </c>
      <c r="AF1" s="19" t="s">
        <v>7067</v>
      </c>
    </row>
    <row r="2" spans="1:32"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s="19">
        <f>IFERROR(Sales_Trans_2[[#This Row],[Profit]]/Sales_Trans_2[[#This Row],[Sales_Amount]],0)</f>
        <v>0.30796916178263778</v>
      </c>
      <c r="AF2" s="20" t="str">
        <f>IF(Sales_Trans_2[[#This Row],[Discount_Pct]]=0,"0%",
IF(Sales_Trans_2[[#This Row],[Discount_Pct]]&lt;=5,"1-5%",
IF(Sales_Trans_2[[#This Row],[Discount_Pct]]&lt;=10,"6-10%",
IF(Sales_Trans_2[[#This Row],[Discount_Pct]]&lt;=15,"11-15%","&gt;15%"))))</f>
        <v>0%</v>
      </c>
    </row>
    <row r="3" spans="1:32"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s="19">
        <f>IFERROR(Sales_Trans_2[[#This Row],[Profit]]/Sales_Trans_2[[#This Row],[Sales_Amount]],0)</f>
        <v>0.29613765875824055</v>
      </c>
      <c r="AF3" s="20" t="str">
        <f>IF(Sales_Trans_2[[#This Row],[Discount_Pct]]=0,"0%",
IF(Sales_Trans_2[[#This Row],[Discount_Pct]]&lt;=5,"1-5%",
IF(Sales_Trans_2[[#This Row],[Discount_Pct]]&lt;=10,"6-10%",
IF(Sales_Trans_2[[#This Row],[Discount_Pct]]&lt;=15,"11-15%","&gt;15%"))))</f>
        <v>0%</v>
      </c>
    </row>
    <row r="4" spans="1:32"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s="19">
        <f>IFERROR(Sales_Trans_2[[#This Row],[Profit]]/Sales_Trans_2[[#This Row],[Sales_Amount]],0)</f>
        <v>0.26982271576076367</v>
      </c>
      <c r="AF4" s="20" t="str">
        <f>IF(Sales_Trans_2[[#This Row],[Discount_Pct]]=0,"0%",
IF(Sales_Trans_2[[#This Row],[Discount_Pct]]&lt;=5,"1-5%",
IF(Sales_Trans_2[[#This Row],[Discount_Pct]]&lt;=10,"6-10%",
IF(Sales_Trans_2[[#This Row],[Discount_Pct]]&lt;=15,"11-15%","&gt;15%"))))</f>
        <v>0%</v>
      </c>
    </row>
    <row r="5" spans="1:32"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s="19">
        <f>IFERROR(Sales_Trans_2[[#This Row],[Profit]]/Sales_Trans_2[[#This Row],[Sales_Amount]],0)</f>
        <v>0.28476309038780745</v>
      </c>
      <c r="AF5" s="20" t="str">
        <f>IF(Sales_Trans_2[[#This Row],[Discount_Pct]]=0,"0%",
IF(Sales_Trans_2[[#This Row],[Discount_Pct]]&lt;=5,"1-5%",
IF(Sales_Trans_2[[#This Row],[Discount_Pct]]&lt;=10,"6-10%",
IF(Sales_Trans_2[[#This Row],[Discount_Pct]]&lt;=15,"11-15%","&gt;15%"))))</f>
        <v>0%</v>
      </c>
    </row>
    <row r="6" spans="1:32"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s="19">
        <f>IFERROR(Sales_Trans_2[[#This Row],[Profit]]/Sales_Trans_2[[#This Row],[Sales_Amount]],0)</f>
        <v>0.38301844630100845</v>
      </c>
      <c r="AF6" s="20" t="str">
        <f>IF(Sales_Trans_2[[#This Row],[Discount_Pct]]=0,"0%",
IF(Sales_Trans_2[[#This Row],[Discount_Pct]]&lt;=5,"1-5%",
IF(Sales_Trans_2[[#This Row],[Discount_Pct]]&lt;=10,"6-10%",
IF(Sales_Trans_2[[#This Row],[Discount_Pct]]&lt;=15,"11-15%","&gt;15%"))))</f>
        <v>0%</v>
      </c>
    </row>
    <row r="7" spans="1:32"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s="19">
        <f>IFERROR(Sales_Trans_2[[#This Row],[Profit]]/Sales_Trans_2[[#This Row],[Sales_Amount]],0)</f>
        <v>0.28279340881067144</v>
      </c>
      <c r="AF7" s="20" t="str">
        <f>IF(Sales_Trans_2[[#This Row],[Discount_Pct]]=0,"0%",
IF(Sales_Trans_2[[#This Row],[Discount_Pct]]&lt;=5,"1-5%",
IF(Sales_Trans_2[[#This Row],[Discount_Pct]]&lt;=10,"6-10%",
IF(Sales_Trans_2[[#This Row],[Discount_Pct]]&lt;=15,"11-15%","&gt;15%"))))</f>
        <v>0%</v>
      </c>
    </row>
    <row r="8" spans="1:32"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s="19">
        <f>IFERROR(Sales_Trans_2[[#This Row],[Profit]]/Sales_Trans_2[[#This Row],[Sales_Amount]],0)</f>
        <v>0.24713855421686748</v>
      </c>
      <c r="AF8" s="20" t="str">
        <f>IF(Sales_Trans_2[[#This Row],[Discount_Pct]]=0,"0%",
IF(Sales_Trans_2[[#This Row],[Discount_Pct]]&lt;=5,"1-5%",
IF(Sales_Trans_2[[#This Row],[Discount_Pct]]&lt;=10,"6-10%",
IF(Sales_Trans_2[[#This Row],[Discount_Pct]]&lt;=15,"11-15%","&gt;15%"))))</f>
        <v>0%</v>
      </c>
    </row>
    <row r="9" spans="1:32"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s="19">
        <f>IFERROR(Sales_Trans_2[[#This Row],[Profit]]/Sales_Trans_2[[#This Row],[Sales_Amount]],0)</f>
        <v>0.39326613179729825</v>
      </c>
      <c r="AF9" s="20" t="str">
        <f>IF(Sales_Trans_2[[#This Row],[Discount_Pct]]=0,"0%",
IF(Sales_Trans_2[[#This Row],[Discount_Pct]]&lt;=5,"1-5%",
IF(Sales_Trans_2[[#This Row],[Discount_Pct]]&lt;=10,"6-10%",
IF(Sales_Trans_2[[#This Row],[Discount_Pct]]&lt;=15,"11-15%","&gt;15%"))))</f>
        <v>0%</v>
      </c>
    </row>
    <row r="10" spans="1:32"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s="19">
        <f>IFERROR(Sales_Trans_2[[#This Row],[Profit]]/Sales_Trans_2[[#This Row],[Sales_Amount]],0)</f>
        <v>0.25451748324685147</v>
      </c>
      <c r="AF10" s="20" t="str">
        <f>IF(Sales_Trans_2[[#This Row],[Discount_Pct]]=0,"0%",
IF(Sales_Trans_2[[#This Row],[Discount_Pct]]&lt;=5,"1-5%",
IF(Sales_Trans_2[[#This Row],[Discount_Pct]]&lt;=10,"6-10%",
IF(Sales_Trans_2[[#This Row],[Discount_Pct]]&lt;=15,"11-15%","&gt;15%"))))</f>
        <v>0%</v>
      </c>
    </row>
    <row r="11" spans="1:32"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s="19">
        <f>IFERROR(Sales_Trans_2[[#This Row],[Profit]]/Sales_Trans_2[[#This Row],[Sales_Amount]],0)</f>
        <v>0.31732176458289779</v>
      </c>
      <c r="AF11" s="20" t="str">
        <f>IF(Sales_Trans_2[[#This Row],[Discount_Pct]]=0,"0%",
IF(Sales_Trans_2[[#This Row],[Discount_Pct]]&lt;=5,"1-5%",
IF(Sales_Trans_2[[#This Row],[Discount_Pct]]&lt;=10,"6-10%",
IF(Sales_Trans_2[[#This Row],[Discount_Pct]]&lt;=15,"11-15%","&gt;15%"))))</f>
        <v>0%</v>
      </c>
    </row>
    <row r="12" spans="1:32"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s="19">
        <f>IFERROR(Sales_Trans_2[[#This Row],[Profit]]/Sales_Trans_2[[#This Row],[Sales_Amount]],0)</f>
        <v>0.26303796007845853</v>
      </c>
      <c r="AF12" s="20" t="str">
        <f>IF(Sales_Trans_2[[#This Row],[Discount_Pct]]=0,"0%",
IF(Sales_Trans_2[[#This Row],[Discount_Pct]]&lt;=5,"1-5%",
IF(Sales_Trans_2[[#This Row],[Discount_Pct]]&lt;=10,"6-10%",
IF(Sales_Trans_2[[#This Row],[Discount_Pct]]&lt;=15,"11-15%","&gt;15%"))))</f>
        <v>0%</v>
      </c>
    </row>
    <row r="13" spans="1:32"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s="19">
        <f>IFERROR(Sales_Trans_2[[#This Row],[Profit]]/Sales_Trans_2[[#This Row],[Sales_Amount]],0)</f>
        <v>0.22254360592514683</v>
      </c>
      <c r="AF13" s="20" t="str">
        <f>IF(Sales_Trans_2[[#This Row],[Discount_Pct]]=0,"0%",
IF(Sales_Trans_2[[#This Row],[Discount_Pct]]&lt;=5,"1-5%",
IF(Sales_Trans_2[[#This Row],[Discount_Pct]]&lt;=10,"6-10%",
IF(Sales_Trans_2[[#This Row],[Discount_Pct]]&lt;=15,"11-15%","&gt;15%"))))</f>
        <v>0%</v>
      </c>
    </row>
    <row r="14" spans="1:32"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s="19">
        <f>IFERROR(Sales_Trans_2[[#This Row],[Profit]]/Sales_Trans_2[[#This Row],[Sales_Amount]],0)</f>
        <v>0.13452346112574384</v>
      </c>
      <c r="AF14" s="20" t="str">
        <f>IF(Sales_Trans_2[[#This Row],[Discount_Pct]]=0,"0%",
IF(Sales_Trans_2[[#This Row],[Discount_Pct]]&lt;=5,"1-5%",
IF(Sales_Trans_2[[#This Row],[Discount_Pct]]&lt;=10,"6-10%",
IF(Sales_Trans_2[[#This Row],[Discount_Pct]]&lt;=15,"11-15%","&gt;15%"))))</f>
        <v>0%</v>
      </c>
    </row>
    <row r="15" spans="1:32"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s="19">
        <f>IFERROR(Sales_Trans_2[[#This Row],[Profit]]/Sales_Trans_2[[#This Row],[Sales_Amount]],0)</f>
        <v>0.25341890315052507</v>
      </c>
      <c r="AF15" s="20" t="str">
        <f>IF(Sales_Trans_2[[#This Row],[Discount_Pct]]=0,"0%",
IF(Sales_Trans_2[[#This Row],[Discount_Pct]]&lt;=5,"1-5%",
IF(Sales_Trans_2[[#This Row],[Discount_Pct]]&lt;=10,"6-10%",
IF(Sales_Trans_2[[#This Row],[Discount_Pct]]&lt;=15,"11-15%","&gt;15%"))))</f>
        <v>0%</v>
      </c>
    </row>
    <row r="16" spans="1:32"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s="19">
        <f>IFERROR(Sales_Trans_2[[#This Row],[Profit]]/Sales_Trans_2[[#This Row],[Sales_Amount]],0)</f>
        <v>0.22020185837872477</v>
      </c>
      <c r="AF16" s="20" t="str">
        <f>IF(Sales_Trans_2[[#This Row],[Discount_Pct]]=0,"0%",
IF(Sales_Trans_2[[#This Row],[Discount_Pct]]&lt;=5,"1-5%",
IF(Sales_Trans_2[[#This Row],[Discount_Pct]]&lt;=10,"6-10%",
IF(Sales_Trans_2[[#This Row],[Discount_Pct]]&lt;=15,"11-15%","&gt;15%"))))</f>
        <v>0%</v>
      </c>
    </row>
    <row r="17" spans="1:32"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s="19">
        <f>IFERROR(Sales_Trans_2[[#This Row],[Profit]]/Sales_Trans_2[[#This Row],[Sales_Amount]],0)</f>
        <v>0.29938992242223389</v>
      </c>
      <c r="AF17" s="20" t="str">
        <f>IF(Sales_Trans_2[[#This Row],[Discount_Pct]]=0,"0%",
IF(Sales_Trans_2[[#This Row],[Discount_Pct]]&lt;=5,"1-5%",
IF(Sales_Trans_2[[#This Row],[Discount_Pct]]&lt;=10,"6-10%",
IF(Sales_Trans_2[[#This Row],[Discount_Pct]]&lt;=15,"11-15%","&gt;15%"))))</f>
        <v>0%</v>
      </c>
    </row>
    <row r="18" spans="1:32"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s="19">
        <f>IFERROR(Sales_Trans_2[[#This Row],[Profit]]/Sales_Trans_2[[#This Row],[Sales_Amount]],0)</f>
        <v>0.39038171514984654</v>
      </c>
      <c r="AF18" s="20" t="str">
        <f>IF(Sales_Trans_2[[#This Row],[Discount_Pct]]=0,"0%",
IF(Sales_Trans_2[[#This Row],[Discount_Pct]]&lt;=5,"1-5%",
IF(Sales_Trans_2[[#This Row],[Discount_Pct]]&lt;=10,"6-10%",
IF(Sales_Trans_2[[#This Row],[Discount_Pct]]&lt;=15,"11-15%","&gt;15%"))))</f>
        <v>0%</v>
      </c>
    </row>
    <row r="19" spans="1:32"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s="19">
        <f>IFERROR(Sales_Trans_2[[#This Row],[Profit]]/Sales_Trans_2[[#This Row],[Sales_Amount]],0)</f>
        <v>0.2672771974276113</v>
      </c>
      <c r="AF19" s="20" t="str">
        <f>IF(Sales_Trans_2[[#This Row],[Discount_Pct]]=0,"0%",
IF(Sales_Trans_2[[#This Row],[Discount_Pct]]&lt;=5,"1-5%",
IF(Sales_Trans_2[[#This Row],[Discount_Pct]]&lt;=10,"6-10%",
IF(Sales_Trans_2[[#This Row],[Discount_Pct]]&lt;=15,"11-15%","&gt;15%"))))</f>
        <v>0%</v>
      </c>
    </row>
    <row r="20" spans="1:32"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s="19">
        <f>IFERROR(Sales_Trans_2[[#This Row],[Profit]]/Sales_Trans_2[[#This Row],[Sales_Amount]],0)</f>
        <v>0.19642857142857145</v>
      </c>
      <c r="AF20" s="20" t="str">
        <f>IF(Sales_Trans_2[[#This Row],[Discount_Pct]]=0,"0%",
IF(Sales_Trans_2[[#This Row],[Discount_Pct]]&lt;=5,"1-5%",
IF(Sales_Trans_2[[#This Row],[Discount_Pct]]&lt;=10,"6-10%",
IF(Sales_Trans_2[[#This Row],[Discount_Pct]]&lt;=15,"11-15%","&gt;15%"))))</f>
        <v>0%</v>
      </c>
    </row>
    <row r="21" spans="1:32"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s="19">
        <f>IFERROR(Sales_Trans_2[[#This Row],[Profit]]/Sales_Trans_2[[#This Row],[Sales_Amount]],0)</f>
        <v>0.24067703316361633</v>
      </c>
      <c r="AF21" s="20" t="str">
        <f>IF(Sales_Trans_2[[#This Row],[Discount_Pct]]=0,"0%",
IF(Sales_Trans_2[[#This Row],[Discount_Pct]]&lt;=5,"1-5%",
IF(Sales_Trans_2[[#This Row],[Discount_Pct]]&lt;=10,"6-10%",
IF(Sales_Trans_2[[#This Row],[Discount_Pct]]&lt;=15,"11-15%","&gt;15%"))))</f>
        <v>0%</v>
      </c>
    </row>
    <row r="22" spans="1:32"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s="19">
        <f>IFERROR(Sales_Trans_2[[#This Row],[Profit]]/Sales_Trans_2[[#This Row],[Sales_Amount]],0)</f>
        <v>0.35261845386533663</v>
      </c>
      <c r="AF22" s="20" t="str">
        <f>IF(Sales_Trans_2[[#This Row],[Discount_Pct]]=0,"0%",
IF(Sales_Trans_2[[#This Row],[Discount_Pct]]&lt;=5,"1-5%",
IF(Sales_Trans_2[[#This Row],[Discount_Pct]]&lt;=10,"6-10%",
IF(Sales_Trans_2[[#This Row],[Discount_Pct]]&lt;=15,"11-15%","&gt;15%"))))</f>
        <v>0%</v>
      </c>
    </row>
    <row r="23" spans="1:32"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s="19">
        <f>IFERROR(Sales_Trans_2[[#This Row],[Profit]]/Sales_Trans_2[[#This Row],[Sales_Amount]],0)</f>
        <v>0.1581661517037295</v>
      </c>
      <c r="AF23" s="20" t="str">
        <f>IF(Sales_Trans_2[[#This Row],[Discount_Pct]]=0,"0%",
IF(Sales_Trans_2[[#This Row],[Discount_Pct]]&lt;=5,"1-5%",
IF(Sales_Trans_2[[#This Row],[Discount_Pct]]&lt;=10,"6-10%",
IF(Sales_Trans_2[[#This Row],[Discount_Pct]]&lt;=15,"11-15%","&gt;15%"))))</f>
        <v>0%</v>
      </c>
    </row>
    <row r="24" spans="1:32"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s="19">
        <f>IFERROR(Sales_Trans_2[[#This Row],[Profit]]/Sales_Trans_2[[#This Row],[Sales_Amount]],0)</f>
        <v>0.37805486120678911</v>
      </c>
      <c r="AF24" s="20" t="str">
        <f>IF(Sales_Trans_2[[#This Row],[Discount_Pct]]=0,"0%",
IF(Sales_Trans_2[[#This Row],[Discount_Pct]]&lt;=5,"1-5%",
IF(Sales_Trans_2[[#This Row],[Discount_Pct]]&lt;=10,"6-10%",
IF(Sales_Trans_2[[#This Row],[Discount_Pct]]&lt;=15,"11-15%","&gt;15%"))))</f>
        <v>0%</v>
      </c>
    </row>
    <row r="25" spans="1:32"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s="19">
        <f>IFERROR(Sales_Trans_2[[#This Row],[Profit]]/Sales_Trans_2[[#This Row],[Sales_Amount]],0)</f>
        <v>0.40246607407505647</v>
      </c>
      <c r="AF25" s="20" t="str">
        <f>IF(Sales_Trans_2[[#This Row],[Discount_Pct]]=0,"0%",
IF(Sales_Trans_2[[#This Row],[Discount_Pct]]&lt;=5,"1-5%",
IF(Sales_Trans_2[[#This Row],[Discount_Pct]]&lt;=10,"6-10%",
IF(Sales_Trans_2[[#This Row],[Discount_Pct]]&lt;=15,"11-15%","&gt;15%"))))</f>
        <v>0%</v>
      </c>
    </row>
    <row r="26" spans="1:32"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s="19">
        <f>IFERROR(Sales_Trans_2[[#This Row],[Profit]]/Sales_Trans_2[[#This Row],[Sales_Amount]],0)</f>
        <v>0.28514456630109675</v>
      </c>
      <c r="AF26" s="20" t="str">
        <f>IF(Sales_Trans_2[[#This Row],[Discount_Pct]]=0,"0%",
IF(Sales_Trans_2[[#This Row],[Discount_Pct]]&lt;=5,"1-5%",
IF(Sales_Trans_2[[#This Row],[Discount_Pct]]&lt;=10,"6-10%",
IF(Sales_Trans_2[[#This Row],[Discount_Pct]]&lt;=15,"11-15%","&gt;15%"))))</f>
        <v>0%</v>
      </c>
    </row>
    <row r="27" spans="1:32"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s="19">
        <f>IFERROR(Sales_Trans_2[[#This Row],[Profit]]/Sales_Trans_2[[#This Row],[Sales_Amount]],0)</f>
        <v>0.19666791932857322</v>
      </c>
      <c r="AF27" s="20" t="str">
        <f>IF(Sales_Trans_2[[#This Row],[Discount_Pct]]=0,"0%",
IF(Sales_Trans_2[[#This Row],[Discount_Pct]]&lt;=5,"1-5%",
IF(Sales_Trans_2[[#This Row],[Discount_Pct]]&lt;=10,"6-10%",
IF(Sales_Trans_2[[#This Row],[Discount_Pct]]&lt;=15,"11-15%","&gt;15%"))))</f>
        <v>0%</v>
      </c>
    </row>
    <row r="28" spans="1:32"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s="19">
        <f>IFERROR(Sales_Trans_2[[#This Row],[Profit]]/Sales_Trans_2[[#This Row],[Sales_Amount]],0)</f>
        <v>0.36148016927467769</v>
      </c>
      <c r="AF28" s="20" t="str">
        <f>IF(Sales_Trans_2[[#This Row],[Discount_Pct]]=0,"0%",
IF(Sales_Trans_2[[#This Row],[Discount_Pct]]&lt;=5,"1-5%",
IF(Sales_Trans_2[[#This Row],[Discount_Pct]]&lt;=10,"6-10%",
IF(Sales_Trans_2[[#This Row],[Discount_Pct]]&lt;=15,"11-15%","&gt;15%"))))</f>
        <v>0%</v>
      </c>
    </row>
    <row r="29" spans="1:32"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s="19">
        <f>IFERROR(Sales_Trans_2[[#This Row],[Profit]]/Sales_Trans_2[[#This Row],[Sales_Amount]],0)</f>
        <v>0.22020185837872475</v>
      </c>
      <c r="AF29" s="20" t="str">
        <f>IF(Sales_Trans_2[[#This Row],[Discount_Pct]]=0,"0%",
IF(Sales_Trans_2[[#This Row],[Discount_Pct]]&lt;=5,"1-5%",
IF(Sales_Trans_2[[#This Row],[Discount_Pct]]&lt;=10,"6-10%",
IF(Sales_Trans_2[[#This Row],[Discount_Pct]]&lt;=15,"11-15%","&gt;15%"))))</f>
        <v>0%</v>
      </c>
    </row>
    <row r="30" spans="1:32"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s="19">
        <f>IFERROR(Sales_Trans_2[[#This Row],[Profit]]/Sales_Trans_2[[#This Row],[Sales_Amount]],0)</f>
        <v>-0.71084531793565986</v>
      </c>
      <c r="AF30" s="20" t="str">
        <f>IF(Sales_Trans_2[[#This Row],[Discount_Pct]]=0,"0%",
IF(Sales_Trans_2[[#This Row],[Discount_Pct]]&lt;=5,"1-5%",
IF(Sales_Trans_2[[#This Row],[Discount_Pct]]&lt;=10,"6-10%",
IF(Sales_Trans_2[[#This Row],[Discount_Pct]]&lt;=15,"11-15%","&gt;15%"))))</f>
        <v>0%</v>
      </c>
    </row>
    <row r="31" spans="1:32"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s="19">
        <f>IFERROR(Sales_Trans_2[[#This Row],[Profit]]/Sales_Trans_2[[#This Row],[Sales_Amount]],0)</f>
        <v>0.36371551276329556</v>
      </c>
      <c r="AF31" s="20" t="str">
        <f>IF(Sales_Trans_2[[#This Row],[Discount_Pct]]=0,"0%",
IF(Sales_Trans_2[[#This Row],[Discount_Pct]]&lt;=5,"1-5%",
IF(Sales_Trans_2[[#This Row],[Discount_Pct]]&lt;=10,"6-10%",
IF(Sales_Trans_2[[#This Row],[Discount_Pct]]&lt;=15,"11-15%","&gt;15%"))))</f>
        <v>0%</v>
      </c>
    </row>
    <row r="32" spans="1:32"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s="19">
        <f>IFERROR(Sales_Trans_2[[#This Row],[Profit]]/Sales_Trans_2[[#This Row],[Sales_Amount]],0)</f>
        <v>0.19598711041740091</v>
      </c>
      <c r="AF32" s="20" t="str">
        <f>IF(Sales_Trans_2[[#This Row],[Discount_Pct]]=0,"0%",
IF(Sales_Trans_2[[#This Row],[Discount_Pct]]&lt;=5,"1-5%",
IF(Sales_Trans_2[[#This Row],[Discount_Pct]]&lt;=10,"6-10%",
IF(Sales_Trans_2[[#This Row],[Discount_Pct]]&lt;=15,"11-15%","&gt;15%"))))</f>
        <v>0%</v>
      </c>
    </row>
    <row r="33" spans="1:32"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s="19">
        <f>IFERROR(Sales_Trans_2[[#This Row],[Profit]]/Sales_Trans_2[[#This Row],[Sales_Amount]],0)</f>
        <v>0.28236535343918068</v>
      </c>
      <c r="AF33" s="20" t="str">
        <f>IF(Sales_Trans_2[[#This Row],[Discount_Pct]]=0,"0%",
IF(Sales_Trans_2[[#This Row],[Discount_Pct]]&lt;=5,"1-5%",
IF(Sales_Trans_2[[#This Row],[Discount_Pct]]&lt;=10,"6-10%",
IF(Sales_Trans_2[[#This Row],[Discount_Pct]]&lt;=15,"11-15%","&gt;15%"))))</f>
        <v>0%</v>
      </c>
    </row>
    <row r="34" spans="1:32"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s="19">
        <f>IFERROR(Sales_Trans_2[[#This Row],[Profit]]/Sales_Trans_2[[#This Row],[Sales_Amount]],0)</f>
        <v>0.23144889016593634</v>
      </c>
      <c r="AF34" s="20" t="str">
        <f>IF(Sales_Trans_2[[#This Row],[Discount_Pct]]=0,"0%",
IF(Sales_Trans_2[[#This Row],[Discount_Pct]]&lt;=5,"1-5%",
IF(Sales_Trans_2[[#This Row],[Discount_Pct]]&lt;=10,"6-10%",
IF(Sales_Trans_2[[#This Row],[Discount_Pct]]&lt;=15,"11-15%","&gt;15%"))))</f>
        <v>0%</v>
      </c>
    </row>
    <row r="35" spans="1:32"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s="19">
        <f>IFERROR(Sales_Trans_2[[#This Row],[Profit]]/Sales_Trans_2[[#This Row],[Sales_Amount]],0)</f>
        <v>0.28131070010978804</v>
      </c>
      <c r="AF35" s="20" t="str">
        <f>IF(Sales_Trans_2[[#This Row],[Discount_Pct]]=0,"0%",
IF(Sales_Trans_2[[#This Row],[Discount_Pct]]&lt;=5,"1-5%",
IF(Sales_Trans_2[[#This Row],[Discount_Pct]]&lt;=10,"6-10%",
IF(Sales_Trans_2[[#This Row],[Discount_Pct]]&lt;=15,"11-15%","&gt;15%"))))</f>
        <v>0%</v>
      </c>
    </row>
    <row r="36" spans="1:32"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s="19">
        <f>IFERROR(Sales_Trans_2[[#This Row],[Profit]]/Sales_Trans_2[[#This Row],[Sales_Amount]],0)</f>
        <v>0.38713662389748826</v>
      </c>
      <c r="AF36" s="20" t="str">
        <f>IF(Sales_Trans_2[[#This Row],[Discount_Pct]]=0,"0%",
IF(Sales_Trans_2[[#This Row],[Discount_Pct]]&lt;=5,"1-5%",
IF(Sales_Trans_2[[#This Row],[Discount_Pct]]&lt;=10,"6-10%",
IF(Sales_Trans_2[[#This Row],[Discount_Pct]]&lt;=15,"11-15%","&gt;15%"))))</f>
        <v>0%</v>
      </c>
    </row>
    <row r="37" spans="1:32"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s="19">
        <f>IFERROR(Sales_Trans_2[[#This Row],[Profit]]/Sales_Trans_2[[#This Row],[Sales_Amount]],0)</f>
        <v>0.33462302384588005</v>
      </c>
      <c r="AF37" s="20" t="str">
        <f>IF(Sales_Trans_2[[#This Row],[Discount_Pct]]=0,"0%",
IF(Sales_Trans_2[[#This Row],[Discount_Pct]]&lt;=5,"1-5%",
IF(Sales_Trans_2[[#This Row],[Discount_Pct]]&lt;=10,"6-10%",
IF(Sales_Trans_2[[#This Row],[Discount_Pct]]&lt;=15,"11-15%","&gt;15%"))))</f>
        <v>0%</v>
      </c>
    </row>
    <row r="38" spans="1:32"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s="19">
        <f>IFERROR(Sales_Trans_2[[#This Row],[Profit]]/Sales_Trans_2[[#This Row],[Sales_Amount]],0)</f>
        <v>0.26369483255710807</v>
      </c>
      <c r="AF38" s="20" t="str">
        <f>IF(Sales_Trans_2[[#This Row],[Discount_Pct]]=0,"0%",
IF(Sales_Trans_2[[#This Row],[Discount_Pct]]&lt;=5,"1-5%",
IF(Sales_Trans_2[[#This Row],[Discount_Pct]]&lt;=10,"6-10%",
IF(Sales_Trans_2[[#This Row],[Discount_Pct]]&lt;=15,"11-15%","&gt;15%"))))</f>
        <v>0%</v>
      </c>
    </row>
    <row r="39" spans="1:32"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s="19">
        <f>IFERROR(Sales_Trans_2[[#This Row],[Profit]]/Sales_Trans_2[[#This Row],[Sales_Amount]],0)</f>
        <v>0.34681496461071792</v>
      </c>
      <c r="AF39" s="20" t="str">
        <f>IF(Sales_Trans_2[[#This Row],[Discount_Pct]]=0,"0%",
IF(Sales_Trans_2[[#This Row],[Discount_Pct]]&lt;=5,"1-5%",
IF(Sales_Trans_2[[#This Row],[Discount_Pct]]&lt;=10,"6-10%",
IF(Sales_Trans_2[[#This Row],[Discount_Pct]]&lt;=15,"11-15%","&gt;15%"))))</f>
        <v>0%</v>
      </c>
    </row>
    <row r="40" spans="1:32"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s="19">
        <f>IFERROR(Sales_Trans_2[[#This Row],[Profit]]/Sales_Trans_2[[#This Row],[Sales_Amount]],0)</f>
        <v>0.19392542940930038</v>
      </c>
      <c r="AF40" s="20" t="str">
        <f>IF(Sales_Trans_2[[#This Row],[Discount_Pct]]=0,"0%",
IF(Sales_Trans_2[[#This Row],[Discount_Pct]]&lt;=5,"1-5%",
IF(Sales_Trans_2[[#This Row],[Discount_Pct]]&lt;=10,"6-10%",
IF(Sales_Trans_2[[#This Row],[Discount_Pct]]&lt;=15,"11-15%","&gt;15%"))))</f>
        <v>0%</v>
      </c>
    </row>
    <row r="41" spans="1:32"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s="19">
        <f>IFERROR(Sales_Trans_2[[#This Row],[Profit]]/Sales_Trans_2[[#This Row],[Sales_Amount]],0)</f>
        <v>0.2773012552301255</v>
      </c>
      <c r="AF41" s="20" t="str">
        <f>IF(Sales_Trans_2[[#This Row],[Discount_Pct]]=0,"0%",
IF(Sales_Trans_2[[#This Row],[Discount_Pct]]&lt;=5,"1-5%",
IF(Sales_Trans_2[[#This Row],[Discount_Pct]]&lt;=10,"6-10%",
IF(Sales_Trans_2[[#This Row],[Discount_Pct]]&lt;=15,"11-15%","&gt;15%"))))</f>
        <v>0%</v>
      </c>
    </row>
    <row r="42" spans="1:32"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s="19">
        <f>IFERROR(Sales_Trans_2[[#This Row],[Profit]]/Sales_Trans_2[[#This Row],[Sales_Amount]],0)</f>
        <v>0.19074457867866348</v>
      </c>
      <c r="AF42" s="20" t="str">
        <f>IF(Sales_Trans_2[[#This Row],[Discount_Pct]]=0,"0%",
IF(Sales_Trans_2[[#This Row],[Discount_Pct]]&lt;=5,"1-5%",
IF(Sales_Trans_2[[#This Row],[Discount_Pct]]&lt;=10,"6-10%",
IF(Sales_Trans_2[[#This Row],[Discount_Pct]]&lt;=15,"11-15%","&gt;15%"))))</f>
        <v>0%</v>
      </c>
    </row>
    <row r="43" spans="1:32"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s="19">
        <f>IFERROR(Sales_Trans_2[[#This Row],[Profit]]/Sales_Trans_2[[#This Row],[Sales_Amount]],0)</f>
        <v>0.25536326996802866</v>
      </c>
      <c r="AF43" s="20" t="str">
        <f>IF(Sales_Trans_2[[#This Row],[Discount_Pct]]=0,"0%",
IF(Sales_Trans_2[[#This Row],[Discount_Pct]]&lt;=5,"1-5%",
IF(Sales_Trans_2[[#This Row],[Discount_Pct]]&lt;=10,"6-10%",
IF(Sales_Trans_2[[#This Row],[Discount_Pct]]&lt;=15,"11-15%","&gt;15%"))))</f>
        <v>0%</v>
      </c>
    </row>
    <row r="44" spans="1:32"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s="19">
        <f>IFERROR(Sales_Trans_2[[#This Row],[Profit]]/Sales_Trans_2[[#This Row],[Sales_Amount]],0)</f>
        <v>0.33029807767141406</v>
      </c>
      <c r="AF44" s="20" t="str">
        <f>IF(Sales_Trans_2[[#This Row],[Discount_Pct]]=0,"0%",
IF(Sales_Trans_2[[#This Row],[Discount_Pct]]&lt;=5,"1-5%",
IF(Sales_Trans_2[[#This Row],[Discount_Pct]]&lt;=10,"6-10%",
IF(Sales_Trans_2[[#This Row],[Discount_Pct]]&lt;=15,"11-15%","&gt;15%"))))</f>
        <v>0%</v>
      </c>
    </row>
    <row r="45" spans="1:32"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s="19">
        <f>IFERROR(Sales_Trans_2[[#This Row],[Profit]]/Sales_Trans_2[[#This Row],[Sales_Amount]],0)</f>
        <v>0.37469536264716991</v>
      </c>
      <c r="AF45" s="20" t="str">
        <f>IF(Sales_Trans_2[[#This Row],[Discount_Pct]]=0,"0%",
IF(Sales_Trans_2[[#This Row],[Discount_Pct]]&lt;=5,"1-5%",
IF(Sales_Trans_2[[#This Row],[Discount_Pct]]&lt;=10,"6-10%",
IF(Sales_Trans_2[[#This Row],[Discount_Pct]]&lt;=15,"11-15%","&gt;15%"))))</f>
        <v>0%</v>
      </c>
    </row>
    <row r="46" spans="1:32"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s="19">
        <f>IFERROR(Sales_Trans_2[[#This Row],[Profit]]/Sales_Trans_2[[#This Row],[Sales_Amount]],0)</f>
        <v>0.29948287796734391</v>
      </c>
      <c r="AF46" s="20" t="str">
        <f>IF(Sales_Trans_2[[#This Row],[Discount_Pct]]=0,"0%",
IF(Sales_Trans_2[[#This Row],[Discount_Pct]]&lt;=5,"1-5%",
IF(Sales_Trans_2[[#This Row],[Discount_Pct]]&lt;=10,"6-10%",
IF(Sales_Trans_2[[#This Row],[Discount_Pct]]&lt;=15,"11-15%","&gt;15%"))))</f>
        <v>0%</v>
      </c>
    </row>
    <row r="47" spans="1:32"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s="19">
        <f>IFERROR(Sales_Trans_2[[#This Row],[Profit]]/Sales_Trans_2[[#This Row],[Sales_Amount]],0)</f>
        <v>0.25501105241467159</v>
      </c>
      <c r="AF47" s="20" t="str">
        <f>IF(Sales_Trans_2[[#This Row],[Discount_Pct]]=0,"0%",
IF(Sales_Trans_2[[#This Row],[Discount_Pct]]&lt;=5,"1-5%",
IF(Sales_Trans_2[[#This Row],[Discount_Pct]]&lt;=10,"6-10%",
IF(Sales_Trans_2[[#This Row],[Discount_Pct]]&lt;=15,"11-15%","&gt;15%"))))</f>
        <v>0%</v>
      </c>
    </row>
    <row r="48" spans="1:32"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s="19">
        <f>IFERROR(Sales_Trans_2[[#This Row],[Profit]]/Sales_Trans_2[[#This Row],[Sales_Amount]],0)</f>
        <v>0.30040187541862023</v>
      </c>
      <c r="AF48" s="20" t="str">
        <f>IF(Sales_Trans_2[[#This Row],[Discount_Pct]]=0,"0%",
IF(Sales_Trans_2[[#This Row],[Discount_Pct]]&lt;=5,"1-5%",
IF(Sales_Trans_2[[#This Row],[Discount_Pct]]&lt;=10,"6-10%",
IF(Sales_Trans_2[[#This Row],[Discount_Pct]]&lt;=15,"11-15%","&gt;15%"))))</f>
        <v>0%</v>
      </c>
    </row>
    <row r="49" spans="1:32"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s="19">
        <f>IFERROR(Sales_Trans_2[[#This Row],[Profit]]/Sales_Trans_2[[#This Row],[Sales_Amount]],0)</f>
        <v>0.22175399011182267</v>
      </c>
      <c r="AF49" s="20" t="str">
        <f>IF(Sales_Trans_2[[#This Row],[Discount_Pct]]=0,"0%",
IF(Sales_Trans_2[[#This Row],[Discount_Pct]]&lt;=5,"1-5%",
IF(Sales_Trans_2[[#This Row],[Discount_Pct]]&lt;=10,"6-10%",
IF(Sales_Trans_2[[#This Row],[Discount_Pct]]&lt;=15,"11-15%","&gt;15%"))))</f>
        <v>0%</v>
      </c>
    </row>
    <row r="50" spans="1:32"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s="19">
        <f>IFERROR(Sales_Trans_2[[#This Row],[Profit]]/Sales_Trans_2[[#This Row],[Sales_Amount]],0)</f>
        <v>0.31263791674571401</v>
      </c>
      <c r="AF50" s="20" t="str">
        <f>IF(Sales_Trans_2[[#This Row],[Discount_Pct]]=0,"0%",
IF(Sales_Trans_2[[#This Row],[Discount_Pct]]&lt;=5,"1-5%",
IF(Sales_Trans_2[[#This Row],[Discount_Pct]]&lt;=10,"6-10%",
IF(Sales_Trans_2[[#This Row],[Discount_Pct]]&lt;=15,"11-15%","&gt;15%"))))</f>
        <v>0%</v>
      </c>
    </row>
    <row r="51" spans="1:32"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s="19">
        <f>IFERROR(Sales_Trans_2[[#This Row],[Profit]]/Sales_Trans_2[[#This Row],[Sales_Amount]],0)</f>
        <v>0.22560394151303242</v>
      </c>
      <c r="AF51" s="20" t="str">
        <f>IF(Sales_Trans_2[[#This Row],[Discount_Pct]]=0,"0%",
IF(Sales_Trans_2[[#This Row],[Discount_Pct]]&lt;=5,"1-5%",
IF(Sales_Trans_2[[#This Row],[Discount_Pct]]&lt;=10,"6-10%",
IF(Sales_Trans_2[[#This Row],[Discount_Pct]]&lt;=15,"11-15%","&gt;15%"))))</f>
        <v>0%</v>
      </c>
    </row>
    <row r="52" spans="1:32"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s="19">
        <f>IFERROR(Sales_Trans_2[[#This Row],[Profit]]/Sales_Trans_2[[#This Row],[Sales_Amount]],0)</f>
        <v>0.32395010289372728</v>
      </c>
      <c r="AF52" s="20" t="str">
        <f>IF(Sales_Trans_2[[#This Row],[Discount_Pct]]=0,"0%",
IF(Sales_Trans_2[[#This Row],[Discount_Pct]]&lt;=5,"1-5%",
IF(Sales_Trans_2[[#This Row],[Discount_Pct]]&lt;=10,"6-10%",
IF(Sales_Trans_2[[#This Row],[Discount_Pct]]&lt;=15,"11-15%","&gt;15%"))))</f>
        <v>0%</v>
      </c>
    </row>
    <row r="53" spans="1:32"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s="19">
        <f>IFERROR(Sales_Trans_2[[#This Row],[Profit]]/Sales_Trans_2[[#This Row],[Sales_Amount]],0)</f>
        <v>0.29004767522032227</v>
      </c>
      <c r="AF53" s="20" t="str">
        <f>IF(Sales_Trans_2[[#This Row],[Discount_Pct]]=0,"0%",
IF(Sales_Trans_2[[#This Row],[Discount_Pct]]&lt;=5,"1-5%",
IF(Sales_Trans_2[[#This Row],[Discount_Pct]]&lt;=10,"6-10%",
IF(Sales_Trans_2[[#This Row],[Discount_Pct]]&lt;=15,"11-15%","&gt;15%"))))</f>
        <v>0%</v>
      </c>
    </row>
    <row r="54" spans="1:32"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s="19">
        <f>IFERROR(Sales_Trans_2[[#This Row],[Profit]]/Sales_Trans_2[[#This Row],[Sales_Amount]],0)</f>
        <v>0.25696803313014749</v>
      </c>
      <c r="AF54" s="20" t="str">
        <f>IF(Sales_Trans_2[[#This Row],[Discount_Pct]]=0,"0%",
IF(Sales_Trans_2[[#This Row],[Discount_Pct]]&lt;=5,"1-5%",
IF(Sales_Trans_2[[#This Row],[Discount_Pct]]&lt;=10,"6-10%",
IF(Sales_Trans_2[[#This Row],[Discount_Pct]]&lt;=15,"11-15%","&gt;15%"))))</f>
        <v>0%</v>
      </c>
    </row>
    <row r="55" spans="1:32"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s="19">
        <f>IFERROR(Sales_Trans_2[[#This Row],[Profit]]/Sales_Trans_2[[#This Row],[Sales_Amount]],0)</f>
        <v>0.27021090615684606</v>
      </c>
      <c r="AF55" s="20" t="str">
        <f>IF(Sales_Trans_2[[#This Row],[Discount_Pct]]=0,"0%",
IF(Sales_Trans_2[[#This Row],[Discount_Pct]]&lt;=5,"1-5%",
IF(Sales_Trans_2[[#This Row],[Discount_Pct]]&lt;=10,"6-10%",
IF(Sales_Trans_2[[#This Row],[Discount_Pct]]&lt;=15,"11-15%","&gt;15%"))))</f>
        <v>0%</v>
      </c>
    </row>
    <row r="56" spans="1:32"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s="19">
        <f>IFERROR(Sales_Trans_2[[#This Row],[Profit]]/Sales_Trans_2[[#This Row],[Sales_Amount]],0)</f>
        <v>0.38040729683786778</v>
      </c>
      <c r="AF56" s="20" t="str">
        <f>IF(Sales_Trans_2[[#This Row],[Discount_Pct]]=0,"0%",
IF(Sales_Trans_2[[#This Row],[Discount_Pct]]&lt;=5,"1-5%",
IF(Sales_Trans_2[[#This Row],[Discount_Pct]]&lt;=10,"6-10%",
IF(Sales_Trans_2[[#This Row],[Discount_Pct]]&lt;=15,"11-15%","&gt;15%"))))</f>
        <v>0%</v>
      </c>
    </row>
    <row r="57" spans="1:32"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s="19">
        <f>IFERROR(Sales_Trans_2[[#This Row],[Profit]]/Sales_Trans_2[[#This Row],[Sales_Amount]],0)</f>
        <v>0.23055422010040139</v>
      </c>
      <c r="AF57" s="20" t="str">
        <f>IF(Sales_Trans_2[[#This Row],[Discount_Pct]]=0,"0%",
IF(Sales_Trans_2[[#This Row],[Discount_Pct]]&lt;=5,"1-5%",
IF(Sales_Trans_2[[#This Row],[Discount_Pct]]&lt;=10,"6-10%",
IF(Sales_Trans_2[[#This Row],[Discount_Pct]]&lt;=15,"11-15%","&gt;15%"))))</f>
        <v>0%</v>
      </c>
    </row>
    <row r="58" spans="1:32"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s="19">
        <f>IFERROR(Sales_Trans_2[[#This Row],[Profit]]/Sales_Trans_2[[#This Row],[Sales_Amount]],0)</f>
        <v>0.24090178551771207</v>
      </c>
      <c r="AF58" s="20" t="str">
        <f>IF(Sales_Trans_2[[#This Row],[Discount_Pct]]=0,"0%",
IF(Sales_Trans_2[[#This Row],[Discount_Pct]]&lt;=5,"1-5%",
IF(Sales_Trans_2[[#This Row],[Discount_Pct]]&lt;=10,"6-10%",
IF(Sales_Trans_2[[#This Row],[Discount_Pct]]&lt;=15,"11-15%","&gt;15%"))))</f>
        <v>0%</v>
      </c>
    </row>
    <row r="59" spans="1:32"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s="19">
        <f>IFERROR(Sales_Trans_2[[#This Row],[Profit]]/Sales_Trans_2[[#This Row],[Sales_Amount]],0)</f>
        <v>0.30376076962556103</v>
      </c>
      <c r="AF59" s="20" t="str">
        <f>IF(Sales_Trans_2[[#This Row],[Discount_Pct]]=0,"0%",
IF(Sales_Trans_2[[#This Row],[Discount_Pct]]&lt;=5,"1-5%",
IF(Sales_Trans_2[[#This Row],[Discount_Pct]]&lt;=10,"6-10%",
IF(Sales_Trans_2[[#This Row],[Discount_Pct]]&lt;=15,"11-15%","&gt;15%"))))</f>
        <v>0%</v>
      </c>
    </row>
    <row r="60" spans="1:32"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s="19">
        <f>IFERROR(Sales_Trans_2[[#This Row],[Profit]]/Sales_Trans_2[[#This Row],[Sales_Amount]],0)</f>
        <v>0.30482742260704543</v>
      </c>
      <c r="AF60" s="20" t="str">
        <f>IF(Sales_Trans_2[[#This Row],[Discount_Pct]]=0,"0%",
IF(Sales_Trans_2[[#This Row],[Discount_Pct]]&lt;=5,"1-5%",
IF(Sales_Trans_2[[#This Row],[Discount_Pct]]&lt;=10,"6-10%",
IF(Sales_Trans_2[[#This Row],[Discount_Pct]]&lt;=15,"11-15%","&gt;15%"))))</f>
        <v>0%</v>
      </c>
    </row>
    <row r="61" spans="1:32"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s="19">
        <f>IFERROR(Sales_Trans_2[[#This Row],[Profit]]/Sales_Trans_2[[#This Row],[Sales_Amount]],0)</f>
        <v>0.29441793363666635</v>
      </c>
      <c r="AF61" s="20" t="str">
        <f>IF(Sales_Trans_2[[#This Row],[Discount_Pct]]=0,"0%",
IF(Sales_Trans_2[[#This Row],[Discount_Pct]]&lt;=5,"1-5%",
IF(Sales_Trans_2[[#This Row],[Discount_Pct]]&lt;=10,"6-10%",
IF(Sales_Trans_2[[#This Row],[Discount_Pct]]&lt;=15,"11-15%","&gt;15%"))))</f>
        <v>0%</v>
      </c>
    </row>
    <row r="62" spans="1:32"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s="19">
        <f>IFERROR(Sales_Trans_2[[#This Row],[Profit]]/Sales_Trans_2[[#This Row],[Sales_Amount]],0)</f>
        <v>0.19055981496552021</v>
      </c>
      <c r="AF62" s="20" t="str">
        <f>IF(Sales_Trans_2[[#This Row],[Discount_Pct]]=0,"0%",
IF(Sales_Trans_2[[#This Row],[Discount_Pct]]&lt;=5,"1-5%",
IF(Sales_Trans_2[[#This Row],[Discount_Pct]]&lt;=10,"6-10%",
IF(Sales_Trans_2[[#This Row],[Discount_Pct]]&lt;=15,"11-15%","&gt;15%"))))</f>
        <v>0%</v>
      </c>
    </row>
    <row r="63" spans="1:32"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s="19">
        <f>IFERROR(Sales_Trans_2[[#This Row],[Profit]]/Sales_Trans_2[[#This Row],[Sales_Amount]],0)</f>
        <v>0.37414700721388183</v>
      </c>
      <c r="AF63" s="20" t="str">
        <f>IF(Sales_Trans_2[[#This Row],[Discount_Pct]]=0,"0%",
IF(Sales_Trans_2[[#This Row],[Discount_Pct]]&lt;=5,"1-5%",
IF(Sales_Trans_2[[#This Row],[Discount_Pct]]&lt;=10,"6-10%",
IF(Sales_Trans_2[[#This Row],[Discount_Pct]]&lt;=15,"11-15%","&gt;15%"))))</f>
        <v>0%</v>
      </c>
    </row>
    <row r="64" spans="1:32"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s="19">
        <f>IFERROR(Sales_Trans_2[[#This Row],[Profit]]/Sales_Trans_2[[#This Row],[Sales_Amount]],0)</f>
        <v>0.26239807512364655</v>
      </c>
      <c r="AF64" s="20" t="str">
        <f>IF(Sales_Trans_2[[#This Row],[Discount_Pct]]=0,"0%",
IF(Sales_Trans_2[[#This Row],[Discount_Pct]]&lt;=5,"1-5%",
IF(Sales_Trans_2[[#This Row],[Discount_Pct]]&lt;=10,"6-10%",
IF(Sales_Trans_2[[#This Row],[Discount_Pct]]&lt;=15,"11-15%","&gt;15%"))))</f>
        <v>0%</v>
      </c>
    </row>
    <row r="65" spans="1:32"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s="19">
        <f>IFERROR(Sales_Trans_2[[#This Row],[Profit]]/Sales_Trans_2[[#This Row],[Sales_Amount]],0)</f>
        <v>0.17791727577607705</v>
      </c>
      <c r="AF65" s="20" t="str">
        <f>IF(Sales_Trans_2[[#This Row],[Discount_Pct]]=0,"0%",
IF(Sales_Trans_2[[#This Row],[Discount_Pct]]&lt;=5,"1-5%",
IF(Sales_Trans_2[[#This Row],[Discount_Pct]]&lt;=10,"6-10%",
IF(Sales_Trans_2[[#This Row],[Discount_Pct]]&lt;=15,"11-15%","&gt;15%"))))</f>
        <v>0%</v>
      </c>
    </row>
    <row r="66" spans="1:32"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s="19">
        <f>IFERROR(Sales_Trans_2[[#This Row],[Profit]]/Sales_Trans_2[[#This Row],[Sales_Amount]],0)</f>
        <v>0.25005006608723518</v>
      </c>
      <c r="AF66" s="20" t="str">
        <f>IF(Sales_Trans_2[[#This Row],[Discount_Pct]]=0,"0%",
IF(Sales_Trans_2[[#This Row],[Discount_Pct]]&lt;=5,"1-5%",
IF(Sales_Trans_2[[#This Row],[Discount_Pct]]&lt;=10,"6-10%",
IF(Sales_Trans_2[[#This Row],[Discount_Pct]]&lt;=15,"11-15%","&gt;15%"))))</f>
        <v>0%</v>
      </c>
    </row>
    <row r="67" spans="1:32"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s="19">
        <f>IFERROR(Sales_Trans_2[[#This Row],[Profit]]/Sales_Trans_2[[#This Row],[Sales_Amount]],0)</f>
        <v>0.26537309173919243</v>
      </c>
      <c r="AF67" s="20" t="str">
        <f>IF(Sales_Trans_2[[#This Row],[Discount_Pct]]=0,"0%",
IF(Sales_Trans_2[[#This Row],[Discount_Pct]]&lt;=5,"1-5%",
IF(Sales_Trans_2[[#This Row],[Discount_Pct]]&lt;=10,"6-10%",
IF(Sales_Trans_2[[#This Row],[Discount_Pct]]&lt;=15,"11-15%","&gt;15%"))))</f>
        <v>0%</v>
      </c>
    </row>
    <row r="68" spans="1:32"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s="19">
        <f>IFERROR(Sales_Trans_2[[#This Row],[Profit]]/Sales_Trans_2[[#This Row],[Sales_Amount]],0)</f>
        <v>0.15618873945748804</v>
      </c>
      <c r="AF68" s="20" t="str">
        <f>IF(Sales_Trans_2[[#This Row],[Discount_Pct]]=0,"0%",
IF(Sales_Trans_2[[#This Row],[Discount_Pct]]&lt;=5,"1-5%",
IF(Sales_Trans_2[[#This Row],[Discount_Pct]]&lt;=10,"6-10%",
IF(Sales_Trans_2[[#This Row],[Discount_Pct]]&lt;=15,"11-15%","&gt;15%"))))</f>
        <v>0%</v>
      </c>
    </row>
    <row r="69" spans="1:32"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s="19">
        <f>IFERROR(Sales_Trans_2[[#This Row],[Profit]]/Sales_Trans_2[[#This Row],[Sales_Amount]],0)</f>
        <v>0.26710352452606312</v>
      </c>
      <c r="AF69" s="20" t="str">
        <f>IF(Sales_Trans_2[[#This Row],[Discount_Pct]]=0,"0%",
IF(Sales_Trans_2[[#This Row],[Discount_Pct]]&lt;=5,"1-5%",
IF(Sales_Trans_2[[#This Row],[Discount_Pct]]&lt;=10,"6-10%",
IF(Sales_Trans_2[[#This Row],[Discount_Pct]]&lt;=15,"11-15%","&gt;15%"))))</f>
        <v>0%</v>
      </c>
    </row>
    <row r="70" spans="1:32"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s="19">
        <f>IFERROR(Sales_Trans_2[[#This Row],[Profit]]/Sales_Trans_2[[#This Row],[Sales_Amount]],0)</f>
        <v>0.27021090615684606</v>
      </c>
      <c r="AF70" s="20" t="str">
        <f>IF(Sales_Trans_2[[#This Row],[Discount_Pct]]=0,"0%",
IF(Sales_Trans_2[[#This Row],[Discount_Pct]]&lt;=5,"1-5%",
IF(Sales_Trans_2[[#This Row],[Discount_Pct]]&lt;=10,"6-10%",
IF(Sales_Trans_2[[#This Row],[Discount_Pct]]&lt;=15,"11-15%","&gt;15%"))))</f>
        <v>0%</v>
      </c>
    </row>
    <row r="71" spans="1:32"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s="19">
        <f>IFERROR(Sales_Trans_2[[#This Row],[Profit]]/Sales_Trans_2[[#This Row],[Sales_Amount]],0)</f>
        <v>0.33529585719278437</v>
      </c>
      <c r="AF71" s="20" t="str">
        <f>IF(Sales_Trans_2[[#This Row],[Discount_Pct]]=0,"0%",
IF(Sales_Trans_2[[#This Row],[Discount_Pct]]&lt;=5,"1-5%",
IF(Sales_Trans_2[[#This Row],[Discount_Pct]]&lt;=10,"6-10%",
IF(Sales_Trans_2[[#This Row],[Discount_Pct]]&lt;=15,"11-15%","&gt;15%"))))</f>
        <v>0%</v>
      </c>
    </row>
    <row r="72" spans="1:32"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s="19">
        <f>IFERROR(Sales_Trans_2[[#This Row],[Profit]]/Sales_Trans_2[[#This Row],[Sales_Amount]],0)</f>
        <v>0.38691277487221176</v>
      </c>
      <c r="AF72" s="20" t="str">
        <f>IF(Sales_Trans_2[[#This Row],[Discount_Pct]]=0,"0%",
IF(Sales_Trans_2[[#This Row],[Discount_Pct]]&lt;=5,"1-5%",
IF(Sales_Trans_2[[#This Row],[Discount_Pct]]&lt;=10,"6-10%",
IF(Sales_Trans_2[[#This Row],[Discount_Pct]]&lt;=15,"11-15%","&gt;15%"))))</f>
        <v>0%</v>
      </c>
    </row>
    <row r="73" spans="1:32"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s="19">
        <f>IFERROR(Sales_Trans_2[[#This Row],[Profit]]/Sales_Trans_2[[#This Row],[Sales_Amount]],0)</f>
        <v>0.45964396576995509</v>
      </c>
      <c r="AF73" s="20" t="str">
        <f>IF(Sales_Trans_2[[#This Row],[Discount_Pct]]=0,"0%",
IF(Sales_Trans_2[[#This Row],[Discount_Pct]]&lt;=5,"1-5%",
IF(Sales_Trans_2[[#This Row],[Discount_Pct]]&lt;=10,"6-10%",
IF(Sales_Trans_2[[#This Row],[Discount_Pct]]&lt;=15,"11-15%","&gt;15%"))))</f>
        <v>0%</v>
      </c>
    </row>
    <row r="74" spans="1:32"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s="19">
        <f>IFERROR(Sales_Trans_2[[#This Row],[Profit]]/Sales_Trans_2[[#This Row],[Sales_Amount]],0)</f>
        <v>0.47198884374354377</v>
      </c>
      <c r="AF74" s="20" t="str">
        <f>IF(Sales_Trans_2[[#This Row],[Discount_Pct]]=0,"0%",
IF(Sales_Trans_2[[#This Row],[Discount_Pct]]&lt;=5,"1-5%",
IF(Sales_Trans_2[[#This Row],[Discount_Pct]]&lt;=10,"6-10%",
IF(Sales_Trans_2[[#This Row],[Discount_Pct]]&lt;=15,"11-15%","&gt;15%"))))</f>
        <v>0%</v>
      </c>
    </row>
    <row r="75" spans="1:32"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s="19">
        <f>IFERROR(Sales_Trans_2[[#This Row],[Profit]]/Sales_Trans_2[[#This Row],[Sales_Amount]],0)</f>
        <v>0.28599333563139145</v>
      </c>
      <c r="AF75" s="20" t="str">
        <f>IF(Sales_Trans_2[[#This Row],[Discount_Pct]]=0,"0%",
IF(Sales_Trans_2[[#This Row],[Discount_Pct]]&lt;=5,"1-5%",
IF(Sales_Trans_2[[#This Row],[Discount_Pct]]&lt;=10,"6-10%",
IF(Sales_Trans_2[[#This Row],[Discount_Pct]]&lt;=15,"11-15%","&gt;15%"))))</f>
        <v>0%</v>
      </c>
    </row>
    <row r="76" spans="1:32"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s="19">
        <f>IFERROR(Sales_Trans_2[[#This Row],[Profit]]/Sales_Trans_2[[#This Row],[Sales_Amount]],0)</f>
        <v>0.29652426744201554</v>
      </c>
      <c r="AF76" s="20" t="str">
        <f>IF(Sales_Trans_2[[#This Row],[Discount_Pct]]=0,"0%",
IF(Sales_Trans_2[[#This Row],[Discount_Pct]]&lt;=5,"1-5%",
IF(Sales_Trans_2[[#This Row],[Discount_Pct]]&lt;=10,"6-10%",
IF(Sales_Trans_2[[#This Row],[Discount_Pct]]&lt;=15,"11-15%","&gt;15%"))))</f>
        <v>0%</v>
      </c>
    </row>
    <row r="77" spans="1:32"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s="19">
        <f>IFERROR(Sales_Trans_2[[#This Row],[Profit]]/Sales_Trans_2[[#This Row],[Sales_Amount]],0)</f>
        <v>0.25196243341743763</v>
      </c>
      <c r="AF77" s="20" t="str">
        <f>IF(Sales_Trans_2[[#This Row],[Discount_Pct]]=0,"0%",
IF(Sales_Trans_2[[#This Row],[Discount_Pct]]&lt;=5,"1-5%",
IF(Sales_Trans_2[[#This Row],[Discount_Pct]]&lt;=10,"6-10%",
IF(Sales_Trans_2[[#This Row],[Discount_Pct]]&lt;=15,"11-15%","&gt;15%"))))</f>
        <v>0%</v>
      </c>
    </row>
    <row r="78" spans="1:32"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s="19">
        <f>IFERROR(Sales_Trans_2[[#This Row],[Profit]]/Sales_Trans_2[[#This Row],[Sales_Amount]],0)</f>
        <v>0.17797030819908846</v>
      </c>
      <c r="AF78" s="20" t="str">
        <f>IF(Sales_Trans_2[[#This Row],[Discount_Pct]]=0,"0%",
IF(Sales_Trans_2[[#This Row],[Discount_Pct]]&lt;=5,"1-5%",
IF(Sales_Trans_2[[#This Row],[Discount_Pct]]&lt;=10,"6-10%",
IF(Sales_Trans_2[[#This Row],[Discount_Pct]]&lt;=15,"11-15%","&gt;15%"))))</f>
        <v>0%</v>
      </c>
    </row>
    <row r="79" spans="1:32"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s="19">
        <f>IFERROR(Sales_Trans_2[[#This Row],[Profit]]/Sales_Trans_2[[#This Row],[Sales_Amount]],0)</f>
        <v>0.13362090460280257</v>
      </c>
      <c r="AF79" s="20" t="str">
        <f>IF(Sales_Trans_2[[#This Row],[Discount_Pct]]=0,"0%",
IF(Sales_Trans_2[[#This Row],[Discount_Pct]]&lt;=5,"1-5%",
IF(Sales_Trans_2[[#This Row],[Discount_Pct]]&lt;=10,"6-10%",
IF(Sales_Trans_2[[#This Row],[Discount_Pct]]&lt;=15,"11-15%","&gt;15%"))))</f>
        <v>0%</v>
      </c>
    </row>
    <row r="80" spans="1:32"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s="19">
        <f>IFERROR(Sales_Trans_2[[#This Row],[Profit]]/Sales_Trans_2[[#This Row],[Sales_Amount]],0)</f>
        <v>0.32910332910332912</v>
      </c>
      <c r="AF80" s="20" t="str">
        <f>IF(Sales_Trans_2[[#This Row],[Discount_Pct]]=0,"0%",
IF(Sales_Trans_2[[#This Row],[Discount_Pct]]&lt;=5,"1-5%",
IF(Sales_Trans_2[[#This Row],[Discount_Pct]]&lt;=10,"6-10%",
IF(Sales_Trans_2[[#This Row],[Discount_Pct]]&lt;=15,"11-15%","&gt;15%"))))</f>
        <v>0%</v>
      </c>
    </row>
    <row r="81" spans="1:32"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s="19">
        <f>IFERROR(Sales_Trans_2[[#This Row],[Profit]]/Sales_Trans_2[[#This Row],[Sales_Amount]],0)</f>
        <v>0.3593212375806652</v>
      </c>
      <c r="AF81" s="20" t="str">
        <f>IF(Sales_Trans_2[[#This Row],[Discount_Pct]]=0,"0%",
IF(Sales_Trans_2[[#This Row],[Discount_Pct]]&lt;=5,"1-5%",
IF(Sales_Trans_2[[#This Row],[Discount_Pct]]&lt;=10,"6-10%",
IF(Sales_Trans_2[[#This Row],[Discount_Pct]]&lt;=15,"11-15%","&gt;15%"))))</f>
        <v>0%</v>
      </c>
    </row>
    <row r="82" spans="1:32"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s="19">
        <f>IFERROR(Sales_Trans_2[[#This Row],[Profit]]/Sales_Trans_2[[#This Row],[Sales_Amount]],0)</f>
        <v>0.17828856749311295</v>
      </c>
      <c r="AF82" s="20" t="str">
        <f>IF(Sales_Trans_2[[#This Row],[Discount_Pct]]=0,"0%",
IF(Sales_Trans_2[[#This Row],[Discount_Pct]]&lt;=5,"1-5%",
IF(Sales_Trans_2[[#This Row],[Discount_Pct]]&lt;=10,"6-10%",
IF(Sales_Trans_2[[#This Row],[Discount_Pct]]&lt;=15,"11-15%","&gt;15%"))))</f>
        <v>0%</v>
      </c>
    </row>
    <row r="83" spans="1:32"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s="19">
        <f>IFERROR(Sales_Trans_2[[#This Row],[Profit]]/Sales_Trans_2[[#This Row],[Sales_Amount]],0)</f>
        <v>0.2267080745341615</v>
      </c>
      <c r="AF83" s="20" t="str">
        <f>IF(Sales_Trans_2[[#This Row],[Discount_Pct]]=0,"0%",
IF(Sales_Trans_2[[#This Row],[Discount_Pct]]&lt;=5,"1-5%",
IF(Sales_Trans_2[[#This Row],[Discount_Pct]]&lt;=10,"6-10%",
IF(Sales_Trans_2[[#This Row],[Discount_Pct]]&lt;=15,"11-15%","&gt;15%"))))</f>
        <v>0%</v>
      </c>
    </row>
    <row r="84" spans="1:32"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s="19">
        <f>IFERROR(Sales_Trans_2[[#This Row],[Profit]]/Sales_Trans_2[[#This Row],[Sales_Amount]],0)</f>
        <v>0.24157080523601746</v>
      </c>
      <c r="AF84" s="20" t="str">
        <f>IF(Sales_Trans_2[[#This Row],[Discount_Pct]]=0,"0%",
IF(Sales_Trans_2[[#This Row],[Discount_Pct]]&lt;=5,"1-5%",
IF(Sales_Trans_2[[#This Row],[Discount_Pct]]&lt;=10,"6-10%",
IF(Sales_Trans_2[[#This Row],[Discount_Pct]]&lt;=15,"11-15%","&gt;15%"))))</f>
        <v>0%</v>
      </c>
    </row>
    <row r="85" spans="1:32"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s="19">
        <f>IFERROR(Sales_Trans_2[[#This Row],[Profit]]/Sales_Trans_2[[#This Row],[Sales_Amount]],0)</f>
        <v>0.2517500272024954</v>
      </c>
      <c r="AF85" s="20" t="str">
        <f>IF(Sales_Trans_2[[#This Row],[Discount_Pct]]=0,"0%",
IF(Sales_Trans_2[[#This Row],[Discount_Pct]]&lt;=5,"1-5%",
IF(Sales_Trans_2[[#This Row],[Discount_Pct]]&lt;=10,"6-10%",
IF(Sales_Trans_2[[#This Row],[Discount_Pct]]&lt;=15,"11-15%","&gt;15%"))))</f>
        <v>0%</v>
      </c>
    </row>
    <row r="86" spans="1:32"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s="19">
        <f>IFERROR(Sales_Trans_2[[#This Row],[Profit]]/Sales_Trans_2[[#This Row],[Sales_Amount]],0)</f>
        <v>0.32569194203787472</v>
      </c>
      <c r="AF86" s="20" t="str">
        <f>IF(Sales_Trans_2[[#This Row],[Discount_Pct]]=0,"0%",
IF(Sales_Trans_2[[#This Row],[Discount_Pct]]&lt;=5,"1-5%",
IF(Sales_Trans_2[[#This Row],[Discount_Pct]]&lt;=10,"6-10%",
IF(Sales_Trans_2[[#This Row],[Discount_Pct]]&lt;=15,"11-15%","&gt;15%"))))</f>
        <v>0%</v>
      </c>
    </row>
    <row r="87" spans="1:32"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s="19">
        <f>IFERROR(Sales_Trans_2[[#This Row],[Profit]]/Sales_Trans_2[[#This Row],[Sales_Amount]],0)</f>
        <v>0.16889209671598701</v>
      </c>
      <c r="AF87" s="20" t="str">
        <f>IF(Sales_Trans_2[[#This Row],[Discount_Pct]]=0,"0%",
IF(Sales_Trans_2[[#This Row],[Discount_Pct]]&lt;=5,"1-5%",
IF(Sales_Trans_2[[#This Row],[Discount_Pct]]&lt;=10,"6-10%",
IF(Sales_Trans_2[[#This Row],[Discount_Pct]]&lt;=15,"11-15%","&gt;15%"))))</f>
        <v>0%</v>
      </c>
    </row>
    <row r="88" spans="1:32"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s="19">
        <f>IFERROR(Sales_Trans_2[[#This Row],[Profit]]/Sales_Trans_2[[#This Row],[Sales_Amount]],0)</f>
        <v>0.18452067768073241</v>
      </c>
      <c r="AF88" s="20" t="str">
        <f>IF(Sales_Trans_2[[#This Row],[Discount_Pct]]=0,"0%",
IF(Sales_Trans_2[[#This Row],[Discount_Pct]]&lt;=5,"1-5%",
IF(Sales_Trans_2[[#This Row],[Discount_Pct]]&lt;=10,"6-10%",
IF(Sales_Trans_2[[#This Row],[Discount_Pct]]&lt;=15,"11-15%","&gt;15%"))))</f>
        <v>0%</v>
      </c>
    </row>
    <row r="89" spans="1:32"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s="19">
        <f>IFERROR(Sales_Trans_2[[#This Row],[Profit]]/Sales_Trans_2[[#This Row],[Sales_Amount]],0)</f>
        <v>0.22319507308748235</v>
      </c>
      <c r="AF89" s="20" t="str">
        <f>IF(Sales_Trans_2[[#This Row],[Discount_Pct]]=0,"0%",
IF(Sales_Trans_2[[#This Row],[Discount_Pct]]&lt;=5,"1-5%",
IF(Sales_Trans_2[[#This Row],[Discount_Pct]]&lt;=10,"6-10%",
IF(Sales_Trans_2[[#This Row],[Discount_Pct]]&lt;=15,"11-15%","&gt;15%"))))</f>
        <v>0%</v>
      </c>
    </row>
    <row r="90" spans="1:32"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s="19">
        <f>IFERROR(Sales_Trans_2[[#This Row],[Profit]]/Sales_Trans_2[[#This Row],[Sales_Amount]],0)</f>
        <v>0.21755193311080143</v>
      </c>
      <c r="AF90" s="20" t="str">
        <f>IF(Sales_Trans_2[[#This Row],[Discount_Pct]]=0,"0%",
IF(Sales_Trans_2[[#This Row],[Discount_Pct]]&lt;=5,"1-5%",
IF(Sales_Trans_2[[#This Row],[Discount_Pct]]&lt;=10,"6-10%",
IF(Sales_Trans_2[[#This Row],[Discount_Pct]]&lt;=15,"11-15%","&gt;15%"))))</f>
        <v>0%</v>
      </c>
    </row>
    <row r="91" spans="1:32"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s="19">
        <f>IFERROR(Sales_Trans_2[[#This Row],[Profit]]/Sales_Trans_2[[#This Row],[Sales_Amount]],0)</f>
        <v>0.17473118279569891</v>
      </c>
      <c r="AF91" s="20" t="str">
        <f>IF(Sales_Trans_2[[#This Row],[Discount_Pct]]=0,"0%",
IF(Sales_Trans_2[[#This Row],[Discount_Pct]]&lt;=5,"1-5%",
IF(Sales_Trans_2[[#This Row],[Discount_Pct]]&lt;=10,"6-10%",
IF(Sales_Trans_2[[#This Row],[Discount_Pct]]&lt;=15,"11-15%","&gt;15%"))))</f>
        <v>0%</v>
      </c>
    </row>
    <row r="92" spans="1:32"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s="19">
        <f>IFERROR(Sales_Trans_2[[#This Row],[Profit]]/Sales_Trans_2[[#This Row],[Sales_Amount]],0)</f>
        <v>0.19598711041740091</v>
      </c>
      <c r="AF92" s="20" t="str">
        <f>IF(Sales_Trans_2[[#This Row],[Discount_Pct]]=0,"0%",
IF(Sales_Trans_2[[#This Row],[Discount_Pct]]&lt;=5,"1-5%",
IF(Sales_Trans_2[[#This Row],[Discount_Pct]]&lt;=10,"6-10%",
IF(Sales_Trans_2[[#This Row],[Discount_Pct]]&lt;=15,"11-15%","&gt;15%"))))</f>
        <v>0%</v>
      </c>
    </row>
    <row r="93" spans="1:32"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s="19">
        <f>IFERROR(Sales_Trans_2[[#This Row],[Profit]]/Sales_Trans_2[[#This Row],[Sales_Amount]],0)</f>
        <v>0.3947620552231656</v>
      </c>
      <c r="AF93" s="20" t="str">
        <f>IF(Sales_Trans_2[[#This Row],[Discount_Pct]]=0,"0%",
IF(Sales_Trans_2[[#This Row],[Discount_Pct]]&lt;=5,"1-5%",
IF(Sales_Trans_2[[#This Row],[Discount_Pct]]&lt;=10,"6-10%",
IF(Sales_Trans_2[[#This Row],[Discount_Pct]]&lt;=15,"11-15%","&gt;15%"))))</f>
        <v>0%</v>
      </c>
    </row>
    <row r="94" spans="1:32"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s="19">
        <f>IFERROR(Sales_Trans_2[[#This Row],[Profit]]/Sales_Trans_2[[#This Row],[Sales_Amount]],0)</f>
        <v>0.36816594021453525</v>
      </c>
      <c r="AF94" s="20" t="str">
        <f>IF(Sales_Trans_2[[#This Row],[Discount_Pct]]=0,"0%",
IF(Sales_Trans_2[[#This Row],[Discount_Pct]]&lt;=5,"1-5%",
IF(Sales_Trans_2[[#This Row],[Discount_Pct]]&lt;=10,"6-10%",
IF(Sales_Trans_2[[#This Row],[Discount_Pct]]&lt;=15,"11-15%","&gt;15%"))))</f>
        <v>0%</v>
      </c>
    </row>
    <row r="95" spans="1:32"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s="19">
        <f>IFERROR(Sales_Trans_2[[#This Row],[Profit]]/Sales_Trans_2[[#This Row],[Sales_Amount]],0)</f>
        <v>0.23792278630988309</v>
      </c>
      <c r="AF95" s="20" t="str">
        <f>IF(Sales_Trans_2[[#This Row],[Discount_Pct]]=0,"0%",
IF(Sales_Trans_2[[#This Row],[Discount_Pct]]&lt;=5,"1-5%",
IF(Sales_Trans_2[[#This Row],[Discount_Pct]]&lt;=10,"6-10%",
IF(Sales_Trans_2[[#This Row],[Discount_Pct]]&lt;=15,"11-15%","&gt;15%"))))</f>
        <v>0%</v>
      </c>
    </row>
    <row r="96" spans="1:32"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s="19">
        <f>IFERROR(Sales_Trans_2[[#This Row],[Profit]]/Sales_Trans_2[[#This Row],[Sales_Amount]],0)</f>
        <v>0.35328423367880829</v>
      </c>
      <c r="AF96" s="20" t="str">
        <f>IF(Sales_Trans_2[[#This Row],[Discount_Pct]]=0,"0%",
IF(Sales_Trans_2[[#This Row],[Discount_Pct]]&lt;=5,"1-5%",
IF(Sales_Trans_2[[#This Row],[Discount_Pct]]&lt;=10,"6-10%",
IF(Sales_Trans_2[[#This Row],[Discount_Pct]]&lt;=15,"11-15%","&gt;15%"))))</f>
        <v>0%</v>
      </c>
    </row>
    <row r="97" spans="1:32"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s="19">
        <f>IFERROR(Sales_Trans_2[[#This Row],[Profit]]/Sales_Trans_2[[#This Row],[Sales_Amount]],0)</f>
        <v>0.26982271576076367</v>
      </c>
      <c r="AF97" s="20" t="str">
        <f>IF(Sales_Trans_2[[#This Row],[Discount_Pct]]=0,"0%",
IF(Sales_Trans_2[[#This Row],[Discount_Pct]]&lt;=5,"1-5%",
IF(Sales_Trans_2[[#This Row],[Discount_Pct]]&lt;=10,"6-10%",
IF(Sales_Trans_2[[#This Row],[Discount_Pct]]&lt;=15,"11-15%","&gt;15%"))))</f>
        <v>0%</v>
      </c>
    </row>
    <row r="98" spans="1:32"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s="19">
        <f>IFERROR(Sales_Trans_2[[#This Row],[Profit]]/Sales_Trans_2[[#This Row],[Sales_Amount]],0)</f>
        <v>0.22020185837872475</v>
      </c>
      <c r="AF98" s="20" t="str">
        <f>IF(Sales_Trans_2[[#This Row],[Discount_Pct]]=0,"0%",
IF(Sales_Trans_2[[#This Row],[Discount_Pct]]&lt;=5,"1-5%",
IF(Sales_Trans_2[[#This Row],[Discount_Pct]]&lt;=10,"6-10%",
IF(Sales_Trans_2[[#This Row],[Discount_Pct]]&lt;=15,"11-15%","&gt;15%"))))</f>
        <v>0%</v>
      </c>
    </row>
    <row r="99" spans="1:32"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s="19">
        <f>IFERROR(Sales_Trans_2[[#This Row],[Profit]]/Sales_Trans_2[[#This Row],[Sales_Amount]],0)</f>
        <v>0.34787052361579096</v>
      </c>
      <c r="AF99" s="20" t="str">
        <f>IF(Sales_Trans_2[[#This Row],[Discount_Pct]]=0,"0%",
IF(Sales_Trans_2[[#This Row],[Discount_Pct]]&lt;=5,"1-5%",
IF(Sales_Trans_2[[#This Row],[Discount_Pct]]&lt;=10,"6-10%",
IF(Sales_Trans_2[[#This Row],[Discount_Pct]]&lt;=15,"11-15%","&gt;15%"))))</f>
        <v>0%</v>
      </c>
    </row>
    <row r="100" spans="1:32"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s="19">
        <f>IFERROR(Sales_Trans_2[[#This Row],[Profit]]/Sales_Trans_2[[#This Row],[Sales_Amount]],0)</f>
        <v>0.27013903934137917</v>
      </c>
      <c r="AF100" s="20" t="str">
        <f>IF(Sales_Trans_2[[#This Row],[Discount_Pct]]=0,"0%",
IF(Sales_Trans_2[[#This Row],[Discount_Pct]]&lt;=5,"1-5%",
IF(Sales_Trans_2[[#This Row],[Discount_Pct]]&lt;=10,"6-10%",
IF(Sales_Trans_2[[#This Row],[Discount_Pct]]&lt;=15,"11-15%","&gt;15%"))))</f>
        <v>0%</v>
      </c>
    </row>
    <row r="101" spans="1:32"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s="19">
        <f>IFERROR(Sales_Trans_2[[#This Row],[Profit]]/Sales_Trans_2[[#This Row],[Sales_Amount]],0)</f>
        <v>0.2803078056277577</v>
      </c>
      <c r="AF101" s="20" t="str">
        <f>IF(Sales_Trans_2[[#This Row],[Discount_Pct]]=0,"0%",
IF(Sales_Trans_2[[#This Row],[Discount_Pct]]&lt;=5,"1-5%",
IF(Sales_Trans_2[[#This Row],[Discount_Pct]]&lt;=10,"6-10%",
IF(Sales_Trans_2[[#This Row],[Discount_Pct]]&lt;=15,"11-15%","&gt;15%"))))</f>
        <v>0%</v>
      </c>
    </row>
    <row r="102" spans="1:32"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s="19">
        <f>IFERROR(Sales_Trans_2[[#This Row],[Profit]]/Sales_Trans_2[[#This Row],[Sales_Amount]],0)</f>
        <v>0.26230330237111682</v>
      </c>
      <c r="AF102" s="20" t="str">
        <f>IF(Sales_Trans_2[[#This Row],[Discount_Pct]]=0,"0%",
IF(Sales_Trans_2[[#This Row],[Discount_Pct]]&lt;=5,"1-5%",
IF(Sales_Trans_2[[#This Row],[Discount_Pct]]&lt;=10,"6-10%",
IF(Sales_Trans_2[[#This Row],[Discount_Pct]]&lt;=15,"11-15%","&gt;15%"))))</f>
        <v>0%</v>
      </c>
    </row>
    <row r="103" spans="1:32"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s="19">
        <f>IFERROR(Sales_Trans_2[[#This Row],[Profit]]/Sales_Trans_2[[#This Row],[Sales_Amount]],0)</f>
        <v>0.29196496420429546</v>
      </c>
      <c r="AF103" s="20" t="str">
        <f>IF(Sales_Trans_2[[#This Row],[Discount_Pct]]=0,"0%",
IF(Sales_Trans_2[[#This Row],[Discount_Pct]]&lt;=5,"1-5%",
IF(Sales_Trans_2[[#This Row],[Discount_Pct]]&lt;=10,"6-10%",
IF(Sales_Trans_2[[#This Row],[Discount_Pct]]&lt;=15,"11-15%","&gt;15%"))))</f>
        <v>0%</v>
      </c>
    </row>
    <row r="104" spans="1:32"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s="19">
        <f>IFERROR(Sales_Trans_2[[#This Row],[Profit]]/Sales_Trans_2[[#This Row],[Sales_Amount]],0)</f>
        <v>0.27125506072874495</v>
      </c>
      <c r="AF104" s="20" t="str">
        <f>IF(Sales_Trans_2[[#This Row],[Discount_Pct]]=0,"0%",
IF(Sales_Trans_2[[#This Row],[Discount_Pct]]&lt;=5,"1-5%",
IF(Sales_Trans_2[[#This Row],[Discount_Pct]]&lt;=10,"6-10%",
IF(Sales_Trans_2[[#This Row],[Discount_Pct]]&lt;=15,"11-15%","&gt;15%"))))</f>
        <v>0%</v>
      </c>
    </row>
    <row r="105" spans="1:32"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s="19">
        <f>IFERROR(Sales_Trans_2[[#This Row],[Profit]]/Sales_Trans_2[[#This Row],[Sales_Amount]],0)</f>
        <v>0.41390241375738113</v>
      </c>
      <c r="AF105" s="20" t="str">
        <f>IF(Sales_Trans_2[[#This Row],[Discount_Pct]]=0,"0%",
IF(Sales_Trans_2[[#This Row],[Discount_Pct]]&lt;=5,"1-5%",
IF(Sales_Trans_2[[#This Row],[Discount_Pct]]&lt;=10,"6-10%",
IF(Sales_Trans_2[[#This Row],[Discount_Pct]]&lt;=15,"11-15%","&gt;15%"))))</f>
        <v>0%</v>
      </c>
    </row>
    <row r="106" spans="1:32"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s="19">
        <f>IFERROR(Sales_Trans_2[[#This Row],[Profit]]/Sales_Trans_2[[#This Row],[Sales_Amount]],0)</f>
        <v>0.28471884077438414</v>
      </c>
      <c r="AF106" s="20" t="str">
        <f>IF(Sales_Trans_2[[#This Row],[Discount_Pct]]=0,"0%",
IF(Sales_Trans_2[[#This Row],[Discount_Pct]]&lt;=5,"1-5%",
IF(Sales_Trans_2[[#This Row],[Discount_Pct]]&lt;=10,"6-10%",
IF(Sales_Trans_2[[#This Row],[Discount_Pct]]&lt;=15,"11-15%","&gt;15%"))))</f>
        <v>0%</v>
      </c>
    </row>
    <row r="107" spans="1:32"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s="19">
        <f>IFERROR(Sales_Trans_2[[#This Row],[Profit]]/Sales_Trans_2[[#This Row],[Sales_Amount]],0)</f>
        <v>0.39331480832006904</v>
      </c>
      <c r="AF107" s="20" t="str">
        <f>IF(Sales_Trans_2[[#This Row],[Discount_Pct]]=0,"0%",
IF(Sales_Trans_2[[#This Row],[Discount_Pct]]&lt;=5,"1-5%",
IF(Sales_Trans_2[[#This Row],[Discount_Pct]]&lt;=10,"6-10%",
IF(Sales_Trans_2[[#This Row],[Discount_Pct]]&lt;=15,"11-15%","&gt;15%"))))</f>
        <v>0%</v>
      </c>
    </row>
    <row r="108" spans="1:32"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s="19">
        <f>IFERROR(Sales_Trans_2[[#This Row],[Profit]]/Sales_Trans_2[[#This Row],[Sales_Amount]],0)</f>
        <v>0.22846674532695774</v>
      </c>
      <c r="AF108" s="20" t="str">
        <f>IF(Sales_Trans_2[[#This Row],[Discount_Pct]]=0,"0%",
IF(Sales_Trans_2[[#This Row],[Discount_Pct]]&lt;=5,"1-5%",
IF(Sales_Trans_2[[#This Row],[Discount_Pct]]&lt;=10,"6-10%",
IF(Sales_Trans_2[[#This Row],[Discount_Pct]]&lt;=15,"11-15%","&gt;15%"))))</f>
        <v>0%</v>
      </c>
    </row>
    <row r="109" spans="1:32"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s="19">
        <f>IFERROR(Sales_Trans_2[[#This Row],[Profit]]/Sales_Trans_2[[#This Row],[Sales_Amount]],0)</f>
        <v>0.29947023995014016</v>
      </c>
      <c r="AF109" s="20" t="str">
        <f>IF(Sales_Trans_2[[#This Row],[Discount_Pct]]=0,"0%",
IF(Sales_Trans_2[[#This Row],[Discount_Pct]]&lt;=5,"1-5%",
IF(Sales_Trans_2[[#This Row],[Discount_Pct]]&lt;=10,"6-10%",
IF(Sales_Trans_2[[#This Row],[Discount_Pct]]&lt;=15,"11-15%","&gt;15%"))))</f>
        <v>0%</v>
      </c>
    </row>
    <row r="110" spans="1:32"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s="19">
        <f>IFERROR(Sales_Trans_2[[#This Row],[Profit]]/Sales_Trans_2[[#This Row],[Sales_Amount]],0)</f>
        <v>0.23032499484369018</v>
      </c>
      <c r="AF110" s="20" t="str">
        <f>IF(Sales_Trans_2[[#This Row],[Discount_Pct]]=0,"0%",
IF(Sales_Trans_2[[#This Row],[Discount_Pct]]&lt;=5,"1-5%",
IF(Sales_Trans_2[[#This Row],[Discount_Pct]]&lt;=10,"6-10%",
IF(Sales_Trans_2[[#This Row],[Discount_Pct]]&lt;=15,"11-15%","&gt;15%"))))</f>
        <v>0%</v>
      </c>
    </row>
    <row r="111" spans="1:32"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s="19">
        <f>IFERROR(Sales_Trans_2[[#This Row],[Profit]]/Sales_Trans_2[[#This Row],[Sales_Amount]],0)</f>
        <v>0.44154459667548468</v>
      </c>
      <c r="AF111" s="20" t="str">
        <f>IF(Sales_Trans_2[[#This Row],[Discount_Pct]]=0,"0%",
IF(Sales_Trans_2[[#This Row],[Discount_Pct]]&lt;=5,"1-5%",
IF(Sales_Trans_2[[#This Row],[Discount_Pct]]&lt;=10,"6-10%",
IF(Sales_Trans_2[[#This Row],[Discount_Pct]]&lt;=15,"11-15%","&gt;15%"))))</f>
        <v>0%</v>
      </c>
    </row>
    <row r="112" spans="1:32"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s="19">
        <f>IFERROR(Sales_Trans_2[[#This Row],[Profit]]/Sales_Trans_2[[#This Row],[Sales_Amount]],0)</f>
        <v>0.26194032125331468</v>
      </c>
      <c r="AF112" s="20" t="str">
        <f>IF(Sales_Trans_2[[#This Row],[Discount_Pct]]=0,"0%",
IF(Sales_Trans_2[[#This Row],[Discount_Pct]]&lt;=5,"1-5%",
IF(Sales_Trans_2[[#This Row],[Discount_Pct]]&lt;=10,"6-10%",
IF(Sales_Trans_2[[#This Row],[Discount_Pct]]&lt;=15,"11-15%","&gt;15%"))))</f>
        <v>0%</v>
      </c>
    </row>
    <row r="113" spans="1:32"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s="19">
        <f>IFERROR(Sales_Trans_2[[#This Row],[Profit]]/Sales_Trans_2[[#This Row],[Sales_Amount]],0)</f>
        <v>0.25936154658435551</v>
      </c>
      <c r="AF113" s="20" t="str">
        <f>IF(Sales_Trans_2[[#This Row],[Discount_Pct]]=0,"0%",
IF(Sales_Trans_2[[#This Row],[Discount_Pct]]&lt;=5,"1-5%",
IF(Sales_Trans_2[[#This Row],[Discount_Pct]]&lt;=10,"6-10%",
IF(Sales_Trans_2[[#This Row],[Discount_Pct]]&lt;=15,"11-15%","&gt;15%"))))</f>
        <v>0%</v>
      </c>
    </row>
    <row r="114" spans="1:32"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s="19">
        <f>IFERROR(Sales_Trans_2[[#This Row],[Profit]]/Sales_Trans_2[[#This Row],[Sales_Amount]],0)</f>
        <v>0.33063345304500652</v>
      </c>
      <c r="AF114" s="20" t="str">
        <f>IF(Sales_Trans_2[[#This Row],[Discount_Pct]]=0,"0%",
IF(Sales_Trans_2[[#This Row],[Discount_Pct]]&lt;=5,"1-5%",
IF(Sales_Trans_2[[#This Row],[Discount_Pct]]&lt;=10,"6-10%",
IF(Sales_Trans_2[[#This Row],[Discount_Pct]]&lt;=15,"11-15%","&gt;15%"))))</f>
        <v>0%</v>
      </c>
    </row>
    <row r="115" spans="1:32"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s="19">
        <f>IFERROR(Sales_Trans_2[[#This Row],[Profit]]/Sales_Trans_2[[#This Row],[Sales_Amount]],0)</f>
        <v>0.34057115367794982</v>
      </c>
      <c r="AF115" s="20" t="str">
        <f>IF(Sales_Trans_2[[#This Row],[Discount_Pct]]=0,"0%",
IF(Sales_Trans_2[[#This Row],[Discount_Pct]]&lt;=5,"1-5%",
IF(Sales_Trans_2[[#This Row],[Discount_Pct]]&lt;=10,"6-10%",
IF(Sales_Trans_2[[#This Row],[Discount_Pct]]&lt;=15,"11-15%","&gt;15%"))))</f>
        <v>0%</v>
      </c>
    </row>
    <row r="116" spans="1:32"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s="19">
        <f>IFERROR(Sales_Trans_2[[#This Row],[Profit]]/Sales_Trans_2[[#This Row],[Sales_Amount]],0)</f>
        <v>0.25230414746543778</v>
      </c>
      <c r="AF116" s="20" t="str">
        <f>IF(Sales_Trans_2[[#This Row],[Discount_Pct]]=0,"0%",
IF(Sales_Trans_2[[#This Row],[Discount_Pct]]&lt;=5,"1-5%",
IF(Sales_Trans_2[[#This Row],[Discount_Pct]]&lt;=10,"6-10%",
IF(Sales_Trans_2[[#This Row],[Discount_Pct]]&lt;=15,"11-15%","&gt;15%"))))</f>
        <v>0%</v>
      </c>
    </row>
    <row r="117" spans="1:32"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s="19">
        <f>IFERROR(Sales_Trans_2[[#This Row],[Profit]]/Sales_Trans_2[[#This Row],[Sales_Amount]],0)</f>
        <v>0.26425572260598673</v>
      </c>
      <c r="AF117" s="20" t="str">
        <f>IF(Sales_Trans_2[[#This Row],[Discount_Pct]]=0,"0%",
IF(Sales_Trans_2[[#This Row],[Discount_Pct]]&lt;=5,"1-5%",
IF(Sales_Trans_2[[#This Row],[Discount_Pct]]&lt;=10,"6-10%",
IF(Sales_Trans_2[[#This Row],[Discount_Pct]]&lt;=15,"11-15%","&gt;15%"))))</f>
        <v>0%</v>
      </c>
    </row>
    <row r="118" spans="1:32"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s="19">
        <f>IFERROR(Sales_Trans_2[[#This Row],[Profit]]/Sales_Trans_2[[#This Row],[Sales_Amount]],0)</f>
        <v>0.38183050847457628</v>
      </c>
      <c r="AF118" s="20" t="str">
        <f>IF(Sales_Trans_2[[#This Row],[Discount_Pct]]=0,"0%",
IF(Sales_Trans_2[[#This Row],[Discount_Pct]]&lt;=5,"1-5%",
IF(Sales_Trans_2[[#This Row],[Discount_Pct]]&lt;=10,"6-10%",
IF(Sales_Trans_2[[#This Row],[Discount_Pct]]&lt;=15,"11-15%","&gt;15%"))))</f>
        <v>0%</v>
      </c>
    </row>
    <row r="119" spans="1:32"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s="19">
        <f>IFERROR(Sales_Trans_2[[#This Row],[Profit]]/Sales_Trans_2[[#This Row],[Sales_Amount]],0)</f>
        <v>0.46404015202065629</v>
      </c>
      <c r="AF119" s="20" t="str">
        <f>IF(Sales_Trans_2[[#This Row],[Discount_Pct]]=0,"0%",
IF(Sales_Trans_2[[#This Row],[Discount_Pct]]&lt;=5,"1-5%",
IF(Sales_Trans_2[[#This Row],[Discount_Pct]]&lt;=10,"6-10%",
IF(Sales_Trans_2[[#This Row],[Discount_Pct]]&lt;=15,"11-15%","&gt;15%"))))</f>
        <v>0%</v>
      </c>
    </row>
    <row r="120" spans="1:32"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s="19">
        <f>IFERROR(Sales_Trans_2[[#This Row],[Profit]]/Sales_Trans_2[[#This Row],[Sales_Amount]],0)</f>
        <v>0.263060539597812</v>
      </c>
      <c r="AF120" s="20" t="str">
        <f>IF(Sales_Trans_2[[#This Row],[Discount_Pct]]=0,"0%",
IF(Sales_Trans_2[[#This Row],[Discount_Pct]]&lt;=5,"1-5%",
IF(Sales_Trans_2[[#This Row],[Discount_Pct]]&lt;=10,"6-10%",
IF(Sales_Trans_2[[#This Row],[Discount_Pct]]&lt;=15,"11-15%","&gt;15%"))))</f>
        <v>0%</v>
      </c>
    </row>
    <row r="121" spans="1:32"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s="19">
        <f>IFERROR(Sales_Trans_2[[#This Row],[Profit]]/Sales_Trans_2[[#This Row],[Sales_Amount]],0)</f>
        <v>0.42744036542040265</v>
      </c>
      <c r="AF121" s="20" t="str">
        <f>IF(Sales_Trans_2[[#This Row],[Discount_Pct]]=0,"0%",
IF(Sales_Trans_2[[#This Row],[Discount_Pct]]&lt;=5,"1-5%",
IF(Sales_Trans_2[[#This Row],[Discount_Pct]]&lt;=10,"6-10%",
IF(Sales_Trans_2[[#This Row],[Discount_Pct]]&lt;=15,"11-15%","&gt;15%"))))</f>
        <v>0%</v>
      </c>
    </row>
    <row r="122" spans="1:32"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s="19">
        <f>IFERROR(Sales_Trans_2[[#This Row],[Profit]]/Sales_Trans_2[[#This Row],[Sales_Amount]],0)</f>
        <v>9.9966714745367807E-2</v>
      </c>
      <c r="AF122" s="20" t="str">
        <f>IF(Sales_Trans_2[[#This Row],[Discount_Pct]]=0,"0%",
IF(Sales_Trans_2[[#This Row],[Discount_Pct]]&lt;=5,"1-5%",
IF(Sales_Trans_2[[#This Row],[Discount_Pct]]&lt;=10,"6-10%",
IF(Sales_Trans_2[[#This Row],[Discount_Pct]]&lt;=15,"11-15%","&gt;15%"))))</f>
        <v>0%</v>
      </c>
    </row>
    <row r="123" spans="1:32"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s="19">
        <f>IFERROR(Sales_Trans_2[[#This Row],[Profit]]/Sales_Trans_2[[#This Row],[Sales_Amount]],0)</f>
        <v>0.26098652823606061</v>
      </c>
      <c r="AF123" s="20" t="str">
        <f>IF(Sales_Trans_2[[#This Row],[Discount_Pct]]=0,"0%",
IF(Sales_Trans_2[[#This Row],[Discount_Pct]]&lt;=5,"1-5%",
IF(Sales_Trans_2[[#This Row],[Discount_Pct]]&lt;=10,"6-10%",
IF(Sales_Trans_2[[#This Row],[Discount_Pct]]&lt;=15,"11-15%","&gt;15%"))))</f>
        <v>0%</v>
      </c>
    </row>
    <row r="124" spans="1:32"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s="19">
        <f>IFERROR(Sales_Trans_2[[#This Row],[Profit]]/Sales_Trans_2[[#This Row],[Sales_Amount]],0)</f>
        <v>0.30444675594851123</v>
      </c>
      <c r="AF124" s="20" t="str">
        <f>IF(Sales_Trans_2[[#This Row],[Discount_Pct]]=0,"0%",
IF(Sales_Trans_2[[#This Row],[Discount_Pct]]&lt;=5,"1-5%",
IF(Sales_Trans_2[[#This Row],[Discount_Pct]]&lt;=10,"6-10%",
IF(Sales_Trans_2[[#This Row],[Discount_Pct]]&lt;=15,"11-15%","&gt;15%"))))</f>
        <v>0%</v>
      </c>
    </row>
    <row r="125" spans="1:32"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s="19">
        <f>IFERROR(Sales_Trans_2[[#This Row],[Profit]]/Sales_Trans_2[[#This Row],[Sales_Amount]],0)</f>
        <v>0.18556440754039497</v>
      </c>
      <c r="AF125" s="20" t="str">
        <f>IF(Sales_Trans_2[[#This Row],[Discount_Pct]]=0,"0%",
IF(Sales_Trans_2[[#This Row],[Discount_Pct]]&lt;=5,"1-5%",
IF(Sales_Trans_2[[#This Row],[Discount_Pct]]&lt;=10,"6-10%",
IF(Sales_Trans_2[[#This Row],[Discount_Pct]]&lt;=15,"11-15%","&gt;15%"))))</f>
        <v>0%</v>
      </c>
    </row>
    <row r="126" spans="1:32"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s="19">
        <f>IFERROR(Sales_Trans_2[[#This Row],[Profit]]/Sales_Trans_2[[#This Row],[Sales_Amount]],0)</f>
        <v>0.28203827835597112</v>
      </c>
      <c r="AF126" s="20" t="str">
        <f>IF(Sales_Trans_2[[#This Row],[Discount_Pct]]=0,"0%",
IF(Sales_Trans_2[[#This Row],[Discount_Pct]]&lt;=5,"1-5%",
IF(Sales_Trans_2[[#This Row],[Discount_Pct]]&lt;=10,"6-10%",
IF(Sales_Trans_2[[#This Row],[Discount_Pct]]&lt;=15,"11-15%","&gt;15%"))))</f>
        <v>0%</v>
      </c>
    </row>
    <row r="127" spans="1:32"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s="19">
        <f>IFERROR(Sales_Trans_2[[#This Row],[Profit]]/Sales_Trans_2[[#This Row],[Sales_Amount]],0)</f>
        <v>0.25499232689819068</v>
      </c>
      <c r="AF127" s="20" t="str">
        <f>IF(Sales_Trans_2[[#This Row],[Discount_Pct]]=0,"0%",
IF(Sales_Trans_2[[#This Row],[Discount_Pct]]&lt;=5,"1-5%",
IF(Sales_Trans_2[[#This Row],[Discount_Pct]]&lt;=10,"6-10%",
IF(Sales_Trans_2[[#This Row],[Discount_Pct]]&lt;=15,"11-15%","&gt;15%"))))</f>
        <v>0%</v>
      </c>
    </row>
    <row r="128" spans="1:32"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s="19">
        <f>IFERROR(Sales_Trans_2[[#This Row],[Profit]]/Sales_Trans_2[[#This Row],[Sales_Amount]],0)</f>
        <v>0.32541856925418572</v>
      </c>
      <c r="AF128" s="20" t="str">
        <f>IF(Sales_Trans_2[[#This Row],[Discount_Pct]]=0,"0%",
IF(Sales_Trans_2[[#This Row],[Discount_Pct]]&lt;=5,"1-5%",
IF(Sales_Trans_2[[#This Row],[Discount_Pct]]&lt;=10,"6-10%",
IF(Sales_Trans_2[[#This Row],[Discount_Pct]]&lt;=15,"11-15%","&gt;15%"))))</f>
        <v>0%</v>
      </c>
    </row>
    <row r="129" spans="1:32"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s="19">
        <f>IFERROR(Sales_Trans_2[[#This Row],[Profit]]/Sales_Trans_2[[#This Row],[Sales_Amount]],0)</f>
        <v>0.19642857142857142</v>
      </c>
      <c r="AF129" s="20" t="str">
        <f>IF(Sales_Trans_2[[#This Row],[Discount_Pct]]=0,"0%",
IF(Sales_Trans_2[[#This Row],[Discount_Pct]]&lt;=5,"1-5%",
IF(Sales_Trans_2[[#This Row],[Discount_Pct]]&lt;=10,"6-10%",
IF(Sales_Trans_2[[#This Row],[Discount_Pct]]&lt;=15,"11-15%","&gt;15%"))))</f>
        <v>0%</v>
      </c>
    </row>
    <row r="130" spans="1:32"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s="19">
        <f>IFERROR(Sales_Trans_2[[#This Row],[Profit]]/Sales_Trans_2[[#This Row],[Sales_Amount]],0)</f>
        <v>0.25535978429793849</v>
      </c>
      <c r="AF130" s="20" t="str">
        <f>IF(Sales_Trans_2[[#This Row],[Discount_Pct]]=0,"0%",
IF(Sales_Trans_2[[#This Row],[Discount_Pct]]&lt;=5,"1-5%",
IF(Sales_Trans_2[[#This Row],[Discount_Pct]]&lt;=10,"6-10%",
IF(Sales_Trans_2[[#This Row],[Discount_Pct]]&lt;=15,"11-15%","&gt;15%"))))</f>
        <v>0%</v>
      </c>
    </row>
    <row r="131" spans="1:32"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s="19">
        <f>IFERROR(Sales_Trans_2[[#This Row],[Profit]]/Sales_Trans_2[[#This Row],[Sales_Amount]],0)</f>
        <v>0.47197975311192597</v>
      </c>
      <c r="AF131" s="20" t="str">
        <f>IF(Sales_Trans_2[[#This Row],[Discount_Pct]]=0,"0%",
IF(Sales_Trans_2[[#This Row],[Discount_Pct]]&lt;=5,"1-5%",
IF(Sales_Trans_2[[#This Row],[Discount_Pct]]&lt;=10,"6-10%",
IF(Sales_Trans_2[[#This Row],[Discount_Pct]]&lt;=15,"11-15%","&gt;15%"))))</f>
        <v>0%</v>
      </c>
    </row>
    <row r="132" spans="1:32"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s="19">
        <f>IFERROR(Sales_Trans_2[[#This Row],[Profit]]/Sales_Trans_2[[#This Row],[Sales_Amount]],0)</f>
        <v>0.20638906733633128</v>
      </c>
      <c r="AF132" s="20" t="str">
        <f>IF(Sales_Trans_2[[#This Row],[Discount_Pct]]=0,"0%",
IF(Sales_Trans_2[[#This Row],[Discount_Pct]]&lt;=5,"1-5%",
IF(Sales_Trans_2[[#This Row],[Discount_Pct]]&lt;=10,"6-10%",
IF(Sales_Trans_2[[#This Row],[Discount_Pct]]&lt;=15,"11-15%","&gt;15%"))))</f>
        <v>0%</v>
      </c>
    </row>
    <row r="133" spans="1:32"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s="19">
        <f>IFERROR(Sales_Trans_2[[#This Row],[Profit]]/Sales_Trans_2[[#This Row],[Sales_Amount]],0)</f>
        <v>0.37035743392711606</v>
      </c>
      <c r="AF133" s="20" t="str">
        <f>IF(Sales_Trans_2[[#This Row],[Discount_Pct]]=0,"0%",
IF(Sales_Trans_2[[#This Row],[Discount_Pct]]&lt;=5,"1-5%",
IF(Sales_Trans_2[[#This Row],[Discount_Pct]]&lt;=10,"6-10%",
IF(Sales_Trans_2[[#This Row],[Discount_Pct]]&lt;=15,"11-15%","&gt;15%"))))</f>
        <v>0%</v>
      </c>
    </row>
    <row r="134" spans="1:32"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s="19">
        <f>IFERROR(Sales_Trans_2[[#This Row],[Profit]]/Sales_Trans_2[[#This Row],[Sales_Amount]],0)</f>
        <v>0.10916632480969962</v>
      </c>
      <c r="AF134" s="20" t="str">
        <f>IF(Sales_Trans_2[[#This Row],[Discount_Pct]]=0,"0%",
IF(Sales_Trans_2[[#This Row],[Discount_Pct]]&lt;=5,"1-5%",
IF(Sales_Trans_2[[#This Row],[Discount_Pct]]&lt;=10,"6-10%",
IF(Sales_Trans_2[[#This Row],[Discount_Pct]]&lt;=15,"11-15%","&gt;15%"))))</f>
        <v>0%</v>
      </c>
    </row>
    <row r="135" spans="1:32"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s="19">
        <f>IFERROR(Sales_Trans_2[[#This Row],[Profit]]/Sales_Trans_2[[#This Row],[Sales_Amount]],0)</f>
        <v>0.49849479346592313</v>
      </c>
      <c r="AF135" s="20" t="str">
        <f>IF(Sales_Trans_2[[#This Row],[Discount_Pct]]=0,"0%",
IF(Sales_Trans_2[[#This Row],[Discount_Pct]]&lt;=5,"1-5%",
IF(Sales_Trans_2[[#This Row],[Discount_Pct]]&lt;=10,"6-10%",
IF(Sales_Trans_2[[#This Row],[Discount_Pct]]&lt;=15,"11-15%","&gt;15%"))))</f>
        <v>0%</v>
      </c>
    </row>
    <row r="136" spans="1:32"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s="19">
        <f>IFERROR(Sales_Trans_2[[#This Row],[Profit]]/Sales_Trans_2[[#This Row],[Sales_Amount]],0)</f>
        <v>0.16192446973616142</v>
      </c>
      <c r="AF136" s="20" t="str">
        <f>IF(Sales_Trans_2[[#This Row],[Discount_Pct]]=0,"0%",
IF(Sales_Trans_2[[#This Row],[Discount_Pct]]&lt;=5,"1-5%",
IF(Sales_Trans_2[[#This Row],[Discount_Pct]]&lt;=10,"6-10%",
IF(Sales_Trans_2[[#This Row],[Discount_Pct]]&lt;=15,"11-15%","&gt;15%"))))</f>
        <v>0%</v>
      </c>
    </row>
    <row r="137" spans="1:32"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s="19">
        <f>IFERROR(Sales_Trans_2[[#This Row],[Profit]]/Sales_Trans_2[[#This Row],[Sales_Amount]],0)</f>
        <v>0.16040609137055839</v>
      </c>
      <c r="AF137" s="20" t="str">
        <f>IF(Sales_Trans_2[[#This Row],[Discount_Pct]]=0,"0%",
IF(Sales_Trans_2[[#This Row],[Discount_Pct]]&lt;=5,"1-5%",
IF(Sales_Trans_2[[#This Row],[Discount_Pct]]&lt;=10,"6-10%",
IF(Sales_Trans_2[[#This Row],[Discount_Pct]]&lt;=15,"11-15%","&gt;15%"))))</f>
        <v>0%</v>
      </c>
    </row>
    <row r="138" spans="1:32"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s="19">
        <f>IFERROR(Sales_Trans_2[[#This Row],[Profit]]/Sales_Trans_2[[#This Row],[Sales_Amount]],0)</f>
        <v>0.30900199074621171</v>
      </c>
      <c r="AF138" s="20" t="str">
        <f>IF(Sales_Trans_2[[#This Row],[Discount_Pct]]=0,"0%",
IF(Sales_Trans_2[[#This Row],[Discount_Pct]]&lt;=5,"1-5%",
IF(Sales_Trans_2[[#This Row],[Discount_Pct]]&lt;=10,"6-10%",
IF(Sales_Trans_2[[#This Row],[Discount_Pct]]&lt;=15,"11-15%","&gt;15%"))))</f>
        <v>0%</v>
      </c>
    </row>
    <row r="139" spans="1:32"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s="19">
        <f>IFERROR(Sales_Trans_2[[#This Row],[Profit]]/Sales_Trans_2[[#This Row],[Sales_Amount]],0)</f>
        <v>0.26796779656206543</v>
      </c>
      <c r="AF139" s="20" t="str">
        <f>IF(Sales_Trans_2[[#This Row],[Discount_Pct]]=0,"0%",
IF(Sales_Trans_2[[#This Row],[Discount_Pct]]&lt;=5,"1-5%",
IF(Sales_Trans_2[[#This Row],[Discount_Pct]]&lt;=10,"6-10%",
IF(Sales_Trans_2[[#This Row],[Discount_Pct]]&lt;=15,"11-15%","&gt;15%"))))</f>
        <v>0%</v>
      </c>
    </row>
    <row r="140" spans="1:32"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s="19">
        <f>IFERROR(Sales_Trans_2[[#This Row],[Profit]]/Sales_Trans_2[[#This Row],[Sales_Amount]],0)</f>
        <v>0.23144889016593634</v>
      </c>
      <c r="AF140" s="20" t="str">
        <f>IF(Sales_Trans_2[[#This Row],[Discount_Pct]]=0,"0%",
IF(Sales_Trans_2[[#This Row],[Discount_Pct]]&lt;=5,"1-5%",
IF(Sales_Trans_2[[#This Row],[Discount_Pct]]&lt;=10,"6-10%",
IF(Sales_Trans_2[[#This Row],[Discount_Pct]]&lt;=15,"11-15%","&gt;15%"))))</f>
        <v>0%</v>
      </c>
    </row>
    <row r="141" spans="1:32"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s="19">
        <f>IFERROR(Sales_Trans_2[[#This Row],[Profit]]/Sales_Trans_2[[#This Row],[Sales_Amount]],0)</f>
        <v>0.2961376587582405</v>
      </c>
      <c r="AF141" s="20" t="str">
        <f>IF(Sales_Trans_2[[#This Row],[Discount_Pct]]=0,"0%",
IF(Sales_Trans_2[[#This Row],[Discount_Pct]]&lt;=5,"1-5%",
IF(Sales_Trans_2[[#This Row],[Discount_Pct]]&lt;=10,"6-10%",
IF(Sales_Trans_2[[#This Row],[Discount_Pct]]&lt;=15,"11-15%","&gt;15%"))))</f>
        <v>0%</v>
      </c>
    </row>
    <row r="142" spans="1:32"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s="19">
        <f>IFERROR(Sales_Trans_2[[#This Row],[Profit]]/Sales_Trans_2[[#This Row],[Sales_Amount]],0)</f>
        <v>0.26241662838041219</v>
      </c>
      <c r="AF142" s="20" t="str">
        <f>IF(Sales_Trans_2[[#This Row],[Discount_Pct]]=0,"0%",
IF(Sales_Trans_2[[#This Row],[Discount_Pct]]&lt;=5,"1-5%",
IF(Sales_Trans_2[[#This Row],[Discount_Pct]]&lt;=10,"6-10%",
IF(Sales_Trans_2[[#This Row],[Discount_Pct]]&lt;=15,"11-15%","&gt;15%"))))</f>
        <v>0%</v>
      </c>
    </row>
    <row r="143" spans="1:32"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s="19">
        <f>IFERROR(Sales_Trans_2[[#This Row],[Profit]]/Sales_Trans_2[[#This Row],[Sales_Amount]],0)</f>
        <v>0.2132101532957453</v>
      </c>
      <c r="AF143" s="20" t="str">
        <f>IF(Sales_Trans_2[[#This Row],[Discount_Pct]]=0,"0%",
IF(Sales_Trans_2[[#This Row],[Discount_Pct]]&lt;=5,"1-5%",
IF(Sales_Trans_2[[#This Row],[Discount_Pct]]&lt;=10,"6-10%",
IF(Sales_Trans_2[[#This Row],[Discount_Pct]]&lt;=15,"11-15%","&gt;15%"))))</f>
        <v>0%</v>
      </c>
    </row>
    <row r="144" spans="1:32"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s="19">
        <f>IFERROR(Sales_Trans_2[[#This Row],[Profit]]/Sales_Trans_2[[#This Row],[Sales_Amount]],0)</f>
        <v>0.40940299483423787</v>
      </c>
      <c r="AF144" s="20" t="str">
        <f>IF(Sales_Trans_2[[#This Row],[Discount_Pct]]=0,"0%",
IF(Sales_Trans_2[[#This Row],[Discount_Pct]]&lt;=5,"1-5%",
IF(Sales_Trans_2[[#This Row],[Discount_Pct]]&lt;=10,"6-10%",
IF(Sales_Trans_2[[#This Row],[Discount_Pct]]&lt;=15,"11-15%","&gt;15%"))))</f>
        <v>0%</v>
      </c>
    </row>
    <row r="145" spans="1:32"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s="19">
        <f>IFERROR(Sales_Trans_2[[#This Row],[Profit]]/Sales_Trans_2[[#This Row],[Sales_Amount]],0)</f>
        <v>0.321909936265803</v>
      </c>
      <c r="AF145" s="20" t="str">
        <f>IF(Sales_Trans_2[[#This Row],[Discount_Pct]]=0,"0%",
IF(Sales_Trans_2[[#This Row],[Discount_Pct]]&lt;=5,"1-5%",
IF(Sales_Trans_2[[#This Row],[Discount_Pct]]&lt;=10,"6-10%",
IF(Sales_Trans_2[[#This Row],[Discount_Pct]]&lt;=15,"11-15%","&gt;15%"))))</f>
        <v>0%</v>
      </c>
    </row>
    <row r="146" spans="1:32"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s="19">
        <f>IFERROR(Sales_Trans_2[[#This Row],[Profit]]/Sales_Trans_2[[#This Row],[Sales_Amount]],0)</f>
        <v>0.42965279785528421</v>
      </c>
      <c r="AF146" s="20" t="str">
        <f>IF(Sales_Trans_2[[#This Row],[Discount_Pct]]=0,"0%",
IF(Sales_Trans_2[[#This Row],[Discount_Pct]]&lt;=5,"1-5%",
IF(Sales_Trans_2[[#This Row],[Discount_Pct]]&lt;=10,"6-10%",
IF(Sales_Trans_2[[#This Row],[Discount_Pct]]&lt;=15,"11-15%","&gt;15%"))))</f>
        <v>0%</v>
      </c>
    </row>
    <row r="147" spans="1:32"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s="19">
        <f>IFERROR(Sales_Trans_2[[#This Row],[Profit]]/Sales_Trans_2[[#This Row],[Sales_Amount]],0)</f>
        <v>0.25536326996802866</v>
      </c>
      <c r="AF147" s="20" t="str">
        <f>IF(Sales_Trans_2[[#This Row],[Discount_Pct]]=0,"0%",
IF(Sales_Trans_2[[#This Row],[Discount_Pct]]&lt;=5,"1-5%",
IF(Sales_Trans_2[[#This Row],[Discount_Pct]]&lt;=10,"6-10%",
IF(Sales_Trans_2[[#This Row],[Discount_Pct]]&lt;=15,"11-15%","&gt;15%"))))</f>
        <v>0%</v>
      </c>
    </row>
    <row r="148" spans="1:32"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s="19">
        <f>IFERROR(Sales_Trans_2[[#This Row],[Profit]]/Sales_Trans_2[[#This Row],[Sales_Amount]],0)</f>
        <v>0.3266074698545417</v>
      </c>
      <c r="AF148" s="20" t="str">
        <f>IF(Sales_Trans_2[[#This Row],[Discount_Pct]]=0,"0%",
IF(Sales_Trans_2[[#This Row],[Discount_Pct]]&lt;=5,"1-5%",
IF(Sales_Trans_2[[#This Row],[Discount_Pct]]&lt;=10,"6-10%",
IF(Sales_Trans_2[[#This Row],[Discount_Pct]]&lt;=15,"11-15%","&gt;15%"))))</f>
        <v>0%</v>
      </c>
    </row>
    <row r="149" spans="1:32"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s="19">
        <f>IFERROR(Sales_Trans_2[[#This Row],[Profit]]/Sales_Trans_2[[#This Row],[Sales_Amount]],0)</f>
        <v>0.19100425629817094</v>
      </c>
      <c r="AF149" s="20" t="str">
        <f>IF(Sales_Trans_2[[#This Row],[Discount_Pct]]=0,"0%",
IF(Sales_Trans_2[[#This Row],[Discount_Pct]]&lt;=5,"1-5%",
IF(Sales_Trans_2[[#This Row],[Discount_Pct]]&lt;=10,"6-10%",
IF(Sales_Trans_2[[#This Row],[Discount_Pct]]&lt;=15,"11-15%","&gt;15%"))))</f>
        <v>0%</v>
      </c>
    </row>
    <row r="150" spans="1:32"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s="19">
        <f>IFERROR(Sales_Trans_2[[#This Row],[Profit]]/Sales_Trans_2[[#This Row],[Sales_Amount]],0)</f>
        <v>0.30085886705438519</v>
      </c>
      <c r="AF150" s="20" t="str">
        <f>IF(Sales_Trans_2[[#This Row],[Discount_Pct]]=0,"0%",
IF(Sales_Trans_2[[#This Row],[Discount_Pct]]&lt;=5,"1-5%",
IF(Sales_Trans_2[[#This Row],[Discount_Pct]]&lt;=10,"6-10%",
IF(Sales_Trans_2[[#This Row],[Discount_Pct]]&lt;=15,"11-15%","&gt;15%"))))</f>
        <v>0%</v>
      </c>
    </row>
    <row r="151" spans="1:32"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s="19">
        <f>IFERROR(Sales_Trans_2[[#This Row],[Profit]]/Sales_Trans_2[[#This Row],[Sales_Amount]],0)</f>
        <v>0.16889209671598701</v>
      </c>
      <c r="AF151" s="20" t="str">
        <f>IF(Sales_Trans_2[[#This Row],[Discount_Pct]]=0,"0%",
IF(Sales_Trans_2[[#This Row],[Discount_Pct]]&lt;=5,"1-5%",
IF(Sales_Trans_2[[#This Row],[Discount_Pct]]&lt;=10,"6-10%",
IF(Sales_Trans_2[[#This Row],[Discount_Pct]]&lt;=15,"11-15%","&gt;15%"))))</f>
        <v>0%</v>
      </c>
    </row>
    <row r="152" spans="1:32"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s="19">
        <f>IFERROR(Sales_Trans_2[[#This Row],[Profit]]/Sales_Trans_2[[#This Row],[Sales_Amount]],0)</f>
        <v>0.47240166166444708</v>
      </c>
      <c r="AF152" s="20" t="str">
        <f>IF(Sales_Trans_2[[#This Row],[Discount_Pct]]=0,"0%",
IF(Sales_Trans_2[[#This Row],[Discount_Pct]]&lt;=5,"1-5%",
IF(Sales_Trans_2[[#This Row],[Discount_Pct]]&lt;=10,"6-10%",
IF(Sales_Trans_2[[#This Row],[Discount_Pct]]&lt;=15,"11-15%","&gt;15%"))))</f>
        <v>0%</v>
      </c>
    </row>
    <row r="153" spans="1:32"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s="19">
        <f>IFERROR(Sales_Trans_2[[#This Row],[Profit]]/Sales_Trans_2[[#This Row],[Sales_Amount]],0)</f>
        <v>0.14366615705949484</v>
      </c>
      <c r="AF153" s="20" t="str">
        <f>IF(Sales_Trans_2[[#This Row],[Discount_Pct]]=0,"0%",
IF(Sales_Trans_2[[#This Row],[Discount_Pct]]&lt;=5,"1-5%",
IF(Sales_Trans_2[[#This Row],[Discount_Pct]]&lt;=10,"6-10%",
IF(Sales_Trans_2[[#This Row],[Discount_Pct]]&lt;=15,"11-15%","&gt;15%"))))</f>
        <v>0%</v>
      </c>
    </row>
    <row r="154" spans="1:32"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s="19">
        <f>IFERROR(Sales_Trans_2[[#This Row],[Profit]]/Sales_Trans_2[[#This Row],[Sales_Amount]],0)</f>
        <v>0.21485309599004684</v>
      </c>
      <c r="AF154" s="20" t="str">
        <f>IF(Sales_Trans_2[[#This Row],[Discount_Pct]]=0,"0%",
IF(Sales_Trans_2[[#This Row],[Discount_Pct]]&lt;=5,"1-5%",
IF(Sales_Trans_2[[#This Row],[Discount_Pct]]&lt;=10,"6-10%",
IF(Sales_Trans_2[[#This Row],[Discount_Pct]]&lt;=15,"11-15%","&gt;15%"))))</f>
        <v>0%</v>
      </c>
    </row>
    <row r="155" spans="1:32"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s="19">
        <f>IFERROR(Sales_Trans_2[[#This Row],[Profit]]/Sales_Trans_2[[#This Row],[Sales_Amount]],0)</f>
        <v>0.34787052361579096</v>
      </c>
      <c r="AF155" s="20" t="str">
        <f>IF(Sales_Trans_2[[#This Row],[Discount_Pct]]=0,"0%",
IF(Sales_Trans_2[[#This Row],[Discount_Pct]]&lt;=5,"1-5%",
IF(Sales_Trans_2[[#This Row],[Discount_Pct]]&lt;=10,"6-10%",
IF(Sales_Trans_2[[#This Row],[Discount_Pct]]&lt;=15,"11-15%","&gt;15%"))))</f>
        <v>0%</v>
      </c>
    </row>
    <row r="156" spans="1:32"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s="19">
        <f>IFERROR(Sales_Trans_2[[#This Row],[Profit]]/Sales_Trans_2[[#This Row],[Sales_Amount]],0)</f>
        <v>0.28238784500584374</v>
      </c>
      <c r="AF156" s="20" t="str">
        <f>IF(Sales_Trans_2[[#This Row],[Discount_Pct]]=0,"0%",
IF(Sales_Trans_2[[#This Row],[Discount_Pct]]&lt;=5,"1-5%",
IF(Sales_Trans_2[[#This Row],[Discount_Pct]]&lt;=10,"6-10%",
IF(Sales_Trans_2[[#This Row],[Discount_Pct]]&lt;=15,"11-15%","&gt;15%"))))</f>
        <v>0%</v>
      </c>
    </row>
    <row r="157" spans="1:32"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s="19">
        <f>IFERROR(Sales_Trans_2[[#This Row],[Profit]]/Sales_Trans_2[[#This Row],[Sales_Amount]],0)</f>
        <v>0.25936154658435551</v>
      </c>
      <c r="AF157" s="20" t="str">
        <f>IF(Sales_Trans_2[[#This Row],[Discount_Pct]]=0,"0%",
IF(Sales_Trans_2[[#This Row],[Discount_Pct]]&lt;=5,"1-5%",
IF(Sales_Trans_2[[#This Row],[Discount_Pct]]&lt;=10,"6-10%",
IF(Sales_Trans_2[[#This Row],[Discount_Pct]]&lt;=15,"11-15%","&gt;15%"))))</f>
        <v>0%</v>
      </c>
    </row>
    <row r="158" spans="1:32"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s="19">
        <f>IFERROR(Sales_Trans_2[[#This Row],[Profit]]/Sales_Trans_2[[#This Row],[Sales_Amount]],0)</f>
        <v>0.26370193234851702</v>
      </c>
      <c r="AF158" s="20" t="str">
        <f>IF(Sales_Trans_2[[#This Row],[Discount_Pct]]=0,"0%",
IF(Sales_Trans_2[[#This Row],[Discount_Pct]]&lt;=5,"1-5%",
IF(Sales_Trans_2[[#This Row],[Discount_Pct]]&lt;=10,"6-10%",
IF(Sales_Trans_2[[#This Row],[Discount_Pct]]&lt;=15,"11-15%","&gt;15%"))))</f>
        <v>0%</v>
      </c>
    </row>
    <row r="159" spans="1:32"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s="19">
        <f>IFERROR(Sales_Trans_2[[#This Row],[Profit]]/Sales_Trans_2[[#This Row],[Sales_Amount]],0)</f>
        <v>0.27398540145985401</v>
      </c>
      <c r="AF159" s="20" t="str">
        <f>IF(Sales_Trans_2[[#This Row],[Discount_Pct]]=0,"0%",
IF(Sales_Trans_2[[#This Row],[Discount_Pct]]&lt;=5,"1-5%",
IF(Sales_Trans_2[[#This Row],[Discount_Pct]]&lt;=10,"6-10%",
IF(Sales_Trans_2[[#This Row],[Discount_Pct]]&lt;=15,"11-15%","&gt;15%"))))</f>
        <v>0%</v>
      </c>
    </row>
    <row r="160" spans="1:32"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s="19">
        <f>IFERROR(Sales_Trans_2[[#This Row],[Profit]]/Sales_Trans_2[[#This Row],[Sales_Amount]],0)</f>
        <v>0.46404015202065624</v>
      </c>
      <c r="AF160" s="20" t="str">
        <f>IF(Sales_Trans_2[[#This Row],[Discount_Pct]]=0,"0%",
IF(Sales_Trans_2[[#This Row],[Discount_Pct]]&lt;=5,"1-5%",
IF(Sales_Trans_2[[#This Row],[Discount_Pct]]&lt;=10,"6-10%",
IF(Sales_Trans_2[[#This Row],[Discount_Pct]]&lt;=15,"11-15%","&gt;15%"))))</f>
        <v>0%</v>
      </c>
    </row>
    <row r="161" spans="1:32"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s="19">
        <f>IFERROR(Sales_Trans_2[[#This Row],[Profit]]/Sales_Trans_2[[#This Row],[Sales_Amount]],0)</f>
        <v>0.32661328634482995</v>
      </c>
      <c r="AF161" s="20" t="str">
        <f>IF(Sales_Trans_2[[#This Row],[Discount_Pct]]=0,"0%",
IF(Sales_Trans_2[[#This Row],[Discount_Pct]]&lt;=5,"1-5%",
IF(Sales_Trans_2[[#This Row],[Discount_Pct]]&lt;=10,"6-10%",
IF(Sales_Trans_2[[#This Row],[Discount_Pct]]&lt;=15,"11-15%","&gt;15%"))))</f>
        <v>0%</v>
      </c>
    </row>
    <row r="162" spans="1:32"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s="19">
        <f>IFERROR(Sales_Trans_2[[#This Row],[Profit]]/Sales_Trans_2[[#This Row],[Sales_Amount]],0)</f>
        <v>0.15957858525048377</v>
      </c>
      <c r="AF162" s="20" t="str">
        <f>IF(Sales_Trans_2[[#This Row],[Discount_Pct]]=0,"0%",
IF(Sales_Trans_2[[#This Row],[Discount_Pct]]&lt;=5,"1-5%",
IF(Sales_Trans_2[[#This Row],[Discount_Pct]]&lt;=10,"6-10%",
IF(Sales_Trans_2[[#This Row],[Discount_Pct]]&lt;=15,"11-15%","&gt;15%"))))</f>
        <v>0%</v>
      </c>
    </row>
    <row r="163" spans="1:32"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s="19">
        <f>IFERROR(Sales_Trans_2[[#This Row],[Profit]]/Sales_Trans_2[[#This Row],[Sales_Amount]],0)</f>
        <v>0.28778647665524004</v>
      </c>
      <c r="AF163" s="20" t="str">
        <f>IF(Sales_Trans_2[[#This Row],[Discount_Pct]]=0,"0%",
IF(Sales_Trans_2[[#This Row],[Discount_Pct]]&lt;=5,"1-5%",
IF(Sales_Trans_2[[#This Row],[Discount_Pct]]&lt;=10,"6-10%",
IF(Sales_Trans_2[[#This Row],[Discount_Pct]]&lt;=15,"11-15%","&gt;15%"))))</f>
        <v>0%</v>
      </c>
    </row>
    <row r="164" spans="1:32"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s="19">
        <f>IFERROR(Sales_Trans_2[[#This Row],[Profit]]/Sales_Trans_2[[#This Row],[Sales_Amount]],0)</f>
        <v>0.35595973865442349</v>
      </c>
      <c r="AF164" s="20" t="str">
        <f>IF(Sales_Trans_2[[#This Row],[Discount_Pct]]=0,"0%",
IF(Sales_Trans_2[[#This Row],[Discount_Pct]]&lt;=5,"1-5%",
IF(Sales_Trans_2[[#This Row],[Discount_Pct]]&lt;=10,"6-10%",
IF(Sales_Trans_2[[#This Row],[Discount_Pct]]&lt;=15,"11-15%","&gt;15%"))))</f>
        <v>0%</v>
      </c>
    </row>
    <row r="165" spans="1:32"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s="19">
        <f>IFERROR(Sales_Trans_2[[#This Row],[Profit]]/Sales_Trans_2[[#This Row],[Sales_Amount]],0)</f>
        <v>0.16370714654590238</v>
      </c>
      <c r="AF165" s="20" t="str">
        <f>IF(Sales_Trans_2[[#This Row],[Discount_Pct]]=0,"0%",
IF(Sales_Trans_2[[#This Row],[Discount_Pct]]&lt;=5,"1-5%",
IF(Sales_Trans_2[[#This Row],[Discount_Pct]]&lt;=10,"6-10%",
IF(Sales_Trans_2[[#This Row],[Discount_Pct]]&lt;=15,"11-15%","&gt;15%"))))</f>
        <v>0%</v>
      </c>
    </row>
    <row r="166" spans="1:32"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s="19">
        <f>IFERROR(Sales_Trans_2[[#This Row],[Profit]]/Sales_Trans_2[[#This Row],[Sales_Amount]],0)</f>
        <v>0.36937944693024277</v>
      </c>
      <c r="AF166" s="20" t="str">
        <f>IF(Sales_Trans_2[[#This Row],[Discount_Pct]]=0,"0%",
IF(Sales_Trans_2[[#This Row],[Discount_Pct]]&lt;=5,"1-5%",
IF(Sales_Trans_2[[#This Row],[Discount_Pct]]&lt;=10,"6-10%",
IF(Sales_Trans_2[[#This Row],[Discount_Pct]]&lt;=15,"11-15%","&gt;15%"))))</f>
        <v>0%</v>
      </c>
    </row>
    <row r="167" spans="1:32"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s="19">
        <f>IFERROR(Sales_Trans_2[[#This Row],[Profit]]/Sales_Trans_2[[#This Row],[Sales_Amount]],0)</f>
        <v>0.13889722805964175</v>
      </c>
      <c r="AF167" s="20" t="str">
        <f>IF(Sales_Trans_2[[#This Row],[Discount_Pct]]=0,"0%",
IF(Sales_Trans_2[[#This Row],[Discount_Pct]]&lt;=5,"1-5%",
IF(Sales_Trans_2[[#This Row],[Discount_Pct]]&lt;=10,"6-10%",
IF(Sales_Trans_2[[#This Row],[Discount_Pct]]&lt;=15,"11-15%","&gt;15%"))))</f>
        <v>0%</v>
      </c>
    </row>
    <row r="168" spans="1:32"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s="19">
        <f>IFERROR(Sales_Trans_2[[#This Row],[Profit]]/Sales_Trans_2[[#This Row],[Sales_Amount]],0)</f>
        <v>0.26425572260598673</v>
      </c>
      <c r="AF168" s="20" t="str">
        <f>IF(Sales_Trans_2[[#This Row],[Discount_Pct]]=0,"0%",
IF(Sales_Trans_2[[#This Row],[Discount_Pct]]&lt;=5,"1-5%",
IF(Sales_Trans_2[[#This Row],[Discount_Pct]]&lt;=10,"6-10%",
IF(Sales_Trans_2[[#This Row],[Discount_Pct]]&lt;=15,"11-15%","&gt;15%"))))</f>
        <v>0%</v>
      </c>
    </row>
    <row r="169" spans="1:32"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s="19">
        <f>IFERROR(Sales_Trans_2[[#This Row],[Profit]]/Sales_Trans_2[[#This Row],[Sales_Amount]],0)</f>
        <v>0.32910332910332912</v>
      </c>
      <c r="AF169" s="20" t="str">
        <f>IF(Sales_Trans_2[[#This Row],[Discount_Pct]]=0,"0%",
IF(Sales_Trans_2[[#This Row],[Discount_Pct]]&lt;=5,"1-5%",
IF(Sales_Trans_2[[#This Row],[Discount_Pct]]&lt;=10,"6-10%",
IF(Sales_Trans_2[[#This Row],[Discount_Pct]]&lt;=15,"11-15%","&gt;15%"))))</f>
        <v>0%</v>
      </c>
    </row>
    <row r="170" spans="1:32"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s="19">
        <f>IFERROR(Sales_Trans_2[[#This Row],[Profit]]/Sales_Trans_2[[#This Row],[Sales_Amount]],0)</f>
        <v>0.28574069509489769</v>
      </c>
      <c r="AF170" s="20" t="str">
        <f>IF(Sales_Trans_2[[#This Row],[Discount_Pct]]=0,"0%",
IF(Sales_Trans_2[[#This Row],[Discount_Pct]]&lt;=5,"1-5%",
IF(Sales_Trans_2[[#This Row],[Discount_Pct]]&lt;=10,"6-10%",
IF(Sales_Trans_2[[#This Row],[Discount_Pct]]&lt;=15,"11-15%","&gt;15%"))))</f>
        <v>0%</v>
      </c>
    </row>
    <row r="171" spans="1:32"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s="19">
        <f>IFERROR(Sales_Trans_2[[#This Row],[Profit]]/Sales_Trans_2[[#This Row],[Sales_Amount]],0)</f>
        <v>0.34281438810067622</v>
      </c>
      <c r="AF171" s="20" t="str">
        <f>IF(Sales_Trans_2[[#This Row],[Discount_Pct]]=0,"0%",
IF(Sales_Trans_2[[#This Row],[Discount_Pct]]&lt;=5,"1-5%",
IF(Sales_Trans_2[[#This Row],[Discount_Pct]]&lt;=10,"6-10%",
IF(Sales_Trans_2[[#This Row],[Discount_Pct]]&lt;=15,"11-15%","&gt;15%"))))</f>
        <v>0%</v>
      </c>
    </row>
    <row r="172" spans="1:32"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s="19">
        <f>IFERROR(Sales_Trans_2[[#This Row],[Profit]]/Sales_Trans_2[[#This Row],[Sales_Amount]],0)</f>
        <v>0.19642857142857142</v>
      </c>
      <c r="AF172" s="20" t="str">
        <f>IF(Sales_Trans_2[[#This Row],[Discount_Pct]]=0,"0%",
IF(Sales_Trans_2[[#This Row],[Discount_Pct]]&lt;=5,"1-5%",
IF(Sales_Trans_2[[#This Row],[Discount_Pct]]&lt;=10,"6-10%",
IF(Sales_Trans_2[[#This Row],[Discount_Pct]]&lt;=15,"11-15%","&gt;15%"))))</f>
        <v>0%</v>
      </c>
    </row>
    <row r="173" spans="1:32"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s="19">
        <f>IFERROR(Sales_Trans_2[[#This Row],[Profit]]/Sales_Trans_2[[#This Row],[Sales_Amount]],0)</f>
        <v>0.20416610123490297</v>
      </c>
      <c r="AF173" s="20" t="str">
        <f>IF(Sales_Trans_2[[#This Row],[Discount_Pct]]=0,"0%",
IF(Sales_Trans_2[[#This Row],[Discount_Pct]]&lt;=5,"1-5%",
IF(Sales_Trans_2[[#This Row],[Discount_Pct]]&lt;=10,"6-10%",
IF(Sales_Trans_2[[#This Row],[Discount_Pct]]&lt;=15,"11-15%","&gt;15%"))))</f>
        <v>0%</v>
      </c>
    </row>
    <row r="174" spans="1:32"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s="19">
        <f>IFERROR(Sales_Trans_2[[#This Row],[Profit]]/Sales_Trans_2[[#This Row],[Sales_Amount]],0)</f>
        <v>0.1581661517037295</v>
      </c>
      <c r="AF174" s="20" t="str">
        <f>IF(Sales_Trans_2[[#This Row],[Discount_Pct]]=0,"0%",
IF(Sales_Trans_2[[#This Row],[Discount_Pct]]&lt;=5,"1-5%",
IF(Sales_Trans_2[[#This Row],[Discount_Pct]]&lt;=10,"6-10%",
IF(Sales_Trans_2[[#This Row],[Discount_Pct]]&lt;=15,"11-15%","&gt;15%"))))</f>
        <v>0%</v>
      </c>
    </row>
    <row r="175" spans="1:32"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s="19">
        <f>IFERROR(Sales_Trans_2[[#This Row],[Profit]]/Sales_Trans_2[[#This Row],[Sales_Amount]],0)</f>
        <v>0.26242247094888432</v>
      </c>
      <c r="AF175" s="20" t="str">
        <f>IF(Sales_Trans_2[[#This Row],[Discount_Pct]]=0,"0%",
IF(Sales_Trans_2[[#This Row],[Discount_Pct]]&lt;=5,"1-5%",
IF(Sales_Trans_2[[#This Row],[Discount_Pct]]&lt;=10,"6-10%",
IF(Sales_Trans_2[[#This Row],[Discount_Pct]]&lt;=15,"11-15%","&gt;15%"))))</f>
        <v>0%</v>
      </c>
    </row>
    <row r="176" spans="1:32"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s="19">
        <f>IFERROR(Sales_Trans_2[[#This Row],[Profit]]/Sales_Trans_2[[#This Row],[Sales_Amount]],0)</f>
        <v>0.14143474410241272</v>
      </c>
      <c r="AF176" s="20" t="str">
        <f>IF(Sales_Trans_2[[#This Row],[Discount_Pct]]=0,"0%",
IF(Sales_Trans_2[[#This Row],[Discount_Pct]]&lt;=5,"1-5%",
IF(Sales_Trans_2[[#This Row],[Discount_Pct]]&lt;=10,"6-10%",
IF(Sales_Trans_2[[#This Row],[Discount_Pct]]&lt;=15,"11-15%","&gt;15%"))))</f>
        <v>0%</v>
      </c>
    </row>
    <row r="177" spans="1:32"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s="19">
        <f>IFERROR(Sales_Trans_2[[#This Row],[Profit]]/Sales_Trans_2[[#This Row],[Sales_Amount]],0)</f>
        <v>0.17858408333923886</v>
      </c>
      <c r="AF177" s="20" t="str">
        <f>IF(Sales_Trans_2[[#This Row],[Discount_Pct]]=0,"0%",
IF(Sales_Trans_2[[#This Row],[Discount_Pct]]&lt;=5,"1-5%",
IF(Sales_Trans_2[[#This Row],[Discount_Pct]]&lt;=10,"6-10%",
IF(Sales_Trans_2[[#This Row],[Discount_Pct]]&lt;=15,"11-15%","&gt;15%"))))</f>
        <v>0%</v>
      </c>
    </row>
    <row r="178" spans="1:32"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s="19">
        <f>IFERROR(Sales_Trans_2[[#This Row],[Profit]]/Sales_Trans_2[[#This Row],[Sales_Amount]],0)</f>
        <v>0.18452067768073241</v>
      </c>
      <c r="AF178" s="20" t="str">
        <f>IF(Sales_Trans_2[[#This Row],[Discount_Pct]]=0,"0%",
IF(Sales_Trans_2[[#This Row],[Discount_Pct]]&lt;=5,"1-5%",
IF(Sales_Trans_2[[#This Row],[Discount_Pct]]&lt;=10,"6-10%",
IF(Sales_Trans_2[[#This Row],[Discount_Pct]]&lt;=15,"11-15%","&gt;15%"))))</f>
        <v>0%</v>
      </c>
    </row>
    <row r="179" spans="1:32"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s="19">
        <f>IFERROR(Sales_Trans_2[[#This Row],[Profit]]/Sales_Trans_2[[#This Row],[Sales_Amount]],0)</f>
        <v>0.22536662703131197</v>
      </c>
      <c r="AF179" s="20" t="str">
        <f>IF(Sales_Trans_2[[#This Row],[Discount_Pct]]=0,"0%",
IF(Sales_Trans_2[[#This Row],[Discount_Pct]]&lt;=5,"1-5%",
IF(Sales_Trans_2[[#This Row],[Discount_Pct]]&lt;=10,"6-10%",
IF(Sales_Trans_2[[#This Row],[Discount_Pct]]&lt;=15,"11-15%","&gt;15%"))))</f>
        <v>0%</v>
      </c>
    </row>
    <row r="180" spans="1:32"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s="19">
        <f>IFERROR(Sales_Trans_2[[#This Row],[Profit]]/Sales_Trans_2[[#This Row],[Sales_Amount]],0)</f>
        <v>0.28476331360946744</v>
      </c>
      <c r="AF180" s="20" t="str">
        <f>IF(Sales_Trans_2[[#This Row],[Discount_Pct]]=0,"0%",
IF(Sales_Trans_2[[#This Row],[Discount_Pct]]&lt;=5,"1-5%",
IF(Sales_Trans_2[[#This Row],[Discount_Pct]]&lt;=10,"6-10%",
IF(Sales_Trans_2[[#This Row],[Discount_Pct]]&lt;=15,"11-15%","&gt;15%"))))</f>
        <v>0%</v>
      </c>
    </row>
    <row r="181" spans="1:32"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s="19">
        <f>IFERROR(Sales_Trans_2[[#This Row],[Profit]]/Sales_Trans_2[[#This Row],[Sales_Amount]],0)</f>
        <v>0.15618873945748804</v>
      </c>
      <c r="AF181" s="20" t="str">
        <f>IF(Sales_Trans_2[[#This Row],[Discount_Pct]]=0,"0%",
IF(Sales_Trans_2[[#This Row],[Discount_Pct]]&lt;=5,"1-5%",
IF(Sales_Trans_2[[#This Row],[Discount_Pct]]&lt;=10,"6-10%",
IF(Sales_Trans_2[[#This Row],[Discount_Pct]]&lt;=15,"11-15%","&gt;15%"))))</f>
        <v>0%</v>
      </c>
    </row>
    <row r="182" spans="1:32" x14ac:dyDescent="0.25">
      <c r="A182" t="s">
        <v>3770</v>
      </c>
      <c r="B182" s="10">
        <v>45958</v>
      </c>
      <c r="C182" t="s">
        <v>3771</v>
      </c>
      <c r="D182" t="s">
        <v>59</v>
      </c>
      <c r="F182" t="s">
        <v>607</v>
      </c>
      <c r="G182">
        <v>2</v>
      </c>
      <c r="H182">
        <v>342.46</v>
      </c>
      <c r="I182">
        <v>0</v>
      </c>
      <c r="J182">
        <v>0</v>
      </c>
      <c r="K182">
        <v>684.92</v>
      </c>
      <c r="L182">
        <v>543.55999999999995</v>
      </c>
      <c r="M182">
        <v>141.36000000000001</v>
      </c>
      <c r="N182" t="s">
        <v>23</v>
      </c>
      <c r="O182" t="s">
        <v>24</v>
      </c>
      <c r="P182" t="s">
        <v>25</v>
      </c>
      <c r="Q182">
        <v>0.44930555555555557</v>
      </c>
      <c r="R182" t="s">
        <v>49</v>
      </c>
      <c r="S182" t="s">
        <v>4721</v>
      </c>
      <c r="T182" t="s">
        <v>4703</v>
      </c>
      <c r="U182">
        <v>342.46</v>
      </c>
      <c r="V182" t="s">
        <v>5333</v>
      </c>
      <c r="W182" t="s">
        <v>4964</v>
      </c>
      <c r="X182" t="s">
        <v>5841</v>
      </c>
      <c r="Y182" t="s">
        <v>4970</v>
      </c>
      <c r="AA182" t="s">
        <v>4962</v>
      </c>
      <c r="AB182">
        <f>YEAR(Sales_Trans_2[[#This Row],[Transaction_Date]])</f>
        <v>2025</v>
      </c>
      <c r="AC182" t="str">
        <f>TEXT(Sales_Trans_2[[#This Row],[Transaction_Date]],"mmm")</f>
        <v>Oct</v>
      </c>
      <c r="AD182">
        <f>MONTH(Sales_Trans_2[[#This Row],[Transaction_Date]])</f>
        <v>10</v>
      </c>
      <c r="AE182" s="19">
        <f>IFERROR(Sales_Trans_2[[#This Row],[Profit]]/Sales_Trans_2[[#This Row],[Sales_Amount]],0)</f>
        <v>0.20638906733633128</v>
      </c>
      <c r="AF182" s="20" t="str">
        <f>IF(Sales_Trans_2[[#This Row],[Discount_Pct]]=0,"0%",
IF(Sales_Trans_2[[#This Row],[Discount_Pct]]&lt;=5,"1-5%",
IF(Sales_Trans_2[[#This Row],[Discount_Pct]]&lt;=10,"6-10%",
IF(Sales_Trans_2[[#This Row],[Discount_Pct]]&lt;=15,"11-15%","&gt;15%"))))</f>
        <v>0%</v>
      </c>
    </row>
    <row r="183" spans="1:32" x14ac:dyDescent="0.25">
      <c r="A183" t="s">
        <v>4449</v>
      </c>
      <c r="B183" s="10">
        <v>45955</v>
      </c>
      <c r="C183" t="s">
        <v>2057</v>
      </c>
      <c r="D183" t="s">
        <v>176</v>
      </c>
      <c r="E183" t="s">
        <v>1066</v>
      </c>
      <c r="F183" t="s">
        <v>1201</v>
      </c>
      <c r="G183">
        <v>2</v>
      </c>
      <c r="H183">
        <v>355.64</v>
      </c>
      <c r="I183">
        <v>0</v>
      </c>
      <c r="J183">
        <v>0</v>
      </c>
      <c r="K183">
        <v>817.97</v>
      </c>
      <c r="L183">
        <v>606.82000000000005</v>
      </c>
      <c r="M183">
        <v>211.15</v>
      </c>
      <c r="N183" t="s">
        <v>40</v>
      </c>
      <c r="O183" t="s">
        <v>24</v>
      </c>
      <c r="P183" t="s">
        <v>25</v>
      </c>
      <c r="Q183">
        <v>0.56805555555555554</v>
      </c>
      <c r="R183" t="s">
        <v>27</v>
      </c>
      <c r="S183" t="s">
        <v>4860</v>
      </c>
      <c r="T183" t="s">
        <v>4847</v>
      </c>
      <c r="U183">
        <v>355.64</v>
      </c>
      <c r="V183" t="s">
        <v>5824</v>
      </c>
      <c r="W183" t="s">
        <v>4964</v>
      </c>
      <c r="X183" t="s">
        <v>5551</v>
      </c>
      <c r="Y183" t="s">
        <v>4977</v>
      </c>
      <c r="Z183" t="s">
        <v>5120</v>
      </c>
      <c r="AA183" t="s">
        <v>4962</v>
      </c>
      <c r="AB183">
        <f>YEAR(Sales_Trans_2[[#This Row],[Transaction_Date]])</f>
        <v>2025</v>
      </c>
      <c r="AC183" t="str">
        <f>TEXT(Sales_Trans_2[[#This Row],[Transaction_Date]],"mmm")</f>
        <v>Oct</v>
      </c>
      <c r="AD183">
        <f>MONTH(Sales_Trans_2[[#This Row],[Transaction_Date]])</f>
        <v>10</v>
      </c>
      <c r="AE183" s="19">
        <f>IFERROR(Sales_Trans_2[[#This Row],[Profit]]/Sales_Trans_2[[#This Row],[Sales_Amount]],0)</f>
        <v>0.25813905155445799</v>
      </c>
      <c r="AF183" s="20" t="str">
        <f>IF(Sales_Trans_2[[#This Row],[Discount_Pct]]=0,"0%",
IF(Sales_Trans_2[[#This Row],[Discount_Pct]]&lt;=5,"1-5%",
IF(Sales_Trans_2[[#This Row],[Discount_Pct]]&lt;=10,"6-10%",
IF(Sales_Trans_2[[#This Row],[Discount_Pct]]&lt;=15,"11-15%","&gt;15%"))))</f>
        <v>0%</v>
      </c>
    </row>
    <row r="184" spans="1:32" x14ac:dyDescent="0.25">
      <c r="A184" t="s">
        <v>3175</v>
      </c>
      <c r="B184" s="10">
        <v>45946</v>
      </c>
      <c r="C184" t="s">
        <v>1080</v>
      </c>
      <c r="D184" t="s">
        <v>2552</v>
      </c>
      <c r="E184" t="s">
        <v>238</v>
      </c>
      <c r="F184" t="s">
        <v>109</v>
      </c>
      <c r="G184">
        <v>3</v>
      </c>
      <c r="H184">
        <v>72.930000000000007</v>
      </c>
      <c r="I184">
        <v>0</v>
      </c>
      <c r="J184">
        <v>0</v>
      </c>
      <c r="K184">
        <v>218.79</v>
      </c>
      <c r="L184">
        <v>162.75</v>
      </c>
      <c r="M184">
        <v>56.04</v>
      </c>
      <c r="N184" t="s">
        <v>23</v>
      </c>
      <c r="O184" t="s">
        <v>24</v>
      </c>
      <c r="P184" t="s">
        <v>25</v>
      </c>
      <c r="Q184">
        <v>0.90555555555555556</v>
      </c>
      <c r="R184" t="s">
        <v>49</v>
      </c>
      <c r="S184" t="s">
        <v>4784</v>
      </c>
      <c r="T184" t="s">
        <v>4776</v>
      </c>
      <c r="U184">
        <v>72.930000000000007</v>
      </c>
      <c r="V184" t="s">
        <v>5398</v>
      </c>
      <c r="W184" t="s">
        <v>4964</v>
      </c>
      <c r="X184" t="s">
        <v>5427</v>
      </c>
      <c r="Y184" t="s">
        <v>5007</v>
      </c>
      <c r="Z184" t="s">
        <v>5073</v>
      </c>
      <c r="AA184" t="s">
        <v>4962</v>
      </c>
      <c r="AB184">
        <f>YEAR(Sales_Trans_2[[#This Row],[Transaction_Date]])</f>
        <v>2025</v>
      </c>
      <c r="AC184" t="str">
        <f>TEXT(Sales_Trans_2[[#This Row],[Transaction_Date]],"mmm")</f>
        <v>Oct</v>
      </c>
      <c r="AD184">
        <f>MONTH(Sales_Trans_2[[#This Row],[Transaction_Date]])</f>
        <v>10</v>
      </c>
      <c r="AE184" s="19">
        <f>IFERROR(Sales_Trans_2[[#This Row],[Profit]]/Sales_Trans_2[[#This Row],[Sales_Amount]],0)</f>
        <v>0.25613602084190318</v>
      </c>
      <c r="AF184" s="20" t="str">
        <f>IF(Sales_Trans_2[[#This Row],[Discount_Pct]]=0,"0%",
IF(Sales_Trans_2[[#This Row],[Discount_Pct]]&lt;=5,"1-5%",
IF(Sales_Trans_2[[#This Row],[Discount_Pct]]&lt;=10,"6-10%",
IF(Sales_Trans_2[[#This Row],[Discount_Pct]]&lt;=15,"11-15%","&gt;15%"))))</f>
        <v>0%</v>
      </c>
    </row>
    <row r="185" spans="1:32" x14ac:dyDescent="0.25">
      <c r="A185" t="s">
        <v>4586</v>
      </c>
      <c r="B185" s="10">
        <v>45946</v>
      </c>
      <c r="C185" t="s">
        <v>2278</v>
      </c>
      <c r="D185" t="s">
        <v>886</v>
      </c>
      <c r="E185" t="s">
        <v>567</v>
      </c>
      <c r="F185" t="s">
        <v>873</v>
      </c>
      <c r="G185">
        <v>3</v>
      </c>
      <c r="H185">
        <v>232.92</v>
      </c>
      <c r="I185">
        <v>0</v>
      </c>
      <c r="J185">
        <v>0</v>
      </c>
      <c r="K185">
        <v>698.76</v>
      </c>
      <c r="L185">
        <v>577.23</v>
      </c>
      <c r="M185">
        <v>121.53</v>
      </c>
      <c r="N185" t="s">
        <v>4971</v>
      </c>
      <c r="O185" t="s">
        <v>24</v>
      </c>
      <c r="P185" t="s">
        <v>25</v>
      </c>
      <c r="Q185">
        <v>0.52222222222222225</v>
      </c>
      <c r="R185" t="s">
        <v>49</v>
      </c>
      <c r="S185" t="s">
        <v>4827</v>
      </c>
      <c r="T185" t="s">
        <v>4828</v>
      </c>
      <c r="U185">
        <v>232.92</v>
      </c>
      <c r="V185" t="s">
        <v>5213</v>
      </c>
      <c r="W185" t="s">
        <v>4964</v>
      </c>
      <c r="X185" t="s">
        <v>5277</v>
      </c>
      <c r="Y185" t="s">
        <v>4960</v>
      </c>
      <c r="Z185" t="s">
        <v>5353</v>
      </c>
      <c r="AA185" t="s">
        <v>4962</v>
      </c>
      <c r="AB185">
        <f>YEAR(Sales_Trans_2[[#This Row],[Transaction_Date]])</f>
        <v>2025</v>
      </c>
      <c r="AC185" t="str">
        <f>TEXT(Sales_Trans_2[[#This Row],[Transaction_Date]],"mmm")</f>
        <v>Oct</v>
      </c>
      <c r="AD185">
        <f>MONTH(Sales_Trans_2[[#This Row],[Transaction_Date]])</f>
        <v>10</v>
      </c>
      <c r="AE185" s="19">
        <f>IFERROR(Sales_Trans_2[[#This Row],[Profit]]/Sales_Trans_2[[#This Row],[Sales_Amount]],0)</f>
        <v>0.17392237678172764</v>
      </c>
      <c r="AF185" s="20" t="str">
        <f>IF(Sales_Trans_2[[#This Row],[Discount_Pct]]=0,"0%",
IF(Sales_Trans_2[[#This Row],[Discount_Pct]]&lt;=5,"1-5%",
IF(Sales_Trans_2[[#This Row],[Discount_Pct]]&lt;=10,"6-10%",
IF(Sales_Trans_2[[#This Row],[Discount_Pct]]&lt;=15,"11-15%","&gt;15%"))))</f>
        <v>0%</v>
      </c>
    </row>
    <row r="186" spans="1:32" x14ac:dyDescent="0.25">
      <c r="A186" t="s">
        <v>3943</v>
      </c>
      <c r="B186" s="10">
        <v>45971</v>
      </c>
      <c r="C186" t="s">
        <v>3601</v>
      </c>
      <c r="D186" t="s">
        <v>1096</v>
      </c>
      <c r="E186" t="s">
        <v>1180</v>
      </c>
      <c r="F186" t="s">
        <v>2950</v>
      </c>
      <c r="G186">
        <v>1</v>
      </c>
      <c r="H186">
        <v>405.1</v>
      </c>
      <c r="I186">
        <v>0</v>
      </c>
      <c r="J186">
        <v>0</v>
      </c>
      <c r="K186">
        <v>465.87</v>
      </c>
      <c r="L186">
        <v>348.41</v>
      </c>
      <c r="M186">
        <v>117.46</v>
      </c>
      <c r="N186" t="s">
        <v>4971</v>
      </c>
      <c r="O186" t="s">
        <v>24</v>
      </c>
      <c r="P186" t="s">
        <v>25</v>
      </c>
      <c r="Q186">
        <v>0.74652777777777779</v>
      </c>
      <c r="R186" t="s">
        <v>27</v>
      </c>
      <c r="S186" t="s">
        <v>4869</v>
      </c>
      <c r="T186" t="s">
        <v>4864</v>
      </c>
      <c r="U186">
        <v>405.1</v>
      </c>
      <c r="V186" t="s">
        <v>5814</v>
      </c>
      <c r="W186" t="s">
        <v>4964</v>
      </c>
      <c r="X186" t="s">
        <v>5264</v>
      </c>
      <c r="Y186" t="s">
        <v>4970</v>
      </c>
      <c r="Z186" t="s">
        <v>5087</v>
      </c>
      <c r="AA186" t="s">
        <v>4962</v>
      </c>
      <c r="AB186">
        <f>YEAR(Sales_Trans_2[[#This Row],[Transaction_Date]])</f>
        <v>2025</v>
      </c>
      <c r="AC186" t="str">
        <f>TEXT(Sales_Trans_2[[#This Row],[Transaction_Date]],"mmm")</f>
        <v>Nov</v>
      </c>
      <c r="AD186">
        <f>MONTH(Sales_Trans_2[[#This Row],[Transaction_Date]])</f>
        <v>11</v>
      </c>
      <c r="AE186" s="19">
        <f>IFERROR(Sales_Trans_2[[#This Row],[Profit]]/Sales_Trans_2[[#This Row],[Sales_Amount]],0)</f>
        <v>0.2521304226500955</v>
      </c>
      <c r="AF186" s="20" t="str">
        <f>IF(Sales_Trans_2[[#This Row],[Discount_Pct]]=0,"0%",
IF(Sales_Trans_2[[#This Row],[Discount_Pct]]&lt;=5,"1-5%",
IF(Sales_Trans_2[[#This Row],[Discount_Pct]]&lt;=10,"6-10%",
IF(Sales_Trans_2[[#This Row],[Discount_Pct]]&lt;=15,"11-15%","&gt;15%"))))</f>
        <v>0%</v>
      </c>
    </row>
    <row r="187" spans="1:32" x14ac:dyDescent="0.25">
      <c r="A187" t="s">
        <v>989</v>
      </c>
      <c r="B187" s="10">
        <v>45910</v>
      </c>
      <c r="C187" t="s">
        <v>990</v>
      </c>
      <c r="D187" t="s">
        <v>365</v>
      </c>
      <c r="E187" t="s">
        <v>795</v>
      </c>
      <c r="F187" t="s">
        <v>991</v>
      </c>
      <c r="G187">
        <v>1</v>
      </c>
      <c r="H187">
        <v>459.58</v>
      </c>
      <c r="I187">
        <v>0</v>
      </c>
      <c r="J187">
        <v>0</v>
      </c>
      <c r="K187">
        <v>459.58</v>
      </c>
      <c r="L187">
        <v>386.89</v>
      </c>
      <c r="M187">
        <v>72.69</v>
      </c>
      <c r="N187" t="s">
        <v>4971</v>
      </c>
      <c r="O187" t="s">
        <v>24</v>
      </c>
      <c r="P187" t="s">
        <v>25</v>
      </c>
      <c r="Q187">
        <v>0.90972222222222221</v>
      </c>
      <c r="R187" t="s">
        <v>49</v>
      </c>
      <c r="S187" t="s">
        <v>4680</v>
      </c>
      <c r="T187" t="s">
        <v>4672</v>
      </c>
      <c r="U187">
        <v>459.58</v>
      </c>
      <c r="V187" t="s">
        <v>5214</v>
      </c>
      <c r="W187" t="s">
        <v>4964</v>
      </c>
      <c r="X187" t="s">
        <v>5453</v>
      </c>
      <c r="Y187" t="s">
        <v>5007</v>
      </c>
      <c r="Z187" t="s">
        <v>5454</v>
      </c>
      <c r="AA187" t="s">
        <v>4962</v>
      </c>
      <c r="AB187">
        <f>YEAR(Sales_Trans_2[[#This Row],[Transaction_Date]])</f>
        <v>2025</v>
      </c>
      <c r="AC187" t="str">
        <f>TEXT(Sales_Trans_2[[#This Row],[Transaction_Date]],"mmm")</f>
        <v>Sep</v>
      </c>
      <c r="AD187">
        <f>MONTH(Sales_Trans_2[[#This Row],[Transaction_Date]])</f>
        <v>9</v>
      </c>
      <c r="AE187" s="19">
        <f>IFERROR(Sales_Trans_2[[#This Row],[Profit]]/Sales_Trans_2[[#This Row],[Sales_Amount]],0)</f>
        <v>0.1581661517037295</v>
      </c>
      <c r="AF187" s="20" t="str">
        <f>IF(Sales_Trans_2[[#This Row],[Discount_Pct]]=0,"0%",
IF(Sales_Trans_2[[#This Row],[Discount_Pct]]&lt;=5,"1-5%",
IF(Sales_Trans_2[[#This Row],[Discount_Pct]]&lt;=10,"6-10%",
IF(Sales_Trans_2[[#This Row],[Discount_Pct]]&lt;=15,"11-15%","&gt;15%"))))</f>
        <v>0%</v>
      </c>
    </row>
    <row r="188" spans="1:32" x14ac:dyDescent="0.25">
      <c r="A188" t="s">
        <v>2900</v>
      </c>
      <c r="B188" s="10">
        <v>45927</v>
      </c>
      <c r="C188" t="s">
        <v>2901</v>
      </c>
      <c r="D188" t="s">
        <v>871</v>
      </c>
      <c r="E188" t="s">
        <v>66</v>
      </c>
      <c r="F188" t="s">
        <v>109</v>
      </c>
      <c r="G188">
        <v>1</v>
      </c>
      <c r="H188">
        <v>214.04</v>
      </c>
      <c r="I188">
        <v>0</v>
      </c>
      <c r="J188">
        <v>0</v>
      </c>
      <c r="K188">
        <v>246.15</v>
      </c>
      <c r="L188">
        <v>158.06</v>
      </c>
      <c r="M188">
        <v>88.09</v>
      </c>
      <c r="N188" t="s">
        <v>23</v>
      </c>
      <c r="O188" t="s">
        <v>24</v>
      </c>
      <c r="P188" t="s">
        <v>25</v>
      </c>
      <c r="Q188">
        <v>0.86041666666666672</v>
      </c>
      <c r="R188" t="s">
        <v>27</v>
      </c>
      <c r="S188" t="s">
        <v>4947</v>
      </c>
      <c r="T188" t="s">
        <v>4930</v>
      </c>
      <c r="U188">
        <v>214.04</v>
      </c>
      <c r="V188" t="s">
        <v>5961</v>
      </c>
      <c r="W188" t="s">
        <v>4964</v>
      </c>
      <c r="X188" t="s">
        <v>5427</v>
      </c>
      <c r="Y188" t="s">
        <v>5007</v>
      </c>
      <c r="Z188" t="s">
        <v>5155</v>
      </c>
      <c r="AA188" t="s">
        <v>4962</v>
      </c>
      <c r="AB188">
        <f>YEAR(Sales_Trans_2[[#This Row],[Transaction_Date]])</f>
        <v>2025</v>
      </c>
      <c r="AC188" t="str">
        <f>TEXT(Sales_Trans_2[[#This Row],[Transaction_Date]],"mmm")</f>
        <v>Sep</v>
      </c>
      <c r="AD188">
        <f>MONTH(Sales_Trans_2[[#This Row],[Transaction_Date]])</f>
        <v>9</v>
      </c>
      <c r="AE188" s="19">
        <f>IFERROR(Sales_Trans_2[[#This Row],[Profit]]/Sales_Trans_2[[#This Row],[Sales_Amount]],0)</f>
        <v>0.35787121673776151</v>
      </c>
      <c r="AF188" s="20" t="str">
        <f>IF(Sales_Trans_2[[#This Row],[Discount_Pct]]=0,"0%",
IF(Sales_Trans_2[[#This Row],[Discount_Pct]]&lt;=5,"1-5%",
IF(Sales_Trans_2[[#This Row],[Discount_Pct]]&lt;=10,"6-10%",
IF(Sales_Trans_2[[#This Row],[Discount_Pct]]&lt;=15,"11-15%","&gt;15%"))))</f>
        <v>0%</v>
      </c>
    </row>
    <row r="189" spans="1:32" x14ac:dyDescent="0.25">
      <c r="A189" t="s">
        <v>3603</v>
      </c>
      <c r="B189" s="10">
        <v>45920</v>
      </c>
      <c r="C189" t="s">
        <v>1545</v>
      </c>
      <c r="D189" t="s">
        <v>164</v>
      </c>
      <c r="E189" t="s">
        <v>852</v>
      </c>
      <c r="F189" t="s">
        <v>997</v>
      </c>
      <c r="G189">
        <v>1</v>
      </c>
      <c r="H189">
        <v>191.13</v>
      </c>
      <c r="I189">
        <v>0</v>
      </c>
      <c r="J189">
        <v>0</v>
      </c>
      <c r="K189">
        <v>219.8</v>
      </c>
      <c r="L189">
        <v>153.41999999999999</v>
      </c>
      <c r="M189">
        <v>66.38</v>
      </c>
      <c r="N189" t="s">
        <v>68</v>
      </c>
      <c r="O189" t="s">
        <v>24</v>
      </c>
      <c r="P189" t="s">
        <v>25</v>
      </c>
      <c r="Q189">
        <v>0.59722222222222221</v>
      </c>
      <c r="R189" t="s">
        <v>27</v>
      </c>
      <c r="S189" t="s">
        <v>4861</v>
      </c>
      <c r="T189" t="s">
        <v>4847</v>
      </c>
      <c r="U189">
        <v>191.13</v>
      </c>
      <c r="V189" t="s">
        <v>5515</v>
      </c>
      <c r="W189" t="s">
        <v>4964</v>
      </c>
      <c r="X189" t="s">
        <v>5042</v>
      </c>
      <c r="Y189" t="s">
        <v>5007</v>
      </c>
      <c r="Z189" t="s">
        <v>5043</v>
      </c>
      <c r="AA189" t="s">
        <v>4962</v>
      </c>
      <c r="AB189">
        <f>YEAR(Sales_Trans_2[[#This Row],[Transaction_Date]])</f>
        <v>2025</v>
      </c>
      <c r="AC189" t="str">
        <f>TEXT(Sales_Trans_2[[#This Row],[Transaction_Date]],"mmm")</f>
        <v>Sep</v>
      </c>
      <c r="AD189">
        <f>MONTH(Sales_Trans_2[[#This Row],[Transaction_Date]])</f>
        <v>9</v>
      </c>
      <c r="AE189" s="19">
        <f>IFERROR(Sales_Trans_2[[#This Row],[Profit]]/Sales_Trans_2[[#This Row],[Sales_Amount]],0)</f>
        <v>0.30200181983621471</v>
      </c>
      <c r="AF189" s="20" t="str">
        <f>IF(Sales_Trans_2[[#This Row],[Discount_Pct]]=0,"0%",
IF(Sales_Trans_2[[#This Row],[Discount_Pct]]&lt;=5,"1-5%",
IF(Sales_Trans_2[[#This Row],[Discount_Pct]]&lt;=10,"6-10%",
IF(Sales_Trans_2[[#This Row],[Discount_Pct]]&lt;=15,"11-15%","&gt;15%"))))</f>
        <v>0%</v>
      </c>
    </row>
    <row r="190" spans="1:32" x14ac:dyDescent="0.25">
      <c r="A190" t="s">
        <v>3663</v>
      </c>
      <c r="B190" s="10">
        <v>45919</v>
      </c>
      <c r="C190" t="s">
        <v>3073</v>
      </c>
      <c r="D190" t="s">
        <v>1706</v>
      </c>
      <c r="E190" t="s">
        <v>1339</v>
      </c>
      <c r="F190" t="s">
        <v>1310</v>
      </c>
      <c r="G190">
        <v>1</v>
      </c>
      <c r="H190">
        <v>268.32</v>
      </c>
      <c r="I190">
        <v>0</v>
      </c>
      <c r="J190">
        <v>0</v>
      </c>
      <c r="K190">
        <v>268.32</v>
      </c>
      <c r="L190">
        <v>241.44</v>
      </c>
      <c r="M190">
        <v>26.88</v>
      </c>
      <c r="N190" t="s">
        <v>23</v>
      </c>
      <c r="O190" t="s">
        <v>24</v>
      </c>
      <c r="P190" t="s">
        <v>25</v>
      </c>
      <c r="Q190">
        <v>0.71597222222222223</v>
      </c>
      <c r="R190" t="s">
        <v>49</v>
      </c>
      <c r="S190" t="s">
        <v>4886</v>
      </c>
      <c r="T190" t="s">
        <v>4887</v>
      </c>
      <c r="U190">
        <v>268.32</v>
      </c>
      <c r="V190" t="s">
        <v>5893</v>
      </c>
      <c r="W190" t="s">
        <v>4964</v>
      </c>
      <c r="X190" t="s">
        <v>5377</v>
      </c>
      <c r="Y190" t="s">
        <v>4970</v>
      </c>
      <c r="Z190" t="s">
        <v>5792</v>
      </c>
      <c r="AA190" t="s">
        <v>4962</v>
      </c>
      <c r="AB190">
        <f>YEAR(Sales_Trans_2[[#This Row],[Transaction_Date]])</f>
        <v>2025</v>
      </c>
      <c r="AC190" t="str">
        <f>TEXT(Sales_Trans_2[[#This Row],[Transaction_Date]],"mmm")</f>
        <v>Sep</v>
      </c>
      <c r="AD190">
        <f>MONTH(Sales_Trans_2[[#This Row],[Transaction_Date]])</f>
        <v>9</v>
      </c>
      <c r="AE190" s="19">
        <f>IFERROR(Sales_Trans_2[[#This Row],[Profit]]/Sales_Trans_2[[#This Row],[Sales_Amount]],0)</f>
        <v>0.1001788908765653</v>
      </c>
      <c r="AF190" s="20" t="str">
        <f>IF(Sales_Trans_2[[#This Row],[Discount_Pct]]=0,"0%",
IF(Sales_Trans_2[[#This Row],[Discount_Pct]]&lt;=5,"1-5%",
IF(Sales_Trans_2[[#This Row],[Discount_Pct]]&lt;=10,"6-10%",
IF(Sales_Trans_2[[#This Row],[Discount_Pct]]&lt;=15,"11-15%","&gt;15%"))))</f>
        <v>0%</v>
      </c>
    </row>
    <row r="191" spans="1:32" x14ac:dyDescent="0.25">
      <c r="A191" t="s">
        <v>867</v>
      </c>
      <c r="B191" s="10">
        <v>45847</v>
      </c>
      <c r="C191" t="s">
        <v>868</v>
      </c>
      <c r="D191" t="s">
        <v>37</v>
      </c>
      <c r="E191" t="s">
        <v>38</v>
      </c>
      <c r="F191" t="s">
        <v>556</v>
      </c>
      <c r="G191">
        <v>3</v>
      </c>
      <c r="H191">
        <v>234.86</v>
      </c>
      <c r="I191">
        <v>0</v>
      </c>
      <c r="J191">
        <v>0</v>
      </c>
      <c r="K191">
        <v>810.27</v>
      </c>
      <c r="L191">
        <v>639.69000000000005</v>
      </c>
      <c r="M191">
        <v>170.58</v>
      </c>
      <c r="N191" t="s">
        <v>4971</v>
      </c>
      <c r="O191" t="s">
        <v>24</v>
      </c>
      <c r="P191" t="s">
        <v>25</v>
      </c>
      <c r="Q191">
        <v>0.53402777777777777</v>
      </c>
      <c r="R191" t="s">
        <v>27</v>
      </c>
      <c r="S191" t="s">
        <v>4893</v>
      </c>
      <c r="T191" t="s">
        <v>4887</v>
      </c>
      <c r="U191">
        <v>234.86</v>
      </c>
      <c r="V191" t="s">
        <v>5975</v>
      </c>
      <c r="W191" t="s">
        <v>4964</v>
      </c>
      <c r="X191" t="s">
        <v>5723</v>
      </c>
      <c r="Y191" t="s">
        <v>5007</v>
      </c>
      <c r="Z191" t="s">
        <v>4989</v>
      </c>
      <c r="AA191" t="s">
        <v>4962</v>
      </c>
      <c r="AB191">
        <f>YEAR(Sales_Trans_2[[#This Row],[Transaction_Date]])</f>
        <v>2025</v>
      </c>
      <c r="AC191" t="str">
        <f>TEXT(Sales_Trans_2[[#This Row],[Transaction_Date]],"mmm")</f>
        <v>Jul</v>
      </c>
      <c r="AD191">
        <f>MONTH(Sales_Trans_2[[#This Row],[Transaction_Date]])</f>
        <v>7</v>
      </c>
      <c r="AE191" s="19">
        <f>IFERROR(Sales_Trans_2[[#This Row],[Profit]]/Sales_Trans_2[[#This Row],[Sales_Amount]],0)</f>
        <v>0.21052241845310823</v>
      </c>
      <c r="AF191" s="20" t="str">
        <f>IF(Sales_Trans_2[[#This Row],[Discount_Pct]]=0,"0%",
IF(Sales_Trans_2[[#This Row],[Discount_Pct]]&lt;=5,"1-5%",
IF(Sales_Trans_2[[#This Row],[Discount_Pct]]&lt;=10,"6-10%",
IF(Sales_Trans_2[[#This Row],[Discount_Pct]]&lt;=15,"11-15%","&gt;15%"))))</f>
        <v>0%</v>
      </c>
    </row>
    <row r="192" spans="1:32" x14ac:dyDescent="0.25">
      <c r="A192" t="s">
        <v>1659</v>
      </c>
      <c r="B192" s="10">
        <v>45847</v>
      </c>
      <c r="C192" t="s">
        <v>1660</v>
      </c>
      <c r="D192" t="s">
        <v>459</v>
      </c>
      <c r="E192" t="s">
        <v>78</v>
      </c>
      <c r="F192" t="s">
        <v>79</v>
      </c>
      <c r="G192">
        <v>2</v>
      </c>
      <c r="H192">
        <v>71.290000000000006</v>
      </c>
      <c r="I192">
        <v>0</v>
      </c>
      <c r="J192">
        <v>0</v>
      </c>
      <c r="K192">
        <v>163.97</v>
      </c>
      <c r="L192">
        <v>118.74</v>
      </c>
      <c r="M192">
        <v>45.23</v>
      </c>
      <c r="N192" t="s">
        <v>4971</v>
      </c>
      <c r="O192" t="s">
        <v>24</v>
      </c>
      <c r="P192" t="s">
        <v>25</v>
      </c>
      <c r="Q192">
        <v>0.75555555555555554</v>
      </c>
      <c r="R192" t="s">
        <v>27</v>
      </c>
      <c r="S192" t="s">
        <v>4838</v>
      </c>
      <c r="T192" t="s">
        <v>4828</v>
      </c>
      <c r="U192">
        <v>71.290000000000006</v>
      </c>
      <c r="V192" t="s">
        <v>5198</v>
      </c>
      <c r="W192" t="s">
        <v>4964</v>
      </c>
      <c r="X192" t="s">
        <v>5359</v>
      </c>
      <c r="Y192" t="s">
        <v>4960</v>
      </c>
      <c r="Z192" t="s">
        <v>5360</v>
      </c>
      <c r="AA192" t="s">
        <v>4962</v>
      </c>
      <c r="AB192">
        <f>YEAR(Sales_Trans_2[[#This Row],[Transaction_Date]])</f>
        <v>2025</v>
      </c>
      <c r="AC192" t="str">
        <f>TEXT(Sales_Trans_2[[#This Row],[Transaction_Date]],"mmm")</f>
        <v>Jul</v>
      </c>
      <c r="AD192">
        <f>MONTH(Sales_Trans_2[[#This Row],[Transaction_Date]])</f>
        <v>7</v>
      </c>
      <c r="AE192" s="19">
        <f>IFERROR(Sales_Trans_2[[#This Row],[Profit]]/Sales_Trans_2[[#This Row],[Sales_Amount]],0)</f>
        <v>0.27584314203817772</v>
      </c>
      <c r="AF192" s="20" t="str">
        <f>IF(Sales_Trans_2[[#This Row],[Discount_Pct]]=0,"0%",
IF(Sales_Trans_2[[#This Row],[Discount_Pct]]&lt;=5,"1-5%",
IF(Sales_Trans_2[[#This Row],[Discount_Pct]]&lt;=10,"6-10%",
IF(Sales_Trans_2[[#This Row],[Discount_Pct]]&lt;=15,"11-15%","&gt;15%"))))</f>
        <v>0%</v>
      </c>
    </row>
    <row r="193" spans="1:32" x14ac:dyDescent="0.25">
      <c r="A193" t="s">
        <v>4411</v>
      </c>
      <c r="B193" s="10">
        <v>45697</v>
      </c>
      <c r="C193" t="s">
        <v>2285</v>
      </c>
      <c r="D193" t="s">
        <v>231</v>
      </c>
      <c r="E193" t="s">
        <v>1413</v>
      </c>
      <c r="F193" t="s">
        <v>2803</v>
      </c>
      <c r="G193">
        <v>4</v>
      </c>
      <c r="H193">
        <v>418.79</v>
      </c>
      <c r="I193">
        <v>0</v>
      </c>
      <c r="J193">
        <v>0</v>
      </c>
      <c r="K193">
        <v>1675.16</v>
      </c>
      <c r="L193">
        <v>1235.76</v>
      </c>
      <c r="M193">
        <v>439.4</v>
      </c>
      <c r="N193" t="s">
        <v>4971</v>
      </c>
      <c r="O193" t="s">
        <v>24</v>
      </c>
      <c r="P193" t="s">
        <v>25</v>
      </c>
      <c r="Q193">
        <v>0.78333333333333333</v>
      </c>
      <c r="R193" t="s">
        <v>49</v>
      </c>
      <c r="S193" t="s">
        <v>4756</v>
      </c>
      <c r="T193" t="s">
        <v>4752</v>
      </c>
      <c r="U193">
        <v>418.79</v>
      </c>
      <c r="V193" t="s">
        <v>5427</v>
      </c>
      <c r="W193" t="s">
        <v>4964</v>
      </c>
      <c r="X193" t="s">
        <v>5309</v>
      </c>
      <c r="Y193" t="s">
        <v>5018</v>
      </c>
      <c r="Z193" t="s">
        <v>5310</v>
      </c>
      <c r="AA193" t="s">
        <v>4962</v>
      </c>
      <c r="AB193">
        <f>YEAR(Sales_Trans_2[[#This Row],[Transaction_Date]])</f>
        <v>2025</v>
      </c>
      <c r="AC193" t="str">
        <f>TEXT(Sales_Trans_2[[#This Row],[Transaction_Date]],"mmm")</f>
        <v>Feb</v>
      </c>
      <c r="AD193">
        <f>MONTH(Sales_Trans_2[[#This Row],[Transaction_Date]])</f>
        <v>2</v>
      </c>
      <c r="AE193" s="19">
        <f>IFERROR(Sales_Trans_2[[#This Row],[Profit]]/Sales_Trans_2[[#This Row],[Sales_Amount]],0)</f>
        <v>0.26230330237111676</v>
      </c>
      <c r="AF193" s="20" t="str">
        <f>IF(Sales_Trans_2[[#This Row],[Discount_Pct]]=0,"0%",
IF(Sales_Trans_2[[#This Row],[Discount_Pct]]&lt;=5,"1-5%",
IF(Sales_Trans_2[[#This Row],[Discount_Pct]]&lt;=10,"6-10%",
IF(Sales_Trans_2[[#This Row],[Discount_Pct]]&lt;=15,"11-15%","&gt;15%"))))</f>
        <v>0%</v>
      </c>
    </row>
    <row r="194" spans="1:32" x14ac:dyDescent="0.25">
      <c r="A194" t="s">
        <v>3613</v>
      </c>
      <c r="B194" s="10">
        <v>45890</v>
      </c>
      <c r="C194" t="s">
        <v>2880</v>
      </c>
      <c r="D194" t="s">
        <v>539</v>
      </c>
      <c r="E194" t="s">
        <v>291</v>
      </c>
      <c r="F194" t="s">
        <v>2194</v>
      </c>
      <c r="G194">
        <v>4</v>
      </c>
      <c r="H194">
        <v>251.73</v>
      </c>
      <c r="I194">
        <v>0</v>
      </c>
      <c r="J194">
        <v>0</v>
      </c>
      <c r="K194">
        <v>1006.92</v>
      </c>
      <c r="L194">
        <v>842.08</v>
      </c>
      <c r="M194">
        <v>164.84</v>
      </c>
      <c r="N194" t="s">
        <v>133</v>
      </c>
      <c r="O194" t="s">
        <v>24</v>
      </c>
      <c r="P194" t="s">
        <v>25</v>
      </c>
      <c r="Q194">
        <v>0.39583333333333331</v>
      </c>
      <c r="R194" t="s">
        <v>49</v>
      </c>
      <c r="S194" t="s">
        <v>4878</v>
      </c>
      <c r="T194" t="s">
        <v>4864</v>
      </c>
      <c r="U194">
        <v>251.73</v>
      </c>
      <c r="V194" t="s">
        <v>5941</v>
      </c>
      <c r="W194" t="s">
        <v>4964</v>
      </c>
      <c r="X194" t="s">
        <v>5455</v>
      </c>
      <c r="Y194" t="s">
        <v>4970</v>
      </c>
      <c r="Z194" t="s">
        <v>5131</v>
      </c>
      <c r="AA194" t="s">
        <v>4962</v>
      </c>
      <c r="AB194">
        <f>YEAR(Sales_Trans_2[[#This Row],[Transaction_Date]])</f>
        <v>2025</v>
      </c>
      <c r="AC194" t="str">
        <f>TEXT(Sales_Trans_2[[#This Row],[Transaction_Date]],"mmm")</f>
        <v>Aug</v>
      </c>
      <c r="AD194">
        <f>MONTH(Sales_Trans_2[[#This Row],[Transaction_Date]])</f>
        <v>8</v>
      </c>
      <c r="AE194" s="19">
        <f>IFERROR(Sales_Trans_2[[#This Row],[Profit]]/Sales_Trans_2[[#This Row],[Sales_Amount]],0)</f>
        <v>0.16370714654590238</v>
      </c>
      <c r="AF194" s="20" t="str">
        <f>IF(Sales_Trans_2[[#This Row],[Discount_Pct]]=0,"0%",
IF(Sales_Trans_2[[#This Row],[Discount_Pct]]&lt;=5,"1-5%",
IF(Sales_Trans_2[[#This Row],[Discount_Pct]]&lt;=10,"6-10%",
IF(Sales_Trans_2[[#This Row],[Discount_Pct]]&lt;=15,"11-15%","&gt;15%"))))</f>
        <v>0%</v>
      </c>
    </row>
    <row r="195" spans="1:32" x14ac:dyDescent="0.25">
      <c r="A195" t="s">
        <v>1230</v>
      </c>
      <c r="B195" s="10">
        <v>45885</v>
      </c>
      <c r="C195" t="s">
        <v>196</v>
      </c>
      <c r="D195" t="s">
        <v>302</v>
      </c>
      <c r="E195" t="s">
        <v>254</v>
      </c>
      <c r="F195" t="s">
        <v>255</v>
      </c>
      <c r="G195">
        <v>1</v>
      </c>
      <c r="H195">
        <v>343.56</v>
      </c>
      <c r="I195">
        <v>0</v>
      </c>
      <c r="J195">
        <v>0</v>
      </c>
      <c r="K195">
        <v>395.09</v>
      </c>
      <c r="L195">
        <v>216.32</v>
      </c>
      <c r="M195">
        <v>178.77</v>
      </c>
      <c r="N195" t="s">
        <v>40</v>
      </c>
      <c r="O195" t="s">
        <v>24</v>
      </c>
      <c r="P195" t="s">
        <v>25</v>
      </c>
      <c r="Q195">
        <v>0.69305555555555554</v>
      </c>
      <c r="R195" t="s">
        <v>27</v>
      </c>
      <c r="S195" t="s">
        <v>4655</v>
      </c>
      <c r="T195" t="s">
        <v>4636</v>
      </c>
      <c r="U195">
        <v>343.56</v>
      </c>
      <c r="V195" t="s">
        <v>5874</v>
      </c>
      <c r="W195" t="s">
        <v>4964</v>
      </c>
      <c r="X195" t="s">
        <v>5435</v>
      </c>
      <c r="Y195" t="s">
        <v>5018</v>
      </c>
      <c r="Z195" t="s">
        <v>5436</v>
      </c>
      <c r="AA195" t="s">
        <v>4962</v>
      </c>
      <c r="AB195">
        <f>YEAR(Sales_Trans_2[[#This Row],[Transaction_Date]])</f>
        <v>2025</v>
      </c>
      <c r="AC195" t="str">
        <f>TEXT(Sales_Trans_2[[#This Row],[Transaction_Date]],"mmm")</f>
        <v>Aug</v>
      </c>
      <c r="AD195">
        <f>MONTH(Sales_Trans_2[[#This Row],[Transaction_Date]])</f>
        <v>8</v>
      </c>
      <c r="AE195" s="19">
        <f>IFERROR(Sales_Trans_2[[#This Row],[Profit]]/Sales_Trans_2[[#This Row],[Sales_Amount]],0)</f>
        <v>0.45247918195854114</v>
      </c>
      <c r="AF195" s="20" t="str">
        <f>IF(Sales_Trans_2[[#This Row],[Discount_Pct]]=0,"0%",
IF(Sales_Trans_2[[#This Row],[Discount_Pct]]&lt;=5,"1-5%",
IF(Sales_Trans_2[[#This Row],[Discount_Pct]]&lt;=10,"6-10%",
IF(Sales_Trans_2[[#This Row],[Discount_Pct]]&lt;=15,"11-15%","&gt;15%"))))</f>
        <v>0%</v>
      </c>
    </row>
    <row r="196" spans="1:32" x14ac:dyDescent="0.25">
      <c r="A196" t="s">
        <v>3269</v>
      </c>
      <c r="B196" s="10">
        <v>45938</v>
      </c>
      <c r="C196" t="s">
        <v>1378</v>
      </c>
      <c r="D196" t="s">
        <v>886</v>
      </c>
      <c r="E196" t="s">
        <v>544</v>
      </c>
      <c r="F196" t="s">
        <v>545</v>
      </c>
      <c r="G196">
        <v>3</v>
      </c>
      <c r="H196">
        <v>232.92</v>
      </c>
      <c r="I196">
        <v>0</v>
      </c>
      <c r="J196">
        <v>0</v>
      </c>
      <c r="K196">
        <v>803.57</v>
      </c>
      <c r="L196">
        <v>577.23</v>
      </c>
      <c r="M196">
        <v>226.34</v>
      </c>
      <c r="N196" t="s">
        <v>23</v>
      </c>
      <c r="O196" t="s">
        <v>24</v>
      </c>
      <c r="P196" t="s">
        <v>25</v>
      </c>
      <c r="Q196">
        <v>0.84513888888888888</v>
      </c>
      <c r="R196" t="s">
        <v>27</v>
      </c>
      <c r="S196" t="s">
        <v>4827</v>
      </c>
      <c r="T196" t="s">
        <v>4828</v>
      </c>
      <c r="U196">
        <v>232.92</v>
      </c>
      <c r="V196" t="s">
        <v>5985</v>
      </c>
      <c r="W196" t="s">
        <v>4964</v>
      </c>
      <c r="X196" t="s">
        <v>5406</v>
      </c>
      <c r="Y196" t="s">
        <v>4960</v>
      </c>
      <c r="Z196" t="s">
        <v>5407</v>
      </c>
      <c r="AA196" t="s">
        <v>4962</v>
      </c>
      <c r="AB196">
        <f>YEAR(Sales_Trans_2[[#This Row],[Transaction_Date]])</f>
        <v>2025</v>
      </c>
      <c r="AC196" t="str">
        <f>TEXT(Sales_Trans_2[[#This Row],[Transaction_Date]],"mmm")</f>
        <v>Oct</v>
      </c>
      <c r="AD196">
        <f>MONTH(Sales_Trans_2[[#This Row],[Transaction_Date]])</f>
        <v>10</v>
      </c>
      <c r="AE196" s="19">
        <f>IFERROR(Sales_Trans_2[[#This Row],[Profit]]/Sales_Trans_2[[#This Row],[Sales_Amount]],0)</f>
        <v>0.28166805629876673</v>
      </c>
      <c r="AF196" s="20" t="str">
        <f>IF(Sales_Trans_2[[#This Row],[Discount_Pct]]=0,"0%",
IF(Sales_Trans_2[[#This Row],[Discount_Pct]]&lt;=5,"1-5%",
IF(Sales_Trans_2[[#This Row],[Discount_Pct]]&lt;=10,"6-10%",
IF(Sales_Trans_2[[#This Row],[Discount_Pct]]&lt;=15,"11-15%","&gt;15%"))))</f>
        <v>0%</v>
      </c>
    </row>
    <row r="197" spans="1:32" x14ac:dyDescent="0.25">
      <c r="A197" t="s">
        <v>4140</v>
      </c>
      <c r="B197" s="10">
        <v>45938</v>
      </c>
      <c r="C197" t="s">
        <v>754</v>
      </c>
      <c r="D197" t="s">
        <v>107</v>
      </c>
      <c r="E197" t="s">
        <v>248</v>
      </c>
      <c r="F197" t="s">
        <v>249</v>
      </c>
      <c r="G197">
        <v>4</v>
      </c>
      <c r="H197">
        <v>59.92</v>
      </c>
      <c r="I197">
        <v>0</v>
      </c>
      <c r="J197">
        <v>0</v>
      </c>
      <c r="K197">
        <v>275.63</v>
      </c>
      <c r="L197">
        <v>192.6</v>
      </c>
      <c r="M197">
        <v>83.03</v>
      </c>
      <c r="N197" t="s">
        <v>133</v>
      </c>
      <c r="O197" t="s">
        <v>24</v>
      </c>
      <c r="P197" t="s">
        <v>25</v>
      </c>
      <c r="Q197">
        <v>0.8</v>
      </c>
      <c r="R197" t="s">
        <v>27</v>
      </c>
      <c r="S197" t="s">
        <v>4683</v>
      </c>
      <c r="T197" t="s">
        <v>4672</v>
      </c>
      <c r="U197">
        <v>59.92</v>
      </c>
      <c r="V197" t="s">
        <v>5793</v>
      </c>
      <c r="W197" t="s">
        <v>4964</v>
      </c>
      <c r="X197" t="s">
        <v>5316</v>
      </c>
      <c r="Y197" t="s">
        <v>5011</v>
      </c>
      <c r="Z197" t="s">
        <v>5317</v>
      </c>
      <c r="AA197" t="s">
        <v>4962</v>
      </c>
      <c r="AB197">
        <f>YEAR(Sales_Trans_2[[#This Row],[Transaction_Date]])</f>
        <v>2025</v>
      </c>
      <c r="AC197" t="str">
        <f>TEXT(Sales_Trans_2[[#This Row],[Transaction_Date]],"mmm")</f>
        <v>Oct</v>
      </c>
      <c r="AD197">
        <f>MONTH(Sales_Trans_2[[#This Row],[Transaction_Date]])</f>
        <v>10</v>
      </c>
      <c r="AE197" s="19">
        <f>IFERROR(Sales_Trans_2[[#This Row],[Profit]]/Sales_Trans_2[[#This Row],[Sales_Amount]],0)</f>
        <v>0.30123716576570042</v>
      </c>
      <c r="AF197" s="20" t="str">
        <f>IF(Sales_Trans_2[[#This Row],[Discount_Pct]]=0,"0%",
IF(Sales_Trans_2[[#This Row],[Discount_Pct]]&lt;=5,"1-5%",
IF(Sales_Trans_2[[#This Row],[Discount_Pct]]&lt;=10,"6-10%",
IF(Sales_Trans_2[[#This Row],[Discount_Pct]]&lt;=15,"11-15%","&gt;15%"))))</f>
        <v>0%</v>
      </c>
    </row>
    <row r="198" spans="1:32" x14ac:dyDescent="0.25">
      <c r="A198" t="s">
        <v>2309</v>
      </c>
      <c r="B198" s="10">
        <v>45755</v>
      </c>
      <c r="C198" t="s">
        <v>2310</v>
      </c>
      <c r="D198" t="s">
        <v>253</v>
      </c>
      <c r="E198" t="s">
        <v>31</v>
      </c>
      <c r="F198" t="s">
        <v>32</v>
      </c>
      <c r="G198">
        <v>4</v>
      </c>
      <c r="H198">
        <v>219.39</v>
      </c>
      <c r="I198">
        <v>0</v>
      </c>
      <c r="J198">
        <v>0</v>
      </c>
      <c r="K198">
        <v>877.56</v>
      </c>
      <c r="L198">
        <v>781.76</v>
      </c>
      <c r="M198">
        <v>95.8</v>
      </c>
      <c r="N198" t="s">
        <v>40</v>
      </c>
      <c r="O198" t="s">
        <v>24</v>
      </c>
      <c r="P198" t="s">
        <v>25</v>
      </c>
      <c r="Q198">
        <v>0.7</v>
      </c>
      <c r="R198" t="s">
        <v>49</v>
      </c>
      <c r="S198" t="s">
        <v>4903</v>
      </c>
      <c r="T198" t="s">
        <v>4887</v>
      </c>
      <c r="U198">
        <v>219.39</v>
      </c>
      <c r="V198" t="s">
        <v>5968</v>
      </c>
      <c r="W198" t="s">
        <v>4964</v>
      </c>
      <c r="X198" t="s">
        <v>5187</v>
      </c>
      <c r="Y198" t="s">
        <v>5007</v>
      </c>
      <c r="Z198" t="s">
        <v>5188</v>
      </c>
      <c r="AA198" t="s">
        <v>4962</v>
      </c>
      <c r="AB198">
        <f>YEAR(Sales_Trans_2[[#This Row],[Transaction_Date]])</f>
        <v>2025</v>
      </c>
      <c r="AC198" t="str">
        <f>TEXT(Sales_Trans_2[[#This Row],[Transaction_Date]],"mmm")</f>
        <v>Apr</v>
      </c>
      <c r="AD198">
        <f>MONTH(Sales_Trans_2[[#This Row],[Transaction_Date]])</f>
        <v>4</v>
      </c>
      <c r="AE198" s="19">
        <f>IFERROR(Sales_Trans_2[[#This Row],[Profit]]/Sales_Trans_2[[#This Row],[Sales_Amount]],0)</f>
        <v>0.10916632480969962</v>
      </c>
      <c r="AF198" s="20" t="str">
        <f>IF(Sales_Trans_2[[#This Row],[Discount_Pct]]=0,"0%",
IF(Sales_Trans_2[[#This Row],[Discount_Pct]]&lt;=5,"1-5%",
IF(Sales_Trans_2[[#This Row],[Discount_Pct]]&lt;=10,"6-10%",
IF(Sales_Trans_2[[#This Row],[Discount_Pct]]&lt;=15,"11-15%","&gt;15%"))))</f>
        <v>0%</v>
      </c>
    </row>
    <row r="199" spans="1:32" x14ac:dyDescent="0.25">
      <c r="A199" t="s">
        <v>63</v>
      </c>
      <c r="B199" s="10">
        <v>45857</v>
      </c>
      <c r="C199" t="s">
        <v>64</v>
      </c>
      <c r="D199" t="s">
        <v>65</v>
      </c>
      <c r="E199" t="s">
        <v>66</v>
      </c>
      <c r="F199" t="s">
        <v>67</v>
      </c>
      <c r="G199">
        <v>4</v>
      </c>
      <c r="H199">
        <v>172.63</v>
      </c>
      <c r="I199">
        <v>0</v>
      </c>
      <c r="J199">
        <v>0</v>
      </c>
      <c r="K199">
        <v>794.1</v>
      </c>
      <c r="L199">
        <v>568</v>
      </c>
      <c r="M199">
        <v>226.1</v>
      </c>
      <c r="N199" t="s">
        <v>68</v>
      </c>
      <c r="O199" t="s">
        <v>24</v>
      </c>
      <c r="P199" t="s">
        <v>25</v>
      </c>
      <c r="Q199">
        <v>0.81874999999999998</v>
      </c>
      <c r="R199" t="s">
        <v>27</v>
      </c>
      <c r="S199" t="s">
        <v>4719</v>
      </c>
      <c r="T199" t="s">
        <v>4703</v>
      </c>
      <c r="U199">
        <v>172.63</v>
      </c>
      <c r="V199" t="s">
        <v>6014</v>
      </c>
      <c r="W199" t="s">
        <v>4964</v>
      </c>
      <c r="X199" t="s">
        <v>6014</v>
      </c>
      <c r="Y199" t="s">
        <v>5011</v>
      </c>
      <c r="Z199" t="s">
        <v>5155</v>
      </c>
      <c r="AA199" t="s">
        <v>4962</v>
      </c>
      <c r="AB199">
        <f>YEAR(Sales_Trans_2[[#This Row],[Transaction_Date]])</f>
        <v>2025</v>
      </c>
      <c r="AC199" t="str">
        <f>TEXT(Sales_Trans_2[[#This Row],[Transaction_Date]],"mmm")</f>
        <v>Jul</v>
      </c>
      <c r="AD199">
        <f>MONTH(Sales_Trans_2[[#This Row],[Transaction_Date]])</f>
        <v>7</v>
      </c>
      <c r="AE199" s="19">
        <f>IFERROR(Sales_Trans_2[[#This Row],[Profit]]/Sales_Trans_2[[#This Row],[Sales_Amount]],0)</f>
        <v>0.28472484573731266</v>
      </c>
      <c r="AF199" s="20" t="str">
        <f>IF(Sales_Trans_2[[#This Row],[Discount_Pct]]=0,"0%",
IF(Sales_Trans_2[[#This Row],[Discount_Pct]]&lt;=5,"1-5%",
IF(Sales_Trans_2[[#This Row],[Discount_Pct]]&lt;=10,"6-10%",
IF(Sales_Trans_2[[#This Row],[Discount_Pct]]&lt;=15,"11-15%","&gt;15%"))))</f>
        <v>0%</v>
      </c>
    </row>
    <row r="200" spans="1:32" x14ac:dyDescent="0.25">
      <c r="A200" t="s">
        <v>4454</v>
      </c>
      <c r="B200" s="10">
        <v>45815</v>
      </c>
      <c r="C200" t="s">
        <v>4455</v>
      </c>
      <c r="D200" t="s">
        <v>1189</v>
      </c>
      <c r="E200" t="s">
        <v>31</v>
      </c>
      <c r="F200" t="s">
        <v>32</v>
      </c>
      <c r="G200">
        <v>1</v>
      </c>
      <c r="H200">
        <v>188.64</v>
      </c>
      <c r="I200">
        <v>0</v>
      </c>
      <c r="J200">
        <v>0</v>
      </c>
      <c r="K200">
        <v>216.94</v>
      </c>
      <c r="L200">
        <v>158.28</v>
      </c>
      <c r="M200">
        <v>58.66</v>
      </c>
      <c r="N200" t="s">
        <v>68</v>
      </c>
      <c r="O200" t="s">
        <v>24</v>
      </c>
      <c r="P200" t="s">
        <v>25</v>
      </c>
      <c r="Q200">
        <v>0.5625</v>
      </c>
      <c r="R200" t="s">
        <v>27</v>
      </c>
      <c r="S200" t="s">
        <v>4882</v>
      </c>
      <c r="T200" t="s">
        <v>4864</v>
      </c>
      <c r="U200">
        <v>188.64</v>
      </c>
      <c r="V200" t="s">
        <v>6022</v>
      </c>
      <c r="W200" t="s">
        <v>4964</v>
      </c>
      <c r="X200" t="s">
        <v>5187</v>
      </c>
      <c r="Y200" t="s">
        <v>5007</v>
      </c>
      <c r="Z200" t="s">
        <v>5188</v>
      </c>
      <c r="AA200" t="s">
        <v>4962</v>
      </c>
      <c r="AB200">
        <f>YEAR(Sales_Trans_2[[#This Row],[Transaction_Date]])</f>
        <v>2025</v>
      </c>
      <c r="AC200" t="str">
        <f>TEXT(Sales_Trans_2[[#This Row],[Transaction_Date]],"mmm")</f>
        <v>Jun</v>
      </c>
      <c r="AD200">
        <f>MONTH(Sales_Trans_2[[#This Row],[Transaction_Date]])</f>
        <v>6</v>
      </c>
      <c r="AE200" s="19">
        <f>IFERROR(Sales_Trans_2[[#This Row],[Profit]]/Sales_Trans_2[[#This Row],[Sales_Amount]],0)</f>
        <v>0.27039734488798745</v>
      </c>
      <c r="AF200" s="20" t="str">
        <f>IF(Sales_Trans_2[[#This Row],[Discount_Pct]]=0,"0%",
IF(Sales_Trans_2[[#This Row],[Discount_Pct]]&lt;=5,"1-5%",
IF(Sales_Trans_2[[#This Row],[Discount_Pct]]&lt;=10,"6-10%",
IF(Sales_Trans_2[[#This Row],[Discount_Pct]]&lt;=15,"11-15%","&gt;15%"))))</f>
        <v>0%</v>
      </c>
    </row>
    <row r="201" spans="1:32" x14ac:dyDescent="0.25">
      <c r="A201" t="s">
        <v>2924</v>
      </c>
      <c r="B201" s="10">
        <v>45695</v>
      </c>
      <c r="C201" t="s">
        <v>2925</v>
      </c>
      <c r="D201" t="s">
        <v>113</v>
      </c>
      <c r="E201" t="s">
        <v>1180</v>
      </c>
      <c r="F201" t="s">
        <v>1113</v>
      </c>
      <c r="G201">
        <v>2</v>
      </c>
      <c r="H201">
        <v>253.11</v>
      </c>
      <c r="I201">
        <v>0</v>
      </c>
      <c r="J201">
        <v>0</v>
      </c>
      <c r="K201">
        <v>506.22</v>
      </c>
      <c r="L201">
        <v>381.48</v>
      </c>
      <c r="M201">
        <v>124.74</v>
      </c>
      <c r="N201" t="s">
        <v>4971</v>
      </c>
      <c r="O201" t="s">
        <v>24</v>
      </c>
      <c r="P201" t="s">
        <v>25</v>
      </c>
      <c r="Q201">
        <v>0.47499999999999998</v>
      </c>
      <c r="R201" t="s">
        <v>49</v>
      </c>
      <c r="S201" t="s">
        <v>4907</v>
      </c>
      <c r="T201" t="s">
        <v>4908</v>
      </c>
      <c r="U201">
        <v>253.11</v>
      </c>
      <c r="V201" t="s">
        <v>6025</v>
      </c>
      <c r="W201" t="s">
        <v>4964</v>
      </c>
      <c r="X201" t="s">
        <v>5481</v>
      </c>
      <c r="Y201" t="s">
        <v>4960</v>
      </c>
      <c r="Z201" t="s">
        <v>5087</v>
      </c>
      <c r="AA201" t="s">
        <v>4962</v>
      </c>
      <c r="AB201">
        <f>YEAR(Sales_Trans_2[[#This Row],[Transaction_Date]])</f>
        <v>2025</v>
      </c>
      <c r="AC201" t="str">
        <f>TEXT(Sales_Trans_2[[#This Row],[Transaction_Date]],"mmm")</f>
        <v>Feb</v>
      </c>
      <c r="AD201">
        <f>MONTH(Sales_Trans_2[[#This Row],[Transaction_Date]])</f>
        <v>2</v>
      </c>
      <c r="AE201" s="19">
        <f>IFERROR(Sales_Trans_2[[#This Row],[Profit]]/Sales_Trans_2[[#This Row],[Sales_Amount]],0)</f>
        <v>0.24641460234680571</v>
      </c>
      <c r="AF201" s="20" t="str">
        <f>IF(Sales_Trans_2[[#This Row],[Discount_Pct]]=0,"0%",
IF(Sales_Trans_2[[#This Row],[Discount_Pct]]&lt;=5,"1-5%",
IF(Sales_Trans_2[[#This Row],[Discount_Pct]]&lt;=10,"6-10%",
IF(Sales_Trans_2[[#This Row],[Discount_Pct]]&lt;=15,"11-15%","&gt;15%"))))</f>
        <v>0%</v>
      </c>
    </row>
    <row r="202" spans="1:32" x14ac:dyDescent="0.25">
      <c r="A202" t="s">
        <v>2780</v>
      </c>
      <c r="B202" s="10">
        <v>45664</v>
      </c>
      <c r="C202" t="s">
        <v>2781</v>
      </c>
      <c r="D202" t="s">
        <v>459</v>
      </c>
      <c r="E202" t="s">
        <v>187</v>
      </c>
      <c r="F202" t="s">
        <v>188</v>
      </c>
      <c r="G202">
        <v>4</v>
      </c>
      <c r="H202">
        <v>71.290000000000006</v>
      </c>
      <c r="I202">
        <v>0</v>
      </c>
      <c r="J202">
        <v>0</v>
      </c>
      <c r="K202">
        <v>285.16000000000003</v>
      </c>
      <c r="L202">
        <v>237.48</v>
      </c>
      <c r="M202">
        <v>47.68</v>
      </c>
      <c r="N202" t="s">
        <v>4971</v>
      </c>
      <c r="O202" t="s">
        <v>24</v>
      </c>
      <c r="P202" t="s">
        <v>25</v>
      </c>
      <c r="Q202">
        <v>0.63263888888888886</v>
      </c>
      <c r="R202" t="s">
        <v>49</v>
      </c>
      <c r="S202" t="s">
        <v>4838</v>
      </c>
      <c r="T202" t="s">
        <v>4828</v>
      </c>
      <c r="U202">
        <v>71.290000000000006</v>
      </c>
      <c r="V202" t="s">
        <v>5827</v>
      </c>
      <c r="W202" t="s">
        <v>4964</v>
      </c>
      <c r="X202" t="s">
        <v>5199</v>
      </c>
      <c r="Y202" t="s">
        <v>4960</v>
      </c>
      <c r="Z202" t="s">
        <v>5200</v>
      </c>
      <c r="AA202" t="s">
        <v>4962</v>
      </c>
      <c r="AB202">
        <f>YEAR(Sales_Trans_2[[#This Row],[Transaction_Date]])</f>
        <v>2025</v>
      </c>
      <c r="AC202" t="str">
        <f>TEXT(Sales_Trans_2[[#This Row],[Transaction_Date]],"mmm")</f>
        <v>Jan</v>
      </c>
      <c r="AD202">
        <f>MONTH(Sales_Trans_2[[#This Row],[Transaction_Date]])</f>
        <v>1</v>
      </c>
      <c r="AE202" s="19">
        <f>IFERROR(Sales_Trans_2[[#This Row],[Profit]]/Sales_Trans_2[[#This Row],[Sales_Amount]],0)</f>
        <v>0.16720437649039135</v>
      </c>
      <c r="AF202" s="20" t="str">
        <f>IF(Sales_Trans_2[[#This Row],[Discount_Pct]]=0,"0%",
IF(Sales_Trans_2[[#This Row],[Discount_Pct]]&lt;=5,"1-5%",
IF(Sales_Trans_2[[#This Row],[Discount_Pct]]&lt;=10,"6-10%",
IF(Sales_Trans_2[[#This Row],[Discount_Pct]]&lt;=15,"11-15%","&gt;15%"))))</f>
        <v>0%</v>
      </c>
    </row>
    <row r="203" spans="1:32" x14ac:dyDescent="0.25">
      <c r="A203" t="s">
        <v>3538</v>
      </c>
      <c r="B203" s="10">
        <v>45664</v>
      </c>
      <c r="C203" t="s">
        <v>2164</v>
      </c>
      <c r="D203" t="s">
        <v>1539</v>
      </c>
      <c r="E203" t="s">
        <v>72</v>
      </c>
      <c r="F203" t="s">
        <v>73</v>
      </c>
      <c r="G203">
        <v>2</v>
      </c>
      <c r="H203">
        <v>66.400000000000006</v>
      </c>
      <c r="I203">
        <v>0</v>
      </c>
      <c r="J203">
        <v>0</v>
      </c>
      <c r="K203">
        <v>132.80000000000001</v>
      </c>
      <c r="L203">
        <v>99.98</v>
      </c>
      <c r="M203">
        <v>32.82</v>
      </c>
      <c r="N203" t="s">
        <v>68</v>
      </c>
      <c r="O203" t="s">
        <v>24</v>
      </c>
      <c r="P203" t="s">
        <v>25</v>
      </c>
      <c r="Q203">
        <v>0.6166666666666667</v>
      </c>
      <c r="R203" t="s">
        <v>49</v>
      </c>
      <c r="S203" t="s">
        <v>4943</v>
      </c>
      <c r="T203" t="s">
        <v>4930</v>
      </c>
      <c r="U203">
        <v>66.400000000000006</v>
      </c>
      <c r="V203" t="s">
        <v>5871</v>
      </c>
      <c r="W203" t="s">
        <v>4964</v>
      </c>
      <c r="X203" t="s">
        <v>5458</v>
      </c>
      <c r="Y203" t="s">
        <v>5007</v>
      </c>
      <c r="Z203" t="s">
        <v>5031</v>
      </c>
      <c r="AA203" t="s">
        <v>4962</v>
      </c>
      <c r="AB203">
        <f>YEAR(Sales_Trans_2[[#This Row],[Transaction_Date]])</f>
        <v>2025</v>
      </c>
      <c r="AC203" t="str">
        <f>TEXT(Sales_Trans_2[[#This Row],[Transaction_Date]],"mmm")</f>
        <v>Jan</v>
      </c>
      <c r="AD203">
        <f>MONTH(Sales_Trans_2[[#This Row],[Transaction_Date]])</f>
        <v>1</v>
      </c>
      <c r="AE203" s="19">
        <f>IFERROR(Sales_Trans_2[[#This Row],[Profit]]/Sales_Trans_2[[#This Row],[Sales_Amount]],0)</f>
        <v>0.24713855421686745</v>
      </c>
      <c r="AF203" s="20" t="str">
        <f>IF(Sales_Trans_2[[#This Row],[Discount_Pct]]=0,"0%",
IF(Sales_Trans_2[[#This Row],[Discount_Pct]]&lt;=5,"1-5%",
IF(Sales_Trans_2[[#This Row],[Discount_Pct]]&lt;=10,"6-10%",
IF(Sales_Trans_2[[#This Row],[Discount_Pct]]&lt;=15,"11-15%","&gt;15%"))))</f>
        <v>0%</v>
      </c>
    </row>
    <row r="204" spans="1:32" x14ac:dyDescent="0.25">
      <c r="A204" t="s">
        <v>18</v>
      </c>
      <c r="B204" s="10">
        <v>45836</v>
      </c>
      <c r="C204" t="s">
        <v>19</v>
      </c>
      <c r="D204" t="s">
        <v>20</v>
      </c>
      <c r="E204" t="s">
        <v>21</v>
      </c>
      <c r="F204" t="s">
        <v>22</v>
      </c>
      <c r="G204">
        <v>1</v>
      </c>
      <c r="H204">
        <v>416.08</v>
      </c>
      <c r="I204">
        <v>0</v>
      </c>
      <c r="J204">
        <v>0</v>
      </c>
      <c r="K204">
        <v>478.49</v>
      </c>
      <c r="L204">
        <v>319.64</v>
      </c>
      <c r="M204">
        <v>158.85</v>
      </c>
      <c r="N204" t="s">
        <v>23</v>
      </c>
      <c r="O204" t="s">
        <v>24</v>
      </c>
      <c r="P204" t="s">
        <v>25</v>
      </c>
      <c r="Q204">
        <v>0.8354166666666667</v>
      </c>
      <c r="R204" t="s">
        <v>27</v>
      </c>
      <c r="S204" t="s">
        <v>4928</v>
      </c>
      <c r="T204" t="s">
        <v>4908</v>
      </c>
      <c r="U204">
        <v>416.08</v>
      </c>
      <c r="V204" t="s">
        <v>6027</v>
      </c>
      <c r="W204" t="s">
        <v>4964</v>
      </c>
      <c r="X204" t="s">
        <v>5444</v>
      </c>
      <c r="Y204" t="s">
        <v>4960</v>
      </c>
      <c r="Z204" t="s">
        <v>5133</v>
      </c>
      <c r="AA204" t="s">
        <v>4962</v>
      </c>
      <c r="AB204">
        <f>YEAR(Sales_Trans_2[[#This Row],[Transaction_Date]])</f>
        <v>2025</v>
      </c>
      <c r="AC204" t="str">
        <f>TEXT(Sales_Trans_2[[#This Row],[Transaction_Date]],"mmm")</f>
        <v>Jun</v>
      </c>
      <c r="AD204">
        <f>MONTH(Sales_Trans_2[[#This Row],[Transaction_Date]])</f>
        <v>6</v>
      </c>
      <c r="AE204" s="19">
        <f>IFERROR(Sales_Trans_2[[#This Row],[Profit]]/Sales_Trans_2[[#This Row],[Sales_Amount]],0)</f>
        <v>0.3319818595999916</v>
      </c>
      <c r="AF204" s="20" t="str">
        <f>IF(Sales_Trans_2[[#This Row],[Discount_Pct]]=0,"0%",
IF(Sales_Trans_2[[#This Row],[Discount_Pct]]&lt;=5,"1-5%",
IF(Sales_Trans_2[[#This Row],[Discount_Pct]]&lt;=10,"6-10%",
IF(Sales_Trans_2[[#This Row],[Discount_Pct]]&lt;=15,"11-15%","&gt;15%"))))</f>
        <v>0%</v>
      </c>
    </row>
    <row r="205" spans="1:32" x14ac:dyDescent="0.25">
      <c r="A205" t="s">
        <v>2210</v>
      </c>
      <c r="B205" s="10">
        <v>45827</v>
      </c>
      <c r="C205" t="s">
        <v>2211</v>
      </c>
      <c r="D205" t="s">
        <v>882</v>
      </c>
      <c r="E205" t="s">
        <v>380</v>
      </c>
      <c r="F205" t="s">
        <v>2212</v>
      </c>
      <c r="G205">
        <v>4</v>
      </c>
      <c r="H205">
        <v>262.77</v>
      </c>
      <c r="I205">
        <v>0</v>
      </c>
      <c r="J205">
        <v>0</v>
      </c>
      <c r="K205">
        <v>1051.08</v>
      </c>
      <c r="L205">
        <v>778.56</v>
      </c>
      <c r="M205">
        <v>272.52</v>
      </c>
      <c r="N205" t="s">
        <v>133</v>
      </c>
      <c r="O205" t="s">
        <v>24</v>
      </c>
      <c r="P205" t="s">
        <v>25</v>
      </c>
      <c r="Q205">
        <v>0.90833333333333333</v>
      </c>
      <c r="R205" t="s">
        <v>49</v>
      </c>
      <c r="S205" t="s">
        <v>4768</v>
      </c>
      <c r="T205" t="s">
        <v>4752</v>
      </c>
      <c r="U205">
        <v>262.77</v>
      </c>
      <c r="V205" t="s">
        <v>5770</v>
      </c>
      <c r="W205" t="s">
        <v>4964</v>
      </c>
      <c r="X205" t="s">
        <v>5211</v>
      </c>
      <c r="Y205" t="s">
        <v>5011</v>
      </c>
      <c r="Z205" t="s">
        <v>5076</v>
      </c>
      <c r="AA205" t="s">
        <v>4962</v>
      </c>
      <c r="AB205">
        <f>YEAR(Sales_Trans_2[[#This Row],[Transaction_Date]])</f>
        <v>2025</v>
      </c>
      <c r="AC205" t="str">
        <f>TEXT(Sales_Trans_2[[#This Row],[Transaction_Date]],"mmm")</f>
        <v>Jun</v>
      </c>
      <c r="AD205">
        <f>MONTH(Sales_Trans_2[[#This Row],[Transaction_Date]])</f>
        <v>6</v>
      </c>
      <c r="AE205" s="19">
        <f>IFERROR(Sales_Trans_2[[#This Row],[Profit]]/Sales_Trans_2[[#This Row],[Sales_Amount]],0)</f>
        <v>0.2592761730791186</v>
      </c>
      <c r="AF205" s="20" t="str">
        <f>IF(Sales_Trans_2[[#This Row],[Discount_Pct]]=0,"0%",
IF(Sales_Trans_2[[#This Row],[Discount_Pct]]&lt;=5,"1-5%",
IF(Sales_Trans_2[[#This Row],[Discount_Pct]]&lt;=10,"6-10%",
IF(Sales_Trans_2[[#This Row],[Discount_Pct]]&lt;=15,"11-15%","&gt;15%"))))</f>
        <v>0%</v>
      </c>
    </row>
    <row r="206" spans="1:32" x14ac:dyDescent="0.25">
      <c r="A206" t="s">
        <v>2470</v>
      </c>
      <c r="B206" s="10">
        <v>45826</v>
      </c>
      <c r="C206" t="s">
        <v>927</v>
      </c>
      <c r="D206" t="s">
        <v>349</v>
      </c>
      <c r="E206" t="s">
        <v>148</v>
      </c>
      <c r="F206" t="s">
        <v>361</v>
      </c>
      <c r="G206">
        <v>3</v>
      </c>
      <c r="H206">
        <v>446.17</v>
      </c>
      <c r="I206">
        <v>0</v>
      </c>
      <c r="J206">
        <v>0</v>
      </c>
      <c r="K206">
        <v>1338.51</v>
      </c>
      <c r="L206">
        <v>976.83</v>
      </c>
      <c r="M206">
        <v>361.68</v>
      </c>
      <c r="N206" t="s">
        <v>47</v>
      </c>
      <c r="O206" t="s">
        <v>24</v>
      </c>
      <c r="P206" t="s">
        <v>25</v>
      </c>
      <c r="Q206">
        <v>0.85555555555555551</v>
      </c>
      <c r="R206" t="s">
        <v>49</v>
      </c>
      <c r="S206" t="s">
        <v>4789</v>
      </c>
      <c r="T206" t="s">
        <v>4776</v>
      </c>
      <c r="U206">
        <v>298.81</v>
      </c>
      <c r="V206" t="s">
        <v>5410</v>
      </c>
      <c r="W206" t="s">
        <v>4964</v>
      </c>
      <c r="X206" t="s">
        <v>5017</v>
      </c>
      <c r="Y206" t="s">
        <v>5018</v>
      </c>
      <c r="Z206" t="s">
        <v>5135</v>
      </c>
      <c r="AA206" t="s">
        <v>4962</v>
      </c>
      <c r="AB206">
        <f>YEAR(Sales_Trans_2[[#This Row],[Transaction_Date]])</f>
        <v>2025</v>
      </c>
      <c r="AC206" t="str">
        <f>TEXT(Sales_Trans_2[[#This Row],[Transaction_Date]],"mmm")</f>
        <v>Jun</v>
      </c>
      <c r="AD206">
        <f>MONTH(Sales_Trans_2[[#This Row],[Transaction_Date]])</f>
        <v>6</v>
      </c>
      <c r="AE206" s="19">
        <f>IFERROR(Sales_Trans_2[[#This Row],[Profit]]/Sales_Trans_2[[#This Row],[Sales_Amount]],0)</f>
        <v>0.27021090615684606</v>
      </c>
      <c r="AF206" s="20" t="str">
        <f>IF(Sales_Trans_2[[#This Row],[Discount_Pct]]=0,"0%",
IF(Sales_Trans_2[[#This Row],[Discount_Pct]]&lt;=5,"1-5%",
IF(Sales_Trans_2[[#This Row],[Discount_Pct]]&lt;=10,"6-10%",
IF(Sales_Trans_2[[#This Row],[Discount_Pct]]&lt;=15,"11-15%","&gt;15%"))))</f>
        <v>0%</v>
      </c>
    </row>
    <row r="207" spans="1:32" x14ac:dyDescent="0.25">
      <c r="A207" t="s">
        <v>1547</v>
      </c>
      <c r="B207" s="10">
        <v>45824</v>
      </c>
      <c r="C207" t="s">
        <v>1548</v>
      </c>
      <c r="D207" t="s">
        <v>242</v>
      </c>
      <c r="E207" t="s">
        <v>248</v>
      </c>
      <c r="F207" t="s">
        <v>249</v>
      </c>
      <c r="G207">
        <v>2</v>
      </c>
      <c r="H207">
        <v>80.5</v>
      </c>
      <c r="I207">
        <v>0</v>
      </c>
      <c r="J207">
        <v>0</v>
      </c>
      <c r="K207">
        <v>161</v>
      </c>
      <c r="L207">
        <v>124.5</v>
      </c>
      <c r="M207">
        <v>36.5</v>
      </c>
      <c r="N207" t="s">
        <v>47</v>
      </c>
      <c r="O207" t="s">
        <v>24</v>
      </c>
      <c r="P207" t="s">
        <v>25</v>
      </c>
      <c r="Q207">
        <v>0.86597222222222225</v>
      </c>
      <c r="R207" t="s">
        <v>49</v>
      </c>
      <c r="S207" t="s">
        <v>4921</v>
      </c>
      <c r="T207" t="s">
        <v>4908</v>
      </c>
      <c r="U207">
        <v>80.5</v>
      </c>
      <c r="V207" t="s">
        <v>6002</v>
      </c>
      <c r="W207" t="s">
        <v>4964</v>
      </c>
      <c r="X207" t="s">
        <v>5316</v>
      </c>
      <c r="Y207" t="s">
        <v>5011</v>
      </c>
      <c r="Z207" t="s">
        <v>5317</v>
      </c>
      <c r="AA207" t="s">
        <v>4962</v>
      </c>
      <c r="AB207">
        <f>YEAR(Sales_Trans_2[[#This Row],[Transaction_Date]])</f>
        <v>2025</v>
      </c>
      <c r="AC207" t="str">
        <f>TEXT(Sales_Trans_2[[#This Row],[Transaction_Date]],"mmm")</f>
        <v>Jun</v>
      </c>
      <c r="AD207">
        <f>MONTH(Sales_Trans_2[[#This Row],[Transaction_Date]])</f>
        <v>6</v>
      </c>
      <c r="AE207" s="19">
        <f>IFERROR(Sales_Trans_2[[#This Row],[Profit]]/Sales_Trans_2[[#This Row],[Sales_Amount]],0)</f>
        <v>0.2267080745341615</v>
      </c>
      <c r="AF207" s="20" t="str">
        <f>IF(Sales_Trans_2[[#This Row],[Discount_Pct]]=0,"0%",
IF(Sales_Trans_2[[#This Row],[Discount_Pct]]&lt;=5,"1-5%",
IF(Sales_Trans_2[[#This Row],[Discount_Pct]]&lt;=10,"6-10%",
IF(Sales_Trans_2[[#This Row],[Discount_Pct]]&lt;=15,"11-15%","&gt;15%"))))</f>
        <v>0%</v>
      </c>
    </row>
    <row r="208" spans="1:32" x14ac:dyDescent="0.25">
      <c r="A208" t="s">
        <v>620</v>
      </c>
      <c r="B208" s="10">
        <v>45823</v>
      </c>
      <c r="C208" t="s">
        <v>621</v>
      </c>
      <c r="D208" t="s">
        <v>622</v>
      </c>
      <c r="E208" t="s">
        <v>623</v>
      </c>
      <c r="F208" t="s">
        <v>624</v>
      </c>
      <c r="G208">
        <v>1</v>
      </c>
      <c r="H208">
        <v>327.08</v>
      </c>
      <c r="I208">
        <v>0</v>
      </c>
      <c r="J208">
        <v>0</v>
      </c>
      <c r="K208">
        <v>376.14</v>
      </c>
      <c r="L208">
        <v>274.61</v>
      </c>
      <c r="M208">
        <v>101.53</v>
      </c>
      <c r="N208" t="s">
        <v>23</v>
      </c>
      <c r="O208" t="s">
        <v>24</v>
      </c>
      <c r="P208" t="s">
        <v>25</v>
      </c>
      <c r="Q208">
        <v>0.66041666666666665</v>
      </c>
      <c r="R208" t="s">
        <v>27</v>
      </c>
      <c r="S208" t="s">
        <v>4836</v>
      </c>
      <c r="T208" t="s">
        <v>4828</v>
      </c>
      <c r="U208">
        <v>327.08</v>
      </c>
      <c r="V208" t="s">
        <v>5294</v>
      </c>
      <c r="W208" t="s">
        <v>4964</v>
      </c>
      <c r="X208" t="s">
        <v>5324</v>
      </c>
      <c r="Y208" t="s">
        <v>5007</v>
      </c>
      <c r="Z208" t="s">
        <v>5196</v>
      </c>
      <c r="AA208" t="s">
        <v>4962</v>
      </c>
      <c r="AB208">
        <f>YEAR(Sales_Trans_2[[#This Row],[Transaction_Date]])</f>
        <v>2025</v>
      </c>
      <c r="AC208" t="str">
        <f>TEXT(Sales_Trans_2[[#This Row],[Transaction_Date]],"mmm")</f>
        <v>Jun</v>
      </c>
      <c r="AD208">
        <f>MONTH(Sales_Trans_2[[#This Row],[Transaction_Date]])</f>
        <v>6</v>
      </c>
      <c r="AE208" s="19">
        <f>IFERROR(Sales_Trans_2[[#This Row],[Profit]]/Sales_Trans_2[[#This Row],[Sales_Amount]],0)</f>
        <v>0.26992609134896584</v>
      </c>
      <c r="AF208" s="20" t="str">
        <f>IF(Sales_Trans_2[[#This Row],[Discount_Pct]]=0,"0%",
IF(Sales_Trans_2[[#This Row],[Discount_Pct]]&lt;=5,"1-5%",
IF(Sales_Trans_2[[#This Row],[Discount_Pct]]&lt;=10,"6-10%",
IF(Sales_Trans_2[[#This Row],[Discount_Pct]]&lt;=15,"11-15%","&gt;15%"))))</f>
        <v>0%</v>
      </c>
    </row>
    <row r="209" spans="1:32" x14ac:dyDescent="0.25">
      <c r="A209" t="s">
        <v>1242</v>
      </c>
      <c r="B209" s="10">
        <v>45821</v>
      </c>
      <c r="C209" t="s">
        <v>1243</v>
      </c>
      <c r="D209" t="s">
        <v>147</v>
      </c>
      <c r="E209" t="s">
        <v>21</v>
      </c>
      <c r="F209" t="s">
        <v>1244</v>
      </c>
      <c r="G209">
        <v>3</v>
      </c>
      <c r="H209">
        <v>332.73</v>
      </c>
      <c r="I209">
        <v>0</v>
      </c>
      <c r="J209">
        <v>0</v>
      </c>
      <c r="K209">
        <v>998.19</v>
      </c>
      <c r="L209">
        <v>783.66</v>
      </c>
      <c r="M209">
        <v>214.53</v>
      </c>
      <c r="N209" t="s">
        <v>68</v>
      </c>
      <c r="O209" t="s">
        <v>24</v>
      </c>
      <c r="P209" t="s">
        <v>25</v>
      </c>
      <c r="Q209">
        <v>0.84513888888888888</v>
      </c>
      <c r="R209" t="s">
        <v>49</v>
      </c>
      <c r="S209" t="s">
        <v>4717</v>
      </c>
      <c r="T209" t="s">
        <v>4703</v>
      </c>
      <c r="U209">
        <v>332.73</v>
      </c>
      <c r="V209" t="s">
        <v>5864</v>
      </c>
      <c r="W209" t="s">
        <v>4964</v>
      </c>
      <c r="X209" t="s">
        <v>5658</v>
      </c>
      <c r="Y209" t="s">
        <v>4970</v>
      </c>
      <c r="Z209" t="s">
        <v>5133</v>
      </c>
      <c r="AA209" t="s">
        <v>4962</v>
      </c>
      <c r="AB209">
        <f>YEAR(Sales_Trans_2[[#This Row],[Transaction_Date]])</f>
        <v>2025</v>
      </c>
      <c r="AC209" t="str">
        <f>TEXT(Sales_Trans_2[[#This Row],[Transaction_Date]],"mmm")</f>
        <v>Jun</v>
      </c>
      <c r="AD209">
        <f>MONTH(Sales_Trans_2[[#This Row],[Transaction_Date]])</f>
        <v>6</v>
      </c>
      <c r="AE209" s="19">
        <f>IFERROR(Sales_Trans_2[[#This Row],[Profit]]/Sales_Trans_2[[#This Row],[Sales_Amount]],0)</f>
        <v>0.21491900339614703</v>
      </c>
      <c r="AF209" s="20" t="str">
        <f>IF(Sales_Trans_2[[#This Row],[Discount_Pct]]=0,"0%",
IF(Sales_Trans_2[[#This Row],[Discount_Pct]]&lt;=5,"1-5%",
IF(Sales_Trans_2[[#This Row],[Discount_Pct]]&lt;=10,"6-10%",
IF(Sales_Trans_2[[#This Row],[Discount_Pct]]&lt;=15,"11-15%","&gt;15%"))))</f>
        <v>0%</v>
      </c>
    </row>
    <row r="210" spans="1:32" x14ac:dyDescent="0.25">
      <c r="A210" t="s">
        <v>1108</v>
      </c>
      <c r="B210" s="10">
        <v>45753</v>
      </c>
      <c r="C210" t="s">
        <v>627</v>
      </c>
      <c r="D210" t="s">
        <v>426</v>
      </c>
      <c r="E210" t="s">
        <v>1109</v>
      </c>
      <c r="F210" t="s">
        <v>1110</v>
      </c>
      <c r="G210">
        <v>1</v>
      </c>
      <c r="H210">
        <v>290.45</v>
      </c>
      <c r="I210">
        <v>0</v>
      </c>
      <c r="J210">
        <v>0</v>
      </c>
      <c r="K210">
        <v>290.45</v>
      </c>
      <c r="L210">
        <v>237.89</v>
      </c>
      <c r="M210">
        <v>52.56</v>
      </c>
      <c r="N210" t="s">
        <v>4971</v>
      </c>
      <c r="O210" t="s">
        <v>24</v>
      </c>
      <c r="P210" t="s">
        <v>25</v>
      </c>
      <c r="Q210">
        <v>0.4777777777777778</v>
      </c>
      <c r="R210" t="s">
        <v>49</v>
      </c>
      <c r="S210" t="s">
        <v>4856</v>
      </c>
      <c r="T210" t="s">
        <v>4847</v>
      </c>
      <c r="U210">
        <v>290.45</v>
      </c>
      <c r="V210" t="s">
        <v>5613</v>
      </c>
      <c r="W210" t="s">
        <v>4964</v>
      </c>
      <c r="X210" t="s">
        <v>5104</v>
      </c>
      <c r="Y210" t="s">
        <v>4970</v>
      </c>
      <c r="Z210" t="s">
        <v>5105</v>
      </c>
      <c r="AA210" t="s">
        <v>4962</v>
      </c>
      <c r="AB210">
        <f>YEAR(Sales_Trans_2[[#This Row],[Transaction_Date]])</f>
        <v>2025</v>
      </c>
      <c r="AC210" t="str">
        <f>TEXT(Sales_Trans_2[[#This Row],[Transaction_Date]],"mmm")</f>
        <v>Apr</v>
      </c>
      <c r="AD210">
        <f>MONTH(Sales_Trans_2[[#This Row],[Transaction_Date]])</f>
        <v>4</v>
      </c>
      <c r="AE210" s="19">
        <f>IFERROR(Sales_Trans_2[[#This Row],[Profit]]/Sales_Trans_2[[#This Row],[Sales_Amount]],0)</f>
        <v>0.18096057841280772</v>
      </c>
      <c r="AF210" s="20" t="str">
        <f>IF(Sales_Trans_2[[#This Row],[Discount_Pct]]=0,"0%",
IF(Sales_Trans_2[[#This Row],[Discount_Pct]]&lt;=5,"1-5%",
IF(Sales_Trans_2[[#This Row],[Discount_Pct]]&lt;=10,"6-10%",
IF(Sales_Trans_2[[#This Row],[Discount_Pct]]&lt;=15,"11-15%","&gt;15%"))))</f>
        <v>0%</v>
      </c>
    </row>
    <row r="211" spans="1:32" x14ac:dyDescent="0.25">
      <c r="A211" t="s">
        <v>769</v>
      </c>
      <c r="B211" s="10">
        <v>45806</v>
      </c>
      <c r="C211" t="s">
        <v>770</v>
      </c>
      <c r="D211" t="s">
        <v>530</v>
      </c>
      <c r="E211" t="s">
        <v>771</v>
      </c>
      <c r="F211" t="s">
        <v>772</v>
      </c>
      <c r="G211">
        <v>3</v>
      </c>
      <c r="H211">
        <v>125.15</v>
      </c>
      <c r="I211">
        <v>0</v>
      </c>
      <c r="J211">
        <v>0</v>
      </c>
      <c r="K211">
        <v>375.45</v>
      </c>
      <c r="L211">
        <v>287.10000000000002</v>
      </c>
      <c r="M211">
        <v>88.35</v>
      </c>
      <c r="N211" t="s">
        <v>47</v>
      </c>
      <c r="O211" t="s">
        <v>24</v>
      </c>
      <c r="P211" t="s">
        <v>25</v>
      </c>
      <c r="Q211">
        <v>0.77083333333333337</v>
      </c>
      <c r="R211" t="s">
        <v>49</v>
      </c>
      <c r="S211" t="s">
        <v>4772</v>
      </c>
      <c r="T211" t="s">
        <v>4752</v>
      </c>
      <c r="U211">
        <v>125.15</v>
      </c>
      <c r="V211" t="s">
        <v>5842</v>
      </c>
      <c r="W211" t="s">
        <v>4964</v>
      </c>
      <c r="X211" t="s">
        <v>5618</v>
      </c>
      <c r="Y211" t="s">
        <v>5011</v>
      </c>
      <c r="Z211" t="s">
        <v>4978</v>
      </c>
      <c r="AA211" t="s">
        <v>4962</v>
      </c>
      <c r="AB211">
        <f>YEAR(Sales_Trans_2[[#This Row],[Transaction_Date]])</f>
        <v>2025</v>
      </c>
      <c r="AC211" t="str">
        <f>TEXT(Sales_Trans_2[[#This Row],[Transaction_Date]],"mmm")</f>
        <v>May</v>
      </c>
      <c r="AD211">
        <f>MONTH(Sales_Trans_2[[#This Row],[Transaction_Date]])</f>
        <v>5</v>
      </c>
      <c r="AE211" s="19">
        <f>IFERROR(Sales_Trans_2[[#This Row],[Profit]]/Sales_Trans_2[[#This Row],[Sales_Amount]],0)</f>
        <v>0.23531761885737115</v>
      </c>
      <c r="AF211" s="20" t="str">
        <f>IF(Sales_Trans_2[[#This Row],[Discount_Pct]]=0,"0%",
IF(Sales_Trans_2[[#This Row],[Discount_Pct]]&lt;=5,"1-5%",
IF(Sales_Trans_2[[#This Row],[Discount_Pct]]&lt;=10,"6-10%",
IF(Sales_Trans_2[[#This Row],[Discount_Pct]]&lt;=15,"11-15%","&gt;15%"))))</f>
        <v>0%</v>
      </c>
    </row>
    <row r="212" spans="1:32" x14ac:dyDescent="0.25">
      <c r="A212" t="s">
        <v>2573</v>
      </c>
      <c r="B212" s="10">
        <v>45806</v>
      </c>
      <c r="C212" t="s">
        <v>2574</v>
      </c>
      <c r="D212" t="s">
        <v>107</v>
      </c>
      <c r="E212" t="s">
        <v>350</v>
      </c>
      <c r="F212" t="s">
        <v>1259</v>
      </c>
      <c r="G212">
        <v>2</v>
      </c>
      <c r="H212">
        <v>59.92</v>
      </c>
      <c r="I212">
        <v>0</v>
      </c>
      <c r="J212">
        <v>0</v>
      </c>
      <c r="K212">
        <v>119.84</v>
      </c>
      <c r="L212">
        <v>96.3</v>
      </c>
      <c r="M212">
        <v>23.54</v>
      </c>
      <c r="N212" t="s">
        <v>4971</v>
      </c>
      <c r="O212" t="s">
        <v>24</v>
      </c>
      <c r="P212" t="s">
        <v>25</v>
      </c>
      <c r="Q212">
        <v>0.80486111111111114</v>
      </c>
      <c r="R212" t="s">
        <v>49</v>
      </c>
      <c r="S212" t="s">
        <v>4683</v>
      </c>
      <c r="T212" t="s">
        <v>4672</v>
      </c>
      <c r="U212">
        <v>59.92</v>
      </c>
      <c r="V212" t="s">
        <v>6039</v>
      </c>
      <c r="W212" t="s">
        <v>4964</v>
      </c>
      <c r="X212" t="s">
        <v>4980</v>
      </c>
      <c r="Y212" t="s">
        <v>4970</v>
      </c>
      <c r="Z212" t="s">
        <v>4981</v>
      </c>
      <c r="AA212" t="s">
        <v>4962</v>
      </c>
      <c r="AB212">
        <f>YEAR(Sales_Trans_2[[#This Row],[Transaction_Date]])</f>
        <v>2025</v>
      </c>
      <c r="AC212" t="str">
        <f>TEXT(Sales_Trans_2[[#This Row],[Transaction_Date]],"mmm")</f>
        <v>May</v>
      </c>
      <c r="AD212">
        <f>MONTH(Sales_Trans_2[[#This Row],[Transaction_Date]])</f>
        <v>5</v>
      </c>
      <c r="AE212" s="19">
        <f>IFERROR(Sales_Trans_2[[#This Row],[Profit]]/Sales_Trans_2[[#This Row],[Sales_Amount]],0)</f>
        <v>0.19642857142857142</v>
      </c>
      <c r="AF212" s="20" t="str">
        <f>IF(Sales_Trans_2[[#This Row],[Discount_Pct]]=0,"0%",
IF(Sales_Trans_2[[#This Row],[Discount_Pct]]&lt;=5,"1-5%",
IF(Sales_Trans_2[[#This Row],[Discount_Pct]]&lt;=10,"6-10%",
IF(Sales_Trans_2[[#This Row],[Discount_Pct]]&lt;=15,"11-15%","&gt;15%"))))</f>
        <v>0%</v>
      </c>
    </row>
    <row r="213" spans="1:32" x14ac:dyDescent="0.25">
      <c r="A213" t="s">
        <v>2627</v>
      </c>
      <c r="B213" s="10">
        <v>45802</v>
      </c>
      <c r="C213" t="s">
        <v>2628</v>
      </c>
      <c r="D213" t="s">
        <v>52</v>
      </c>
      <c r="E213" t="s">
        <v>1372</v>
      </c>
      <c r="F213" t="s">
        <v>2629</v>
      </c>
      <c r="G213">
        <v>4</v>
      </c>
      <c r="H213">
        <v>313.47000000000003</v>
      </c>
      <c r="I213">
        <v>0</v>
      </c>
      <c r="J213">
        <v>0</v>
      </c>
      <c r="K213">
        <v>1441.96</v>
      </c>
      <c r="L213">
        <v>984.48</v>
      </c>
      <c r="M213">
        <v>457.48</v>
      </c>
      <c r="N213" t="s">
        <v>47</v>
      </c>
      <c r="O213" t="s">
        <v>24</v>
      </c>
      <c r="P213" t="s">
        <v>25</v>
      </c>
      <c r="Q213">
        <v>0.57638888888888884</v>
      </c>
      <c r="R213" t="s">
        <v>27</v>
      </c>
      <c r="S213" t="s">
        <v>4701</v>
      </c>
      <c r="T213" t="s">
        <v>4672</v>
      </c>
      <c r="U213">
        <v>313.47000000000003</v>
      </c>
      <c r="V213" t="s">
        <v>5354</v>
      </c>
      <c r="W213" t="s">
        <v>4964</v>
      </c>
      <c r="X213" t="s">
        <v>5355</v>
      </c>
      <c r="Y213" t="s">
        <v>4960</v>
      </c>
      <c r="Z213" t="s">
        <v>5356</v>
      </c>
      <c r="AA213" t="s">
        <v>4962</v>
      </c>
      <c r="AB213">
        <f>YEAR(Sales_Trans_2[[#This Row],[Transaction_Date]])</f>
        <v>2025</v>
      </c>
      <c r="AC213" t="str">
        <f>TEXT(Sales_Trans_2[[#This Row],[Transaction_Date]],"mmm")</f>
        <v>May</v>
      </c>
      <c r="AD213">
        <f>MONTH(Sales_Trans_2[[#This Row],[Transaction_Date]])</f>
        <v>5</v>
      </c>
      <c r="AE213" s="19">
        <f>IFERROR(Sales_Trans_2[[#This Row],[Profit]]/Sales_Trans_2[[#This Row],[Sales_Amount]],0)</f>
        <v>0.31726261477433493</v>
      </c>
      <c r="AF213" s="20" t="str">
        <f>IF(Sales_Trans_2[[#This Row],[Discount_Pct]]=0,"0%",
IF(Sales_Trans_2[[#This Row],[Discount_Pct]]&lt;=5,"1-5%",
IF(Sales_Trans_2[[#This Row],[Discount_Pct]]&lt;=10,"6-10%",
IF(Sales_Trans_2[[#This Row],[Discount_Pct]]&lt;=15,"11-15%","&gt;15%"))))</f>
        <v>0%</v>
      </c>
    </row>
    <row r="214" spans="1:32" x14ac:dyDescent="0.25">
      <c r="A214" t="s">
        <v>4064</v>
      </c>
      <c r="B214" s="10">
        <v>45802</v>
      </c>
      <c r="C214" t="s">
        <v>4065</v>
      </c>
      <c r="D214" t="s">
        <v>622</v>
      </c>
      <c r="E214" t="s">
        <v>238</v>
      </c>
      <c r="F214" t="s">
        <v>4066</v>
      </c>
      <c r="G214">
        <v>4</v>
      </c>
      <c r="H214">
        <v>327.08</v>
      </c>
      <c r="I214">
        <v>0</v>
      </c>
      <c r="J214">
        <v>0</v>
      </c>
      <c r="K214">
        <v>1504.57</v>
      </c>
      <c r="L214">
        <v>1098.44</v>
      </c>
      <c r="M214">
        <v>406.13</v>
      </c>
      <c r="N214" t="s">
        <v>68</v>
      </c>
      <c r="O214" t="s">
        <v>24</v>
      </c>
      <c r="P214" t="s">
        <v>25</v>
      </c>
      <c r="Q214">
        <v>0.75624999999999998</v>
      </c>
      <c r="R214" t="s">
        <v>27</v>
      </c>
      <c r="S214" t="s">
        <v>4836</v>
      </c>
      <c r="T214" t="s">
        <v>4828</v>
      </c>
      <c r="U214">
        <v>327.08</v>
      </c>
      <c r="V214" t="s">
        <v>6043</v>
      </c>
      <c r="W214" t="s">
        <v>4964</v>
      </c>
      <c r="X214" t="s">
        <v>5504</v>
      </c>
      <c r="Y214" t="s">
        <v>4970</v>
      </c>
      <c r="Z214" t="s">
        <v>5073</v>
      </c>
      <c r="AA214" t="s">
        <v>4962</v>
      </c>
      <c r="AB214">
        <f>YEAR(Sales_Trans_2[[#This Row],[Transaction_Date]])</f>
        <v>2025</v>
      </c>
      <c r="AC214" t="str">
        <f>TEXT(Sales_Trans_2[[#This Row],[Transaction_Date]],"mmm")</f>
        <v>May</v>
      </c>
      <c r="AD214">
        <f>MONTH(Sales_Trans_2[[#This Row],[Transaction_Date]])</f>
        <v>5</v>
      </c>
      <c r="AE214" s="19">
        <f>IFERROR(Sales_Trans_2[[#This Row],[Profit]]/Sales_Trans_2[[#This Row],[Sales_Amount]],0)</f>
        <v>0.26993094372478516</v>
      </c>
      <c r="AF214" s="20" t="str">
        <f>IF(Sales_Trans_2[[#This Row],[Discount_Pct]]=0,"0%",
IF(Sales_Trans_2[[#This Row],[Discount_Pct]]&lt;=5,"1-5%",
IF(Sales_Trans_2[[#This Row],[Discount_Pct]]&lt;=10,"6-10%",
IF(Sales_Trans_2[[#This Row],[Discount_Pct]]&lt;=15,"11-15%","&gt;15%"))))</f>
        <v>0%</v>
      </c>
    </row>
    <row r="215" spans="1:32" x14ac:dyDescent="0.25">
      <c r="A215" t="s">
        <v>3409</v>
      </c>
      <c r="B215" s="10">
        <v>45795</v>
      </c>
      <c r="C215" t="s">
        <v>3410</v>
      </c>
      <c r="D215" t="s">
        <v>409</v>
      </c>
      <c r="E215" t="s">
        <v>1031</v>
      </c>
      <c r="F215" t="s">
        <v>1032</v>
      </c>
      <c r="G215">
        <v>2</v>
      </c>
      <c r="H215">
        <v>299.73</v>
      </c>
      <c r="I215">
        <v>0</v>
      </c>
      <c r="J215">
        <v>0</v>
      </c>
      <c r="K215">
        <v>689.38</v>
      </c>
      <c r="L215">
        <v>369.48</v>
      </c>
      <c r="M215">
        <v>319.89999999999998</v>
      </c>
      <c r="N215" t="s">
        <v>40</v>
      </c>
      <c r="O215" t="s">
        <v>24</v>
      </c>
      <c r="P215" t="s">
        <v>25</v>
      </c>
      <c r="Q215">
        <v>0.61944444444444446</v>
      </c>
      <c r="R215" t="s">
        <v>27</v>
      </c>
      <c r="S215" t="s">
        <v>4635</v>
      </c>
      <c r="T215" t="s">
        <v>4636</v>
      </c>
      <c r="U215">
        <v>299.73</v>
      </c>
      <c r="V215" t="s">
        <v>5692</v>
      </c>
      <c r="W215" t="s">
        <v>4964</v>
      </c>
      <c r="X215" t="s">
        <v>5350</v>
      </c>
      <c r="Y215" t="s">
        <v>4970</v>
      </c>
      <c r="Z215" t="s">
        <v>5000</v>
      </c>
      <c r="AA215" t="s">
        <v>4962</v>
      </c>
      <c r="AB215">
        <f>YEAR(Sales_Trans_2[[#This Row],[Transaction_Date]])</f>
        <v>2025</v>
      </c>
      <c r="AC215" t="str">
        <f>TEXT(Sales_Trans_2[[#This Row],[Transaction_Date]],"mmm")</f>
        <v>May</v>
      </c>
      <c r="AD215">
        <f>MONTH(Sales_Trans_2[[#This Row],[Transaction_Date]])</f>
        <v>5</v>
      </c>
      <c r="AE215" s="19">
        <f>IFERROR(Sales_Trans_2[[#This Row],[Profit]]/Sales_Trans_2[[#This Row],[Sales_Amount]],0)</f>
        <v>0.46404015202065624</v>
      </c>
      <c r="AF215" s="20" t="str">
        <f>IF(Sales_Trans_2[[#This Row],[Discount_Pct]]=0,"0%",
IF(Sales_Trans_2[[#This Row],[Discount_Pct]]&lt;=5,"1-5%",
IF(Sales_Trans_2[[#This Row],[Discount_Pct]]&lt;=10,"6-10%",
IF(Sales_Trans_2[[#This Row],[Discount_Pct]]&lt;=15,"11-15%","&gt;15%"))))</f>
        <v>0%</v>
      </c>
    </row>
    <row r="216" spans="1:32" x14ac:dyDescent="0.25">
      <c r="A216" t="s">
        <v>3255</v>
      </c>
      <c r="B216" s="10">
        <v>45935</v>
      </c>
      <c r="C216" t="s">
        <v>3256</v>
      </c>
      <c r="D216" t="s">
        <v>77</v>
      </c>
      <c r="E216" t="s">
        <v>209</v>
      </c>
      <c r="F216" t="s">
        <v>210</v>
      </c>
      <c r="G216">
        <v>1</v>
      </c>
      <c r="H216">
        <v>131.03</v>
      </c>
      <c r="I216">
        <v>0</v>
      </c>
      <c r="J216">
        <v>0</v>
      </c>
      <c r="K216">
        <v>150.68</v>
      </c>
      <c r="L216">
        <v>117.27</v>
      </c>
      <c r="M216">
        <v>33.409999999999997</v>
      </c>
      <c r="N216" t="s">
        <v>4971</v>
      </c>
      <c r="O216" t="s">
        <v>24</v>
      </c>
      <c r="P216" t="s">
        <v>25</v>
      </c>
      <c r="Q216">
        <v>0.84583333333333333</v>
      </c>
      <c r="R216" t="s">
        <v>27</v>
      </c>
      <c r="S216" t="s">
        <v>4863</v>
      </c>
      <c r="T216" t="s">
        <v>4864</v>
      </c>
      <c r="U216">
        <v>131.03</v>
      </c>
      <c r="V216" t="s">
        <v>6048</v>
      </c>
      <c r="W216" t="s">
        <v>4964</v>
      </c>
      <c r="X216" t="s">
        <v>4973</v>
      </c>
      <c r="Y216" t="s">
        <v>4960</v>
      </c>
      <c r="Z216" t="s">
        <v>5067</v>
      </c>
      <c r="AA216" t="s">
        <v>4962</v>
      </c>
      <c r="AB216">
        <f>YEAR(Sales_Trans_2[[#This Row],[Transaction_Date]])</f>
        <v>2025</v>
      </c>
      <c r="AC216" t="str">
        <f>TEXT(Sales_Trans_2[[#This Row],[Transaction_Date]],"mmm")</f>
        <v>Oct</v>
      </c>
      <c r="AD216">
        <f>MONTH(Sales_Trans_2[[#This Row],[Transaction_Date]])</f>
        <v>10</v>
      </c>
      <c r="AE216" s="19">
        <f>IFERROR(Sales_Trans_2[[#This Row],[Profit]]/Sales_Trans_2[[#This Row],[Sales_Amount]],0)</f>
        <v>0.22172816564905756</v>
      </c>
      <c r="AF216" s="20" t="str">
        <f>IF(Sales_Trans_2[[#This Row],[Discount_Pct]]=0,"0%",
IF(Sales_Trans_2[[#This Row],[Discount_Pct]]&lt;=5,"1-5%",
IF(Sales_Trans_2[[#This Row],[Discount_Pct]]&lt;=10,"6-10%",
IF(Sales_Trans_2[[#This Row],[Discount_Pct]]&lt;=15,"11-15%","&gt;15%"))))</f>
        <v>0%</v>
      </c>
    </row>
    <row r="217" spans="1:32" x14ac:dyDescent="0.25">
      <c r="A217" t="s">
        <v>2319</v>
      </c>
      <c r="B217" s="10">
        <v>45905</v>
      </c>
      <c r="C217" t="s">
        <v>2320</v>
      </c>
      <c r="D217" t="s">
        <v>113</v>
      </c>
      <c r="E217" t="s">
        <v>438</v>
      </c>
      <c r="F217" t="s">
        <v>109</v>
      </c>
      <c r="G217">
        <v>3</v>
      </c>
      <c r="H217">
        <v>253.11</v>
      </c>
      <c r="I217">
        <v>0</v>
      </c>
      <c r="J217">
        <v>0</v>
      </c>
      <c r="K217">
        <v>759.33</v>
      </c>
      <c r="L217">
        <v>572.22</v>
      </c>
      <c r="M217">
        <v>187.11</v>
      </c>
      <c r="N217" t="s">
        <v>133</v>
      </c>
      <c r="O217" t="s">
        <v>24</v>
      </c>
      <c r="P217" t="s">
        <v>25</v>
      </c>
      <c r="Q217">
        <v>0.50347222222222221</v>
      </c>
      <c r="R217" t="s">
        <v>49</v>
      </c>
      <c r="S217" t="s">
        <v>4907</v>
      </c>
      <c r="T217" t="s">
        <v>4908</v>
      </c>
      <c r="U217">
        <v>253.11</v>
      </c>
      <c r="V217" t="s">
        <v>5811</v>
      </c>
      <c r="W217" t="s">
        <v>4964</v>
      </c>
      <c r="X217" t="s">
        <v>5427</v>
      </c>
      <c r="Y217" t="s">
        <v>5007</v>
      </c>
      <c r="Z217" t="s">
        <v>4961</v>
      </c>
      <c r="AA217" t="s">
        <v>4962</v>
      </c>
      <c r="AB217">
        <f>YEAR(Sales_Trans_2[[#This Row],[Transaction_Date]])</f>
        <v>2025</v>
      </c>
      <c r="AC217" t="str">
        <f>TEXT(Sales_Trans_2[[#This Row],[Transaction_Date]],"mmm")</f>
        <v>Sep</v>
      </c>
      <c r="AD217">
        <f>MONTH(Sales_Trans_2[[#This Row],[Transaction_Date]])</f>
        <v>9</v>
      </c>
      <c r="AE217" s="19">
        <f>IFERROR(Sales_Trans_2[[#This Row],[Profit]]/Sales_Trans_2[[#This Row],[Sales_Amount]],0)</f>
        <v>0.24641460234680573</v>
      </c>
      <c r="AF217" s="20" t="str">
        <f>IF(Sales_Trans_2[[#This Row],[Discount_Pct]]=0,"0%",
IF(Sales_Trans_2[[#This Row],[Discount_Pct]]&lt;=5,"1-5%",
IF(Sales_Trans_2[[#This Row],[Discount_Pct]]&lt;=10,"6-10%",
IF(Sales_Trans_2[[#This Row],[Discount_Pct]]&lt;=15,"11-15%","&gt;15%"))))</f>
        <v>0%</v>
      </c>
    </row>
    <row r="218" spans="1:32" x14ac:dyDescent="0.25">
      <c r="A218" t="s">
        <v>2516</v>
      </c>
      <c r="B218" s="10">
        <v>45693</v>
      </c>
      <c r="C218" t="s">
        <v>627</v>
      </c>
      <c r="D218" t="s">
        <v>197</v>
      </c>
      <c r="E218" t="s">
        <v>204</v>
      </c>
      <c r="F218" t="s">
        <v>1735</v>
      </c>
      <c r="G218">
        <v>3</v>
      </c>
      <c r="H218">
        <v>121.9</v>
      </c>
      <c r="I218">
        <v>0</v>
      </c>
      <c r="J218">
        <v>0</v>
      </c>
      <c r="K218">
        <v>365.7</v>
      </c>
      <c r="L218">
        <v>326.76</v>
      </c>
      <c r="M218">
        <v>38.94</v>
      </c>
      <c r="N218" t="s">
        <v>23</v>
      </c>
      <c r="O218" t="s">
        <v>24</v>
      </c>
      <c r="P218" t="s">
        <v>25</v>
      </c>
      <c r="Q218">
        <v>0.56527777777777777</v>
      </c>
      <c r="R218" t="s">
        <v>49</v>
      </c>
      <c r="S218" t="s">
        <v>4902</v>
      </c>
      <c r="T218" t="s">
        <v>4887</v>
      </c>
      <c r="U218">
        <v>121.9</v>
      </c>
      <c r="V218" t="s">
        <v>5613</v>
      </c>
      <c r="W218" t="s">
        <v>4964</v>
      </c>
      <c r="X218" t="s">
        <v>5279</v>
      </c>
      <c r="Y218" t="s">
        <v>4960</v>
      </c>
      <c r="Z218" t="s">
        <v>5022</v>
      </c>
      <c r="AA218" t="s">
        <v>4962</v>
      </c>
      <c r="AB218">
        <f>YEAR(Sales_Trans_2[[#This Row],[Transaction_Date]])</f>
        <v>2025</v>
      </c>
      <c r="AC218" t="str">
        <f>TEXT(Sales_Trans_2[[#This Row],[Transaction_Date]],"mmm")</f>
        <v>Feb</v>
      </c>
      <c r="AD218">
        <f>MONTH(Sales_Trans_2[[#This Row],[Transaction_Date]])</f>
        <v>2</v>
      </c>
      <c r="AE218" s="19">
        <f>IFERROR(Sales_Trans_2[[#This Row],[Profit]]/Sales_Trans_2[[#This Row],[Sales_Amount]],0)</f>
        <v>0.10648072190319934</v>
      </c>
      <c r="AF218" s="20" t="str">
        <f>IF(Sales_Trans_2[[#This Row],[Discount_Pct]]=0,"0%",
IF(Sales_Trans_2[[#This Row],[Discount_Pct]]&lt;=5,"1-5%",
IF(Sales_Trans_2[[#This Row],[Discount_Pct]]&lt;=10,"6-10%",
IF(Sales_Trans_2[[#This Row],[Discount_Pct]]&lt;=15,"11-15%","&gt;15%"))))</f>
        <v>0%</v>
      </c>
    </row>
    <row r="219" spans="1:32" x14ac:dyDescent="0.25">
      <c r="A219" t="s">
        <v>1982</v>
      </c>
      <c r="B219" s="10">
        <v>45773</v>
      </c>
      <c r="C219" t="s">
        <v>202</v>
      </c>
      <c r="D219" t="s">
        <v>371</v>
      </c>
      <c r="E219" t="s">
        <v>350</v>
      </c>
      <c r="F219" t="s">
        <v>1983</v>
      </c>
      <c r="G219">
        <v>1</v>
      </c>
      <c r="H219">
        <v>380.12</v>
      </c>
      <c r="I219">
        <v>0</v>
      </c>
      <c r="J219">
        <v>0</v>
      </c>
      <c r="K219">
        <v>437.14</v>
      </c>
      <c r="L219">
        <v>309.98</v>
      </c>
      <c r="M219">
        <v>127.16</v>
      </c>
      <c r="N219" t="s">
        <v>68</v>
      </c>
      <c r="O219" t="s">
        <v>24</v>
      </c>
      <c r="P219" t="s">
        <v>25</v>
      </c>
      <c r="Q219">
        <v>0.6958333333333333</v>
      </c>
      <c r="R219" t="s">
        <v>27</v>
      </c>
      <c r="S219" t="s">
        <v>4714</v>
      </c>
      <c r="T219" t="s">
        <v>4703</v>
      </c>
      <c r="U219">
        <v>380.12</v>
      </c>
      <c r="V219" t="s">
        <v>5721</v>
      </c>
      <c r="W219" t="s">
        <v>4964</v>
      </c>
      <c r="X219" t="s">
        <v>5931</v>
      </c>
      <c r="Y219" t="s">
        <v>4970</v>
      </c>
      <c r="Z219" t="s">
        <v>4981</v>
      </c>
      <c r="AA219" t="s">
        <v>4962</v>
      </c>
      <c r="AB219">
        <f>YEAR(Sales_Trans_2[[#This Row],[Transaction_Date]])</f>
        <v>2025</v>
      </c>
      <c r="AC219" t="str">
        <f>TEXT(Sales_Trans_2[[#This Row],[Transaction_Date]],"mmm")</f>
        <v>Apr</v>
      </c>
      <c r="AD219">
        <f>MONTH(Sales_Trans_2[[#This Row],[Transaction_Date]])</f>
        <v>4</v>
      </c>
      <c r="AE219" s="19">
        <f>IFERROR(Sales_Trans_2[[#This Row],[Profit]]/Sales_Trans_2[[#This Row],[Sales_Amount]],0)</f>
        <v>0.29089079013588326</v>
      </c>
      <c r="AF219" s="20" t="str">
        <f>IF(Sales_Trans_2[[#This Row],[Discount_Pct]]=0,"0%",
IF(Sales_Trans_2[[#This Row],[Discount_Pct]]&lt;=5,"1-5%",
IF(Sales_Trans_2[[#This Row],[Discount_Pct]]&lt;=10,"6-10%",
IF(Sales_Trans_2[[#This Row],[Discount_Pct]]&lt;=15,"11-15%","&gt;15%"))))</f>
        <v>0%</v>
      </c>
    </row>
    <row r="220" spans="1:32" x14ac:dyDescent="0.25">
      <c r="A220" t="s">
        <v>609</v>
      </c>
      <c r="B220" s="10">
        <v>45767</v>
      </c>
      <c r="C220" t="s">
        <v>610</v>
      </c>
      <c r="D220" t="s">
        <v>611</v>
      </c>
      <c r="E220" t="s">
        <v>612</v>
      </c>
      <c r="F220" t="s">
        <v>613</v>
      </c>
      <c r="G220">
        <v>4</v>
      </c>
      <c r="H220">
        <v>339.13</v>
      </c>
      <c r="I220">
        <v>0</v>
      </c>
      <c r="J220">
        <v>0</v>
      </c>
      <c r="K220">
        <v>1560</v>
      </c>
      <c r="L220">
        <v>1002.72</v>
      </c>
      <c r="M220">
        <v>557.28</v>
      </c>
      <c r="N220" t="s">
        <v>23</v>
      </c>
      <c r="O220" t="s">
        <v>24</v>
      </c>
      <c r="P220" t="s">
        <v>25</v>
      </c>
      <c r="Q220">
        <v>0.3840277777777778</v>
      </c>
      <c r="R220" t="s">
        <v>27</v>
      </c>
      <c r="S220" t="s">
        <v>4775</v>
      </c>
      <c r="T220" t="s">
        <v>4776</v>
      </c>
      <c r="U220">
        <v>339.13</v>
      </c>
      <c r="V220" t="s">
        <v>6056</v>
      </c>
      <c r="W220" t="s">
        <v>4964</v>
      </c>
      <c r="X220" t="s">
        <v>5967</v>
      </c>
      <c r="Y220" t="s">
        <v>5007</v>
      </c>
      <c r="Z220" t="s">
        <v>5008</v>
      </c>
      <c r="AA220" t="s">
        <v>4962</v>
      </c>
      <c r="AB220">
        <f>YEAR(Sales_Trans_2[[#This Row],[Transaction_Date]])</f>
        <v>2025</v>
      </c>
      <c r="AC220" t="str">
        <f>TEXT(Sales_Trans_2[[#This Row],[Transaction_Date]],"mmm")</f>
        <v>Apr</v>
      </c>
      <c r="AD220">
        <f>MONTH(Sales_Trans_2[[#This Row],[Transaction_Date]])</f>
        <v>4</v>
      </c>
      <c r="AE220" s="19">
        <f>IFERROR(Sales_Trans_2[[#This Row],[Profit]]/Sales_Trans_2[[#This Row],[Sales_Amount]],0)</f>
        <v>0.35723076923076924</v>
      </c>
      <c r="AF220" s="20" t="str">
        <f>IF(Sales_Trans_2[[#This Row],[Discount_Pct]]=0,"0%",
IF(Sales_Trans_2[[#This Row],[Discount_Pct]]&lt;=5,"1-5%",
IF(Sales_Trans_2[[#This Row],[Discount_Pct]]&lt;=10,"6-10%",
IF(Sales_Trans_2[[#This Row],[Discount_Pct]]&lt;=15,"11-15%","&gt;15%"))))</f>
        <v>0%</v>
      </c>
    </row>
    <row r="221" spans="1:32" x14ac:dyDescent="0.25">
      <c r="A221" t="s">
        <v>3097</v>
      </c>
      <c r="B221" s="10">
        <v>45767</v>
      </c>
      <c r="C221" t="s">
        <v>3098</v>
      </c>
      <c r="D221" t="s">
        <v>572</v>
      </c>
      <c r="E221" t="s">
        <v>303</v>
      </c>
      <c r="F221" t="s">
        <v>892</v>
      </c>
      <c r="G221">
        <v>2</v>
      </c>
      <c r="H221">
        <v>46.76</v>
      </c>
      <c r="I221">
        <v>0</v>
      </c>
      <c r="J221">
        <v>0</v>
      </c>
      <c r="K221">
        <v>107.55</v>
      </c>
      <c r="L221">
        <v>73.3</v>
      </c>
      <c r="M221">
        <v>34.25</v>
      </c>
      <c r="N221" t="s">
        <v>133</v>
      </c>
      <c r="O221" t="s">
        <v>24</v>
      </c>
      <c r="P221" t="s">
        <v>25</v>
      </c>
      <c r="Q221">
        <v>0.49236111111111114</v>
      </c>
      <c r="R221" t="s">
        <v>27</v>
      </c>
      <c r="S221" t="s">
        <v>4934</v>
      </c>
      <c r="T221" t="s">
        <v>4930</v>
      </c>
      <c r="U221">
        <v>46.76</v>
      </c>
      <c r="V221" t="s">
        <v>4998</v>
      </c>
      <c r="W221" t="s">
        <v>4964</v>
      </c>
      <c r="X221" t="s">
        <v>5669</v>
      </c>
      <c r="Y221" t="s">
        <v>4970</v>
      </c>
      <c r="Z221" t="s">
        <v>5351</v>
      </c>
      <c r="AA221" t="s">
        <v>4962</v>
      </c>
      <c r="AB221">
        <f>YEAR(Sales_Trans_2[[#This Row],[Transaction_Date]])</f>
        <v>2025</v>
      </c>
      <c r="AC221" t="str">
        <f>TEXT(Sales_Trans_2[[#This Row],[Transaction_Date]],"mmm")</f>
        <v>Apr</v>
      </c>
      <c r="AD221">
        <f>MONTH(Sales_Trans_2[[#This Row],[Transaction_Date]])</f>
        <v>4</v>
      </c>
      <c r="AE221" s="19">
        <f>IFERROR(Sales_Trans_2[[#This Row],[Profit]]/Sales_Trans_2[[#This Row],[Sales_Amount]],0)</f>
        <v>0.3184565318456532</v>
      </c>
      <c r="AF221" s="20" t="str">
        <f>IF(Sales_Trans_2[[#This Row],[Discount_Pct]]=0,"0%",
IF(Sales_Trans_2[[#This Row],[Discount_Pct]]&lt;=5,"1-5%",
IF(Sales_Trans_2[[#This Row],[Discount_Pct]]&lt;=10,"6-10%",
IF(Sales_Trans_2[[#This Row],[Discount_Pct]]&lt;=15,"11-15%","&gt;15%"))))</f>
        <v>0%</v>
      </c>
    </row>
    <row r="222" spans="1:32" x14ac:dyDescent="0.25">
      <c r="A222" t="s">
        <v>3129</v>
      </c>
      <c r="B222" s="10">
        <v>45765</v>
      </c>
      <c r="C222" t="s">
        <v>2285</v>
      </c>
      <c r="D222" t="s">
        <v>107</v>
      </c>
      <c r="E222" t="s">
        <v>950</v>
      </c>
      <c r="F222" t="s">
        <v>2318</v>
      </c>
      <c r="G222">
        <v>4</v>
      </c>
      <c r="H222">
        <v>59.92</v>
      </c>
      <c r="I222">
        <v>0</v>
      </c>
      <c r="J222">
        <v>0</v>
      </c>
      <c r="K222">
        <v>239.68</v>
      </c>
      <c r="L222">
        <v>192.6</v>
      </c>
      <c r="M222">
        <v>47.08</v>
      </c>
      <c r="N222" t="s">
        <v>23</v>
      </c>
      <c r="O222" t="s">
        <v>24</v>
      </c>
      <c r="P222" t="s">
        <v>25</v>
      </c>
      <c r="Q222">
        <v>0.91180555555555554</v>
      </c>
      <c r="R222" t="s">
        <v>49</v>
      </c>
      <c r="S222" t="s">
        <v>4683</v>
      </c>
      <c r="T222" t="s">
        <v>4672</v>
      </c>
      <c r="U222">
        <v>59.92</v>
      </c>
      <c r="V222" t="s">
        <v>5427</v>
      </c>
      <c r="W222" t="s">
        <v>4964</v>
      </c>
      <c r="X222" t="s">
        <v>5225</v>
      </c>
      <c r="Y222" t="s">
        <v>5011</v>
      </c>
      <c r="Z222" t="s">
        <v>5049</v>
      </c>
      <c r="AA222" t="s">
        <v>4962</v>
      </c>
      <c r="AB222">
        <f>YEAR(Sales_Trans_2[[#This Row],[Transaction_Date]])</f>
        <v>2025</v>
      </c>
      <c r="AC222" t="str">
        <f>TEXT(Sales_Trans_2[[#This Row],[Transaction_Date]],"mmm")</f>
        <v>Apr</v>
      </c>
      <c r="AD222">
        <f>MONTH(Sales_Trans_2[[#This Row],[Transaction_Date]])</f>
        <v>4</v>
      </c>
      <c r="AE222" s="19">
        <f>IFERROR(Sales_Trans_2[[#This Row],[Profit]]/Sales_Trans_2[[#This Row],[Sales_Amount]],0)</f>
        <v>0.19642857142857142</v>
      </c>
      <c r="AF222" s="20" t="str">
        <f>IF(Sales_Trans_2[[#This Row],[Discount_Pct]]=0,"0%",
IF(Sales_Trans_2[[#This Row],[Discount_Pct]]&lt;=5,"1-5%",
IF(Sales_Trans_2[[#This Row],[Discount_Pct]]&lt;=10,"6-10%",
IF(Sales_Trans_2[[#This Row],[Discount_Pct]]&lt;=15,"11-15%","&gt;15%"))))</f>
        <v>0%</v>
      </c>
    </row>
    <row r="223" spans="1:32" x14ac:dyDescent="0.25">
      <c r="A223" t="s">
        <v>4280</v>
      </c>
      <c r="B223" s="10">
        <v>45812</v>
      </c>
      <c r="C223" t="s">
        <v>404</v>
      </c>
      <c r="D223" t="s">
        <v>302</v>
      </c>
      <c r="E223" t="s">
        <v>232</v>
      </c>
      <c r="F223" t="s">
        <v>233</v>
      </c>
      <c r="G223">
        <v>2</v>
      </c>
      <c r="H223">
        <v>343.56</v>
      </c>
      <c r="I223">
        <v>0</v>
      </c>
      <c r="J223">
        <v>0</v>
      </c>
      <c r="K223">
        <v>790.19</v>
      </c>
      <c r="L223">
        <v>432.64</v>
      </c>
      <c r="M223">
        <v>357.55</v>
      </c>
      <c r="N223" t="s">
        <v>68</v>
      </c>
      <c r="O223" t="s">
        <v>24</v>
      </c>
      <c r="P223" t="s">
        <v>25</v>
      </c>
      <c r="Q223">
        <v>0.82708333333333328</v>
      </c>
      <c r="R223" t="s">
        <v>27</v>
      </c>
      <c r="S223" t="s">
        <v>4655</v>
      </c>
      <c r="T223" t="s">
        <v>4636</v>
      </c>
      <c r="U223">
        <v>343.56</v>
      </c>
      <c r="V223" t="s">
        <v>5151</v>
      </c>
      <c r="W223" t="s">
        <v>4964</v>
      </c>
      <c r="X223" t="s">
        <v>5081</v>
      </c>
      <c r="Y223" t="s">
        <v>4970</v>
      </c>
      <c r="Z223" t="s">
        <v>5079</v>
      </c>
      <c r="AA223" t="s">
        <v>4962</v>
      </c>
      <c r="AB223">
        <f>YEAR(Sales_Trans_2[[#This Row],[Transaction_Date]])</f>
        <v>2025</v>
      </c>
      <c r="AC223" t="str">
        <f>TEXT(Sales_Trans_2[[#This Row],[Transaction_Date]],"mmm")</f>
        <v>Jun</v>
      </c>
      <c r="AD223">
        <f>MONTH(Sales_Trans_2[[#This Row],[Transaction_Date]])</f>
        <v>6</v>
      </c>
      <c r="AE223" s="19">
        <f>IFERROR(Sales_Trans_2[[#This Row],[Profit]]/Sales_Trans_2[[#This Row],[Sales_Amount]],0)</f>
        <v>0.45248611093534463</v>
      </c>
      <c r="AF223" s="20" t="str">
        <f>IF(Sales_Trans_2[[#This Row],[Discount_Pct]]=0,"0%",
IF(Sales_Trans_2[[#This Row],[Discount_Pct]]&lt;=5,"1-5%",
IF(Sales_Trans_2[[#This Row],[Discount_Pct]]&lt;=10,"6-10%",
IF(Sales_Trans_2[[#This Row],[Discount_Pct]]&lt;=15,"11-15%","&gt;15%"))))</f>
        <v>0%</v>
      </c>
    </row>
    <row r="224" spans="1:32" x14ac:dyDescent="0.25">
      <c r="A224" t="s">
        <v>1637</v>
      </c>
      <c r="B224" s="10">
        <v>45720</v>
      </c>
      <c r="C224" t="s">
        <v>136</v>
      </c>
      <c r="D224" t="s">
        <v>284</v>
      </c>
      <c r="E224" t="s">
        <v>427</v>
      </c>
      <c r="F224" t="s">
        <v>724</v>
      </c>
      <c r="G224">
        <v>1</v>
      </c>
      <c r="H224">
        <v>73.83</v>
      </c>
      <c r="I224">
        <v>0</v>
      </c>
      <c r="J224">
        <v>0</v>
      </c>
      <c r="K224">
        <v>73.83</v>
      </c>
      <c r="L224">
        <v>54.32</v>
      </c>
      <c r="M224">
        <v>19.510000000000002</v>
      </c>
      <c r="N224" t="s">
        <v>133</v>
      </c>
      <c r="O224" t="s">
        <v>24</v>
      </c>
      <c r="P224" t="s">
        <v>25</v>
      </c>
      <c r="Q224">
        <v>0.83263888888888893</v>
      </c>
      <c r="R224" t="s">
        <v>49</v>
      </c>
      <c r="S224" t="s">
        <v>4791</v>
      </c>
      <c r="T224" t="s">
        <v>4776</v>
      </c>
      <c r="U224">
        <v>42.16</v>
      </c>
      <c r="V224" t="s">
        <v>5186</v>
      </c>
      <c r="W224" t="s">
        <v>4964</v>
      </c>
      <c r="X224" t="s">
        <v>5398</v>
      </c>
      <c r="Y224" t="s">
        <v>5011</v>
      </c>
      <c r="Z224" t="s">
        <v>5117</v>
      </c>
      <c r="AA224" t="s">
        <v>4962</v>
      </c>
      <c r="AB224">
        <f>YEAR(Sales_Trans_2[[#This Row],[Transaction_Date]])</f>
        <v>2025</v>
      </c>
      <c r="AC224" t="str">
        <f>TEXT(Sales_Trans_2[[#This Row],[Transaction_Date]],"mmm")</f>
        <v>Mar</v>
      </c>
      <c r="AD224">
        <f>MONTH(Sales_Trans_2[[#This Row],[Transaction_Date]])</f>
        <v>3</v>
      </c>
      <c r="AE224" s="19">
        <f>IFERROR(Sales_Trans_2[[#This Row],[Profit]]/Sales_Trans_2[[#This Row],[Sales_Amount]],0)</f>
        <v>0.26425572260598673</v>
      </c>
      <c r="AF224" s="20" t="str">
        <f>IF(Sales_Trans_2[[#This Row],[Discount_Pct]]=0,"0%",
IF(Sales_Trans_2[[#This Row],[Discount_Pct]]&lt;=5,"1-5%",
IF(Sales_Trans_2[[#This Row],[Discount_Pct]]&lt;=10,"6-10%",
IF(Sales_Trans_2[[#This Row],[Discount_Pct]]&lt;=15,"11-15%","&gt;15%"))))</f>
        <v>0%</v>
      </c>
    </row>
    <row r="225" spans="1:32" x14ac:dyDescent="0.25">
      <c r="A225" t="s">
        <v>2861</v>
      </c>
      <c r="B225" s="10">
        <v>46329</v>
      </c>
      <c r="C225" t="s">
        <v>2626</v>
      </c>
      <c r="D225" t="s">
        <v>470</v>
      </c>
      <c r="E225" t="s">
        <v>400</v>
      </c>
      <c r="F225" t="s">
        <v>401</v>
      </c>
      <c r="G225">
        <v>1</v>
      </c>
      <c r="H225">
        <v>589.75</v>
      </c>
      <c r="I225">
        <v>0</v>
      </c>
      <c r="J225">
        <v>0</v>
      </c>
      <c r="K225">
        <v>589.75</v>
      </c>
      <c r="L225">
        <v>343.65</v>
      </c>
      <c r="M225">
        <v>246.1</v>
      </c>
      <c r="N225" t="s">
        <v>133</v>
      </c>
      <c r="O225" t="s">
        <v>24</v>
      </c>
      <c r="P225" t="s">
        <v>25</v>
      </c>
      <c r="Q225">
        <v>0.62708333333333333</v>
      </c>
      <c r="R225" t="s">
        <v>49</v>
      </c>
      <c r="S225" t="s">
        <v>4646</v>
      </c>
      <c r="T225" t="s">
        <v>4636</v>
      </c>
      <c r="U225">
        <v>589.75</v>
      </c>
      <c r="V225" t="s">
        <v>5001</v>
      </c>
      <c r="W225" t="s">
        <v>4968</v>
      </c>
      <c r="X225" t="s">
        <v>5002</v>
      </c>
      <c r="Y225" t="s">
        <v>4970</v>
      </c>
      <c r="Z225" t="s">
        <v>5003</v>
      </c>
      <c r="AA225" t="s">
        <v>4962</v>
      </c>
      <c r="AB225">
        <f>YEAR(Sales_Trans_2[[#This Row],[Transaction_Date]])</f>
        <v>2026</v>
      </c>
      <c r="AC225" t="str">
        <f>TEXT(Sales_Trans_2[[#This Row],[Transaction_Date]],"mmm")</f>
        <v>Nov</v>
      </c>
      <c r="AD225">
        <f>MONTH(Sales_Trans_2[[#This Row],[Transaction_Date]])</f>
        <v>11</v>
      </c>
      <c r="AE225" s="19">
        <f>IFERROR(Sales_Trans_2[[#This Row],[Profit]]/Sales_Trans_2[[#This Row],[Sales_Amount]],0)</f>
        <v>0.41729546417973717</v>
      </c>
      <c r="AF225" s="20" t="str">
        <f>IF(Sales_Trans_2[[#This Row],[Discount_Pct]]=0,"0%",
IF(Sales_Trans_2[[#This Row],[Discount_Pct]]&lt;=5,"1-5%",
IF(Sales_Trans_2[[#This Row],[Discount_Pct]]&lt;=10,"6-10%",
IF(Sales_Trans_2[[#This Row],[Discount_Pct]]&lt;=15,"11-15%","&gt;15%"))))</f>
        <v>0%</v>
      </c>
    </row>
    <row r="226" spans="1:32" x14ac:dyDescent="0.25">
      <c r="A226" t="s">
        <v>4022</v>
      </c>
      <c r="B226" s="10">
        <v>46036</v>
      </c>
      <c r="C226" t="s">
        <v>1328</v>
      </c>
      <c r="D226" t="s">
        <v>459</v>
      </c>
      <c r="E226" t="s">
        <v>617</v>
      </c>
      <c r="F226" t="s">
        <v>618</v>
      </c>
      <c r="G226">
        <v>1</v>
      </c>
      <c r="H226">
        <v>71.290000000000006</v>
      </c>
      <c r="I226">
        <v>0</v>
      </c>
      <c r="J226">
        <v>0</v>
      </c>
      <c r="K226">
        <v>71.290000000000006</v>
      </c>
      <c r="L226">
        <v>59.37</v>
      </c>
      <c r="M226">
        <v>11.92</v>
      </c>
      <c r="N226" t="s">
        <v>47</v>
      </c>
      <c r="O226" t="s">
        <v>24</v>
      </c>
      <c r="P226" t="s">
        <v>25</v>
      </c>
      <c r="Q226">
        <v>0.64027777777777772</v>
      </c>
      <c r="R226" t="s">
        <v>49</v>
      </c>
      <c r="S226" t="s">
        <v>4838</v>
      </c>
      <c r="T226" t="s">
        <v>4828</v>
      </c>
      <c r="U226">
        <v>71.290000000000006</v>
      </c>
      <c r="V226" t="s">
        <v>5013</v>
      </c>
      <c r="W226" t="s">
        <v>4968</v>
      </c>
      <c r="X226" t="s">
        <v>5010</v>
      </c>
      <c r="Y226" t="s">
        <v>5011</v>
      </c>
      <c r="Z226" t="s">
        <v>5012</v>
      </c>
      <c r="AA226" t="s">
        <v>4962</v>
      </c>
      <c r="AB226">
        <f>YEAR(Sales_Trans_2[[#This Row],[Transaction_Date]])</f>
        <v>2026</v>
      </c>
      <c r="AC226" t="str">
        <f>TEXT(Sales_Trans_2[[#This Row],[Transaction_Date]],"mmm")</f>
        <v>Jan</v>
      </c>
      <c r="AD226">
        <f>MONTH(Sales_Trans_2[[#This Row],[Transaction_Date]])</f>
        <v>1</v>
      </c>
      <c r="AE226" s="19">
        <f>IFERROR(Sales_Trans_2[[#This Row],[Profit]]/Sales_Trans_2[[#This Row],[Sales_Amount]],0)</f>
        <v>0.16720437649039135</v>
      </c>
      <c r="AF226" s="20" t="str">
        <f>IF(Sales_Trans_2[[#This Row],[Discount_Pct]]=0,"0%",
IF(Sales_Trans_2[[#This Row],[Discount_Pct]]&lt;=5,"1-5%",
IF(Sales_Trans_2[[#This Row],[Discount_Pct]]&lt;=10,"6-10%",
IF(Sales_Trans_2[[#This Row],[Discount_Pct]]&lt;=15,"11-15%","&gt;15%"))))</f>
        <v>0%</v>
      </c>
    </row>
    <row r="227" spans="1:32" x14ac:dyDescent="0.25">
      <c r="A227" t="s">
        <v>1442</v>
      </c>
      <c r="B227" s="10">
        <v>46082</v>
      </c>
      <c r="C227" t="s">
        <v>657</v>
      </c>
      <c r="D227" t="s">
        <v>141</v>
      </c>
      <c r="E227" t="s">
        <v>238</v>
      </c>
      <c r="F227" t="s">
        <v>1443</v>
      </c>
      <c r="G227">
        <v>4</v>
      </c>
      <c r="H227">
        <v>437.49</v>
      </c>
      <c r="I227">
        <v>0</v>
      </c>
      <c r="J227">
        <v>0</v>
      </c>
      <c r="K227">
        <v>2012.45</v>
      </c>
      <c r="L227">
        <v>1061.76</v>
      </c>
      <c r="M227">
        <v>950.69</v>
      </c>
      <c r="N227" t="s">
        <v>133</v>
      </c>
      <c r="O227" t="s">
        <v>24</v>
      </c>
      <c r="P227" t="s">
        <v>25</v>
      </c>
      <c r="Q227">
        <v>0.5625</v>
      </c>
      <c r="R227" t="s">
        <v>27</v>
      </c>
      <c r="S227" t="s">
        <v>4658</v>
      </c>
      <c r="T227" t="s">
        <v>4636</v>
      </c>
      <c r="U227">
        <v>437.49</v>
      </c>
      <c r="V227" t="s">
        <v>4996</v>
      </c>
      <c r="W227" t="s">
        <v>4968</v>
      </c>
      <c r="X227" t="s">
        <v>5072</v>
      </c>
      <c r="Y227" t="s">
        <v>4977</v>
      </c>
      <c r="Z227" t="s">
        <v>5073</v>
      </c>
      <c r="AA227" t="s">
        <v>4962</v>
      </c>
      <c r="AB227">
        <f>YEAR(Sales_Trans_2[[#This Row],[Transaction_Date]])</f>
        <v>2026</v>
      </c>
      <c r="AC227" t="str">
        <f>TEXT(Sales_Trans_2[[#This Row],[Transaction_Date]],"mmm")</f>
        <v>Mar</v>
      </c>
      <c r="AD227">
        <f>MONTH(Sales_Trans_2[[#This Row],[Transaction_Date]])</f>
        <v>3</v>
      </c>
      <c r="AE227" s="19">
        <f>IFERROR(Sales_Trans_2[[#This Row],[Profit]]/Sales_Trans_2[[#This Row],[Sales_Amount]],0)</f>
        <v>0.47240428333623197</v>
      </c>
      <c r="AF227" s="20" t="str">
        <f>IF(Sales_Trans_2[[#This Row],[Discount_Pct]]=0,"0%",
IF(Sales_Trans_2[[#This Row],[Discount_Pct]]&lt;=5,"1-5%",
IF(Sales_Trans_2[[#This Row],[Discount_Pct]]&lt;=10,"6-10%",
IF(Sales_Trans_2[[#This Row],[Discount_Pct]]&lt;=15,"11-15%","&gt;15%"))))</f>
        <v>0%</v>
      </c>
    </row>
    <row r="228" spans="1:32" x14ac:dyDescent="0.25">
      <c r="A228" t="s">
        <v>4564</v>
      </c>
      <c r="B228" s="10">
        <v>46006</v>
      </c>
      <c r="C228" t="s">
        <v>213</v>
      </c>
      <c r="D228" t="s">
        <v>518</v>
      </c>
      <c r="E228" t="s">
        <v>1180</v>
      </c>
      <c r="F228" t="s">
        <v>1259</v>
      </c>
      <c r="G228">
        <v>1</v>
      </c>
      <c r="H228">
        <v>404.97</v>
      </c>
      <c r="I228">
        <v>0</v>
      </c>
      <c r="J228">
        <v>0</v>
      </c>
      <c r="K228">
        <v>404.97</v>
      </c>
      <c r="L228">
        <v>341.24</v>
      </c>
      <c r="M228">
        <v>63.73</v>
      </c>
      <c r="N228" t="s">
        <v>133</v>
      </c>
      <c r="O228" t="s">
        <v>24</v>
      </c>
      <c r="P228" t="s">
        <v>25</v>
      </c>
      <c r="Q228">
        <v>0.86736111111111114</v>
      </c>
      <c r="R228" t="s">
        <v>49</v>
      </c>
      <c r="S228" t="s">
        <v>4840</v>
      </c>
      <c r="T228" t="s">
        <v>4828</v>
      </c>
      <c r="U228">
        <v>404.97</v>
      </c>
      <c r="V228" t="s">
        <v>5088</v>
      </c>
      <c r="W228" t="s">
        <v>4968</v>
      </c>
      <c r="X228" t="s">
        <v>4980</v>
      </c>
      <c r="Y228" t="s">
        <v>4970</v>
      </c>
      <c r="Z228" t="s">
        <v>5087</v>
      </c>
      <c r="AA228" t="s">
        <v>4962</v>
      </c>
      <c r="AB228">
        <f>YEAR(Sales_Trans_2[[#This Row],[Transaction_Date]])</f>
        <v>2025</v>
      </c>
      <c r="AC228" t="str">
        <f>TEXT(Sales_Trans_2[[#This Row],[Transaction_Date]],"mmm")</f>
        <v>Dec</v>
      </c>
      <c r="AD228">
        <f>MONTH(Sales_Trans_2[[#This Row],[Transaction_Date]])</f>
        <v>12</v>
      </c>
      <c r="AE228" s="19">
        <f>IFERROR(Sales_Trans_2[[#This Row],[Profit]]/Sales_Trans_2[[#This Row],[Sales_Amount]],0)</f>
        <v>0.15736968170481763</v>
      </c>
      <c r="AF228" s="20" t="str">
        <f>IF(Sales_Trans_2[[#This Row],[Discount_Pct]]=0,"0%",
IF(Sales_Trans_2[[#This Row],[Discount_Pct]]&lt;=5,"1-5%",
IF(Sales_Trans_2[[#This Row],[Discount_Pct]]&lt;=10,"6-10%",
IF(Sales_Trans_2[[#This Row],[Discount_Pct]]&lt;=15,"11-15%","&gt;15%"))))</f>
        <v>0%</v>
      </c>
    </row>
    <row r="229" spans="1:32" x14ac:dyDescent="0.25">
      <c r="A229" t="s">
        <v>1794</v>
      </c>
      <c r="B229" s="10">
        <v>46235</v>
      </c>
      <c r="C229" t="s">
        <v>175</v>
      </c>
      <c r="D229" t="s">
        <v>264</v>
      </c>
      <c r="E229" t="s">
        <v>21</v>
      </c>
      <c r="F229" t="s">
        <v>1795</v>
      </c>
      <c r="G229">
        <v>3</v>
      </c>
      <c r="H229">
        <v>383.51</v>
      </c>
      <c r="I229">
        <v>0</v>
      </c>
      <c r="J229">
        <v>0</v>
      </c>
      <c r="K229">
        <v>1150.53</v>
      </c>
      <c r="L229">
        <v>857.7</v>
      </c>
      <c r="M229">
        <v>292.83</v>
      </c>
      <c r="N229" t="s">
        <v>4971</v>
      </c>
      <c r="O229" t="s">
        <v>24</v>
      </c>
      <c r="P229" t="s">
        <v>25</v>
      </c>
      <c r="Q229">
        <v>0.6</v>
      </c>
      <c r="R229" t="s">
        <v>49</v>
      </c>
      <c r="S229" t="s">
        <v>4702</v>
      </c>
      <c r="T229" t="s">
        <v>4703</v>
      </c>
      <c r="U229">
        <v>383.51</v>
      </c>
      <c r="V229" t="s">
        <v>5132</v>
      </c>
      <c r="W229" t="s">
        <v>4968</v>
      </c>
      <c r="X229" t="s">
        <v>4999</v>
      </c>
      <c r="Y229" t="s">
        <v>4960</v>
      </c>
      <c r="Z229" t="s">
        <v>5133</v>
      </c>
      <c r="AA229" t="s">
        <v>4962</v>
      </c>
      <c r="AB229">
        <f>YEAR(Sales_Trans_2[[#This Row],[Transaction_Date]])</f>
        <v>2026</v>
      </c>
      <c r="AC229" t="str">
        <f>TEXT(Sales_Trans_2[[#This Row],[Transaction_Date]],"mmm")</f>
        <v>Aug</v>
      </c>
      <c r="AD229">
        <f>MONTH(Sales_Trans_2[[#This Row],[Transaction_Date]])</f>
        <v>8</v>
      </c>
      <c r="AE229" s="19">
        <f>IFERROR(Sales_Trans_2[[#This Row],[Profit]]/Sales_Trans_2[[#This Row],[Sales_Amount]],0)</f>
        <v>0.25451748324685142</v>
      </c>
      <c r="AF229" s="20" t="str">
        <f>IF(Sales_Trans_2[[#This Row],[Discount_Pct]]=0,"0%",
IF(Sales_Trans_2[[#This Row],[Discount_Pct]]&lt;=5,"1-5%",
IF(Sales_Trans_2[[#This Row],[Discount_Pct]]&lt;=10,"6-10%",
IF(Sales_Trans_2[[#This Row],[Discount_Pct]]&lt;=15,"11-15%","&gt;15%"))))</f>
        <v>0%</v>
      </c>
    </row>
    <row r="230" spans="1:32" x14ac:dyDescent="0.25">
      <c r="A230" t="s">
        <v>3416</v>
      </c>
      <c r="B230" s="10">
        <v>46005</v>
      </c>
      <c r="C230" t="s">
        <v>1895</v>
      </c>
      <c r="D230" t="s">
        <v>314</v>
      </c>
      <c r="E230" t="s">
        <v>1621</v>
      </c>
      <c r="F230" t="s">
        <v>1622</v>
      </c>
      <c r="G230">
        <v>5</v>
      </c>
      <c r="H230">
        <v>329.69</v>
      </c>
      <c r="I230">
        <v>0</v>
      </c>
      <c r="J230">
        <v>0</v>
      </c>
      <c r="K230">
        <v>1895.72</v>
      </c>
      <c r="L230">
        <v>1236.25</v>
      </c>
      <c r="M230">
        <v>659.47</v>
      </c>
      <c r="N230" t="s">
        <v>40</v>
      </c>
      <c r="O230" t="s">
        <v>24</v>
      </c>
      <c r="P230" t="s">
        <v>25</v>
      </c>
      <c r="Q230">
        <v>0.53472222222222221</v>
      </c>
      <c r="R230" t="s">
        <v>27</v>
      </c>
      <c r="S230" t="s">
        <v>4707</v>
      </c>
      <c r="T230" t="s">
        <v>4703</v>
      </c>
      <c r="U230">
        <v>329.69</v>
      </c>
      <c r="V230" t="s">
        <v>4967</v>
      </c>
      <c r="W230" t="s">
        <v>4968</v>
      </c>
      <c r="X230" t="s">
        <v>5048</v>
      </c>
      <c r="Y230" t="s">
        <v>5011</v>
      </c>
      <c r="Z230" t="s">
        <v>5138</v>
      </c>
      <c r="AA230" t="s">
        <v>4962</v>
      </c>
      <c r="AB230">
        <f>YEAR(Sales_Trans_2[[#This Row],[Transaction_Date]])</f>
        <v>2025</v>
      </c>
      <c r="AC230" t="str">
        <f>TEXT(Sales_Trans_2[[#This Row],[Transaction_Date]],"mmm")</f>
        <v>Dec</v>
      </c>
      <c r="AD230">
        <f>MONTH(Sales_Trans_2[[#This Row],[Transaction_Date]])</f>
        <v>12</v>
      </c>
      <c r="AE230" s="19">
        <f>IFERROR(Sales_Trans_2[[#This Row],[Profit]]/Sales_Trans_2[[#This Row],[Sales_Amount]],0)</f>
        <v>0.34787310362289792</v>
      </c>
      <c r="AF230" s="20" t="str">
        <f>IF(Sales_Trans_2[[#This Row],[Discount_Pct]]=0,"0%",
IF(Sales_Trans_2[[#This Row],[Discount_Pct]]&lt;=5,"1-5%",
IF(Sales_Trans_2[[#This Row],[Discount_Pct]]&lt;=10,"6-10%",
IF(Sales_Trans_2[[#This Row],[Discount_Pct]]&lt;=15,"11-15%","&gt;15%"))))</f>
        <v>0%</v>
      </c>
    </row>
    <row r="231" spans="1:32" x14ac:dyDescent="0.25">
      <c r="A231" t="s">
        <v>2480</v>
      </c>
      <c r="B231" s="10">
        <v>46068</v>
      </c>
      <c r="C231" t="s">
        <v>2481</v>
      </c>
      <c r="D231" t="s">
        <v>928</v>
      </c>
      <c r="E231" t="s">
        <v>187</v>
      </c>
      <c r="F231" t="s">
        <v>188</v>
      </c>
      <c r="G231">
        <v>5</v>
      </c>
      <c r="H231">
        <v>351.78</v>
      </c>
      <c r="I231">
        <v>0</v>
      </c>
      <c r="J231">
        <v>0</v>
      </c>
      <c r="K231">
        <v>2022.73</v>
      </c>
      <c r="L231">
        <v>1269.1500000000001</v>
      </c>
      <c r="M231">
        <v>753.58</v>
      </c>
      <c r="N231" t="s">
        <v>133</v>
      </c>
      <c r="O231" t="s">
        <v>24</v>
      </c>
      <c r="P231" t="s">
        <v>25</v>
      </c>
      <c r="Q231">
        <v>0.66597222222222219</v>
      </c>
      <c r="R231" t="s">
        <v>27</v>
      </c>
      <c r="S231" t="s">
        <v>4919</v>
      </c>
      <c r="T231" t="s">
        <v>4908</v>
      </c>
      <c r="U231">
        <v>351.78</v>
      </c>
      <c r="V231" t="s">
        <v>5201</v>
      </c>
      <c r="W231" t="s">
        <v>4968</v>
      </c>
      <c r="X231" t="s">
        <v>5199</v>
      </c>
      <c r="Y231" t="s">
        <v>4960</v>
      </c>
      <c r="Z231" t="s">
        <v>5200</v>
      </c>
      <c r="AA231" t="s">
        <v>4962</v>
      </c>
      <c r="AB231">
        <f>YEAR(Sales_Trans_2[[#This Row],[Transaction_Date]])</f>
        <v>2026</v>
      </c>
      <c r="AC231" t="str">
        <f>TEXT(Sales_Trans_2[[#This Row],[Transaction_Date]],"mmm")</f>
        <v>Feb</v>
      </c>
      <c r="AD231">
        <f>MONTH(Sales_Trans_2[[#This Row],[Transaction_Date]])</f>
        <v>2</v>
      </c>
      <c r="AE231" s="19">
        <f>IFERROR(Sales_Trans_2[[#This Row],[Profit]]/Sales_Trans_2[[#This Row],[Sales_Amount]],0)</f>
        <v>0.37255590217181733</v>
      </c>
      <c r="AF231" s="20" t="str">
        <f>IF(Sales_Trans_2[[#This Row],[Discount_Pct]]=0,"0%",
IF(Sales_Trans_2[[#This Row],[Discount_Pct]]&lt;=5,"1-5%",
IF(Sales_Trans_2[[#This Row],[Discount_Pct]]&lt;=10,"6-10%",
IF(Sales_Trans_2[[#This Row],[Discount_Pct]]&lt;=15,"11-15%","&gt;15%"))))</f>
        <v>0%</v>
      </c>
    </row>
    <row r="232" spans="1:32" x14ac:dyDescent="0.25">
      <c r="A232" t="s">
        <v>3768</v>
      </c>
      <c r="B232" s="10">
        <v>46019</v>
      </c>
      <c r="C232" t="s">
        <v>2302</v>
      </c>
      <c r="D232" t="s">
        <v>65</v>
      </c>
      <c r="E232" t="s">
        <v>85</v>
      </c>
      <c r="F232" t="s">
        <v>1711</v>
      </c>
      <c r="G232">
        <v>4</v>
      </c>
      <c r="H232">
        <v>172.63</v>
      </c>
      <c r="I232">
        <v>0</v>
      </c>
      <c r="J232">
        <v>0</v>
      </c>
      <c r="K232">
        <v>794.1</v>
      </c>
      <c r="L232">
        <v>568</v>
      </c>
      <c r="M232">
        <v>226.1</v>
      </c>
      <c r="N232" t="s">
        <v>40</v>
      </c>
      <c r="O232" t="s">
        <v>24</v>
      </c>
      <c r="P232" t="s">
        <v>25</v>
      </c>
      <c r="Q232">
        <v>0.66527777777777775</v>
      </c>
      <c r="R232" t="s">
        <v>27</v>
      </c>
      <c r="S232" t="s">
        <v>4719</v>
      </c>
      <c r="T232" t="s">
        <v>4703</v>
      </c>
      <c r="U232">
        <v>172.63</v>
      </c>
      <c r="V232" t="s">
        <v>5136</v>
      </c>
      <c r="W232" t="s">
        <v>4968</v>
      </c>
      <c r="X232" t="s">
        <v>5311</v>
      </c>
      <c r="Y232" t="s">
        <v>4960</v>
      </c>
      <c r="Z232" t="s">
        <v>5312</v>
      </c>
      <c r="AA232" t="s">
        <v>4962</v>
      </c>
      <c r="AB232">
        <f>YEAR(Sales_Trans_2[[#This Row],[Transaction_Date]])</f>
        <v>2025</v>
      </c>
      <c r="AC232" t="str">
        <f>TEXT(Sales_Trans_2[[#This Row],[Transaction_Date]],"mmm")</f>
        <v>Dec</v>
      </c>
      <c r="AD232">
        <f>MONTH(Sales_Trans_2[[#This Row],[Transaction_Date]])</f>
        <v>12</v>
      </c>
      <c r="AE232" s="19">
        <f>IFERROR(Sales_Trans_2[[#This Row],[Profit]]/Sales_Trans_2[[#This Row],[Sales_Amount]],0)</f>
        <v>0.28472484573731266</v>
      </c>
      <c r="AF232" s="20" t="str">
        <f>IF(Sales_Trans_2[[#This Row],[Discount_Pct]]=0,"0%",
IF(Sales_Trans_2[[#This Row],[Discount_Pct]]&lt;=5,"1-5%",
IF(Sales_Trans_2[[#This Row],[Discount_Pct]]&lt;=10,"6-10%",
IF(Sales_Trans_2[[#This Row],[Discount_Pct]]&lt;=15,"11-15%","&gt;15%"))))</f>
        <v>0%</v>
      </c>
    </row>
    <row r="233" spans="1:32" x14ac:dyDescent="0.25">
      <c r="A233" t="s">
        <v>781</v>
      </c>
      <c r="B233" s="10">
        <v>46102</v>
      </c>
      <c r="C233" t="s">
        <v>782</v>
      </c>
      <c r="D233" t="s">
        <v>65</v>
      </c>
      <c r="E233" t="s">
        <v>21</v>
      </c>
      <c r="F233" t="s">
        <v>783</v>
      </c>
      <c r="G233">
        <v>2</v>
      </c>
      <c r="H233">
        <v>172.63</v>
      </c>
      <c r="I233">
        <v>0</v>
      </c>
      <c r="J233">
        <v>0</v>
      </c>
      <c r="K233">
        <v>397.05</v>
      </c>
      <c r="L233">
        <v>284</v>
      </c>
      <c r="M233">
        <v>113.05</v>
      </c>
      <c r="N233" t="s">
        <v>68</v>
      </c>
      <c r="O233" t="s">
        <v>24</v>
      </c>
      <c r="P233" t="s">
        <v>25</v>
      </c>
      <c r="Q233">
        <v>0.80486111111111114</v>
      </c>
      <c r="R233" t="s">
        <v>27</v>
      </c>
      <c r="S233" t="s">
        <v>4719</v>
      </c>
      <c r="T233" t="s">
        <v>4703</v>
      </c>
      <c r="U233">
        <v>172.63</v>
      </c>
      <c r="V233" t="s">
        <v>5401</v>
      </c>
      <c r="W233" t="s">
        <v>4968</v>
      </c>
      <c r="X233" t="s">
        <v>5399</v>
      </c>
      <c r="Y233" t="s">
        <v>5007</v>
      </c>
      <c r="Z233" t="s">
        <v>5133</v>
      </c>
      <c r="AA233" t="s">
        <v>4962</v>
      </c>
      <c r="AB233">
        <f>YEAR(Sales_Trans_2[[#This Row],[Transaction_Date]])</f>
        <v>2026</v>
      </c>
      <c r="AC233" t="str">
        <f>TEXT(Sales_Trans_2[[#This Row],[Transaction_Date]],"mmm")</f>
        <v>Mar</v>
      </c>
      <c r="AD233">
        <f>MONTH(Sales_Trans_2[[#This Row],[Transaction_Date]])</f>
        <v>3</v>
      </c>
      <c r="AE233" s="19">
        <f>IFERROR(Sales_Trans_2[[#This Row],[Profit]]/Sales_Trans_2[[#This Row],[Sales_Amount]],0)</f>
        <v>0.28472484573731266</v>
      </c>
      <c r="AF233" s="20" t="str">
        <f>IF(Sales_Trans_2[[#This Row],[Discount_Pct]]=0,"0%",
IF(Sales_Trans_2[[#This Row],[Discount_Pct]]&lt;=5,"1-5%",
IF(Sales_Trans_2[[#This Row],[Discount_Pct]]&lt;=10,"6-10%",
IF(Sales_Trans_2[[#This Row],[Discount_Pct]]&lt;=15,"11-15%","&gt;15%"))))</f>
        <v>0%</v>
      </c>
    </row>
    <row r="234" spans="1:32" x14ac:dyDescent="0.25">
      <c r="A234" t="s">
        <v>3773</v>
      </c>
      <c r="B234" s="10">
        <v>46109</v>
      </c>
      <c r="C234" t="s">
        <v>1848</v>
      </c>
      <c r="D234" t="s">
        <v>59</v>
      </c>
      <c r="E234" t="s">
        <v>544</v>
      </c>
      <c r="F234" t="s">
        <v>545</v>
      </c>
      <c r="G234">
        <v>1</v>
      </c>
      <c r="H234">
        <v>342.46</v>
      </c>
      <c r="I234">
        <v>0</v>
      </c>
      <c r="J234">
        <v>0</v>
      </c>
      <c r="K234">
        <v>393.83</v>
      </c>
      <c r="L234">
        <v>271.77999999999997</v>
      </c>
      <c r="M234">
        <v>122.05</v>
      </c>
      <c r="N234" t="s">
        <v>23</v>
      </c>
      <c r="O234" t="s">
        <v>24</v>
      </c>
      <c r="P234" t="s">
        <v>25</v>
      </c>
      <c r="Q234">
        <v>0.50763888888888886</v>
      </c>
      <c r="R234" t="s">
        <v>27</v>
      </c>
      <c r="S234" t="s">
        <v>4721</v>
      </c>
      <c r="T234" t="s">
        <v>4703</v>
      </c>
      <c r="U234">
        <v>342.46</v>
      </c>
      <c r="V234" t="s">
        <v>5408</v>
      </c>
      <c r="W234" t="s">
        <v>4968</v>
      </c>
      <c r="X234" t="s">
        <v>5406</v>
      </c>
      <c r="Y234" t="s">
        <v>4960</v>
      </c>
      <c r="Z234" t="s">
        <v>5407</v>
      </c>
      <c r="AA234" t="s">
        <v>4962</v>
      </c>
      <c r="AB234">
        <f>YEAR(Sales_Trans_2[[#This Row],[Transaction_Date]])</f>
        <v>2026</v>
      </c>
      <c r="AC234" t="str">
        <f>TEXT(Sales_Trans_2[[#This Row],[Transaction_Date]],"mmm")</f>
        <v>Mar</v>
      </c>
      <c r="AD234">
        <f>MONTH(Sales_Trans_2[[#This Row],[Transaction_Date]])</f>
        <v>3</v>
      </c>
      <c r="AE234" s="19">
        <f>IFERROR(Sales_Trans_2[[#This Row],[Profit]]/Sales_Trans_2[[#This Row],[Sales_Amount]],0)</f>
        <v>0.30990528908412257</v>
      </c>
      <c r="AF234" s="20" t="str">
        <f>IF(Sales_Trans_2[[#This Row],[Discount_Pct]]=0,"0%",
IF(Sales_Trans_2[[#This Row],[Discount_Pct]]&lt;=5,"1-5%",
IF(Sales_Trans_2[[#This Row],[Discount_Pct]]&lt;=10,"6-10%",
IF(Sales_Trans_2[[#This Row],[Discount_Pct]]&lt;=15,"11-15%","&gt;15%"))))</f>
        <v>0%</v>
      </c>
    </row>
    <row r="235" spans="1:32" x14ac:dyDescent="0.25">
      <c r="A235" t="s">
        <v>2336</v>
      </c>
      <c r="B235" s="10">
        <v>46101</v>
      </c>
      <c r="C235" t="s">
        <v>660</v>
      </c>
      <c r="D235" t="s">
        <v>622</v>
      </c>
      <c r="E235" t="s">
        <v>704</v>
      </c>
      <c r="F235" t="s">
        <v>1270</v>
      </c>
      <c r="G235">
        <v>3</v>
      </c>
      <c r="H235">
        <v>327.08</v>
      </c>
      <c r="I235">
        <v>0</v>
      </c>
      <c r="J235">
        <v>0</v>
      </c>
      <c r="K235">
        <v>981.24</v>
      </c>
      <c r="L235">
        <v>823.83</v>
      </c>
      <c r="M235">
        <v>157.41</v>
      </c>
      <c r="N235" t="s">
        <v>23</v>
      </c>
      <c r="O235" t="s">
        <v>24</v>
      </c>
      <c r="P235" t="s">
        <v>25</v>
      </c>
      <c r="Q235">
        <v>0.59236111111111112</v>
      </c>
      <c r="R235" t="s">
        <v>49</v>
      </c>
      <c r="S235" t="s">
        <v>4836</v>
      </c>
      <c r="T235" t="s">
        <v>4828</v>
      </c>
      <c r="U235">
        <v>327.08</v>
      </c>
      <c r="V235" t="s">
        <v>5412</v>
      </c>
      <c r="W235" t="s">
        <v>4968</v>
      </c>
      <c r="X235" t="s">
        <v>5413</v>
      </c>
      <c r="Y235" t="s">
        <v>4970</v>
      </c>
      <c r="Z235" t="s">
        <v>4997</v>
      </c>
      <c r="AA235" t="s">
        <v>4962</v>
      </c>
      <c r="AB235">
        <f>YEAR(Sales_Trans_2[[#This Row],[Transaction_Date]])</f>
        <v>2026</v>
      </c>
      <c r="AC235" t="str">
        <f>TEXT(Sales_Trans_2[[#This Row],[Transaction_Date]],"mmm")</f>
        <v>Mar</v>
      </c>
      <c r="AD235">
        <f>MONTH(Sales_Trans_2[[#This Row],[Transaction_Date]])</f>
        <v>3</v>
      </c>
      <c r="AE235" s="19">
        <f>IFERROR(Sales_Trans_2[[#This Row],[Profit]]/Sales_Trans_2[[#This Row],[Sales_Amount]],0)</f>
        <v>0.16041946924299866</v>
      </c>
      <c r="AF235" s="20" t="str">
        <f>IF(Sales_Trans_2[[#This Row],[Discount_Pct]]=0,"0%",
IF(Sales_Trans_2[[#This Row],[Discount_Pct]]&lt;=5,"1-5%",
IF(Sales_Trans_2[[#This Row],[Discount_Pct]]&lt;=10,"6-10%",
IF(Sales_Trans_2[[#This Row],[Discount_Pct]]&lt;=15,"11-15%","&gt;15%"))))</f>
        <v>0%</v>
      </c>
    </row>
    <row r="236" spans="1:32" x14ac:dyDescent="0.25">
      <c r="A236" t="s">
        <v>999</v>
      </c>
      <c r="B236" s="10">
        <v>46358</v>
      </c>
      <c r="C236" t="s">
        <v>1000</v>
      </c>
      <c r="D236" t="s">
        <v>186</v>
      </c>
      <c r="E236" t="s">
        <v>913</v>
      </c>
      <c r="F236" t="s">
        <v>39</v>
      </c>
      <c r="G236">
        <v>2</v>
      </c>
      <c r="H236">
        <v>217.42</v>
      </c>
      <c r="I236">
        <v>0</v>
      </c>
      <c r="J236">
        <v>0</v>
      </c>
      <c r="K236">
        <v>434.84</v>
      </c>
      <c r="L236">
        <v>354.06</v>
      </c>
      <c r="M236">
        <v>80.78</v>
      </c>
      <c r="N236" t="s">
        <v>40</v>
      </c>
      <c r="O236" t="s">
        <v>24</v>
      </c>
      <c r="P236" t="s">
        <v>25</v>
      </c>
      <c r="Q236">
        <v>0.73888888888888893</v>
      </c>
      <c r="R236" t="s">
        <v>49</v>
      </c>
      <c r="S236" t="s">
        <v>4724</v>
      </c>
      <c r="T236" t="s">
        <v>4703</v>
      </c>
      <c r="U236">
        <v>217.42</v>
      </c>
      <c r="V236" t="s">
        <v>5153</v>
      </c>
      <c r="W236" t="s">
        <v>4968</v>
      </c>
      <c r="X236" t="s">
        <v>5430</v>
      </c>
      <c r="Y236" t="s">
        <v>5011</v>
      </c>
      <c r="Z236" t="s">
        <v>5063</v>
      </c>
      <c r="AA236" t="s">
        <v>4962</v>
      </c>
      <c r="AB236">
        <f>YEAR(Sales_Trans_2[[#This Row],[Transaction_Date]])</f>
        <v>2026</v>
      </c>
      <c r="AC236" t="str">
        <f>TEXT(Sales_Trans_2[[#This Row],[Transaction_Date]],"mmm")</f>
        <v>Dec</v>
      </c>
      <c r="AD236">
        <f>MONTH(Sales_Trans_2[[#This Row],[Transaction_Date]])</f>
        <v>12</v>
      </c>
      <c r="AE236" s="19">
        <f>IFERROR(Sales_Trans_2[[#This Row],[Profit]]/Sales_Trans_2[[#This Row],[Sales_Amount]],0)</f>
        <v>0.18576947842884742</v>
      </c>
      <c r="AF236" s="20" t="str">
        <f>IF(Sales_Trans_2[[#This Row],[Discount_Pct]]=0,"0%",
IF(Sales_Trans_2[[#This Row],[Discount_Pct]]&lt;=5,"1-5%",
IF(Sales_Trans_2[[#This Row],[Discount_Pct]]&lt;=10,"6-10%",
IF(Sales_Trans_2[[#This Row],[Discount_Pct]]&lt;=15,"11-15%","&gt;15%"))))</f>
        <v>0%</v>
      </c>
    </row>
    <row r="237" spans="1:32" x14ac:dyDescent="0.25">
      <c r="A237" t="s">
        <v>3896</v>
      </c>
      <c r="B237" s="10">
        <v>46108</v>
      </c>
      <c r="C237" t="s">
        <v>782</v>
      </c>
      <c r="D237" t="s">
        <v>856</v>
      </c>
      <c r="E237" t="s">
        <v>343</v>
      </c>
      <c r="F237" t="s">
        <v>344</v>
      </c>
      <c r="G237">
        <v>3</v>
      </c>
      <c r="H237">
        <v>275.70999999999998</v>
      </c>
      <c r="I237">
        <v>0</v>
      </c>
      <c r="J237">
        <v>0</v>
      </c>
      <c r="K237">
        <v>827.13</v>
      </c>
      <c r="L237">
        <v>618.9</v>
      </c>
      <c r="M237">
        <v>208.23</v>
      </c>
      <c r="N237" t="s">
        <v>133</v>
      </c>
      <c r="O237" t="s">
        <v>24</v>
      </c>
      <c r="P237" t="s">
        <v>25</v>
      </c>
      <c r="Q237">
        <v>0.59166666666666667</v>
      </c>
      <c r="R237" t="s">
        <v>49</v>
      </c>
      <c r="S237" t="s">
        <v>4825</v>
      </c>
      <c r="T237" t="s">
        <v>4805</v>
      </c>
      <c r="U237">
        <v>275.70999999999998</v>
      </c>
      <c r="V237" t="s">
        <v>5401</v>
      </c>
      <c r="W237" t="s">
        <v>4968</v>
      </c>
      <c r="X237" t="s">
        <v>5445</v>
      </c>
      <c r="Y237" t="s">
        <v>4977</v>
      </c>
      <c r="Z237" t="s">
        <v>5446</v>
      </c>
      <c r="AA237" t="s">
        <v>4962</v>
      </c>
      <c r="AB237">
        <f>YEAR(Sales_Trans_2[[#This Row],[Transaction_Date]])</f>
        <v>2026</v>
      </c>
      <c r="AC237" t="str">
        <f>TEXT(Sales_Trans_2[[#This Row],[Transaction_Date]],"mmm")</f>
        <v>Mar</v>
      </c>
      <c r="AD237">
        <f>MONTH(Sales_Trans_2[[#This Row],[Transaction_Date]])</f>
        <v>3</v>
      </c>
      <c r="AE237" s="19">
        <f>IFERROR(Sales_Trans_2[[#This Row],[Profit]]/Sales_Trans_2[[#This Row],[Sales_Amount]],0)</f>
        <v>0.25175002720249534</v>
      </c>
      <c r="AF237" s="20" t="str">
        <f>IF(Sales_Trans_2[[#This Row],[Discount_Pct]]=0,"0%",
IF(Sales_Trans_2[[#This Row],[Discount_Pct]]&lt;=5,"1-5%",
IF(Sales_Trans_2[[#This Row],[Discount_Pct]]&lt;=10,"6-10%",
IF(Sales_Trans_2[[#This Row],[Discount_Pct]]&lt;=15,"11-15%","&gt;15%"))))</f>
        <v>0%</v>
      </c>
    </row>
    <row r="238" spans="1:32" x14ac:dyDescent="0.25">
      <c r="A238" t="s">
        <v>70</v>
      </c>
      <c r="B238" s="10">
        <v>46110</v>
      </c>
      <c r="C238" t="s">
        <v>71</v>
      </c>
      <c r="D238" t="s">
        <v>65</v>
      </c>
      <c r="E238" t="s">
        <v>72</v>
      </c>
      <c r="F238" t="s">
        <v>73</v>
      </c>
      <c r="G238">
        <v>4</v>
      </c>
      <c r="H238">
        <v>172.63</v>
      </c>
      <c r="I238">
        <v>0</v>
      </c>
      <c r="J238">
        <v>0</v>
      </c>
      <c r="K238">
        <v>794.1</v>
      </c>
      <c r="L238">
        <v>568</v>
      </c>
      <c r="M238">
        <v>226.1</v>
      </c>
      <c r="N238" t="s">
        <v>40</v>
      </c>
      <c r="O238" t="s">
        <v>24</v>
      </c>
      <c r="P238" t="s">
        <v>25</v>
      </c>
      <c r="Q238">
        <v>0.71736111111111112</v>
      </c>
      <c r="R238" t="s">
        <v>27</v>
      </c>
      <c r="S238" t="s">
        <v>4719</v>
      </c>
      <c r="T238" t="s">
        <v>4703</v>
      </c>
      <c r="U238">
        <v>172.63</v>
      </c>
      <c r="V238" t="s">
        <v>5457</v>
      </c>
      <c r="W238" t="s">
        <v>4968</v>
      </c>
      <c r="X238" t="s">
        <v>5458</v>
      </c>
      <c r="Y238" t="s">
        <v>5007</v>
      </c>
      <c r="Z238" t="s">
        <v>5031</v>
      </c>
      <c r="AA238" t="s">
        <v>4962</v>
      </c>
      <c r="AB238">
        <f>YEAR(Sales_Trans_2[[#This Row],[Transaction_Date]])</f>
        <v>2026</v>
      </c>
      <c r="AC238" t="str">
        <f>TEXT(Sales_Trans_2[[#This Row],[Transaction_Date]],"mmm")</f>
        <v>Mar</v>
      </c>
      <c r="AD238">
        <f>MONTH(Sales_Trans_2[[#This Row],[Transaction_Date]])</f>
        <v>3</v>
      </c>
      <c r="AE238" s="19">
        <f>IFERROR(Sales_Trans_2[[#This Row],[Profit]]/Sales_Trans_2[[#This Row],[Sales_Amount]],0)</f>
        <v>0.28472484573731266</v>
      </c>
      <c r="AF238" s="20" t="str">
        <f>IF(Sales_Trans_2[[#This Row],[Discount_Pct]]=0,"0%",
IF(Sales_Trans_2[[#This Row],[Discount_Pct]]&lt;=5,"1-5%",
IF(Sales_Trans_2[[#This Row],[Discount_Pct]]&lt;=10,"6-10%",
IF(Sales_Trans_2[[#This Row],[Discount_Pct]]&lt;=15,"11-15%","&gt;15%"))))</f>
        <v>0%</v>
      </c>
    </row>
    <row r="239" spans="1:32" x14ac:dyDescent="0.25">
      <c r="A239" t="s">
        <v>1094</v>
      </c>
      <c r="B239" s="10">
        <v>46018</v>
      </c>
      <c r="C239" t="s">
        <v>1095</v>
      </c>
      <c r="D239" t="s">
        <v>1096</v>
      </c>
      <c r="E239" t="s">
        <v>72</v>
      </c>
      <c r="F239" t="s">
        <v>73</v>
      </c>
      <c r="G239">
        <v>2</v>
      </c>
      <c r="H239">
        <v>405.1</v>
      </c>
      <c r="I239">
        <v>0</v>
      </c>
      <c r="J239">
        <v>0</v>
      </c>
      <c r="K239">
        <v>931.73</v>
      </c>
      <c r="L239">
        <v>696.82</v>
      </c>
      <c r="M239">
        <v>234.91</v>
      </c>
      <c r="N239" t="s">
        <v>4971</v>
      </c>
      <c r="O239" t="s">
        <v>24</v>
      </c>
      <c r="P239" t="s">
        <v>25</v>
      </c>
      <c r="Q239">
        <v>0.52708333333333335</v>
      </c>
      <c r="R239" t="s">
        <v>27</v>
      </c>
      <c r="S239" t="s">
        <v>4869</v>
      </c>
      <c r="T239" t="s">
        <v>4864</v>
      </c>
      <c r="U239">
        <v>405.1</v>
      </c>
      <c r="V239" t="s">
        <v>5459</v>
      </c>
      <c r="W239" t="s">
        <v>4968</v>
      </c>
      <c r="X239" t="s">
        <v>5458</v>
      </c>
      <c r="Y239" t="s">
        <v>5007</v>
      </c>
      <c r="Z239" t="s">
        <v>5031</v>
      </c>
      <c r="AA239" t="s">
        <v>4962</v>
      </c>
      <c r="AB239">
        <f>YEAR(Sales_Trans_2[[#This Row],[Transaction_Date]])</f>
        <v>2025</v>
      </c>
      <c r="AC239" t="str">
        <f>TEXT(Sales_Trans_2[[#This Row],[Transaction_Date]],"mmm")</f>
        <v>Dec</v>
      </c>
      <c r="AD239">
        <f>MONTH(Sales_Trans_2[[#This Row],[Transaction_Date]])</f>
        <v>12</v>
      </c>
      <c r="AE239" s="19">
        <f>IFERROR(Sales_Trans_2[[#This Row],[Profit]]/Sales_Trans_2[[#This Row],[Sales_Amount]],0)</f>
        <v>0.25212239597308234</v>
      </c>
      <c r="AF239" s="20" t="str">
        <f>IF(Sales_Trans_2[[#This Row],[Discount_Pct]]=0,"0%",
IF(Sales_Trans_2[[#This Row],[Discount_Pct]]&lt;=5,"1-5%",
IF(Sales_Trans_2[[#This Row],[Discount_Pct]]&lt;=10,"6-10%",
IF(Sales_Trans_2[[#This Row],[Discount_Pct]]&lt;=15,"11-15%","&gt;15%"))))</f>
        <v>0%</v>
      </c>
    </row>
    <row r="240" spans="1:32" x14ac:dyDescent="0.25">
      <c r="A240" t="s">
        <v>1648</v>
      </c>
      <c r="B240" s="10">
        <v>46205</v>
      </c>
      <c r="C240" t="s">
        <v>1649</v>
      </c>
      <c r="D240" t="s">
        <v>1650</v>
      </c>
      <c r="E240" t="s">
        <v>38</v>
      </c>
      <c r="F240" t="s">
        <v>1651</v>
      </c>
      <c r="G240">
        <v>1</v>
      </c>
      <c r="H240">
        <v>232.2</v>
      </c>
      <c r="I240">
        <v>0</v>
      </c>
      <c r="J240">
        <v>0</v>
      </c>
      <c r="K240">
        <v>267.02999999999997</v>
      </c>
      <c r="L240">
        <v>160.97999999999999</v>
      </c>
      <c r="M240">
        <v>106.05</v>
      </c>
      <c r="N240" t="s">
        <v>47</v>
      </c>
      <c r="O240" t="s">
        <v>24</v>
      </c>
      <c r="P240" t="s">
        <v>25</v>
      </c>
      <c r="Q240">
        <v>0.57638888888888884</v>
      </c>
      <c r="R240" t="s">
        <v>27</v>
      </c>
      <c r="S240" t="s">
        <v>4800</v>
      </c>
      <c r="T240" t="s">
        <v>4776</v>
      </c>
      <c r="U240">
        <v>232.2</v>
      </c>
      <c r="V240" t="s">
        <v>5287</v>
      </c>
      <c r="W240" t="s">
        <v>4968</v>
      </c>
      <c r="X240" t="s">
        <v>5488</v>
      </c>
      <c r="Y240" t="s">
        <v>5007</v>
      </c>
      <c r="Z240" t="s">
        <v>4989</v>
      </c>
      <c r="AA240" t="s">
        <v>4962</v>
      </c>
      <c r="AB240">
        <f>YEAR(Sales_Trans_2[[#This Row],[Transaction_Date]])</f>
        <v>2026</v>
      </c>
      <c r="AC240" t="str">
        <f>TEXT(Sales_Trans_2[[#This Row],[Transaction_Date]],"mmm")</f>
        <v>Jul</v>
      </c>
      <c r="AD240">
        <f>MONTH(Sales_Trans_2[[#This Row],[Transaction_Date]])</f>
        <v>7</v>
      </c>
      <c r="AE240" s="19">
        <f>IFERROR(Sales_Trans_2[[#This Row],[Profit]]/Sales_Trans_2[[#This Row],[Sales_Amount]],0)</f>
        <v>0.39714638804628699</v>
      </c>
      <c r="AF240" s="20" t="str">
        <f>IF(Sales_Trans_2[[#This Row],[Discount_Pct]]=0,"0%",
IF(Sales_Trans_2[[#This Row],[Discount_Pct]]&lt;=5,"1-5%",
IF(Sales_Trans_2[[#This Row],[Discount_Pct]]&lt;=10,"6-10%",
IF(Sales_Trans_2[[#This Row],[Discount_Pct]]&lt;=15,"11-15%","&gt;15%"))))</f>
        <v>0%</v>
      </c>
    </row>
    <row r="241" spans="1:32" x14ac:dyDescent="0.25">
      <c r="A241" t="s">
        <v>4556</v>
      </c>
      <c r="B241" s="10">
        <v>46046</v>
      </c>
      <c r="C241" t="s">
        <v>3386</v>
      </c>
      <c r="D241" t="s">
        <v>101</v>
      </c>
      <c r="E241" t="s">
        <v>248</v>
      </c>
      <c r="F241" t="s">
        <v>249</v>
      </c>
      <c r="G241">
        <v>1</v>
      </c>
      <c r="H241">
        <v>434.65</v>
      </c>
      <c r="I241">
        <v>0</v>
      </c>
      <c r="J241">
        <v>0</v>
      </c>
      <c r="K241">
        <v>499.85</v>
      </c>
      <c r="L241">
        <v>351.63</v>
      </c>
      <c r="M241">
        <v>148.22</v>
      </c>
      <c r="N241" t="s">
        <v>23</v>
      </c>
      <c r="O241" t="s">
        <v>24</v>
      </c>
      <c r="P241" t="s">
        <v>25</v>
      </c>
      <c r="Q241">
        <v>0.86111111111111116</v>
      </c>
      <c r="R241" t="s">
        <v>27</v>
      </c>
      <c r="S241" t="s">
        <v>4676</v>
      </c>
      <c r="T241" t="s">
        <v>4672</v>
      </c>
      <c r="U241">
        <v>434.65</v>
      </c>
      <c r="V241" t="s">
        <v>5496</v>
      </c>
      <c r="W241" t="s">
        <v>4968</v>
      </c>
      <c r="X241" t="s">
        <v>5316</v>
      </c>
      <c r="Y241" t="s">
        <v>5011</v>
      </c>
      <c r="Z241" t="s">
        <v>5317</v>
      </c>
      <c r="AA241" t="s">
        <v>4962</v>
      </c>
      <c r="AB241">
        <f>YEAR(Sales_Trans_2[[#This Row],[Transaction_Date]])</f>
        <v>2026</v>
      </c>
      <c r="AC241" t="str">
        <f>TEXT(Sales_Trans_2[[#This Row],[Transaction_Date]],"mmm")</f>
        <v>Jan</v>
      </c>
      <c r="AD241">
        <f>MONTH(Sales_Trans_2[[#This Row],[Transaction_Date]])</f>
        <v>1</v>
      </c>
      <c r="AE241" s="19">
        <f>IFERROR(Sales_Trans_2[[#This Row],[Profit]]/Sales_Trans_2[[#This Row],[Sales_Amount]],0)</f>
        <v>0.29652895868760626</v>
      </c>
      <c r="AF241" s="20" t="str">
        <f>IF(Sales_Trans_2[[#This Row],[Discount_Pct]]=0,"0%",
IF(Sales_Trans_2[[#This Row],[Discount_Pct]]&lt;=5,"1-5%",
IF(Sales_Trans_2[[#This Row],[Discount_Pct]]&lt;=10,"6-10%",
IF(Sales_Trans_2[[#This Row],[Discount_Pct]]&lt;=15,"11-15%","&gt;15%"))))</f>
        <v>0%</v>
      </c>
    </row>
    <row r="242" spans="1:32" x14ac:dyDescent="0.25">
      <c r="A242" t="s">
        <v>4012</v>
      </c>
      <c r="B242" s="10">
        <v>46113</v>
      </c>
      <c r="C242" t="s">
        <v>1349</v>
      </c>
      <c r="D242" t="s">
        <v>1305</v>
      </c>
      <c r="E242" t="s">
        <v>232</v>
      </c>
      <c r="F242" t="s">
        <v>233</v>
      </c>
      <c r="G242">
        <v>3</v>
      </c>
      <c r="H242">
        <v>490.22</v>
      </c>
      <c r="I242">
        <v>0</v>
      </c>
      <c r="J242">
        <v>0</v>
      </c>
      <c r="K242">
        <v>1691.26</v>
      </c>
      <c r="L242">
        <v>1120.74</v>
      </c>
      <c r="M242">
        <v>570.52</v>
      </c>
      <c r="N242" t="s">
        <v>40</v>
      </c>
      <c r="O242" t="s">
        <v>24</v>
      </c>
      <c r="P242" t="s">
        <v>25</v>
      </c>
      <c r="Q242">
        <v>0.75347222222222221</v>
      </c>
      <c r="R242" t="s">
        <v>27</v>
      </c>
      <c r="S242" t="s">
        <v>4911</v>
      </c>
      <c r="T242" t="s">
        <v>4908</v>
      </c>
      <c r="U242">
        <v>490.22</v>
      </c>
      <c r="V242" t="s">
        <v>5505</v>
      </c>
      <c r="W242" t="s">
        <v>4968</v>
      </c>
      <c r="X242" t="s">
        <v>5081</v>
      </c>
      <c r="Y242" t="s">
        <v>4970</v>
      </c>
      <c r="Z242" t="s">
        <v>5079</v>
      </c>
      <c r="AA242" t="s">
        <v>4962</v>
      </c>
      <c r="AB242">
        <f>YEAR(Sales_Trans_2[[#This Row],[Transaction_Date]])</f>
        <v>2026</v>
      </c>
      <c r="AC242" t="str">
        <f>TEXT(Sales_Trans_2[[#This Row],[Transaction_Date]],"mmm")</f>
        <v>Apr</v>
      </c>
      <c r="AD242">
        <f>MONTH(Sales_Trans_2[[#This Row],[Transaction_Date]])</f>
        <v>4</v>
      </c>
      <c r="AE242" s="19">
        <f>IFERROR(Sales_Trans_2[[#This Row],[Profit]]/Sales_Trans_2[[#This Row],[Sales_Amount]],0)</f>
        <v>0.33733429514090085</v>
      </c>
      <c r="AF242" s="20" t="str">
        <f>IF(Sales_Trans_2[[#This Row],[Discount_Pct]]=0,"0%",
IF(Sales_Trans_2[[#This Row],[Discount_Pct]]&lt;=5,"1-5%",
IF(Sales_Trans_2[[#This Row],[Discount_Pct]]&lt;=10,"6-10%",
IF(Sales_Trans_2[[#This Row],[Discount_Pct]]&lt;=15,"11-15%","&gt;15%"))))</f>
        <v>0%</v>
      </c>
    </row>
    <row r="243" spans="1:32" x14ac:dyDescent="0.25">
      <c r="A243" t="s">
        <v>4589</v>
      </c>
      <c r="B243" s="10">
        <v>45973</v>
      </c>
      <c r="C243" t="s">
        <v>1594</v>
      </c>
      <c r="D243" t="s">
        <v>1305</v>
      </c>
      <c r="E243" t="s">
        <v>291</v>
      </c>
      <c r="F243" t="s">
        <v>233</v>
      </c>
      <c r="G243">
        <v>3</v>
      </c>
      <c r="H243">
        <v>490.22</v>
      </c>
      <c r="I243">
        <v>0</v>
      </c>
      <c r="J243">
        <v>0</v>
      </c>
      <c r="K243">
        <v>1470.66</v>
      </c>
      <c r="L243">
        <v>1120.74</v>
      </c>
      <c r="M243">
        <v>349.92</v>
      </c>
      <c r="N243" t="s">
        <v>133</v>
      </c>
      <c r="O243" t="s">
        <v>24</v>
      </c>
      <c r="P243" t="s">
        <v>25</v>
      </c>
      <c r="Q243">
        <v>0.51180555555555551</v>
      </c>
      <c r="R243" t="s">
        <v>49</v>
      </c>
      <c r="S243" t="s">
        <v>4911</v>
      </c>
      <c r="T243" t="s">
        <v>4908</v>
      </c>
      <c r="U243">
        <v>490.22</v>
      </c>
      <c r="V243" t="s">
        <v>5483</v>
      </c>
      <c r="W243" t="s">
        <v>4968</v>
      </c>
      <c r="X243" t="s">
        <v>5081</v>
      </c>
      <c r="Y243" t="s">
        <v>4970</v>
      </c>
      <c r="Z243" t="s">
        <v>5131</v>
      </c>
      <c r="AA243" t="s">
        <v>4962</v>
      </c>
      <c r="AB243">
        <f>YEAR(Sales_Trans_2[[#This Row],[Transaction_Date]])</f>
        <v>2025</v>
      </c>
      <c r="AC243" t="str">
        <f>TEXT(Sales_Trans_2[[#This Row],[Transaction_Date]],"mmm")</f>
        <v>Nov</v>
      </c>
      <c r="AD243">
        <f>MONTH(Sales_Trans_2[[#This Row],[Transaction_Date]])</f>
        <v>11</v>
      </c>
      <c r="AE243" s="19">
        <f>IFERROR(Sales_Trans_2[[#This Row],[Profit]]/Sales_Trans_2[[#This Row],[Sales_Amount]],0)</f>
        <v>0.2379339888213455</v>
      </c>
      <c r="AF243" s="20" t="str">
        <f>IF(Sales_Trans_2[[#This Row],[Discount_Pct]]=0,"0%",
IF(Sales_Trans_2[[#This Row],[Discount_Pct]]&lt;=5,"1-5%",
IF(Sales_Trans_2[[#This Row],[Discount_Pct]]&lt;=10,"6-10%",
IF(Sales_Trans_2[[#This Row],[Discount_Pct]]&lt;=15,"11-15%","&gt;15%"))))</f>
        <v>0%</v>
      </c>
    </row>
    <row r="244" spans="1:32" x14ac:dyDescent="0.25">
      <c r="A244" t="s">
        <v>3556</v>
      </c>
      <c r="B244" s="10">
        <v>46022</v>
      </c>
      <c r="C244" t="s">
        <v>916</v>
      </c>
      <c r="D244" t="s">
        <v>302</v>
      </c>
      <c r="E244" t="s">
        <v>254</v>
      </c>
      <c r="F244" t="s">
        <v>255</v>
      </c>
      <c r="G244">
        <v>5</v>
      </c>
      <c r="H244">
        <v>343.56</v>
      </c>
      <c r="I244">
        <v>0</v>
      </c>
      <c r="J244">
        <v>0</v>
      </c>
      <c r="K244">
        <v>1717.8</v>
      </c>
      <c r="L244">
        <v>1081.5999999999999</v>
      </c>
      <c r="M244">
        <v>636.20000000000005</v>
      </c>
      <c r="N244" t="s">
        <v>133</v>
      </c>
      <c r="O244" t="s">
        <v>24</v>
      </c>
      <c r="P244" t="s">
        <v>25</v>
      </c>
      <c r="Q244">
        <v>0.73750000000000004</v>
      </c>
      <c r="R244" t="s">
        <v>49</v>
      </c>
      <c r="S244" t="s">
        <v>4655</v>
      </c>
      <c r="T244" t="s">
        <v>4636</v>
      </c>
      <c r="U244">
        <v>343.56</v>
      </c>
      <c r="V244" t="s">
        <v>5539</v>
      </c>
      <c r="W244" t="s">
        <v>4968</v>
      </c>
      <c r="X244" t="s">
        <v>5435</v>
      </c>
      <c r="Y244" t="s">
        <v>5018</v>
      </c>
      <c r="Z244" t="s">
        <v>5436</v>
      </c>
      <c r="AA244" t="s">
        <v>4962</v>
      </c>
      <c r="AB244">
        <f>YEAR(Sales_Trans_2[[#This Row],[Transaction_Date]])</f>
        <v>2025</v>
      </c>
      <c r="AC244" t="str">
        <f>TEXT(Sales_Trans_2[[#This Row],[Transaction_Date]],"mmm")</f>
        <v>Dec</v>
      </c>
      <c r="AD244">
        <f>MONTH(Sales_Trans_2[[#This Row],[Transaction_Date]])</f>
        <v>12</v>
      </c>
      <c r="AE244" s="19">
        <f>IFERROR(Sales_Trans_2[[#This Row],[Profit]]/Sales_Trans_2[[#This Row],[Sales_Amount]],0)</f>
        <v>0.37035743392711612</v>
      </c>
      <c r="AF244" s="20" t="str">
        <f>IF(Sales_Trans_2[[#This Row],[Discount_Pct]]=0,"0%",
IF(Sales_Trans_2[[#This Row],[Discount_Pct]]&lt;=5,"1-5%",
IF(Sales_Trans_2[[#This Row],[Discount_Pct]]&lt;=10,"6-10%",
IF(Sales_Trans_2[[#This Row],[Discount_Pct]]&lt;=15,"11-15%","&gt;15%"))))</f>
        <v>0%</v>
      </c>
    </row>
    <row r="245" spans="1:32" x14ac:dyDescent="0.25">
      <c r="A245" t="s">
        <v>2794</v>
      </c>
      <c r="B245" s="10">
        <v>46004</v>
      </c>
      <c r="C245" t="s">
        <v>616</v>
      </c>
      <c r="D245" t="s">
        <v>2158</v>
      </c>
      <c r="E245" t="s">
        <v>78</v>
      </c>
      <c r="F245" t="s">
        <v>79</v>
      </c>
      <c r="G245">
        <v>5</v>
      </c>
      <c r="H245">
        <v>91.61</v>
      </c>
      <c r="I245">
        <v>0</v>
      </c>
      <c r="J245">
        <v>0</v>
      </c>
      <c r="K245">
        <v>526.76</v>
      </c>
      <c r="L245">
        <v>353.5</v>
      </c>
      <c r="M245">
        <v>173.26</v>
      </c>
      <c r="N245" t="s">
        <v>40</v>
      </c>
      <c r="O245" t="s">
        <v>24</v>
      </c>
      <c r="P245" t="s">
        <v>25</v>
      </c>
      <c r="Q245">
        <v>0.52777777777777779</v>
      </c>
      <c r="R245" t="s">
        <v>27</v>
      </c>
      <c r="S245" t="s">
        <v>4929</v>
      </c>
      <c r="T245" t="s">
        <v>4930</v>
      </c>
      <c r="U245">
        <v>91.61</v>
      </c>
      <c r="V245" t="s">
        <v>5546</v>
      </c>
      <c r="W245" t="s">
        <v>4968</v>
      </c>
      <c r="X245" t="s">
        <v>5359</v>
      </c>
      <c r="Y245" t="s">
        <v>4960</v>
      </c>
      <c r="Z245" t="s">
        <v>5360</v>
      </c>
      <c r="AA245" t="s">
        <v>4962</v>
      </c>
      <c r="AB245">
        <f>YEAR(Sales_Trans_2[[#This Row],[Transaction_Date]])</f>
        <v>2025</v>
      </c>
      <c r="AC245" t="str">
        <f>TEXT(Sales_Trans_2[[#This Row],[Transaction_Date]],"mmm")</f>
        <v>Dec</v>
      </c>
      <c r="AD245">
        <f>MONTH(Sales_Trans_2[[#This Row],[Transaction_Date]])</f>
        <v>12</v>
      </c>
      <c r="AE245" s="19">
        <f>IFERROR(Sales_Trans_2[[#This Row],[Profit]]/Sales_Trans_2[[#This Row],[Sales_Amount]],0)</f>
        <v>0.32891639456298882</v>
      </c>
      <c r="AF245" s="20" t="str">
        <f>IF(Sales_Trans_2[[#This Row],[Discount_Pct]]=0,"0%",
IF(Sales_Trans_2[[#This Row],[Discount_Pct]]&lt;=5,"1-5%",
IF(Sales_Trans_2[[#This Row],[Discount_Pct]]&lt;=10,"6-10%",
IF(Sales_Trans_2[[#This Row],[Discount_Pct]]&lt;=15,"11-15%","&gt;15%"))))</f>
        <v>0%</v>
      </c>
    </row>
    <row r="246" spans="1:32" x14ac:dyDescent="0.25">
      <c r="A246" t="s">
        <v>2969</v>
      </c>
      <c r="B246" s="10">
        <v>46206</v>
      </c>
      <c r="C246" t="s">
        <v>1958</v>
      </c>
      <c r="D246" t="s">
        <v>52</v>
      </c>
      <c r="E246" t="s">
        <v>795</v>
      </c>
      <c r="F246" t="s">
        <v>796</v>
      </c>
      <c r="G246">
        <v>5</v>
      </c>
      <c r="H246">
        <v>313.47000000000003</v>
      </c>
      <c r="I246">
        <v>0</v>
      </c>
      <c r="J246">
        <v>0</v>
      </c>
      <c r="K246">
        <v>1802.45</v>
      </c>
      <c r="L246">
        <v>1230.5999999999999</v>
      </c>
      <c r="M246">
        <v>571.85</v>
      </c>
      <c r="N246" t="s">
        <v>133</v>
      </c>
      <c r="O246" t="s">
        <v>24</v>
      </c>
      <c r="P246" t="s">
        <v>25</v>
      </c>
      <c r="Q246">
        <v>0.51875000000000004</v>
      </c>
      <c r="R246" t="s">
        <v>27</v>
      </c>
      <c r="S246" t="s">
        <v>4701</v>
      </c>
      <c r="T246" t="s">
        <v>4672</v>
      </c>
      <c r="U246">
        <v>313.47000000000003</v>
      </c>
      <c r="V246" t="s">
        <v>5573</v>
      </c>
      <c r="W246" t="s">
        <v>4968</v>
      </c>
      <c r="X246" t="s">
        <v>5574</v>
      </c>
      <c r="Y246" t="s">
        <v>5007</v>
      </c>
      <c r="Z246" t="s">
        <v>5454</v>
      </c>
      <c r="AA246" t="s">
        <v>4962</v>
      </c>
      <c r="AB246">
        <f>YEAR(Sales_Trans_2[[#This Row],[Transaction_Date]])</f>
        <v>2026</v>
      </c>
      <c r="AC246" t="str">
        <f>TEXT(Sales_Trans_2[[#This Row],[Transaction_Date]],"mmm")</f>
        <v>Jul</v>
      </c>
      <c r="AD246">
        <f>MONTH(Sales_Trans_2[[#This Row],[Transaction_Date]])</f>
        <v>7</v>
      </c>
      <c r="AE246" s="19">
        <f>IFERROR(Sales_Trans_2[[#This Row],[Profit]]/Sales_Trans_2[[#This Row],[Sales_Amount]],0)</f>
        <v>0.31726261477433493</v>
      </c>
      <c r="AF246" s="20" t="str">
        <f>IF(Sales_Trans_2[[#This Row],[Discount_Pct]]=0,"0%",
IF(Sales_Trans_2[[#This Row],[Discount_Pct]]&lt;=5,"1-5%",
IF(Sales_Trans_2[[#This Row],[Discount_Pct]]&lt;=10,"6-10%",
IF(Sales_Trans_2[[#This Row],[Discount_Pct]]&lt;=15,"11-15%","&gt;15%"))))</f>
        <v>0%</v>
      </c>
    </row>
    <row r="247" spans="1:32" x14ac:dyDescent="0.25">
      <c r="A247" t="s">
        <v>1957</v>
      </c>
      <c r="B247" s="10">
        <v>46025</v>
      </c>
      <c r="C247" t="s">
        <v>1958</v>
      </c>
      <c r="D247" t="s">
        <v>732</v>
      </c>
      <c r="E247" t="s">
        <v>1682</v>
      </c>
      <c r="F247" t="s">
        <v>1959</v>
      </c>
      <c r="G247">
        <v>1</v>
      </c>
      <c r="H247">
        <v>661.91</v>
      </c>
      <c r="I247">
        <v>0</v>
      </c>
      <c r="J247">
        <v>0</v>
      </c>
      <c r="K247">
        <v>761.2</v>
      </c>
      <c r="L247">
        <v>398.72</v>
      </c>
      <c r="M247">
        <v>362.48</v>
      </c>
      <c r="N247" t="s">
        <v>133</v>
      </c>
      <c r="O247" t="s">
        <v>24</v>
      </c>
      <c r="P247" t="s">
        <v>25</v>
      </c>
      <c r="Q247">
        <v>0.55625000000000002</v>
      </c>
      <c r="R247" t="s">
        <v>27</v>
      </c>
      <c r="S247" t="s">
        <v>4662</v>
      </c>
      <c r="T247" t="s">
        <v>4636</v>
      </c>
      <c r="U247">
        <v>661.91</v>
      </c>
      <c r="V247" t="s">
        <v>5573</v>
      </c>
      <c r="W247" t="s">
        <v>4968</v>
      </c>
      <c r="X247" t="s">
        <v>5270</v>
      </c>
      <c r="Y247" t="s">
        <v>5011</v>
      </c>
      <c r="Z247" t="s">
        <v>5160</v>
      </c>
      <c r="AA247" t="s">
        <v>4962</v>
      </c>
      <c r="AB247">
        <f>YEAR(Sales_Trans_2[[#This Row],[Transaction_Date]])</f>
        <v>2026</v>
      </c>
      <c r="AC247" t="str">
        <f>TEXT(Sales_Trans_2[[#This Row],[Transaction_Date]],"mmm")</f>
        <v>Jan</v>
      </c>
      <c r="AD247">
        <f>MONTH(Sales_Trans_2[[#This Row],[Transaction_Date]])</f>
        <v>1</v>
      </c>
      <c r="AE247" s="19">
        <f>IFERROR(Sales_Trans_2[[#This Row],[Profit]]/Sales_Trans_2[[#This Row],[Sales_Amount]],0)</f>
        <v>0.47619548081975827</v>
      </c>
      <c r="AF247" s="20" t="str">
        <f>IF(Sales_Trans_2[[#This Row],[Discount_Pct]]=0,"0%",
IF(Sales_Trans_2[[#This Row],[Discount_Pct]]&lt;=5,"1-5%",
IF(Sales_Trans_2[[#This Row],[Discount_Pct]]&lt;=10,"6-10%",
IF(Sales_Trans_2[[#This Row],[Discount_Pct]]&lt;=15,"11-15%","&gt;15%"))))</f>
        <v>0%</v>
      </c>
    </row>
    <row r="248" spans="1:32" x14ac:dyDescent="0.25">
      <c r="A248" t="s">
        <v>2313</v>
      </c>
      <c r="B248" s="10">
        <v>46050</v>
      </c>
      <c r="C248" t="s">
        <v>1958</v>
      </c>
      <c r="D248" t="s">
        <v>777</v>
      </c>
      <c r="E248" t="s">
        <v>114</v>
      </c>
      <c r="F248" t="s">
        <v>531</v>
      </c>
      <c r="G248">
        <v>1</v>
      </c>
      <c r="H248">
        <v>86.11</v>
      </c>
      <c r="I248">
        <v>0</v>
      </c>
      <c r="J248">
        <v>0</v>
      </c>
      <c r="K248">
        <v>86.11</v>
      </c>
      <c r="L248">
        <v>68.17</v>
      </c>
      <c r="M248">
        <v>17.940000000000001</v>
      </c>
      <c r="N248" t="s">
        <v>23</v>
      </c>
      <c r="O248" t="s">
        <v>24</v>
      </c>
      <c r="P248" t="s">
        <v>25</v>
      </c>
      <c r="Q248">
        <v>0.38124999999999998</v>
      </c>
      <c r="R248" t="s">
        <v>49</v>
      </c>
      <c r="S248" t="s">
        <v>4818</v>
      </c>
      <c r="T248" t="s">
        <v>4805</v>
      </c>
      <c r="U248">
        <v>86.11</v>
      </c>
      <c r="V248" t="s">
        <v>5573</v>
      </c>
      <c r="W248" t="s">
        <v>4968</v>
      </c>
      <c r="X248" t="s">
        <v>5575</v>
      </c>
      <c r="Y248" t="s">
        <v>5007</v>
      </c>
      <c r="Z248" t="s">
        <v>5524</v>
      </c>
      <c r="AA248" t="s">
        <v>4962</v>
      </c>
      <c r="AB248">
        <f>YEAR(Sales_Trans_2[[#This Row],[Transaction_Date]])</f>
        <v>2026</v>
      </c>
      <c r="AC248" t="str">
        <f>TEXT(Sales_Trans_2[[#This Row],[Transaction_Date]],"mmm")</f>
        <v>Jan</v>
      </c>
      <c r="AD248">
        <f>MONTH(Sales_Trans_2[[#This Row],[Transaction_Date]])</f>
        <v>1</v>
      </c>
      <c r="AE248" s="19">
        <f>IFERROR(Sales_Trans_2[[#This Row],[Profit]]/Sales_Trans_2[[#This Row],[Sales_Amount]],0)</f>
        <v>0.20833817210544653</v>
      </c>
      <c r="AF248" s="20" t="str">
        <f>IF(Sales_Trans_2[[#This Row],[Discount_Pct]]=0,"0%",
IF(Sales_Trans_2[[#This Row],[Discount_Pct]]&lt;=5,"1-5%",
IF(Sales_Trans_2[[#This Row],[Discount_Pct]]&lt;=10,"6-10%",
IF(Sales_Trans_2[[#This Row],[Discount_Pct]]&lt;=15,"11-15%","&gt;15%"))))</f>
        <v>0%</v>
      </c>
    </row>
    <row r="249" spans="1:32" x14ac:dyDescent="0.25">
      <c r="A249" t="s">
        <v>3858</v>
      </c>
      <c r="B249" s="10">
        <v>46067</v>
      </c>
      <c r="C249" t="s">
        <v>431</v>
      </c>
      <c r="D249" t="s">
        <v>197</v>
      </c>
      <c r="E249" t="s">
        <v>1157</v>
      </c>
      <c r="F249" t="s">
        <v>1158</v>
      </c>
      <c r="G249">
        <v>5</v>
      </c>
      <c r="H249">
        <v>121.9</v>
      </c>
      <c r="I249">
        <v>0</v>
      </c>
      <c r="J249">
        <v>0</v>
      </c>
      <c r="K249">
        <v>700.92</v>
      </c>
      <c r="L249">
        <v>544.6</v>
      </c>
      <c r="M249">
        <v>156.32</v>
      </c>
      <c r="N249" t="s">
        <v>23</v>
      </c>
      <c r="O249" t="s">
        <v>24</v>
      </c>
      <c r="P249" t="s">
        <v>25</v>
      </c>
      <c r="Q249">
        <v>0.42430555555555555</v>
      </c>
      <c r="R249" t="s">
        <v>27</v>
      </c>
      <c r="S249" t="s">
        <v>4902</v>
      </c>
      <c r="T249" t="s">
        <v>4887</v>
      </c>
      <c r="U249">
        <v>121.9</v>
      </c>
      <c r="V249" t="s">
        <v>5652</v>
      </c>
      <c r="W249" t="s">
        <v>4968</v>
      </c>
      <c r="X249" t="s">
        <v>5179</v>
      </c>
      <c r="Y249" t="s">
        <v>5007</v>
      </c>
      <c r="Z249" t="s">
        <v>5180</v>
      </c>
      <c r="AA249" t="s">
        <v>4962</v>
      </c>
      <c r="AB249">
        <f>YEAR(Sales_Trans_2[[#This Row],[Transaction_Date]])</f>
        <v>2026</v>
      </c>
      <c r="AC249" t="str">
        <f>TEXT(Sales_Trans_2[[#This Row],[Transaction_Date]],"mmm")</f>
        <v>Feb</v>
      </c>
      <c r="AD249">
        <f>MONTH(Sales_Trans_2[[#This Row],[Transaction_Date]])</f>
        <v>2</v>
      </c>
      <c r="AE249" s="19">
        <f>IFERROR(Sales_Trans_2[[#This Row],[Profit]]/Sales_Trans_2[[#This Row],[Sales_Amount]],0)</f>
        <v>0.22302117217371456</v>
      </c>
      <c r="AF249" s="20" t="str">
        <f>IF(Sales_Trans_2[[#This Row],[Discount_Pct]]=0,"0%",
IF(Sales_Trans_2[[#This Row],[Discount_Pct]]&lt;=5,"1-5%",
IF(Sales_Trans_2[[#This Row],[Discount_Pct]]&lt;=10,"6-10%",
IF(Sales_Trans_2[[#This Row],[Discount_Pct]]&lt;=15,"11-15%","&gt;15%"))))</f>
        <v>0%</v>
      </c>
    </row>
    <row r="250" spans="1:32" x14ac:dyDescent="0.25">
      <c r="A250" t="s">
        <v>3038</v>
      </c>
      <c r="B250" s="10">
        <v>46024</v>
      </c>
      <c r="C250" t="s">
        <v>1486</v>
      </c>
      <c r="D250" t="s">
        <v>2958</v>
      </c>
      <c r="E250" t="s">
        <v>617</v>
      </c>
      <c r="F250" t="s">
        <v>618</v>
      </c>
      <c r="G250">
        <v>1</v>
      </c>
      <c r="H250">
        <v>414.29</v>
      </c>
      <c r="I250">
        <v>0</v>
      </c>
      <c r="J250">
        <v>0</v>
      </c>
      <c r="K250">
        <v>476.43</v>
      </c>
      <c r="L250">
        <v>314.26</v>
      </c>
      <c r="M250">
        <v>162.16999999999999</v>
      </c>
      <c r="N250" t="s">
        <v>133</v>
      </c>
      <c r="O250" t="s">
        <v>24</v>
      </c>
      <c r="P250" t="s">
        <v>25</v>
      </c>
      <c r="Q250">
        <v>0.84791666666666665</v>
      </c>
      <c r="R250" t="s">
        <v>27</v>
      </c>
      <c r="S250" t="s">
        <v>4813</v>
      </c>
      <c r="T250" t="s">
        <v>4805</v>
      </c>
      <c r="U250">
        <v>414.29</v>
      </c>
      <c r="V250" t="s">
        <v>5659</v>
      </c>
      <c r="W250" t="s">
        <v>4968</v>
      </c>
      <c r="X250" t="s">
        <v>5010</v>
      </c>
      <c r="Y250" t="s">
        <v>5011</v>
      </c>
      <c r="Z250" t="s">
        <v>5012</v>
      </c>
      <c r="AA250" t="s">
        <v>4962</v>
      </c>
      <c r="AB250">
        <f>YEAR(Sales_Trans_2[[#This Row],[Transaction_Date]])</f>
        <v>2026</v>
      </c>
      <c r="AC250" t="str">
        <f>TEXT(Sales_Trans_2[[#This Row],[Transaction_Date]],"mmm")</f>
        <v>Jan</v>
      </c>
      <c r="AD250">
        <f>MONTH(Sales_Trans_2[[#This Row],[Transaction_Date]])</f>
        <v>1</v>
      </c>
      <c r="AE250" s="19">
        <f>IFERROR(Sales_Trans_2[[#This Row],[Profit]]/Sales_Trans_2[[#This Row],[Sales_Amount]],0)</f>
        <v>0.34038578594966729</v>
      </c>
      <c r="AF250" s="20" t="str">
        <f>IF(Sales_Trans_2[[#This Row],[Discount_Pct]]=0,"0%",
IF(Sales_Trans_2[[#This Row],[Discount_Pct]]&lt;=5,"1-5%",
IF(Sales_Trans_2[[#This Row],[Discount_Pct]]&lt;=10,"6-10%",
IF(Sales_Trans_2[[#This Row],[Discount_Pct]]&lt;=15,"11-15%","&gt;15%"))))</f>
        <v>0%</v>
      </c>
    </row>
    <row r="251" spans="1:32" x14ac:dyDescent="0.25">
      <c r="A251" t="s">
        <v>1299</v>
      </c>
      <c r="B251" s="10">
        <v>46084</v>
      </c>
      <c r="C251" t="s">
        <v>1300</v>
      </c>
      <c r="D251" t="s">
        <v>1189</v>
      </c>
      <c r="E251" t="s">
        <v>72</v>
      </c>
      <c r="F251" t="s">
        <v>73</v>
      </c>
      <c r="G251">
        <v>2</v>
      </c>
      <c r="H251">
        <v>188.64</v>
      </c>
      <c r="I251">
        <v>0</v>
      </c>
      <c r="J251">
        <v>0</v>
      </c>
      <c r="K251">
        <v>377.28</v>
      </c>
      <c r="L251">
        <v>316.56</v>
      </c>
      <c r="M251">
        <v>60.72</v>
      </c>
      <c r="N251" t="s">
        <v>40</v>
      </c>
      <c r="O251" t="s">
        <v>24</v>
      </c>
      <c r="P251" t="s">
        <v>25</v>
      </c>
      <c r="Q251">
        <v>0.39652777777777776</v>
      </c>
      <c r="R251" t="s">
        <v>49</v>
      </c>
      <c r="S251" t="s">
        <v>4882</v>
      </c>
      <c r="T251" t="s">
        <v>4864</v>
      </c>
      <c r="U251">
        <v>188.64</v>
      </c>
      <c r="V251" t="s">
        <v>5672</v>
      </c>
      <c r="W251" t="s">
        <v>4968</v>
      </c>
      <c r="X251" t="s">
        <v>5458</v>
      </c>
      <c r="Y251" t="s">
        <v>5007</v>
      </c>
      <c r="Z251" t="s">
        <v>5031</v>
      </c>
      <c r="AA251" t="s">
        <v>4962</v>
      </c>
      <c r="AB251">
        <f>YEAR(Sales_Trans_2[[#This Row],[Transaction_Date]])</f>
        <v>2026</v>
      </c>
      <c r="AC251" t="str">
        <f>TEXT(Sales_Trans_2[[#This Row],[Transaction_Date]],"mmm")</f>
        <v>Mar</v>
      </c>
      <c r="AD251">
        <f>MONTH(Sales_Trans_2[[#This Row],[Transaction_Date]])</f>
        <v>3</v>
      </c>
      <c r="AE251" s="19">
        <f>IFERROR(Sales_Trans_2[[#This Row],[Profit]]/Sales_Trans_2[[#This Row],[Sales_Amount]],0)</f>
        <v>0.16094147582697202</v>
      </c>
      <c r="AF251" s="20" t="str">
        <f>IF(Sales_Trans_2[[#This Row],[Discount_Pct]]=0,"0%",
IF(Sales_Trans_2[[#This Row],[Discount_Pct]]&lt;=5,"1-5%",
IF(Sales_Trans_2[[#This Row],[Discount_Pct]]&lt;=10,"6-10%",
IF(Sales_Trans_2[[#This Row],[Discount_Pct]]&lt;=15,"11-15%","&gt;15%"))))</f>
        <v>0%</v>
      </c>
    </row>
    <row r="252" spans="1:32" x14ac:dyDescent="0.25">
      <c r="A252" t="s">
        <v>2806</v>
      </c>
      <c r="B252" s="10">
        <v>46327</v>
      </c>
      <c r="C252" t="s">
        <v>2807</v>
      </c>
      <c r="D252" t="s">
        <v>891</v>
      </c>
      <c r="E252" t="s">
        <v>639</v>
      </c>
      <c r="F252" t="s">
        <v>1365</v>
      </c>
      <c r="G252">
        <v>1</v>
      </c>
      <c r="H252">
        <v>425.88</v>
      </c>
      <c r="I252">
        <v>0</v>
      </c>
      <c r="J252">
        <v>0</v>
      </c>
      <c r="K252">
        <v>489.76</v>
      </c>
      <c r="L252">
        <v>357.47</v>
      </c>
      <c r="M252">
        <v>132.29</v>
      </c>
      <c r="N252" t="s">
        <v>23</v>
      </c>
      <c r="O252" t="s">
        <v>24</v>
      </c>
      <c r="P252" t="s">
        <v>25</v>
      </c>
      <c r="Q252">
        <v>0.45069444444444445</v>
      </c>
      <c r="R252" t="s">
        <v>27</v>
      </c>
      <c r="S252" t="s">
        <v>4831</v>
      </c>
      <c r="T252" t="s">
        <v>4828</v>
      </c>
      <c r="U252">
        <v>425.88</v>
      </c>
      <c r="V252" t="s">
        <v>5685</v>
      </c>
      <c r="W252" t="s">
        <v>4968</v>
      </c>
      <c r="X252" t="s">
        <v>4985</v>
      </c>
      <c r="Y252" t="s">
        <v>4970</v>
      </c>
      <c r="Z252" t="s">
        <v>4986</v>
      </c>
      <c r="AA252" t="s">
        <v>4962</v>
      </c>
      <c r="AB252">
        <f>YEAR(Sales_Trans_2[[#This Row],[Transaction_Date]])</f>
        <v>2026</v>
      </c>
      <c r="AC252" t="str">
        <f>TEXT(Sales_Trans_2[[#This Row],[Transaction_Date]],"mmm")</f>
        <v>Nov</v>
      </c>
      <c r="AD252">
        <f>MONTH(Sales_Trans_2[[#This Row],[Transaction_Date]])</f>
        <v>11</v>
      </c>
      <c r="AE252" s="19">
        <f>IFERROR(Sales_Trans_2[[#This Row],[Profit]]/Sales_Trans_2[[#This Row],[Sales_Amount]],0)</f>
        <v>0.27011189153871284</v>
      </c>
      <c r="AF252" s="20" t="str">
        <f>IF(Sales_Trans_2[[#This Row],[Discount_Pct]]=0,"0%",
IF(Sales_Trans_2[[#This Row],[Discount_Pct]]&lt;=5,"1-5%",
IF(Sales_Trans_2[[#This Row],[Discount_Pct]]&lt;=10,"6-10%",
IF(Sales_Trans_2[[#This Row],[Discount_Pct]]&lt;=15,"11-15%","&gt;15%"))))</f>
        <v>0%</v>
      </c>
    </row>
    <row r="253" spans="1:32" x14ac:dyDescent="0.25">
      <c r="A253" t="s">
        <v>1560</v>
      </c>
      <c r="B253" s="10">
        <v>46236</v>
      </c>
      <c r="C253" t="s">
        <v>1561</v>
      </c>
      <c r="D253" t="s">
        <v>247</v>
      </c>
      <c r="E253" t="s">
        <v>808</v>
      </c>
      <c r="F253" t="s">
        <v>1170</v>
      </c>
      <c r="G253">
        <v>4</v>
      </c>
      <c r="H253">
        <v>317.72000000000003</v>
      </c>
      <c r="I253">
        <v>0</v>
      </c>
      <c r="J253">
        <v>0</v>
      </c>
      <c r="K253">
        <v>1461.51</v>
      </c>
      <c r="L253">
        <v>1086.1199999999999</v>
      </c>
      <c r="M253">
        <v>375.39</v>
      </c>
      <c r="N253" t="s">
        <v>4971</v>
      </c>
      <c r="O253" t="s">
        <v>24</v>
      </c>
      <c r="P253" t="s">
        <v>25</v>
      </c>
      <c r="Q253">
        <v>0.88680555555555551</v>
      </c>
      <c r="R253" t="s">
        <v>27</v>
      </c>
      <c r="S253" t="s">
        <v>4897</v>
      </c>
      <c r="T253" t="s">
        <v>4887</v>
      </c>
      <c r="U253">
        <v>223.15</v>
      </c>
      <c r="V253" t="s">
        <v>5728</v>
      </c>
      <c r="W253" t="s">
        <v>4968</v>
      </c>
      <c r="X253" t="s">
        <v>5176</v>
      </c>
      <c r="Y253" t="s">
        <v>5011</v>
      </c>
      <c r="Z253" t="s">
        <v>5703</v>
      </c>
      <c r="AA253" t="s">
        <v>4962</v>
      </c>
      <c r="AB253">
        <f>YEAR(Sales_Trans_2[[#This Row],[Transaction_Date]])</f>
        <v>2026</v>
      </c>
      <c r="AC253" t="str">
        <f>TEXT(Sales_Trans_2[[#This Row],[Transaction_Date]],"mmm")</f>
        <v>Aug</v>
      </c>
      <c r="AD253">
        <f>MONTH(Sales_Trans_2[[#This Row],[Transaction_Date]])</f>
        <v>8</v>
      </c>
      <c r="AE253" s="19">
        <f>IFERROR(Sales_Trans_2[[#This Row],[Profit]]/Sales_Trans_2[[#This Row],[Sales_Amount]],0)</f>
        <v>0.25685079130488331</v>
      </c>
      <c r="AF253" s="20" t="str">
        <f>IF(Sales_Trans_2[[#This Row],[Discount_Pct]]=0,"0%",
IF(Sales_Trans_2[[#This Row],[Discount_Pct]]&lt;=5,"1-5%",
IF(Sales_Trans_2[[#This Row],[Discount_Pct]]&lt;=10,"6-10%",
IF(Sales_Trans_2[[#This Row],[Discount_Pct]]&lt;=15,"11-15%","&gt;15%"))))</f>
        <v>0%</v>
      </c>
    </row>
    <row r="254" spans="1:32" x14ac:dyDescent="0.25">
      <c r="A254" t="s">
        <v>2639</v>
      </c>
      <c r="B254" s="10">
        <v>46010</v>
      </c>
      <c r="C254" t="s">
        <v>225</v>
      </c>
      <c r="D254" t="s">
        <v>1096</v>
      </c>
      <c r="E254" t="s">
        <v>254</v>
      </c>
      <c r="F254" t="s">
        <v>255</v>
      </c>
      <c r="G254">
        <v>2</v>
      </c>
      <c r="H254">
        <v>405.1</v>
      </c>
      <c r="I254">
        <v>0</v>
      </c>
      <c r="J254">
        <v>0</v>
      </c>
      <c r="K254">
        <v>810.2</v>
      </c>
      <c r="L254">
        <v>696.82</v>
      </c>
      <c r="M254">
        <v>113.38</v>
      </c>
      <c r="N254" t="s">
        <v>23</v>
      </c>
      <c r="O254" t="s">
        <v>24</v>
      </c>
      <c r="P254" t="s">
        <v>25</v>
      </c>
      <c r="Q254">
        <v>0.51111111111111107</v>
      </c>
      <c r="R254" t="s">
        <v>49</v>
      </c>
      <c r="S254" t="s">
        <v>4869</v>
      </c>
      <c r="T254" t="s">
        <v>4864</v>
      </c>
      <c r="U254">
        <v>405.1</v>
      </c>
      <c r="V254" t="s">
        <v>5760</v>
      </c>
      <c r="W254" t="s">
        <v>4968</v>
      </c>
      <c r="X254" t="s">
        <v>5435</v>
      </c>
      <c r="Y254" t="s">
        <v>5018</v>
      </c>
      <c r="Z254" t="s">
        <v>5436</v>
      </c>
      <c r="AA254" t="s">
        <v>4962</v>
      </c>
      <c r="AB254">
        <f>YEAR(Sales_Trans_2[[#This Row],[Transaction_Date]])</f>
        <v>2025</v>
      </c>
      <c r="AC254" t="str">
        <f>TEXT(Sales_Trans_2[[#This Row],[Transaction_Date]],"mmm")</f>
        <v>Dec</v>
      </c>
      <c r="AD254">
        <f>MONTH(Sales_Trans_2[[#This Row],[Transaction_Date]])</f>
        <v>12</v>
      </c>
      <c r="AE254" s="19">
        <f>IFERROR(Sales_Trans_2[[#This Row],[Profit]]/Sales_Trans_2[[#This Row],[Sales_Amount]],0)</f>
        <v>0.13994075536904466</v>
      </c>
      <c r="AF254" s="20" t="str">
        <f>IF(Sales_Trans_2[[#This Row],[Discount_Pct]]=0,"0%",
IF(Sales_Trans_2[[#This Row],[Discount_Pct]]&lt;=5,"1-5%",
IF(Sales_Trans_2[[#This Row],[Discount_Pct]]&lt;=10,"6-10%",
IF(Sales_Trans_2[[#This Row],[Discount_Pct]]&lt;=15,"11-15%","&gt;15%"))))</f>
        <v>0%</v>
      </c>
    </row>
    <row r="255" spans="1:32" x14ac:dyDescent="0.25">
      <c r="A255" t="s">
        <v>4365</v>
      </c>
      <c r="B255" s="10">
        <v>46113</v>
      </c>
      <c r="C255" t="s">
        <v>1597</v>
      </c>
      <c r="D255" t="s">
        <v>399</v>
      </c>
      <c r="E255" t="s">
        <v>623</v>
      </c>
      <c r="F255" t="s">
        <v>742</v>
      </c>
      <c r="G255">
        <v>1</v>
      </c>
      <c r="H255">
        <v>99.93</v>
      </c>
      <c r="I255">
        <v>0</v>
      </c>
      <c r="J255">
        <v>0</v>
      </c>
      <c r="K255">
        <v>114.92</v>
      </c>
      <c r="L255">
        <v>86.05</v>
      </c>
      <c r="M255">
        <v>28.87</v>
      </c>
      <c r="N255" t="s">
        <v>47</v>
      </c>
      <c r="O255" t="s">
        <v>24</v>
      </c>
      <c r="P255" t="s">
        <v>25</v>
      </c>
      <c r="Q255">
        <v>0.50763888888888886</v>
      </c>
      <c r="R255" t="s">
        <v>27</v>
      </c>
      <c r="S255" t="s">
        <v>4693</v>
      </c>
      <c r="T255" t="s">
        <v>4672</v>
      </c>
      <c r="U255">
        <v>99.93</v>
      </c>
      <c r="V255" t="s">
        <v>5765</v>
      </c>
      <c r="W255" t="s">
        <v>4968</v>
      </c>
      <c r="X255" t="s">
        <v>5198</v>
      </c>
      <c r="Y255" t="s">
        <v>4960</v>
      </c>
      <c r="Z255" t="s">
        <v>5196</v>
      </c>
      <c r="AA255" t="s">
        <v>4962</v>
      </c>
      <c r="AB255">
        <f>YEAR(Sales_Trans_2[[#This Row],[Transaction_Date]])</f>
        <v>2026</v>
      </c>
      <c r="AC255" t="str">
        <f>TEXT(Sales_Trans_2[[#This Row],[Transaction_Date]],"mmm")</f>
        <v>Apr</v>
      </c>
      <c r="AD255">
        <f>MONTH(Sales_Trans_2[[#This Row],[Transaction_Date]])</f>
        <v>4</v>
      </c>
      <c r="AE255" s="19">
        <f>IFERROR(Sales_Trans_2[[#This Row],[Profit]]/Sales_Trans_2[[#This Row],[Sales_Amount]],0)</f>
        <v>0.25121823877479987</v>
      </c>
      <c r="AF255" s="20" t="str">
        <f>IF(Sales_Trans_2[[#This Row],[Discount_Pct]]=0,"0%",
IF(Sales_Trans_2[[#This Row],[Discount_Pct]]&lt;=5,"1-5%",
IF(Sales_Trans_2[[#This Row],[Discount_Pct]]&lt;=10,"6-10%",
IF(Sales_Trans_2[[#This Row],[Discount_Pct]]&lt;=15,"11-15%","&gt;15%"))))</f>
        <v>0%</v>
      </c>
    </row>
    <row r="256" spans="1:32" x14ac:dyDescent="0.25">
      <c r="A256" t="s">
        <v>3087</v>
      </c>
      <c r="B256" s="10">
        <v>45728</v>
      </c>
      <c r="C256" t="s">
        <v>2481</v>
      </c>
      <c r="D256" t="s">
        <v>1225</v>
      </c>
      <c r="E256" t="s">
        <v>148</v>
      </c>
      <c r="F256" t="s">
        <v>149</v>
      </c>
      <c r="G256">
        <v>4</v>
      </c>
      <c r="H256">
        <v>182.3</v>
      </c>
      <c r="I256">
        <v>0</v>
      </c>
      <c r="J256">
        <v>0</v>
      </c>
      <c r="K256">
        <v>729.2</v>
      </c>
      <c r="L256">
        <v>430.4</v>
      </c>
      <c r="M256">
        <v>298.8</v>
      </c>
      <c r="N256" t="s">
        <v>133</v>
      </c>
      <c r="O256" t="s">
        <v>24</v>
      </c>
      <c r="P256" t="s">
        <v>25</v>
      </c>
      <c r="Q256">
        <v>0.91527777777777775</v>
      </c>
      <c r="R256" t="s">
        <v>49</v>
      </c>
      <c r="S256" t="s">
        <v>4664</v>
      </c>
      <c r="T256" t="s">
        <v>4636</v>
      </c>
      <c r="U256">
        <v>182.3</v>
      </c>
      <c r="V256" t="s">
        <v>5201</v>
      </c>
      <c r="W256" t="s">
        <v>4968</v>
      </c>
      <c r="X256" t="s">
        <v>5666</v>
      </c>
      <c r="Y256" t="s">
        <v>4970</v>
      </c>
      <c r="Z256" t="s">
        <v>5135</v>
      </c>
      <c r="AA256" t="s">
        <v>4962</v>
      </c>
      <c r="AB256">
        <f>YEAR(Sales_Trans_2[[#This Row],[Transaction_Date]])</f>
        <v>2025</v>
      </c>
      <c r="AC256" t="str">
        <f>TEXT(Sales_Trans_2[[#This Row],[Transaction_Date]],"mmm")</f>
        <v>Mar</v>
      </c>
      <c r="AD256">
        <f>MONTH(Sales_Trans_2[[#This Row],[Transaction_Date]])</f>
        <v>3</v>
      </c>
      <c r="AE256" s="19">
        <f>IFERROR(Sales_Trans_2[[#This Row],[Profit]]/Sales_Trans_2[[#This Row],[Sales_Amount]],0)</f>
        <v>0.4097641250685683</v>
      </c>
      <c r="AF256" s="20" t="str">
        <f>IF(Sales_Trans_2[[#This Row],[Discount_Pct]]=0,"0%",
IF(Sales_Trans_2[[#This Row],[Discount_Pct]]&lt;=5,"1-5%",
IF(Sales_Trans_2[[#This Row],[Discount_Pct]]&lt;=10,"6-10%",
IF(Sales_Trans_2[[#This Row],[Discount_Pct]]&lt;=15,"11-15%","&gt;15%"))))</f>
        <v>0%</v>
      </c>
    </row>
    <row r="257" spans="1:32" x14ac:dyDescent="0.25">
      <c r="A257" t="s">
        <v>2920</v>
      </c>
      <c r="B257" s="10">
        <v>45990</v>
      </c>
      <c r="C257" t="s">
        <v>1095</v>
      </c>
      <c r="D257" t="s">
        <v>147</v>
      </c>
      <c r="E257" t="s">
        <v>1252</v>
      </c>
      <c r="F257" t="s">
        <v>1335</v>
      </c>
      <c r="G257">
        <v>5</v>
      </c>
      <c r="H257">
        <v>332.73</v>
      </c>
      <c r="I257">
        <v>0</v>
      </c>
      <c r="J257">
        <v>0</v>
      </c>
      <c r="K257">
        <v>1913.2</v>
      </c>
      <c r="L257">
        <v>1306.0999999999999</v>
      </c>
      <c r="M257">
        <v>607.1</v>
      </c>
      <c r="N257" t="s">
        <v>47</v>
      </c>
      <c r="O257" t="s">
        <v>24</v>
      </c>
      <c r="P257" t="s">
        <v>25</v>
      </c>
      <c r="Q257">
        <v>0.73124999999999996</v>
      </c>
      <c r="R257" t="s">
        <v>27</v>
      </c>
      <c r="S257" t="s">
        <v>4717</v>
      </c>
      <c r="T257" t="s">
        <v>4703</v>
      </c>
      <c r="U257">
        <v>332.73</v>
      </c>
      <c r="V257" t="s">
        <v>5459</v>
      </c>
      <c r="W257" t="s">
        <v>4968</v>
      </c>
      <c r="X257" t="s">
        <v>5627</v>
      </c>
      <c r="Y257" t="s">
        <v>5018</v>
      </c>
      <c r="Z257" t="s">
        <v>5498</v>
      </c>
      <c r="AA257" t="s">
        <v>4962</v>
      </c>
      <c r="AB257">
        <f>YEAR(Sales_Trans_2[[#This Row],[Transaction_Date]])</f>
        <v>2025</v>
      </c>
      <c r="AC257" t="str">
        <f>TEXT(Sales_Trans_2[[#This Row],[Transaction_Date]],"mmm")</f>
        <v>Nov</v>
      </c>
      <c r="AD257">
        <f>MONTH(Sales_Trans_2[[#This Row],[Transaction_Date]])</f>
        <v>11</v>
      </c>
      <c r="AE257" s="19">
        <f>IFERROR(Sales_Trans_2[[#This Row],[Profit]]/Sales_Trans_2[[#This Row],[Sales_Amount]],0)</f>
        <v>0.31732176458289779</v>
      </c>
      <c r="AF257" s="20" t="str">
        <f>IF(Sales_Trans_2[[#This Row],[Discount_Pct]]=0,"0%",
IF(Sales_Trans_2[[#This Row],[Discount_Pct]]&lt;=5,"1-5%",
IF(Sales_Trans_2[[#This Row],[Discount_Pct]]&lt;=10,"6-10%",
IF(Sales_Trans_2[[#This Row],[Discount_Pct]]&lt;=15,"11-15%","&gt;15%"))))</f>
        <v>0%</v>
      </c>
    </row>
    <row r="258" spans="1:32" x14ac:dyDescent="0.25">
      <c r="A258" t="s">
        <v>3796</v>
      </c>
      <c r="B258" s="10">
        <v>45990</v>
      </c>
      <c r="C258" t="s">
        <v>1058</v>
      </c>
      <c r="D258" t="s">
        <v>714</v>
      </c>
      <c r="E258" t="s">
        <v>1157</v>
      </c>
      <c r="F258" t="s">
        <v>1158</v>
      </c>
      <c r="G258">
        <v>1</v>
      </c>
      <c r="H258">
        <v>161.03</v>
      </c>
      <c r="I258">
        <v>0</v>
      </c>
      <c r="J258">
        <v>0</v>
      </c>
      <c r="K258">
        <v>185.18</v>
      </c>
      <c r="L258">
        <v>124.24</v>
      </c>
      <c r="M258">
        <v>60.94</v>
      </c>
      <c r="N258" t="s">
        <v>47</v>
      </c>
      <c r="O258" t="s">
        <v>24</v>
      </c>
      <c r="P258" t="s">
        <v>25</v>
      </c>
      <c r="Q258">
        <v>0.56874999999999998</v>
      </c>
      <c r="R258" t="s">
        <v>27</v>
      </c>
      <c r="S258" t="s">
        <v>4653</v>
      </c>
      <c r="T258" t="s">
        <v>4672</v>
      </c>
      <c r="U258">
        <v>161.03</v>
      </c>
      <c r="V258" t="s">
        <v>5102</v>
      </c>
      <c r="W258" t="s">
        <v>4968</v>
      </c>
      <c r="X258" t="s">
        <v>5179</v>
      </c>
      <c r="Y258" t="s">
        <v>5007</v>
      </c>
      <c r="Z258" t="s">
        <v>5180</v>
      </c>
      <c r="AA258" t="s">
        <v>4962</v>
      </c>
      <c r="AB258">
        <f>YEAR(Sales_Trans_2[[#This Row],[Transaction_Date]])</f>
        <v>2025</v>
      </c>
      <c r="AC258" t="str">
        <f>TEXT(Sales_Trans_2[[#This Row],[Transaction_Date]],"mmm")</f>
        <v>Nov</v>
      </c>
      <c r="AD258">
        <f>MONTH(Sales_Trans_2[[#This Row],[Transaction_Date]])</f>
        <v>11</v>
      </c>
      <c r="AE258" s="19">
        <f>IFERROR(Sales_Trans_2[[#This Row],[Profit]]/Sales_Trans_2[[#This Row],[Sales_Amount]],0)</f>
        <v>0.3290852143860028</v>
      </c>
      <c r="AF258" s="20" t="str">
        <f>IF(Sales_Trans_2[[#This Row],[Discount_Pct]]=0,"0%",
IF(Sales_Trans_2[[#This Row],[Discount_Pct]]&lt;=5,"1-5%",
IF(Sales_Trans_2[[#This Row],[Discount_Pct]]&lt;=10,"6-10%",
IF(Sales_Trans_2[[#This Row],[Discount_Pct]]&lt;=15,"11-15%","&gt;15%"))))</f>
        <v>0%</v>
      </c>
    </row>
    <row r="259" spans="1:32" x14ac:dyDescent="0.25">
      <c r="A259" t="s">
        <v>1234</v>
      </c>
      <c r="B259" s="10">
        <v>45985</v>
      </c>
      <c r="C259" t="s">
        <v>1235</v>
      </c>
      <c r="D259" t="s">
        <v>1030</v>
      </c>
      <c r="E259" t="s">
        <v>78</v>
      </c>
      <c r="F259" t="s">
        <v>79</v>
      </c>
      <c r="G259">
        <v>2</v>
      </c>
      <c r="H259">
        <v>277.42</v>
      </c>
      <c r="I259">
        <v>0</v>
      </c>
      <c r="J259">
        <v>0</v>
      </c>
      <c r="K259">
        <v>554.84</v>
      </c>
      <c r="L259">
        <v>398.32</v>
      </c>
      <c r="M259">
        <v>156.52000000000001</v>
      </c>
      <c r="N259" t="s">
        <v>68</v>
      </c>
      <c r="O259" t="s">
        <v>24</v>
      </c>
      <c r="P259" t="s">
        <v>25</v>
      </c>
      <c r="Q259">
        <v>0.68263888888888891</v>
      </c>
      <c r="R259" t="s">
        <v>49</v>
      </c>
      <c r="S259" t="s">
        <v>4794</v>
      </c>
      <c r="T259" t="s">
        <v>4776</v>
      </c>
      <c r="U259">
        <v>159.5</v>
      </c>
      <c r="V259" t="s">
        <v>5576</v>
      </c>
      <c r="W259" t="s">
        <v>4968</v>
      </c>
      <c r="X259" t="s">
        <v>5359</v>
      </c>
      <c r="Y259" t="s">
        <v>4960</v>
      </c>
      <c r="Z259" t="s">
        <v>5360</v>
      </c>
      <c r="AA259" t="s">
        <v>4962</v>
      </c>
      <c r="AB259">
        <f>YEAR(Sales_Trans_2[[#This Row],[Transaction_Date]])</f>
        <v>2025</v>
      </c>
      <c r="AC259" t="str">
        <f>TEXT(Sales_Trans_2[[#This Row],[Transaction_Date]],"mmm")</f>
        <v>Nov</v>
      </c>
      <c r="AD259">
        <f>MONTH(Sales_Trans_2[[#This Row],[Transaction_Date]])</f>
        <v>11</v>
      </c>
      <c r="AE259" s="19">
        <f>IFERROR(Sales_Trans_2[[#This Row],[Profit]]/Sales_Trans_2[[#This Row],[Sales_Amount]],0)</f>
        <v>0.28209934395501407</v>
      </c>
      <c r="AF259" s="20" t="str">
        <f>IF(Sales_Trans_2[[#This Row],[Discount_Pct]]=0,"0%",
IF(Sales_Trans_2[[#This Row],[Discount_Pct]]&lt;=5,"1-5%",
IF(Sales_Trans_2[[#This Row],[Discount_Pct]]&lt;=10,"6-10%",
IF(Sales_Trans_2[[#This Row],[Discount_Pct]]&lt;=15,"11-15%","&gt;15%"))))</f>
        <v>0%</v>
      </c>
    </row>
    <row r="260" spans="1:32" x14ac:dyDescent="0.25">
      <c r="A260" t="s">
        <v>3809</v>
      </c>
      <c r="B260" s="10">
        <v>45984</v>
      </c>
      <c r="C260" t="s">
        <v>1055</v>
      </c>
      <c r="D260" t="s">
        <v>1869</v>
      </c>
      <c r="E260" t="s">
        <v>85</v>
      </c>
      <c r="F260" t="s">
        <v>276</v>
      </c>
      <c r="G260">
        <v>2</v>
      </c>
      <c r="H260">
        <v>108.97</v>
      </c>
      <c r="I260">
        <v>0</v>
      </c>
      <c r="J260">
        <v>0</v>
      </c>
      <c r="K260">
        <v>250.63</v>
      </c>
      <c r="L260">
        <v>166.66</v>
      </c>
      <c r="M260">
        <v>83.97</v>
      </c>
      <c r="N260" t="s">
        <v>4971</v>
      </c>
      <c r="O260" t="s">
        <v>24</v>
      </c>
      <c r="P260" t="s">
        <v>25</v>
      </c>
      <c r="Q260">
        <v>0.56597222222222221</v>
      </c>
      <c r="R260" t="s">
        <v>27</v>
      </c>
      <c r="S260" t="s">
        <v>4945</v>
      </c>
      <c r="T260" t="s">
        <v>4930</v>
      </c>
      <c r="U260">
        <v>108.97</v>
      </c>
      <c r="V260" t="s">
        <v>5673</v>
      </c>
      <c r="W260" t="s">
        <v>4968</v>
      </c>
      <c r="X260" t="s">
        <v>5237</v>
      </c>
      <c r="Y260" t="s">
        <v>4970</v>
      </c>
      <c r="Z260" t="s">
        <v>5312</v>
      </c>
      <c r="AA260" t="s">
        <v>4962</v>
      </c>
      <c r="AB260">
        <f>YEAR(Sales_Trans_2[[#This Row],[Transaction_Date]])</f>
        <v>2025</v>
      </c>
      <c r="AC260" t="str">
        <f>TEXT(Sales_Trans_2[[#This Row],[Transaction_Date]],"mmm")</f>
        <v>Nov</v>
      </c>
      <c r="AD260">
        <f>MONTH(Sales_Trans_2[[#This Row],[Transaction_Date]])</f>
        <v>11</v>
      </c>
      <c r="AE260" s="19">
        <f>IFERROR(Sales_Trans_2[[#This Row],[Profit]]/Sales_Trans_2[[#This Row],[Sales_Amount]],0)</f>
        <v>0.33503571001077287</v>
      </c>
      <c r="AF260" s="20" t="str">
        <f>IF(Sales_Trans_2[[#This Row],[Discount_Pct]]=0,"0%",
IF(Sales_Trans_2[[#This Row],[Discount_Pct]]&lt;=5,"1-5%",
IF(Sales_Trans_2[[#This Row],[Discount_Pct]]&lt;=10,"6-10%",
IF(Sales_Trans_2[[#This Row],[Discount_Pct]]&lt;=15,"11-15%","&gt;15%"))))</f>
        <v>0%</v>
      </c>
    </row>
    <row r="261" spans="1:32" x14ac:dyDescent="0.25">
      <c r="A261" t="s">
        <v>2000</v>
      </c>
      <c r="B261" s="10">
        <v>45980</v>
      </c>
      <c r="C261" t="s">
        <v>1769</v>
      </c>
      <c r="D261" t="s">
        <v>759</v>
      </c>
      <c r="E261" t="s">
        <v>1339</v>
      </c>
      <c r="F261" t="s">
        <v>2001</v>
      </c>
      <c r="G261">
        <v>4</v>
      </c>
      <c r="H261">
        <v>217.85</v>
      </c>
      <c r="I261">
        <v>0</v>
      </c>
      <c r="J261">
        <v>0</v>
      </c>
      <c r="K261">
        <v>871.4</v>
      </c>
      <c r="L261">
        <v>758.76</v>
      </c>
      <c r="M261">
        <v>112.64</v>
      </c>
      <c r="N261" t="s">
        <v>68</v>
      </c>
      <c r="O261" t="s">
        <v>24</v>
      </c>
      <c r="P261" t="s">
        <v>25</v>
      </c>
      <c r="Q261">
        <v>0.78472222222222221</v>
      </c>
      <c r="R261" t="s">
        <v>49</v>
      </c>
      <c r="S261" t="s">
        <v>4741</v>
      </c>
      <c r="T261" t="s">
        <v>4729</v>
      </c>
      <c r="U261">
        <v>217.85</v>
      </c>
      <c r="V261" t="s">
        <v>5532</v>
      </c>
      <c r="W261" t="s">
        <v>4968</v>
      </c>
      <c r="X261" t="s">
        <v>5791</v>
      </c>
      <c r="Y261" t="s">
        <v>4970</v>
      </c>
      <c r="Z261" t="s">
        <v>5792</v>
      </c>
      <c r="AA261" t="s">
        <v>4962</v>
      </c>
      <c r="AB261">
        <f>YEAR(Sales_Trans_2[[#This Row],[Transaction_Date]])</f>
        <v>2025</v>
      </c>
      <c r="AC261" t="str">
        <f>TEXT(Sales_Trans_2[[#This Row],[Transaction_Date]],"mmm")</f>
        <v>Nov</v>
      </c>
      <c r="AD261">
        <f>MONTH(Sales_Trans_2[[#This Row],[Transaction_Date]])</f>
        <v>11</v>
      </c>
      <c r="AE261" s="19">
        <f>IFERROR(Sales_Trans_2[[#This Row],[Profit]]/Sales_Trans_2[[#This Row],[Sales_Amount]],0)</f>
        <v>0.12926325453293552</v>
      </c>
      <c r="AF261" s="20" t="str">
        <f>IF(Sales_Trans_2[[#This Row],[Discount_Pct]]=0,"0%",
IF(Sales_Trans_2[[#This Row],[Discount_Pct]]&lt;=5,"1-5%",
IF(Sales_Trans_2[[#This Row],[Discount_Pct]]&lt;=10,"6-10%",
IF(Sales_Trans_2[[#This Row],[Discount_Pct]]&lt;=15,"11-15%","&gt;15%"))))</f>
        <v>0%</v>
      </c>
    </row>
    <row r="262" spans="1:32" x14ac:dyDescent="0.25">
      <c r="A262" t="s">
        <v>1768</v>
      </c>
      <c r="B262" s="10">
        <v>45975</v>
      </c>
      <c r="C262" t="s">
        <v>1769</v>
      </c>
      <c r="D262" t="s">
        <v>432</v>
      </c>
      <c r="E262" t="s">
        <v>550</v>
      </c>
      <c r="F262" t="s">
        <v>1443</v>
      </c>
      <c r="G262">
        <v>2</v>
      </c>
      <c r="H262">
        <v>305.67</v>
      </c>
      <c r="I262">
        <v>0</v>
      </c>
      <c r="J262">
        <v>0</v>
      </c>
      <c r="K262">
        <v>611.34</v>
      </c>
      <c r="L262">
        <v>502.84</v>
      </c>
      <c r="M262">
        <v>108.5</v>
      </c>
      <c r="N262" t="s">
        <v>68</v>
      </c>
      <c r="O262" t="s">
        <v>24</v>
      </c>
      <c r="P262" t="s">
        <v>25</v>
      </c>
      <c r="Q262">
        <v>0.82847222222222228</v>
      </c>
      <c r="R262" t="s">
        <v>49</v>
      </c>
      <c r="S262" t="s">
        <v>4841</v>
      </c>
      <c r="T262" t="s">
        <v>4828</v>
      </c>
      <c r="U262">
        <v>305.67</v>
      </c>
      <c r="V262" t="s">
        <v>5532</v>
      </c>
      <c r="W262" t="s">
        <v>4968</v>
      </c>
      <c r="X262" t="s">
        <v>5072</v>
      </c>
      <c r="Y262" t="s">
        <v>4977</v>
      </c>
      <c r="Z262" t="s">
        <v>4983</v>
      </c>
      <c r="AA262" t="s">
        <v>4962</v>
      </c>
      <c r="AB262">
        <f>YEAR(Sales_Trans_2[[#This Row],[Transaction_Date]])</f>
        <v>2025</v>
      </c>
      <c r="AC262" t="str">
        <f>TEXT(Sales_Trans_2[[#This Row],[Transaction_Date]],"mmm")</f>
        <v>Nov</v>
      </c>
      <c r="AD262">
        <f>MONTH(Sales_Trans_2[[#This Row],[Transaction_Date]])</f>
        <v>11</v>
      </c>
      <c r="AE262" s="19">
        <f>IFERROR(Sales_Trans_2[[#This Row],[Profit]]/Sales_Trans_2[[#This Row],[Sales_Amount]],0)</f>
        <v>0.17747898059999345</v>
      </c>
      <c r="AF262" s="20" t="str">
        <f>IF(Sales_Trans_2[[#This Row],[Discount_Pct]]=0,"0%",
IF(Sales_Trans_2[[#This Row],[Discount_Pct]]&lt;=5,"1-5%",
IF(Sales_Trans_2[[#This Row],[Discount_Pct]]&lt;=10,"6-10%",
IF(Sales_Trans_2[[#This Row],[Discount_Pct]]&lt;=15,"11-15%","&gt;15%"))))</f>
        <v>0%</v>
      </c>
    </row>
    <row r="263" spans="1:32" x14ac:dyDescent="0.25">
      <c r="A263" t="s">
        <v>2984</v>
      </c>
      <c r="B263" s="10">
        <v>45974</v>
      </c>
      <c r="C263" t="s">
        <v>2447</v>
      </c>
      <c r="D263" t="s">
        <v>1382</v>
      </c>
      <c r="E263" t="s">
        <v>830</v>
      </c>
      <c r="F263" t="s">
        <v>831</v>
      </c>
      <c r="G263">
        <v>1</v>
      </c>
      <c r="H263">
        <v>317.99</v>
      </c>
      <c r="I263">
        <v>0</v>
      </c>
      <c r="J263">
        <v>0</v>
      </c>
      <c r="K263">
        <v>317.99</v>
      </c>
      <c r="L263">
        <v>235.05</v>
      </c>
      <c r="M263">
        <v>82.94</v>
      </c>
      <c r="N263" t="s">
        <v>23</v>
      </c>
      <c r="O263" t="s">
        <v>24</v>
      </c>
      <c r="P263" t="s">
        <v>25</v>
      </c>
      <c r="Q263">
        <v>0.64097222222222228</v>
      </c>
      <c r="R263" t="s">
        <v>49</v>
      </c>
      <c r="S263" t="s">
        <v>4774</v>
      </c>
      <c r="T263" t="s">
        <v>4752</v>
      </c>
      <c r="U263">
        <v>317.99</v>
      </c>
      <c r="V263" t="s">
        <v>5137</v>
      </c>
      <c r="W263" t="s">
        <v>4968</v>
      </c>
      <c r="X263" t="s">
        <v>5402</v>
      </c>
      <c r="Y263" t="s">
        <v>4977</v>
      </c>
      <c r="Z263" t="s">
        <v>5403</v>
      </c>
      <c r="AA263" t="s">
        <v>4962</v>
      </c>
      <c r="AB263">
        <f>YEAR(Sales_Trans_2[[#This Row],[Transaction_Date]])</f>
        <v>2025</v>
      </c>
      <c r="AC263" t="str">
        <f>TEXT(Sales_Trans_2[[#This Row],[Transaction_Date]],"mmm")</f>
        <v>Nov</v>
      </c>
      <c r="AD263">
        <f>MONTH(Sales_Trans_2[[#This Row],[Transaction_Date]])</f>
        <v>11</v>
      </c>
      <c r="AE263" s="19">
        <f>IFERROR(Sales_Trans_2[[#This Row],[Profit]]/Sales_Trans_2[[#This Row],[Sales_Amount]],0)</f>
        <v>0.26082581213245698</v>
      </c>
      <c r="AF263" s="20" t="str">
        <f>IF(Sales_Trans_2[[#This Row],[Discount_Pct]]=0,"0%",
IF(Sales_Trans_2[[#This Row],[Discount_Pct]]&lt;=5,"1-5%",
IF(Sales_Trans_2[[#This Row],[Discount_Pct]]&lt;=10,"6-10%",
IF(Sales_Trans_2[[#This Row],[Discount_Pct]]&lt;=15,"11-15%","&gt;15%"))))</f>
        <v>0%</v>
      </c>
    </row>
    <row r="264" spans="1:32" x14ac:dyDescent="0.25">
      <c r="A264" t="s">
        <v>4231</v>
      </c>
      <c r="B264" s="10">
        <v>45972</v>
      </c>
      <c r="C264" t="s">
        <v>4069</v>
      </c>
      <c r="D264" t="s">
        <v>1030</v>
      </c>
      <c r="E264" t="s">
        <v>600</v>
      </c>
      <c r="F264" t="s">
        <v>2489</v>
      </c>
      <c r="G264">
        <v>1</v>
      </c>
      <c r="H264">
        <v>277.42</v>
      </c>
      <c r="I264">
        <v>0</v>
      </c>
      <c r="J264">
        <v>0</v>
      </c>
      <c r="K264">
        <v>277.42</v>
      </c>
      <c r="L264">
        <v>199.16</v>
      </c>
      <c r="M264">
        <v>78.260000000000005</v>
      </c>
      <c r="N264" t="s">
        <v>4971</v>
      </c>
      <c r="O264" t="s">
        <v>24</v>
      </c>
      <c r="P264" t="s">
        <v>25</v>
      </c>
      <c r="Q264">
        <v>0.6430555555555556</v>
      </c>
      <c r="R264" t="s">
        <v>49</v>
      </c>
      <c r="S264" t="s">
        <v>4794</v>
      </c>
      <c r="T264" t="s">
        <v>4776</v>
      </c>
      <c r="U264">
        <v>159.5</v>
      </c>
      <c r="V264" t="s">
        <v>5111</v>
      </c>
      <c r="W264" t="s">
        <v>4968</v>
      </c>
      <c r="X264" t="s">
        <v>5783</v>
      </c>
      <c r="Y264" t="s">
        <v>4960</v>
      </c>
      <c r="Z264" t="s">
        <v>5536</v>
      </c>
      <c r="AA264" t="s">
        <v>4962</v>
      </c>
      <c r="AB264">
        <f>YEAR(Sales_Trans_2[[#This Row],[Transaction_Date]])</f>
        <v>2025</v>
      </c>
      <c r="AC264" t="str">
        <f>TEXT(Sales_Trans_2[[#This Row],[Transaction_Date]],"mmm")</f>
        <v>Nov</v>
      </c>
      <c r="AD264">
        <f>MONTH(Sales_Trans_2[[#This Row],[Transaction_Date]])</f>
        <v>11</v>
      </c>
      <c r="AE264" s="19">
        <f>IFERROR(Sales_Trans_2[[#This Row],[Profit]]/Sales_Trans_2[[#This Row],[Sales_Amount]],0)</f>
        <v>0.28209934395501407</v>
      </c>
      <c r="AF264" s="20" t="str">
        <f>IF(Sales_Trans_2[[#This Row],[Discount_Pct]]=0,"0%",
IF(Sales_Trans_2[[#This Row],[Discount_Pct]]&lt;=5,"1-5%",
IF(Sales_Trans_2[[#This Row],[Discount_Pct]]&lt;=10,"6-10%",
IF(Sales_Trans_2[[#This Row],[Discount_Pct]]&lt;=15,"11-15%","&gt;15%"))))</f>
        <v>0%</v>
      </c>
    </row>
    <row r="265" spans="1:32" x14ac:dyDescent="0.25">
      <c r="A265" t="s">
        <v>4494</v>
      </c>
      <c r="B265" s="10">
        <v>45880</v>
      </c>
      <c r="C265" t="s">
        <v>492</v>
      </c>
      <c r="D265" t="s">
        <v>905</v>
      </c>
      <c r="E265" t="s">
        <v>21</v>
      </c>
      <c r="F265" t="s">
        <v>2001</v>
      </c>
      <c r="G265">
        <v>2</v>
      </c>
      <c r="H265">
        <v>464.41</v>
      </c>
      <c r="I265">
        <v>0</v>
      </c>
      <c r="J265">
        <v>0</v>
      </c>
      <c r="K265">
        <v>1068.1400000000001</v>
      </c>
      <c r="L265">
        <v>795.38</v>
      </c>
      <c r="M265">
        <v>272.76</v>
      </c>
      <c r="N265" t="s">
        <v>47</v>
      </c>
      <c r="O265" t="s">
        <v>24</v>
      </c>
      <c r="P265" t="s">
        <v>25</v>
      </c>
      <c r="Q265">
        <v>0.87152777777777779</v>
      </c>
      <c r="R265" t="s">
        <v>27</v>
      </c>
      <c r="S265" t="s">
        <v>4686</v>
      </c>
      <c r="T265" t="s">
        <v>4672</v>
      </c>
      <c r="U265">
        <v>464.41</v>
      </c>
      <c r="V265" t="s">
        <v>5620</v>
      </c>
      <c r="W265" t="s">
        <v>4968</v>
      </c>
      <c r="X265" t="s">
        <v>5791</v>
      </c>
      <c r="Y265" t="s">
        <v>4970</v>
      </c>
      <c r="Z265" t="s">
        <v>5133</v>
      </c>
      <c r="AA265" t="s">
        <v>4962</v>
      </c>
      <c r="AB265">
        <f>YEAR(Sales_Trans_2[[#This Row],[Transaction_Date]])</f>
        <v>2025</v>
      </c>
      <c r="AC265" t="str">
        <f>TEXT(Sales_Trans_2[[#This Row],[Transaction_Date]],"mmm")</f>
        <v>Aug</v>
      </c>
      <c r="AD265">
        <f>MONTH(Sales_Trans_2[[#This Row],[Transaction_Date]])</f>
        <v>8</v>
      </c>
      <c r="AE265" s="19">
        <f>IFERROR(Sales_Trans_2[[#This Row],[Profit]]/Sales_Trans_2[[#This Row],[Sales_Amount]],0)</f>
        <v>0.25535978429793843</v>
      </c>
      <c r="AF265" s="20" t="str">
        <f>IF(Sales_Trans_2[[#This Row],[Discount_Pct]]=0,"0%",
IF(Sales_Trans_2[[#This Row],[Discount_Pct]]&lt;=5,"1-5%",
IF(Sales_Trans_2[[#This Row],[Discount_Pct]]&lt;=10,"6-10%",
IF(Sales_Trans_2[[#This Row],[Discount_Pct]]&lt;=15,"11-15%","&gt;15%"))))</f>
        <v>0%</v>
      </c>
    </row>
    <row r="266" spans="1:32" x14ac:dyDescent="0.25">
      <c r="A266" t="s">
        <v>4532</v>
      </c>
      <c r="B266" s="10">
        <v>45849</v>
      </c>
      <c r="C266" t="s">
        <v>599</v>
      </c>
      <c r="D266" t="s">
        <v>197</v>
      </c>
      <c r="E266" t="s">
        <v>816</v>
      </c>
      <c r="F266" t="s">
        <v>817</v>
      </c>
      <c r="G266">
        <v>5</v>
      </c>
      <c r="H266">
        <v>121.9</v>
      </c>
      <c r="I266">
        <v>0</v>
      </c>
      <c r="J266">
        <v>0</v>
      </c>
      <c r="K266">
        <v>609.5</v>
      </c>
      <c r="L266">
        <v>544.6</v>
      </c>
      <c r="M266">
        <v>64.900000000000006</v>
      </c>
      <c r="N266" t="s">
        <v>47</v>
      </c>
      <c r="O266" t="s">
        <v>24</v>
      </c>
      <c r="P266" t="s">
        <v>25</v>
      </c>
      <c r="Q266">
        <v>0.89652777777777781</v>
      </c>
      <c r="R266" t="s">
        <v>49</v>
      </c>
      <c r="S266" t="s">
        <v>4902</v>
      </c>
      <c r="T266" t="s">
        <v>4887</v>
      </c>
      <c r="U266">
        <v>121.9</v>
      </c>
      <c r="V266" t="s">
        <v>5817</v>
      </c>
      <c r="W266" t="s">
        <v>4968</v>
      </c>
      <c r="X266" t="s">
        <v>5730</v>
      </c>
      <c r="Y266" t="s">
        <v>4970</v>
      </c>
      <c r="Z266" t="s">
        <v>5094</v>
      </c>
      <c r="AA266" t="s">
        <v>4962</v>
      </c>
      <c r="AB266">
        <f>YEAR(Sales_Trans_2[[#This Row],[Transaction_Date]])</f>
        <v>2025</v>
      </c>
      <c r="AC266" t="str">
        <f>TEXT(Sales_Trans_2[[#This Row],[Transaction_Date]],"mmm")</f>
        <v>Jul</v>
      </c>
      <c r="AD266">
        <f>MONTH(Sales_Trans_2[[#This Row],[Transaction_Date]])</f>
        <v>7</v>
      </c>
      <c r="AE266" s="19">
        <f>IFERROR(Sales_Trans_2[[#This Row],[Profit]]/Sales_Trans_2[[#This Row],[Sales_Amount]],0)</f>
        <v>0.10648072190319935</v>
      </c>
      <c r="AF266" s="20" t="str">
        <f>IF(Sales_Trans_2[[#This Row],[Discount_Pct]]=0,"0%",
IF(Sales_Trans_2[[#This Row],[Discount_Pct]]&lt;=5,"1-5%",
IF(Sales_Trans_2[[#This Row],[Discount_Pct]]&lt;=10,"6-10%",
IF(Sales_Trans_2[[#This Row],[Discount_Pct]]&lt;=15,"11-15%","&gt;15%"))))</f>
        <v>0%</v>
      </c>
    </row>
    <row r="267" spans="1:32" x14ac:dyDescent="0.25">
      <c r="A267" t="s">
        <v>2486</v>
      </c>
      <c r="B267" s="10">
        <v>45699</v>
      </c>
      <c r="C267" t="s">
        <v>1634</v>
      </c>
      <c r="D267" t="s">
        <v>2158</v>
      </c>
      <c r="E267" t="s">
        <v>913</v>
      </c>
      <c r="F267" t="s">
        <v>1404</v>
      </c>
      <c r="G267">
        <v>2</v>
      </c>
      <c r="H267">
        <v>91.61</v>
      </c>
      <c r="I267">
        <v>0</v>
      </c>
      <c r="J267">
        <v>0</v>
      </c>
      <c r="K267">
        <v>210.7</v>
      </c>
      <c r="L267">
        <v>141.4</v>
      </c>
      <c r="M267">
        <v>69.3</v>
      </c>
      <c r="N267" t="s">
        <v>47</v>
      </c>
      <c r="O267" t="s">
        <v>24</v>
      </c>
      <c r="P267" t="s">
        <v>25</v>
      </c>
      <c r="Q267">
        <v>0.45624999999999999</v>
      </c>
      <c r="R267" t="s">
        <v>27</v>
      </c>
      <c r="S267" t="s">
        <v>4929</v>
      </c>
      <c r="T267" t="s">
        <v>4930</v>
      </c>
      <c r="U267">
        <v>91.61</v>
      </c>
      <c r="V267" t="s">
        <v>5045</v>
      </c>
      <c r="W267" t="s">
        <v>4968</v>
      </c>
      <c r="X267" t="s">
        <v>5559</v>
      </c>
      <c r="Y267" t="s">
        <v>5007</v>
      </c>
      <c r="Z267" t="s">
        <v>5063</v>
      </c>
      <c r="AA267" t="s">
        <v>4962</v>
      </c>
      <c r="AB267">
        <f>YEAR(Sales_Trans_2[[#This Row],[Transaction_Date]])</f>
        <v>2025</v>
      </c>
      <c r="AC267" t="str">
        <f>TEXT(Sales_Trans_2[[#This Row],[Transaction_Date]],"mmm")</f>
        <v>Feb</v>
      </c>
      <c r="AD267">
        <f>MONTH(Sales_Trans_2[[#This Row],[Transaction_Date]])</f>
        <v>2</v>
      </c>
      <c r="AE267" s="19">
        <f>IFERROR(Sales_Trans_2[[#This Row],[Profit]]/Sales_Trans_2[[#This Row],[Sales_Amount]],0)</f>
        <v>0.32890365448504982</v>
      </c>
      <c r="AF267" s="20" t="str">
        <f>IF(Sales_Trans_2[[#This Row],[Discount_Pct]]=0,"0%",
IF(Sales_Trans_2[[#This Row],[Discount_Pct]]&lt;=5,"1-5%",
IF(Sales_Trans_2[[#This Row],[Discount_Pct]]&lt;=10,"6-10%",
IF(Sales_Trans_2[[#This Row],[Discount_Pct]]&lt;=15,"11-15%","&gt;15%"))))</f>
        <v>0%</v>
      </c>
    </row>
    <row r="268" spans="1:32" x14ac:dyDescent="0.25">
      <c r="A268" t="s">
        <v>3957</v>
      </c>
      <c r="B268" s="10">
        <v>45961</v>
      </c>
      <c r="C268" t="s">
        <v>1615</v>
      </c>
      <c r="D268" t="s">
        <v>566</v>
      </c>
      <c r="E268" t="s">
        <v>66</v>
      </c>
      <c r="F268" t="s">
        <v>1004</v>
      </c>
      <c r="G268">
        <v>2</v>
      </c>
      <c r="H268">
        <v>328.59</v>
      </c>
      <c r="I268">
        <v>0</v>
      </c>
      <c r="J268">
        <v>0</v>
      </c>
      <c r="K268">
        <v>657.18</v>
      </c>
      <c r="L268">
        <v>510.98</v>
      </c>
      <c r="M268">
        <v>146.19999999999999</v>
      </c>
      <c r="N268" t="s">
        <v>4971</v>
      </c>
      <c r="O268" t="s">
        <v>24</v>
      </c>
      <c r="P268" t="s">
        <v>25</v>
      </c>
      <c r="Q268">
        <v>0.38958333333333334</v>
      </c>
      <c r="R268" t="s">
        <v>49</v>
      </c>
      <c r="S268" t="s">
        <v>4767</v>
      </c>
      <c r="T268" t="s">
        <v>4752</v>
      </c>
      <c r="U268">
        <v>328.59</v>
      </c>
      <c r="V268" t="s">
        <v>5016</v>
      </c>
      <c r="W268" t="s">
        <v>4968</v>
      </c>
      <c r="X268" t="s">
        <v>5881</v>
      </c>
      <c r="Y268" t="s">
        <v>5011</v>
      </c>
      <c r="Z268" t="s">
        <v>5155</v>
      </c>
      <c r="AA268" t="s">
        <v>4962</v>
      </c>
      <c r="AB268">
        <f>YEAR(Sales_Trans_2[[#This Row],[Transaction_Date]])</f>
        <v>2025</v>
      </c>
      <c r="AC268" t="str">
        <f>TEXT(Sales_Trans_2[[#This Row],[Transaction_Date]],"mmm")</f>
        <v>Oct</v>
      </c>
      <c r="AD268">
        <f>MONTH(Sales_Trans_2[[#This Row],[Transaction_Date]])</f>
        <v>10</v>
      </c>
      <c r="AE268" s="19">
        <f>IFERROR(Sales_Trans_2[[#This Row],[Profit]]/Sales_Trans_2[[#This Row],[Sales_Amount]],0)</f>
        <v>0.22246568672205483</v>
      </c>
      <c r="AF268" s="20" t="str">
        <f>IF(Sales_Trans_2[[#This Row],[Discount_Pct]]=0,"0%",
IF(Sales_Trans_2[[#This Row],[Discount_Pct]]&lt;=5,"1-5%",
IF(Sales_Trans_2[[#This Row],[Discount_Pct]]&lt;=10,"6-10%",
IF(Sales_Trans_2[[#This Row],[Discount_Pct]]&lt;=15,"11-15%","&gt;15%"))))</f>
        <v>0%</v>
      </c>
    </row>
    <row r="269" spans="1:32" x14ac:dyDescent="0.25">
      <c r="A269" t="s">
        <v>2732</v>
      </c>
      <c r="B269" s="10">
        <v>45959</v>
      </c>
      <c r="C269" t="s">
        <v>106</v>
      </c>
      <c r="D269" t="s">
        <v>755</v>
      </c>
      <c r="E269" t="s">
        <v>1233</v>
      </c>
      <c r="F269" t="s">
        <v>929</v>
      </c>
      <c r="G269">
        <v>5</v>
      </c>
      <c r="H269">
        <v>442.14</v>
      </c>
      <c r="I269">
        <v>0</v>
      </c>
      <c r="J269">
        <v>0</v>
      </c>
      <c r="K269">
        <v>2210.6999999999998</v>
      </c>
      <c r="L269">
        <v>1759.35</v>
      </c>
      <c r="M269">
        <v>451.35</v>
      </c>
      <c r="N269" t="s">
        <v>68</v>
      </c>
      <c r="O269" t="s">
        <v>24</v>
      </c>
      <c r="P269" t="s">
        <v>25</v>
      </c>
      <c r="Q269">
        <v>0.38124999999999998</v>
      </c>
      <c r="R269" t="s">
        <v>49</v>
      </c>
      <c r="S269" t="s">
        <v>4927</v>
      </c>
      <c r="T269" t="s">
        <v>4908</v>
      </c>
      <c r="U269">
        <v>442.14</v>
      </c>
      <c r="V269" t="s">
        <v>5426</v>
      </c>
      <c r="W269" t="s">
        <v>4968</v>
      </c>
      <c r="X269" t="s">
        <v>5289</v>
      </c>
      <c r="Y269" t="s">
        <v>4970</v>
      </c>
      <c r="Z269" t="s">
        <v>5290</v>
      </c>
      <c r="AA269" t="s">
        <v>4962</v>
      </c>
      <c r="AB269">
        <f>YEAR(Sales_Trans_2[[#This Row],[Transaction_Date]])</f>
        <v>2025</v>
      </c>
      <c r="AC269" t="str">
        <f>TEXT(Sales_Trans_2[[#This Row],[Transaction_Date]],"mmm")</f>
        <v>Oct</v>
      </c>
      <c r="AD269">
        <f>MONTH(Sales_Trans_2[[#This Row],[Transaction_Date]])</f>
        <v>10</v>
      </c>
      <c r="AE269" s="19">
        <f>IFERROR(Sales_Trans_2[[#This Row],[Profit]]/Sales_Trans_2[[#This Row],[Sales_Amount]],0)</f>
        <v>0.204166101234903</v>
      </c>
      <c r="AF269" s="20" t="str">
        <f>IF(Sales_Trans_2[[#This Row],[Discount_Pct]]=0,"0%",
IF(Sales_Trans_2[[#This Row],[Discount_Pct]]&lt;=5,"1-5%",
IF(Sales_Trans_2[[#This Row],[Discount_Pct]]&lt;=10,"6-10%",
IF(Sales_Trans_2[[#This Row],[Discount_Pct]]&lt;=15,"11-15%","&gt;15%"))))</f>
        <v>0%</v>
      </c>
    </row>
    <row r="270" spans="1:32" x14ac:dyDescent="0.25">
      <c r="A270" t="s">
        <v>3553</v>
      </c>
      <c r="B270" s="10">
        <v>45958</v>
      </c>
      <c r="C270" t="s">
        <v>1558</v>
      </c>
      <c r="D270" t="s">
        <v>751</v>
      </c>
      <c r="E270" t="s">
        <v>390</v>
      </c>
      <c r="F270" t="s">
        <v>821</v>
      </c>
      <c r="G270">
        <v>4</v>
      </c>
      <c r="H270">
        <v>144.03</v>
      </c>
      <c r="I270">
        <v>0</v>
      </c>
      <c r="J270">
        <v>0</v>
      </c>
      <c r="K270">
        <v>576.12</v>
      </c>
      <c r="L270">
        <v>509.92</v>
      </c>
      <c r="M270">
        <v>66.2</v>
      </c>
      <c r="N270" t="s">
        <v>133</v>
      </c>
      <c r="O270" t="s">
        <v>24</v>
      </c>
      <c r="P270" t="s">
        <v>25</v>
      </c>
      <c r="Q270">
        <v>0.45347222222222222</v>
      </c>
      <c r="R270" t="s">
        <v>49</v>
      </c>
      <c r="S270" t="s">
        <v>4740</v>
      </c>
      <c r="T270" t="s">
        <v>4729</v>
      </c>
      <c r="U270">
        <v>144.03</v>
      </c>
      <c r="V270" t="s">
        <v>5889</v>
      </c>
      <c r="W270" t="s">
        <v>4968</v>
      </c>
      <c r="X270" t="s">
        <v>5322</v>
      </c>
      <c r="Y270" t="s">
        <v>5007</v>
      </c>
      <c r="Z270" t="s">
        <v>5323</v>
      </c>
      <c r="AA270" t="s">
        <v>4962</v>
      </c>
      <c r="AB270">
        <f>YEAR(Sales_Trans_2[[#This Row],[Transaction_Date]])</f>
        <v>2025</v>
      </c>
      <c r="AC270" t="str">
        <f>TEXT(Sales_Trans_2[[#This Row],[Transaction_Date]],"mmm")</f>
        <v>Oct</v>
      </c>
      <c r="AD270">
        <f>MONTH(Sales_Trans_2[[#This Row],[Transaction_Date]])</f>
        <v>10</v>
      </c>
      <c r="AE270" s="19">
        <f>IFERROR(Sales_Trans_2[[#This Row],[Profit]]/Sales_Trans_2[[#This Row],[Sales_Amount]],0)</f>
        <v>0.11490661667708117</v>
      </c>
      <c r="AF270" s="20" t="str">
        <f>IF(Sales_Trans_2[[#This Row],[Discount_Pct]]=0,"0%",
IF(Sales_Trans_2[[#This Row],[Discount_Pct]]&lt;=5,"1-5%",
IF(Sales_Trans_2[[#This Row],[Discount_Pct]]&lt;=10,"6-10%",
IF(Sales_Trans_2[[#This Row],[Discount_Pct]]&lt;=15,"11-15%","&gt;15%"))))</f>
        <v>0%</v>
      </c>
    </row>
    <row r="271" spans="1:32" x14ac:dyDescent="0.25">
      <c r="A271" t="s">
        <v>1631</v>
      </c>
      <c r="B271" s="10">
        <v>45957</v>
      </c>
      <c r="C271" t="s">
        <v>1520</v>
      </c>
      <c r="D271" t="s">
        <v>296</v>
      </c>
      <c r="E271" t="s">
        <v>159</v>
      </c>
      <c r="F271" t="s">
        <v>32</v>
      </c>
      <c r="G271">
        <v>4</v>
      </c>
      <c r="H271">
        <v>507.5</v>
      </c>
      <c r="I271">
        <v>0</v>
      </c>
      <c r="J271">
        <v>0</v>
      </c>
      <c r="K271">
        <v>2030</v>
      </c>
      <c r="L271">
        <v>1453.16</v>
      </c>
      <c r="M271">
        <v>576.84</v>
      </c>
      <c r="N271" t="s">
        <v>47</v>
      </c>
      <c r="O271" t="s">
        <v>24</v>
      </c>
      <c r="P271" t="s">
        <v>25</v>
      </c>
      <c r="Q271">
        <v>0.45902777777777776</v>
      </c>
      <c r="R271" t="s">
        <v>49</v>
      </c>
      <c r="S271" t="s">
        <v>4780</v>
      </c>
      <c r="T271" t="s">
        <v>4776</v>
      </c>
      <c r="U271">
        <v>507.5</v>
      </c>
      <c r="V271" t="s">
        <v>5677</v>
      </c>
      <c r="W271" t="s">
        <v>4968</v>
      </c>
      <c r="X271" t="s">
        <v>5187</v>
      </c>
      <c r="Y271" t="s">
        <v>5007</v>
      </c>
      <c r="Z271" t="s">
        <v>5034</v>
      </c>
      <c r="AA271" t="s">
        <v>4962</v>
      </c>
      <c r="AB271">
        <f>YEAR(Sales_Trans_2[[#This Row],[Transaction_Date]])</f>
        <v>2025</v>
      </c>
      <c r="AC271" t="str">
        <f>TEXT(Sales_Trans_2[[#This Row],[Transaction_Date]],"mmm")</f>
        <v>Oct</v>
      </c>
      <c r="AD271">
        <f>MONTH(Sales_Trans_2[[#This Row],[Transaction_Date]])</f>
        <v>10</v>
      </c>
      <c r="AE271" s="19">
        <f>IFERROR(Sales_Trans_2[[#This Row],[Profit]]/Sales_Trans_2[[#This Row],[Sales_Amount]],0)</f>
        <v>0.28415763546798029</v>
      </c>
      <c r="AF271" s="20" t="str">
        <f>IF(Sales_Trans_2[[#This Row],[Discount_Pct]]=0,"0%",
IF(Sales_Trans_2[[#This Row],[Discount_Pct]]&lt;=5,"1-5%",
IF(Sales_Trans_2[[#This Row],[Discount_Pct]]&lt;=10,"6-10%",
IF(Sales_Trans_2[[#This Row],[Discount_Pct]]&lt;=15,"11-15%","&gt;15%"))))</f>
        <v>0%</v>
      </c>
    </row>
    <row r="272" spans="1:32" x14ac:dyDescent="0.25">
      <c r="A272" t="s">
        <v>3691</v>
      </c>
      <c r="B272" s="10">
        <v>45957</v>
      </c>
      <c r="C272" t="s">
        <v>2143</v>
      </c>
      <c r="D272" t="s">
        <v>290</v>
      </c>
      <c r="E272" t="s">
        <v>400</v>
      </c>
      <c r="F272" t="s">
        <v>1223</v>
      </c>
      <c r="G272">
        <v>3</v>
      </c>
      <c r="H272">
        <v>210.36</v>
      </c>
      <c r="I272">
        <v>0</v>
      </c>
      <c r="J272">
        <v>0</v>
      </c>
      <c r="K272">
        <v>631.08000000000004</v>
      </c>
      <c r="L272">
        <v>466.95</v>
      </c>
      <c r="M272">
        <v>164.13</v>
      </c>
      <c r="N272" t="s">
        <v>4971</v>
      </c>
      <c r="O272" t="s">
        <v>24</v>
      </c>
      <c r="P272" t="s">
        <v>25</v>
      </c>
      <c r="Q272">
        <v>0.90763888888888888</v>
      </c>
      <c r="R272" t="s">
        <v>49</v>
      </c>
      <c r="S272" t="s">
        <v>4939</v>
      </c>
      <c r="T272" t="s">
        <v>4930</v>
      </c>
      <c r="U272">
        <v>210.36</v>
      </c>
      <c r="V272" t="s">
        <v>5776</v>
      </c>
      <c r="W272" t="s">
        <v>4968</v>
      </c>
      <c r="X272" t="s">
        <v>5326</v>
      </c>
      <c r="Y272" t="s">
        <v>4960</v>
      </c>
      <c r="Z272" t="s">
        <v>5003</v>
      </c>
      <c r="AA272" t="s">
        <v>4962</v>
      </c>
      <c r="AB272">
        <f>YEAR(Sales_Trans_2[[#This Row],[Transaction_Date]])</f>
        <v>2025</v>
      </c>
      <c r="AC272" t="str">
        <f>TEXT(Sales_Trans_2[[#This Row],[Transaction_Date]],"mmm")</f>
        <v>Oct</v>
      </c>
      <c r="AD272">
        <f>MONTH(Sales_Trans_2[[#This Row],[Transaction_Date]])</f>
        <v>10</v>
      </c>
      <c r="AE272" s="19">
        <f>IFERROR(Sales_Trans_2[[#This Row],[Profit]]/Sales_Trans_2[[#This Row],[Sales_Amount]],0)</f>
        <v>0.26007796158965579</v>
      </c>
      <c r="AF272" s="20" t="str">
        <f>IF(Sales_Trans_2[[#This Row],[Discount_Pct]]=0,"0%",
IF(Sales_Trans_2[[#This Row],[Discount_Pct]]&lt;=5,"1-5%",
IF(Sales_Trans_2[[#This Row],[Discount_Pct]]&lt;=10,"6-10%",
IF(Sales_Trans_2[[#This Row],[Discount_Pct]]&lt;=15,"11-15%","&gt;15%"))))</f>
        <v>0%</v>
      </c>
    </row>
    <row r="273" spans="1:32" x14ac:dyDescent="0.25">
      <c r="A273" t="s">
        <v>4227</v>
      </c>
      <c r="B273" s="10">
        <v>45955</v>
      </c>
      <c r="C273" t="s">
        <v>660</v>
      </c>
      <c r="D273" t="s">
        <v>1650</v>
      </c>
      <c r="E273" t="s">
        <v>38</v>
      </c>
      <c r="F273" t="s">
        <v>2603</v>
      </c>
      <c r="G273">
        <v>3</v>
      </c>
      <c r="H273">
        <v>232.2</v>
      </c>
      <c r="I273">
        <v>0</v>
      </c>
      <c r="J273">
        <v>0</v>
      </c>
      <c r="K273">
        <v>801.09</v>
      </c>
      <c r="L273">
        <v>482.94</v>
      </c>
      <c r="M273">
        <v>318.14999999999998</v>
      </c>
      <c r="N273" t="s">
        <v>4971</v>
      </c>
      <c r="O273" t="s">
        <v>24</v>
      </c>
      <c r="P273" t="s">
        <v>25</v>
      </c>
      <c r="Q273">
        <v>0.85972222222222228</v>
      </c>
      <c r="R273" t="s">
        <v>27</v>
      </c>
      <c r="S273" t="s">
        <v>4800</v>
      </c>
      <c r="T273" t="s">
        <v>4776</v>
      </c>
      <c r="U273">
        <v>232.2</v>
      </c>
      <c r="V273" t="s">
        <v>5412</v>
      </c>
      <c r="W273" t="s">
        <v>4968</v>
      </c>
      <c r="X273" t="s">
        <v>5275</v>
      </c>
      <c r="Y273" t="s">
        <v>5007</v>
      </c>
      <c r="Z273" t="s">
        <v>4989</v>
      </c>
      <c r="AA273" t="s">
        <v>4962</v>
      </c>
      <c r="AB273">
        <f>YEAR(Sales_Trans_2[[#This Row],[Transaction_Date]])</f>
        <v>2025</v>
      </c>
      <c r="AC273" t="str">
        <f>TEXT(Sales_Trans_2[[#This Row],[Transaction_Date]],"mmm")</f>
        <v>Oct</v>
      </c>
      <c r="AD273">
        <f>MONTH(Sales_Trans_2[[#This Row],[Transaction_Date]])</f>
        <v>10</v>
      </c>
      <c r="AE273" s="19">
        <f>IFERROR(Sales_Trans_2[[#This Row],[Profit]]/Sales_Trans_2[[#This Row],[Sales_Amount]],0)</f>
        <v>0.39714638804628688</v>
      </c>
      <c r="AF273" s="20" t="str">
        <f>IF(Sales_Trans_2[[#This Row],[Discount_Pct]]=0,"0%",
IF(Sales_Trans_2[[#This Row],[Discount_Pct]]&lt;=5,"1-5%",
IF(Sales_Trans_2[[#This Row],[Discount_Pct]]&lt;=10,"6-10%",
IF(Sales_Trans_2[[#This Row],[Discount_Pct]]&lt;=15,"11-15%","&gt;15%"))))</f>
        <v>0%</v>
      </c>
    </row>
    <row r="274" spans="1:32" x14ac:dyDescent="0.25">
      <c r="A274" t="s">
        <v>1998</v>
      </c>
      <c r="B274" s="10">
        <v>45954</v>
      </c>
      <c r="C274" t="s">
        <v>1729</v>
      </c>
      <c r="D274" t="s">
        <v>186</v>
      </c>
      <c r="E274" t="s">
        <v>857</v>
      </c>
      <c r="F274" t="s">
        <v>121</v>
      </c>
      <c r="G274">
        <v>5</v>
      </c>
      <c r="H274">
        <v>217.42</v>
      </c>
      <c r="I274">
        <v>0</v>
      </c>
      <c r="J274">
        <v>0</v>
      </c>
      <c r="K274">
        <v>1087.0999999999999</v>
      </c>
      <c r="L274">
        <v>885.15</v>
      </c>
      <c r="M274">
        <v>201.95</v>
      </c>
      <c r="N274" t="s">
        <v>47</v>
      </c>
      <c r="O274" t="s">
        <v>24</v>
      </c>
      <c r="P274" t="s">
        <v>25</v>
      </c>
      <c r="Q274">
        <v>0.72291666666666665</v>
      </c>
      <c r="R274" t="s">
        <v>49</v>
      </c>
      <c r="S274" t="s">
        <v>4724</v>
      </c>
      <c r="T274" t="s">
        <v>4703</v>
      </c>
      <c r="U274">
        <v>217.42</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s="19">
        <f>IFERROR(Sales_Trans_2[[#This Row],[Profit]]/Sales_Trans_2[[#This Row],[Sales_Amount]],0)</f>
        <v>0.18576947842884739</v>
      </c>
      <c r="AF274" s="20" t="str">
        <f>IF(Sales_Trans_2[[#This Row],[Discount_Pct]]=0,"0%",
IF(Sales_Trans_2[[#This Row],[Discount_Pct]]&lt;=5,"1-5%",
IF(Sales_Trans_2[[#This Row],[Discount_Pct]]&lt;=10,"6-10%",
IF(Sales_Trans_2[[#This Row],[Discount_Pct]]&lt;=15,"11-15%","&gt;15%"))))</f>
        <v>0%</v>
      </c>
    </row>
    <row r="275" spans="1:32" x14ac:dyDescent="0.25">
      <c r="A275" t="s">
        <v>2788</v>
      </c>
      <c r="B275" s="10">
        <v>45954</v>
      </c>
      <c r="C275" t="s">
        <v>1729</v>
      </c>
      <c r="D275" t="s">
        <v>647</v>
      </c>
      <c r="E275" t="s">
        <v>857</v>
      </c>
      <c r="F275" t="s">
        <v>121</v>
      </c>
      <c r="G275">
        <v>1</v>
      </c>
      <c r="H275">
        <v>123.11</v>
      </c>
      <c r="I275">
        <v>0</v>
      </c>
      <c r="J275">
        <v>0</v>
      </c>
      <c r="K275">
        <v>123.11</v>
      </c>
      <c r="L275">
        <v>91.18</v>
      </c>
      <c r="M275">
        <v>31.93</v>
      </c>
      <c r="N275" t="s">
        <v>133</v>
      </c>
      <c r="O275" t="s">
        <v>24</v>
      </c>
      <c r="P275" t="s">
        <v>25</v>
      </c>
      <c r="Q275">
        <v>0.9</v>
      </c>
      <c r="R275" t="s">
        <v>49</v>
      </c>
      <c r="S275" t="s">
        <v>4925</v>
      </c>
      <c r="T275" t="s">
        <v>4908</v>
      </c>
      <c r="U275">
        <v>123.11</v>
      </c>
      <c r="V275" t="s">
        <v>5009</v>
      </c>
      <c r="W275" t="s">
        <v>4968</v>
      </c>
      <c r="X275" t="s">
        <v>5036</v>
      </c>
      <c r="Y275" t="s">
        <v>5007</v>
      </c>
      <c r="Z275" t="s">
        <v>5037</v>
      </c>
      <c r="AA275" t="s">
        <v>4962</v>
      </c>
      <c r="AB275">
        <f>YEAR(Sales_Trans_2[[#This Row],[Transaction_Date]])</f>
        <v>2025</v>
      </c>
      <c r="AC275" t="str">
        <f>TEXT(Sales_Trans_2[[#This Row],[Transaction_Date]],"mmm")</f>
        <v>Oct</v>
      </c>
      <c r="AD275">
        <f>MONTH(Sales_Trans_2[[#This Row],[Transaction_Date]])</f>
        <v>10</v>
      </c>
      <c r="AE275" s="19">
        <f>IFERROR(Sales_Trans_2[[#This Row],[Profit]]/Sales_Trans_2[[#This Row],[Sales_Amount]],0)</f>
        <v>0.25936154658435545</v>
      </c>
      <c r="AF275" s="20" t="str">
        <f>IF(Sales_Trans_2[[#This Row],[Discount_Pct]]=0,"0%",
IF(Sales_Trans_2[[#This Row],[Discount_Pct]]&lt;=5,"1-5%",
IF(Sales_Trans_2[[#This Row],[Discount_Pct]]&lt;=10,"6-10%",
IF(Sales_Trans_2[[#This Row],[Discount_Pct]]&lt;=15,"11-15%","&gt;15%"))))</f>
        <v>0%</v>
      </c>
    </row>
    <row r="276" spans="1:32" x14ac:dyDescent="0.25">
      <c r="A276" t="s">
        <v>3628</v>
      </c>
      <c r="B276" s="10">
        <v>45954</v>
      </c>
      <c r="C276" t="s">
        <v>3629</v>
      </c>
      <c r="D276" t="s">
        <v>2670</v>
      </c>
      <c r="E276" t="s">
        <v>950</v>
      </c>
      <c r="F276" t="s">
        <v>3453</v>
      </c>
      <c r="G276">
        <v>4</v>
      </c>
      <c r="H276">
        <v>519.78</v>
      </c>
      <c r="I276">
        <v>0</v>
      </c>
      <c r="J276">
        <v>0</v>
      </c>
      <c r="K276">
        <v>2079.12</v>
      </c>
      <c r="L276">
        <v>1591.68</v>
      </c>
      <c r="M276">
        <v>487.44</v>
      </c>
      <c r="N276" t="s">
        <v>133</v>
      </c>
      <c r="O276" t="s">
        <v>24</v>
      </c>
      <c r="P276" t="s">
        <v>25</v>
      </c>
      <c r="Q276">
        <v>0.76597222222222228</v>
      </c>
      <c r="R276" t="s">
        <v>49</v>
      </c>
      <c r="S276" t="s">
        <v>4914</v>
      </c>
      <c r="T276" t="s">
        <v>4908</v>
      </c>
      <c r="U276">
        <v>519.78</v>
      </c>
      <c r="V276" t="s">
        <v>5904</v>
      </c>
      <c r="W276" t="s">
        <v>4968</v>
      </c>
      <c r="X276" t="s">
        <v>5325</v>
      </c>
      <c r="Y276" t="s">
        <v>5011</v>
      </c>
      <c r="Z276" t="s">
        <v>5049</v>
      </c>
      <c r="AA276" t="s">
        <v>4962</v>
      </c>
      <c r="AB276">
        <f>YEAR(Sales_Trans_2[[#This Row],[Transaction_Date]])</f>
        <v>2025</v>
      </c>
      <c r="AC276" t="str">
        <f>TEXT(Sales_Trans_2[[#This Row],[Transaction_Date]],"mmm")</f>
        <v>Oct</v>
      </c>
      <c r="AD276">
        <f>MONTH(Sales_Trans_2[[#This Row],[Transaction_Date]])</f>
        <v>10</v>
      </c>
      <c r="AE276" s="19">
        <f>IFERROR(Sales_Trans_2[[#This Row],[Profit]]/Sales_Trans_2[[#This Row],[Sales_Amount]],0)</f>
        <v>0.23444534226018701</v>
      </c>
      <c r="AF276" s="20" t="str">
        <f>IF(Sales_Trans_2[[#This Row],[Discount_Pct]]=0,"0%",
IF(Sales_Trans_2[[#This Row],[Discount_Pct]]&lt;=5,"1-5%",
IF(Sales_Trans_2[[#This Row],[Discount_Pct]]&lt;=10,"6-10%",
IF(Sales_Trans_2[[#This Row],[Discount_Pct]]&lt;=15,"11-15%","&gt;15%"))))</f>
        <v>0%</v>
      </c>
    </row>
    <row r="277" spans="1:32" x14ac:dyDescent="0.25">
      <c r="A277" t="s">
        <v>4297</v>
      </c>
      <c r="B277" s="10">
        <v>45949</v>
      </c>
      <c r="C277" t="s">
        <v>1206</v>
      </c>
      <c r="D277" t="s">
        <v>566</v>
      </c>
      <c r="E277" t="s">
        <v>488</v>
      </c>
      <c r="F277" t="s">
        <v>489</v>
      </c>
      <c r="G277">
        <v>5</v>
      </c>
      <c r="H277">
        <v>328.59</v>
      </c>
      <c r="I277">
        <v>0</v>
      </c>
      <c r="J277">
        <v>0</v>
      </c>
      <c r="K277">
        <v>1889.39</v>
      </c>
      <c r="L277">
        <v>1277.45</v>
      </c>
      <c r="M277">
        <v>611.94000000000005</v>
      </c>
      <c r="N277" t="s">
        <v>133</v>
      </c>
      <c r="O277" t="s">
        <v>24</v>
      </c>
      <c r="P277" t="s">
        <v>25</v>
      </c>
      <c r="Q277">
        <v>0.80694444444444446</v>
      </c>
      <c r="R277" t="s">
        <v>27</v>
      </c>
      <c r="S277" t="s">
        <v>4767</v>
      </c>
      <c r="T277" t="s">
        <v>4752</v>
      </c>
      <c r="U277">
        <v>328.59</v>
      </c>
      <c r="V277" t="s">
        <v>5422</v>
      </c>
      <c r="W277" t="s">
        <v>4968</v>
      </c>
      <c r="X277" t="s">
        <v>5338</v>
      </c>
      <c r="Y277" t="s">
        <v>5011</v>
      </c>
      <c r="Z277" t="s">
        <v>5339</v>
      </c>
      <c r="AA277" t="s">
        <v>4962</v>
      </c>
      <c r="AB277">
        <f>YEAR(Sales_Trans_2[[#This Row],[Transaction_Date]])</f>
        <v>2025</v>
      </c>
      <c r="AC277" t="str">
        <f>TEXT(Sales_Trans_2[[#This Row],[Transaction_Date]],"mmm")</f>
        <v>Oct</v>
      </c>
      <c r="AD277">
        <f>MONTH(Sales_Trans_2[[#This Row],[Transaction_Date]])</f>
        <v>10</v>
      </c>
      <c r="AE277" s="19">
        <f>IFERROR(Sales_Trans_2[[#This Row],[Profit]]/Sales_Trans_2[[#This Row],[Sales_Amount]],0)</f>
        <v>0.32388231122214051</v>
      </c>
      <c r="AF277" s="20" t="str">
        <f>IF(Sales_Trans_2[[#This Row],[Discount_Pct]]=0,"0%",
IF(Sales_Trans_2[[#This Row],[Discount_Pct]]&lt;=5,"1-5%",
IF(Sales_Trans_2[[#This Row],[Discount_Pct]]&lt;=10,"6-10%",
IF(Sales_Trans_2[[#This Row],[Discount_Pct]]&lt;=15,"11-15%","&gt;15%"))))</f>
        <v>0%</v>
      </c>
    </row>
    <row r="278" spans="1:32" x14ac:dyDescent="0.25">
      <c r="A278" t="s">
        <v>4311</v>
      </c>
      <c r="B278" s="10">
        <v>45949</v>
      </c>
      <c r="C278" t="s">
        <v>3898</v>
      </c>
      <c r="D278" t="s">
        <v>59</v>
      </c>
      <c r="E278" t="s">
        <v>852</v>
      </c>
      <c r="F278" t="s">
        <v>853</v>
      </c>
      <c r="G278">
        <v>1</v>
      </c>
      <c r="H278">
        <v>342.46</v>
      </c>
      <c r="I278">
        <v>0</v>
      </c>
      <c r="J278">
        <v>0</v>
      </c>
      <c r="K278">
        <v>393.83</v>
      </c>
      <c r="L278">
        <v>271.77999999999997</v>
      </c>
      <c r="M278">
        <v>122.05</v>
      </c>
      <c r="N278" t="s">
        <v>40</v>
      </c>
      <c r="O278" t="s">
        <v>24</v>
      </c>
      <c r="P278" t="s">
        <v>25</v>
      </c>
      <c r="Q278">
        <v>0.49027777777777776</v>
      </c>
      <c r="R278" t="s">
        <v>27</v>
      </c>
      <c r="S278" t="s">
        <v>4721</v>
      </c>
      <c r="T278" t="s">
        <v>4703</v>
      </c>
      <c r="U278">
        <v>342.46</v>
      </c>
      <c r="V278" t="s">
        <v>5584</v>
      </c>
      <c r="W278" t="s">
        <v>4968</v>
      </c>
      <c r="X278" t="s">
        <v>5571</v>
      </c>
      <c r="Y278" t="s">
        <v>4977</v>
      </c>
      <c r="Z278" t="s">
        <v>5043</v>
      </c>
      <c r="AA278" t="s">
        <v>4962</v>
      </c>
      <c r="AB278">
        <f>YEAR(Sales_Trans_2[[#This Row],[Transaction_Date]])</f>
        <v>2025</v>
      </c>
      <c r="AC278" t="str">
        <f>TEXT(Sales_Trans_2[[#This Row],[Transaction_Date]],"mmm")</f>
        <v>Oct</v>
      </c>
      <c r="AD278">
        <f>MONTH(Sales_Trans_2[[#This Row],[Transaction_Date]])</f>
        <v>10</v>
      </c>
      <c r="AE278" s="19">
        <f>IFERROR(Sales_Trans_2[[#This Row],[Profit]]/Sales_Trans_2[[#This Row],[Sales_Amount]],0)</f>
        <v>0.30990528908412257</v>
      </c>
      <c r="AF278" s="20" t="str">
        <f>IF(Sales_Trans_2[[#This Row],[Discount_Pct]]=0,"0%",
IF(Sales_Trans_2[[#This Row],[Discount_Pct]]&lt;=5,"1-5%",
IF(Sales_Trans_2[[#This Row],[Discount_Pct]]&lt;=10,"6-10%",
IF(Sales_Trans_2[[#This Row],[Discount_Pct]]&lt;=15,"11-15%","&gt;15%"))))</f>
        <v>0%</v>
      </c>
    </row>
    <row r="279" spans="1:32" x14ac:dyDescent="0.25">
      <c r="A279" t="s">
        <v>4264</v>
      </c>
      <c r="B279" s="10">
        <v>45948</v>
      </c>
      <c r="C279" t="s">
        <v>4265</v>
      </c>
      <c r="D279" t="s">
        <v>2545</v>
      </c>
      <c r="E279" t="s">
        <v>209</v>
      </c>
      <c r="F279" t="s">
        <v>210</v>
      </c>
      <c r="G279">
        <v>1</v>
      </c>
      <c r="H279">
        <v>57.06</v>
      </c>
      <c r="I279">
        <v>0</v>
      </c>
      <c r="J279">
        <v>0</v>
      </c>
      <c r="K279">
        <v>65.62</v>
      </c>
      <c r="L279">
        <v>48.43</v>
      </c>
      <c r="M279">
        <v>17.190000000000001</v>
      </c>
      <c r="N279" t="s">
        <v>4971</v>
      </c>
      <c r="O279" t="s">
        <v>24</v>
      </c>
      <c r="P279" t="s">
        <v>25</v>
      </c>
      <c r="Q279">
        <v>0.68472222222222223</v>
      </c>
      <c r="R279" t="s">
        <v>27</v>
      </c>
      <c r="S279" t="s">
        <v>4750</v>
      </c>
      <c r="T279" t="s">
        <v>4729</v>
      </c>
      <c r="U279">
        <v>57.06</v>
      </c>
      <c r="V279" t="s">
        <v>5921</v>
      </c>
      <c r="W279" t="s">
        <v>4968</v>
      </c>
      <c r="X279" t="s">
        <v>4973</v>
      </c>
      <c r="Y279" t="s">
        <v>4960</v>
      </c>
      <c r="Z279" t="s">
        <v>5067</v>
      </c>
      <c r="AA279" t="s">
        <v>4962</v>
      </c>
      <c r="AB279">
        <f>YEAR(Sales_Trans_2[[#This Row],[Transaction_Date]])</f>
        <v>2025</v>
      </c>
      <c r="AC279" t="str">
        <f>TEXT(Sales_Trans_2[[#This Row],[Transaction_Date]],"mmm")</f>
        <v>Oct</v>
      </c>
      <c r="AD279">
        <f>MONTH(Sales_Trans_2[[#This Row],[Transaction_Date]])</f>
        <v>10</v>
      </c>
      <c r="AE279" s="19">
        <f>IFERROR(Sales_Trans_2[[#This Row],[Profit]]/Sales_Trans_2[[#This Row],[Sales_Amount]],0)</f>
        <v>0.26196281621456874</v>
      </c>
      <c r="AF279" s="20" t="str">
        <f>IF(Sales_Trans_2[[#This Row],[Discount_Pct]]=0,"0%",
IF(Sales_Trans_2[[#This Row],[Discount_Pct]]&lt;=5,"1-5%",
IF(Sales_Trans_2[[#This Row],[Discount_Pct]]&lt;=10,"6-10%",
IF(Sales_Trans_2[[#This Row],[Discount_Pct]]&lt;=15,"11-15%","&gt;15%"))))</f>
        <v>0%</v>
      </c>
    </row>
    <row r="280" spans="1:32" x14ac:dyDescent="0.25">
      <c r="A280" t="s">
        <v>4224</v>
      </c>
      <c r="B280" s="10">
        <v>45944</v>
      </c>
      <c r="C280" t="s">
        <v>599</v>
      </c>
      <c r="D280" t="s">
        <v>1156</v>
      </c>
      <c r="E280" t="s">
        <v>623</v>
      </c>
      <c r="F280" t="s">
        <v>742</v>
      </c>
      <c r="G280">
        <v>2</v>
      </c>
      <c r="H280">
        <v>147.72</v>
      </c>
      <c r="I280">
        <v>0</v>
      </c>
      <c r="J280">
        <v>0</v>
      </c>
      <c r="K280">
        <v>295.44</v>
      </c>
      <c r="L280">
        <v>218.42</v>
      </c>
      <c r="M280">
        <v>77.02</v>
      </c>
      <c r="N280" t="s">
        <v>40</v>
      </c>
      <c r="O280" t="s">
        <v>24</v>
      </c>
      <c r="P280" t="s">
        <v>25</v>
      </c>
      <c r="Q280">
        <v>0.52777777777777779</v>
      </c>
      <c r="R280" t="s">
        <v>49</v>
      </c>
      <c r="S280" t="s">
        <v>4755</v>
      </c>
      <c r="T280" t="s">
        <v>4752</v>
      </c>
      <c r="U280">
        <v>147.72</v>
      </c>
      <c r="V280" t="s">
        <v>5817</v>
      </c>
      <c r="W280" t="s">
        <v>4968</v>
      </c>
      <c r="X280" t="s">
        <v>5198</v>
      </c>
      <c r="Y280" t="s">
        <v>4960</v>
      </c>
      <c r="Z280" t="s">
        <v>5196</v>
      </c>
      <c r="AA280" t="s">
        <v>4962</v>
      </c>
      <c r="AB280">
        <f>YEAR(Sales_Trans_2[[#This Row],[Transaction_Date]])</f>
        <v>2025</v>
      </c>
      <c r="AC280" t="str">
        <f>TEXT(Sales_Trans_2[[#This Row],[Transaction_Date]],"mmm")</f>
        <v>Oct</v>
      </c>
      <c r="AD280">
        <f>MONTH(Sales_Trans_2[[#This Row],[Transaction_Date]])</f>
        <v>10</v>
      </c>
      <c r="AE280" s="19">
        <f>IFERROR(Sales_Trans_2[[#This Row],[Profit]]/Sales_Trans_2[[#This Row],[Sales_Amount]],0)</f>
        <v>0.26069591118331981</v>
      </c>
      <c r="AF280" s="20" t="str">
        <f>IF(Sales_Trans_2[[#This Row],[Discount_Pct]]=0,"0%",
IF(Sales_Trans_2[[#This Row],[Discount_Pct]]&lt;=5,"1-5%",
IF(Sales_Trans_2[[#This Row],[Discount_Pct]]&lt;=10,"6-10%",
IF(Sales_Trans_2[[#This Row],[Discount_Pct]]&lt;=15,"11-15%","&gt;15%"))))</f>
        <v>0%</v>
      </c>
    </row>
    <row r="281" spans="1:32" x14ac:dyDescent="0.25">
      <c r="A281" t="s">
        <v>1018</v>
      </c>
      <c r="B281" s="10">
        <v>45971</v>
      </c>
      <c r="C281" t="s">
        <v>1019</v>
      </c>
      <c r="D281" t="s">
        <v>320</v>
      </c>
      <c r="E281" t="s">
        <v>153</v>
      </c>
      <c r="F281" t="s">
        <v>182</v>
      </c>
      <c r="G281">
        <v>5</v>
      </c>
      <c r="H281">
        <v>67.37</v>
      </c>
      <c r="I281">
        <v>0</v>
      </c>
      <c r="J281">
        <v>0</v>
      </c>
      <c r="K281">
        <v>387.38</v>
      </c>
      <c r="L281">
        <v>252.15</v>
      </c>
      <c r="M281">
        <v>135.22999999999999</v>
      </c>
      <c r="N281" t="s">
        <v>40</v>
      </c>
      <c r="O281" t="s">
        <v>24</v>
      </c>
      <c r="P281" t="s">
        <v>25</v>
      </c>
      <c r="Q281">
        <v>0.84375</v>
      </c>
      <c r="R281" t="s">
        <v>27</v>
      </c>
      <c r="S281" t="s">
        <v>4944</v>
      </c>
      <c r="T281" t="s">
        <v>4930</v>
      </c>
      <c r="U281">
        <v>67.37</v>
      </c>
      <c r="V281" t="s">
        <v>5933</v>
      </c>
      <c r="W281" t="s">
        <v>4968</v>
      </c>
      <c r="X281" t="s">
        <v>5615</v>
      </c>
      <c r="Y281" t="s">
        <v>4960</v>
      </c>
      <c r="Z281" t="s">
        <v>5126</v>
      </c>
      <c r="AA281" t="s">
        <v>4962</v>
      </c>
      <c r="AB281">
        <f>YEAR(Sales_Trans_2[[#This Row],[Transaction_Date]])</f>
        <v>2025</v>
      </c>
      <c r="AC281" t="str">
        <f>TEXT(Sales_Trans_2[[#This Row],[Transaction_Date]],"mmm")</f>
        <v>Nov</v>
      </c>
      <c r="AD281">
        <f>MONTH(Sales_Trans_2[[#This Row],[Transaction_Date]])</f>
        <v>11</v>
      </c>
      <c r="AE281" s="19">
        <f>IFERROR(Sales_Trans_2[[#This Row],[Profit]]/Sales_Trans_2[[#This Row],[Sales_Amount]],0)</f>
        <v>0.3490887500645361</v>
      </c>
      <c r="AF281" s="20" t="str">
        <f>IF(Sales_Trans_2[[#This Row],[Discount_Pct]]=0,"0%",
IF(Sales_Trans_2[[#This Row],[Discount_Pct]]&lt;=5,"1-5%",
IF(Sales_Trans_2[[#This Row],[Discount_Pct]]&lt;=10,"6-10%",
IF(Sales_Trans_2[[#This Row],[Discount_Pct]]&lt;=15,"11-15%","&gt;15%"))))</f>
        <v>0%</v>
      </c>
    </row>
    <row r="282" spans="1:32" x14ac:dyDescent="0.25">
      <c r="A282" t="s">
        <v>3393</v>
      </c>
      <c r="B282" s="10">
        <v>45940</v>
      </c>
      <c r="C282" t="s">
        <v>3394</v>
      </c>
      <c r="D282" t="s">
        <v>1382</v>
      </c>
      <c r="E282" t="s">
        <v>85</v>
      </c>
      <c r="F282" t="s">
        <v>2200</v>
      </c>
      <c r="G282">
        <v>3</v>
      </c>
      <c r="H282">
        <v>317.99</v>
      </c>
      <c r="I282">
        <v>0</v>
      </c>
      <c r="J282">
        <v>0</v>
      </c>
      <c r="K282">
        <v>953.97</v>
      </c>
      <c r="L282">
        <v>705.15</v>
      </c>
      <c r="M282">
        <v>248.82</v>
      </c>
      <c r="N282" t="s">
        <v>133</v>
      </c>
      <c r="O282" t="s">
        <v>24</v>
      </c>
      <c r="P282" t="s">
        <v>25</v>
      </c>
      <c r="Q282">
        <v>0.40416666666666667</v>
      </c>
      <c r="R282" t="s">
        <v>49</v>
      </c>
      <c r="S282" t="s">
        <v>4774</v>
      </c>
      <c r="T282" t="s">
        <v>4752</v>
      </c>
      <c r="U282">
        <v>317.99</v>
      </c>
      <c r="V282" t="s">
        <v>5938</v>
      </c>
      <c r="W282" t="s">
        <v>4968</v>
      </c>
      <c r="X282" t="s">
        <v>5851</v>
      </c>
      <c r="Y282" t="s">
        <v>4960</v>
      </c>
      <c r="Z282" t="s">
        <v>5312</v>
      </c>
      <c r="AA282" t="s">
        <v>4962</v>
      </c>
      <c r="AB282">
        <f>YEAR(Sales_Trans_2[[#This Row],[Transaction_Date]])</f>
        <v>2025</v>
      </c>
      <c r="AC282" t="str">
        <f>TEXT(Sales_Trans_2[[#This Row],[Transaction_Date]],"mmm")</f>
        <v>Oct</v>
      </c>
      <c r="AD282">
        <f>MONTH(Sales_Trans_2[[#This Row],[Transaction_Date]])</f>
        <v>10</v>
      </c>
      <c r="AE282" s="19">
        <f>IFERROR(Sales_Trans_2[[#This Row],[Profit]]/Sales_Trans_2[[#This Row],[Sales_Amount]],0)</f>
        <v>0.26082581213245698</v>
      </c>
      <c r="AF282" s="20" t="str">
        <f>IF(Sales_Trans_2[[#This Row],[Discount_Pct]]=0,"0%",
IF(Sales_Trans_2[[#This Row],[Discount_Pct]]&lt;=5,"1-5%",
IF(Sales_Trans_2[[#This Row],[Discount_Pct]]&lt;=10,"6-10%",
IF(Sales_Trans_2[[#This Row],[Discount_Pct]]&lt;=15,"11-15%","&gt;15%"))))</f>
        <v>0%</v>
      </c>
    </row>
    <row r="283" spans="1:32" x14ac:dyDescent="0.25">
      <c r="A283" t="s">
        <v>3877</v>
      </c>
      <c r="B283" s="10">
        <v>45910</v>
      </c>
      <c r="C283" t="s">
        <v>1583</v>
      </c>
      <c r="D283" t="s">
        <v>2135</v>
      </c>
      <c r="E283" t="s">
        <v>1347</v>
      </c>
      <c r="F283" t="s">
        <v>1313</v>
      </c>
      <c r="G283">
        <v>3</v>
      </c>
      <c r="H283">
        <v>68.95</v>
      </c>
      <c r="I283">
        <v>0</v>
      </c>
      <c r="J283">
        <v>0</v>
      </c>
      <c r="K283">
        <v>206.85</v>
      </c>
      <c r="L283">
        <v>173.67</v>
      </c>
      <c r="M283">
        <v>33.18</v>
      </c>
      <c r="N283" t="s">
        <v>133</v>
      </c>
      <c r="O283" t="s">
        <v>24</v>
      </c>
      <c r="P283" t="s">
        <v>25</v>
      </c>
      <c r="Q283">
        <v>0.625</v>
      </c>
      <c r="R283" t="s">
        <v>49</v>
      </c>
      <c r="S283" t="s">
        <v>4748</v>
      </c>
      <c r="T283" t="s">
        <v>4729</v>
      </c>
      <c r="U283">
        <v>68.95</v>
      </c>
      <c r="V283" t="s">
        <v>5113</v>
      </c>
      <c r="W283" t="s">
        <v>4968</v>
      </c>
      <c r="X283" t="s">
        <v>4976</v>
      </c>
      <c r="Y283" t="s">
        <v>4977</v>
      </c>
      <c r="Z283" t="s">
        <v>5089</v>
      </c>
      <c r="AA283" t="s">
        <v>4962</v>
      </c>
      <c r="AB283">
        <f>YEAR(Sales_Trans_2[[#This Row],[Transaction_Date]])</f>
        <v>2025</v>
      </c>
      <c r="AC283" t="str">
        <f>TEXT(Sales_Trans_2[[#This Row],[Transaction_Date]],"mmm")</f>
        <v>Sep</v>
      </c>
      <c r="AD283">
        <f>MONTH(Sales_Trans_2[[#This Row],[Transaction_Date]])</f>
        <v>9</v>
      </c>
      <c r="AE283" s="19">
        <f>IFERROR(Sales_Trans_2[[#This Row],[Profit]]/Sales_Trans_2[[#This Row],[Sales_Amount]],0)</f>
        <v>0.16040609137055839</v>
      </c>
      <c r="AF283" s="20" t="str">
        <f>IF(Sales_Trans_2[[#This Row],[Discount_Pct]]=0,"0%",
IF(Sales_Trans_2[[#This Row],[Discount_Pct]]&lt;=5,"1-5%",
IF(Sales_Trans_2[[#This Row],[Discount_Pct]]&lt;=10,"6-10%",
IF(Sales_Trans_2[[#This Row],[Discount_Pct]]&lt;=15,"11-15%","&gt;15%"))))</f>
        <v>0%</v>
      </c>
    </row>
    <row r="284" spans="1:32" x14ac:dyDescent="0.25">
      <c r="A284" t="s">
        <v>2219</v>
      </c>
      <c r="B284" s="10">
        <v>45879</v>
      </c>
      <c r="C284" t="s">
        <v>527</v>
      </c>
      <c r="D284" t="s">
        <v>1096</v>
      </c>
      <c r="E284" t="s">
        <v>303</v>
      </c>
      <c r="F284" t="s">
        <v>210</v>
      </c>
      <c r="G284">
        <v>2</v>
      </c>
      <c r="H284">
        <v>405.1</v>
      </c>
      <c r="I284">
        <v>0</v>
      </c>
      <c r="J284">
        <v>0</v>
      </c>
      <c r="K284">
        <v>810.2</v>
      </c>
      <c r="L284">
        <v>696.82</v>
      </c>
      <c r="M284">
        <v>113.38</v>
      </c>
      <c r="N284" t="s">
        <v>40</v>
      </c>
      <c r="O284" t="s">
        <v>24</v>
      </c>
      <c r="P284" t="s">
        <v>25</v>
      </c>
      <c r="Q284">
        <v>0.81458333333333333</v>
      </c>
      <c r="R284" t="s">
        <v>49</v>
      </c>
      <c r="S284" t="s">
        <v>4869</v>
      </c>
      <c r="T284" t="s">
        <v>4864</v>
      </c>
      <c r="U284">
        <v>405.1</v>
      </c>
      <c r="V284" t="s">
        <v>5656</v>
      </c>
      <c r="W284" t="s">
        <v>4968</v>
      </c>
      <c r="X284" t="s">
        <v>4973</v>
      </c>
      <c r="Y284" t="s">
        <v>4960</v>
      </c>
      <c r="Z284" t="s">
        <v>5351</v>
      </c>
      <c r="AA284" t="s">
        <v>4962</v>
      </c>
      <c r="AB284">
        <f>YEAR(Sales_Trans_2[[#This Row],[Transaction_Date]])</f>
        <v>2025</v>
      </c>
      <c r="AC284" t="str">
        <f>TEXT(Sales_Trans_2[[#This Row],[Transaction_Date]],"mmm")</f>
        <v>Aug</v>
      </c>
      <c r="AD284">
        <f>MONTH(Sales_Trans_2[[#This Row],[Transaction_Date]])</f>
        <v>8</v>
      </c>
      <c r="AE284" s="19">
        <f>IFERROR(Sales_Trans_2[[#This Row],[Profit]]/Sales_Trans_2[[#This Row],[Sales_Amount]],0)</f>
        <v>0.13994075536904466</v>
      </c>
      <c r="AF284" s="20" t="str">
        <f>IF(Sales_Trans_2[[#This Row],[Discount_Pct]]=0,"0%",
IF(Sales_Trans_2[[#This Row],[Discount_Pct]]&lt;=5,"1-5%",
IF(Sales_Trans_2[[#This Row],[Discount_Pct]]&lt;=10,"6-10%",
IF(Sales_Trans_2[[#This Row],[Discount_Pct]]&lt;=15,"11-15%","&gt;15%"))))</f>
        <v>0%</v>
      </c>
    </row>
    <row r="285" spans="1:32" x14ac:dyDescent="0.25">
      <c r="A285" t="s">
        <v>4548</v>
      </c>
      <c r="B285" s="10">
        <v>45848</v>
      </c>
      <c r="C285" t="s">
        <v>106</v>
      </c>
      <c r="D285" t="s">
        <v>141</v>
      </c>
      <c r="E285" t="s">
        <v>427</v>
      </c>
      <c r="F285" t="s">
        <v>428</v>
      </c>
      <c r="G285">
        <v>2</v>
      </c>
      <c r="H285">
        <v>437.49</v>
      </c>
      <c r="I285">
        <v>0</v>
      </c>
      <c r="J285">
        <v>0</v>
      </c>
      <c r="K285">
        <v>874.98</v>
      </c>
      <c r="L285">
        <v>530.88</v>
      </c>
      <c r="M285">
        <v>344.1</v>
      </c>
      <c r="N285" t="s">
        <v>47</v>
      </c>
      <c r="O285" t="s">
        <v>24</v>
      </c>
      <c r="P285" t="s">
        <v>25</v>
      </c>
      <c r="Q285">
        <v>0.81111111111111112</v>
      </c>
      <c r="R285" t="s">
        <v>49</v>
      </c>
      <c r="S285" t="s">
        <v>4658</v>
      </c>
      <c r="T285" t="s">
        <v>4636</v>
      </c>
      <c r="U285">
        <v>437.49</v>
      </c>
      <c r="V285" t="s">
        <v>5426</v>
      </c>
      <c r="W285" t="s">
        <v>4968</v>
      </c>
      <c r="X285" t="s">
        <v>5116</v>
      </c>
      <c r="Y285" t="s">
        <v>4970</v>
      </c>
      <c r="Z285" t="s">
        <v>5117</v>
      </c>
      <c r="AA285" t="s">
        <v>4962</v>
      </c>
      <c r="AB285">
        <f>YEAR(Sales_Trans_2[[#This Row],[Transaction_Date]])</f>
        <v>2025</v>
      </c>
      <c r="AC285" t="str">
        <f>TEXT(Sales_Trans_2[[#This Row],[Transaction_Date]],"mmm")</f>
        <v>Jul</v>
      </c>
      <c r="AD285">
        <f>MONTH(Sales_Trans_2[[#This Row],[Transaction_Date]])</f>
        <v>7</v>
      </c>
      <c r="AE285" s="19">
        <f>IFERROR(Sales_Trans_2[[#This Row],[Profit]]/Sales_Trans_2[[#This Row],[Sales_Amount]],0)</f>
        <v>0.39326613179729825</v>
      </c>
      <c r="AF285" s="20" t="str">
        <f>IF(Sales_Trans_2[[#This Row],[Discount_Pct]]=0,"0%",
IF(Sales_Trans_2[[#This Row],[Discount_Pct]]&lt;=5,"1-5%",
IF(Sales_Trans_2[[#This Row],[Discount_Pct]]&lt;=10,"6-10%",
IF(Sales_Trans_2[[#This Row],[Discount_Pct]]&lt;=15,"11-15%","&gt;15%"))))</f>
        <v>0%</v>
      </c>
    </row>
    <row r="286" spans="1:32" x14ac:dyDescent="0.25">
      <c r="A286" t="s">
        <v>224</v>
      </c>
      <c r="B286" s="10">
        <v>45787</v>
      </c>
      <c r="C286" t="s">
        <v>225</v>
      </c>
      <c r="D286" t="s">
        <v>226</v>
      </c>
      <c r="E286" t="s">
        <v>192</v>
      </c>
      <c r="F286" t="s">
        <v>227</v>
      </c>
      <c r="G286">
        <v>1</v>
      </c>
      <c r="H286">
        <v>318.62</v>
      </c>
      <c r="I286">
        <v>0</v>
      </c>
      <c r="J286">
        <v>0</v>
      </c>
      <c r="K286">
        <v>366.41</v>
      </c>
      <c r="L286">
        <v>221.72</v>
      </c>
      <c r="M286">
        <v>144.69</v>
      </c>
      <c r="N286" t="s">
        <v>23</v>
      </c>
      <c r="O286" t="s">
        <v>24</v>
      </c>
      <c r="P286" t="s">
        <v>25</v>
      </c>
      <c r="Q286">
        <v>0.53402777777777777</v>
      </c>
      <c r="R286" t="s">
        <v>27</v>
      </c>
      <c r="S286" t="s">
        <v>4786</v>
      </c>
      <c r="T286" t="s">
        <v>4776</v>
      </c>
      <c r="U286">
        <v>318.62</v>
      </c>
      <c r="V286" t="s">
        <v>5760</v>
      </c>
      <c r="W286" t="s">
        <v>4968</v>
      </c>
      <c r="X286" t="s">
        <v>5283</v>
      </c>
      <c r="Y286" t="s">
        <v>5011</v>
      </c>
      <c r="Z286" t="s">
        <v>5284</v>
      </c>
      <c r="AA286" t="s">
        <v>4962</v>
      </c>
      <c r="AB286">
        <f>YEAR(Sales_Trans_2[[#This Row],[Transaction_Date]])</f>
        <v>2025</v>
      </c>
      <c r="AC286" t="str">
        <f>TEXT(Sales_Trans_2[[#This Row],[Transaction_Date]],"mmm")</f>
        <v>May</v>
      </c>
      <c r="AD286">
        <f>MONTH(Sales_Trans_2[[#This Row],[Transaction_Date]])</f>
        <v>5</v>
      </c>
      <c r="AE286" s="19">
        <f>IFERROR(Sales_Trans_2[[#This Row],[Profit]]/Sales_Trans_2[[#This Row],[Sales_Amount]],0)</f>
        <v>0.39488551076662753</v>
      </c>
      <c r="AF286" s="20" t="str">
        <f>IF(Sales_Trans_2[[#This Row],[Discount_Pct]]=0,"0%",
IF(Sales_Trans_2[[#This Row],[Discount_Pct]]&lt;=5,"1-5%",
IF(Sales_Trans_2[[#This Row],[Discount_Pct]]&lt;=10,"6-10%",
IF(Sales_Trans_2[[#This Row],[Discount_Pct]]&lt;=15,"11-15%","&gt;15%"))))</f>
        <v>0%</v>
      </c>
    </row>
    <row r="287" spans="1:32" x14ac:dyDescent="0.25">
      <c r="A287" t="s">
        <v>4427</v>
      </c>
      <c r="B287" s="10">
        <v>45726</v>
      </c>
      <c r="C287" t="s">
        <v>3923</v>
      </c>
      <c r="D287" t="s">
        <v>503</v>
      </c>
      <c r="E287" t="s">
        <v>1031</v>
      </c>
      <c r="F287" t="s">
        <v>2312</v>
      </c>
      <c r="G287">
        <v>5</v>
      </c>
      <c r="H287">
        <v>503.36</v>
      </c>
      <c r="I287">
        <v>0</v>
      </c>
      <c r="J287">
        <v>0</v>
      </c>
      <c r="K287">
        <v>2516.8000000000002</v>
      </c>
      <c r="L287">
        <v>1949</v>
      </c>
      <c r="M287">
        <v>567.79999999999995</v>
      </c>
      <c r="N287" t="s">
        <v>133</v>
      </c>
      <c r="O287" t="s">
        <v>24</v>
      </c>
      <c r="P287" t="s">
        <v>25</v>
      </c>
      <c r="Q287">
        <v>0.50347222222222221</v>
      </c>
      <c r="R287" t="s">
        <v>49</v>
      </c>
      <c r="S287" t="s">
        <v>4727</v>
      </c>
      <c r="T287" t="s">
        <v>4703</v>
      </c>
      <c r="U287">
        <v>503.36</v>
      </c>
      <c r="V287" t="s">
        <v>5800</v>
      </c>
      <c r="W287" t="s">
        <v>4968</v>
      </c>
      <c r="X287" t="s">
        <v>5645</v>
      </c>
      <c r="Y287" t="s">
        <v>4960</v>
      </c>
      <c r="Z287" t="s">
        <v>5000</v>
      </c>
      <c r="AA287" t="s">
        <v>4962</v>
      </c>
      <c r="AB287">
        <f>YEAR(Sales_Trans_2[[#This Row],[Transaction_Date]])</f>
        <v>2025</v>
      </c>
      <c r="AC287" t="str">
        <f>TEXT(Sales_Trans_2[[#This Row],[Transaction_Date]],"mmm")</f>
        <v>Mar</v>
      </c>
      <c r="AD287">
        <f>MONTH(Sales_Trans_2[[#This Row],[Transaction_Date]])</f>
        <v>3</v>
      </c>
      <c r="AE287" s="19">
        <f>IFERROR(Sales_Trans_2[[#This Row],[Profit]]/Sales_Trans_2[[#This Row],[Sales_Amount]],0)</f>
        <v>0.2256039415130324</v>
      </c>
      <c r="AF287" s="20" t="str">
        <f>IF(Sales_Trans_2[[#This Row],[Discount_Pct]]=0,"0%",
IF(Sales_Trans_2[[#This Row],[Discount_Pct]]&lt;=5,"1-5%",
IF(Sales_Trans_2[[#This Row],[Discount_Pct]]&lt;=10,"6-10%",
IF(Sales_Trans_2[[#This Row],[Discount_Pct]]&lt;=15,"11-15%","&gt;15%"))))</f>
        <v>0%</v>
      </c>
    </row>
    <row r="288" spans="1:32" x14ac:dyDescent="0.25">
      <c r="A288" t="s">
        <v>3564</v>
      </c>
      <c r="B288" s="10">
        <v>45928</v>
      </c>
      <c r="C288" t="s">
        <v>2399</v>
      </c>
      <c r="D288" t="s">
        <v>1869</v>
      </c>
      <c r="E288" t="s">
        <v>830</v>
      </c>
      <c r="F288" t="s">
        <v>831</v>
      </c>
      <c r="G288">
        <v>4</v>
      </c>
      <c r="H288">
        <v>108.97</v>
      </c>
      <c r="I288">
        <v>0</v>
      </c>
      <c r="J288">
        <v>0</v>
      </c>
      <c r="K288">
        <v>501.26</v>
      </c>
      <c r="L288">
        <v>333.32</v>
      </c>
      <c r="M288">
        <v>167.94</v>
      </c>
      <c r="N288" t="s">
        <v>133</v>
      </c>
      <c r="O288" t="s">
        <v>24</v>
      </c>
      <c r="P288" t="s">
        <v>25</v>
      </c>
      <c r="Q288">
        <v>0.72777777777777775</v>
      </c>
      <c r="R288" t="s">
        <v>27</v>
      </c>
      <c r="S288" t="s">
        <v>4945</v>
      </c>
      <c r="T288" t="s">
        <v>4930</v>
      </c>
      <c r="U288">
        <v>108.97</v>
      </c>
      <c r="V288" t="s">
        <v>5959</v>
      </c>
      <c r="W288" t="s">
        <v>4968</v>
      </c>
      <c r="X288" t="s">
        <v>5402</v>
      </c>
      <c r="Y288" t="s">
        <v>4977</v>
      </c>
      <c r="Z288" t="s">
        <v>5403</v>
      </c>
      <c r="AA288" t="s">
        <v>4962</v>
      </c>
      <c r="AB288">
        <f>YEAR(Sales_Trans_2[[#This Row],[Transaction_Date]])</f>
        <v>2025</v>
      </c>
      <c r="AC288" t="str">
        <f>TEXT(Sales_Trans_2[[#This Row],[Transaction_Date]],"mmm")</f>
        <v>Sep</v>
      </c>
      <c r="AD288">
        <f>MONTH(Sales_Trans_2[[#This Row],[Transaction_Date]])</f>
        <v>9</v>
      </c>
      <c r="AE288" s="19">
        <f>IFERROR(Sales_Trans_2[[#This Row],[Profit]]/Sales_Trans_2[[#This Row],[Sales_Amount]],0)</f>
        <v>0.33503571001077287</v>
      </c>
      <c r="AF288" s="20" t="str">
        <f>IF(Sales_Trans_2[[#This Row],[Discount_Pct]]=0,"0%",
IF(Sales_Trans_2[[#This Row],[Discount_Pct]]&lt;=5,"1-5%",
IF(Sales_Trans_2[[#This Row],[Discount_Pct]]&lt;=10,"6-10%",
IF(Sales_Trans_2[[#This Row],[Discount_Pct]]&lt;=15,"11-15%","&gt;15%"))))</f>
        <v>0%</v>
      </c>
    </row>
    <row r="289" spans="1:32" x14ac:dyDescent="0.25">
      <c r="A289" t="s">
        <v>4003</v>
      </c>
      <c r="B289" s="10">
        <v>45926</v>
      </c>
      <c r="C289" t="s">
        <v>2295</v>
      </c>
      <c r="D289" t="s">
        <v>384</v>
      </c>
      <c r="E289" t="s">
        <v>380</v>
      </c>
      <c r="F289" t="s">
        <v>2212</v>
      </c>
      <c r="G289">
        <v>3</v>
      </c>
      <c r="H289">
        <v>389.61</v>
      </c>
      <c r="I289">
        <v>0</v>
      </c>
      <c r="J289">
        <v>0</v>
      </c>
      <c r="K289">
        <v>1168.83</v>
      </c>
      <c r="L289">
        <v>1008.21</v>
      </c>
      <c r="M289">
        <v>160.62</v>
      </c>
      <c r="N289" t="s">
        <v>40</v>
      </c>
      <c r="O289" t="s">
        <v>24</v>
      </c>
      <c r="P289" t="s">
        <v>25</v>
      </c>
      <c r="Q289">
        <v>0.64236111111111116</v>
      </c>
      <c r="R289" t="s">
        <v>49</v>
      </c>
      <c r="S289" t="s">
        <v>4835</v>
      </c>
      <c r="T289" t="s">
        <v>4828</v>
      </c>
      <c r="U289">
        <v>389.61</v>
      </c>
      <c r="V289" t="s">
        <v>5738</v>
      </c>
      <c r="W289" t="s">
        <v>4968</v>
      </c>
      <c r="X289" t="s">
        <v>5211</v>
      </c>
      <c r="Y289" t="s">
        <v>5011</v>
      </c>
      <c r="Z289" t="s">
        <v>5076</v>
      </c>
      <c r="AA289" t="s">
        <v>4962</v>
      </c>
      <c r="AB289">
        <f>YEAR(Sales_Trans_2[[#This Row],[Transaction_Date]])</f>
        <v>2025</v>
      </c>
      <c r="AC289" t="str">
        <f>TEXT(Sales_Trans_2[[#This Row],[Transaction_Date]],"mmm")</f>
        <v>Sep</v>
      </c>
      <c r="AD289">
        <f>MONTH(Sales_Trans_2[[#This Row],[Transaction_Date]])</f>
        <v>9</v>
      </c>
      <c r="AE289" s="19">
        <f>IFERROR(Sales_Trans_2[[#This Row],[Profit]]/Sales_Trans_2[[#This Row],[Sales_Amount]],0)</f>
        <v>0.13741947075280408</v>
      </c>
      <c r="AF289" s="20" t="str">
        <f>IF(Sales_Trans_2[[#This Row],[Discount_Pct]]=0,"0%",
IF(Sales_Trans_2[[#This Row],[Discount_Pct]]&lt;=5,"1-5%",
IF(Sales_Trans_2[[#This Row],[Discount_Pct]]&lt;=10,"6-10%",
IF(Sales_Trans_2[[#This Row],[Discount_Pct]]&lt;=15,"11-15%","&gt;15%"))))</f>
        <v>0%</v>
      </c>
    </row>
    <row r="290" spans="1:32" x14ac:dyDescent="0.25">
      <c r="A290" t="s">
        <v>2346</v>
      </c>
      <c r="B290" s="10">
        <v>45918</v>
      </c>
      <c r="C290" t="s">
        <v>1200</v>
      </c>
      <c r="D290" t="s">
        <v>284</v>
      </c>
      <c r="E290" t="s">
        <v>913</v>
      </c>
      <c r="F290" t="s">
        <v>613</v>
      </c>
      <c r="G290">
        <v>4</v>
      </c>
      <c r="H290">
        <v>73.83</v>
      </c>
      <c r="I290">
        <v>0</v>
      </c>
      <c r="J290">
        <v>0</v>
      </c>
      <c r="K290">
        <v>295.32</v>
      </c>
      <c r="L290">
        <v>217.28</v>
      </c>
      <c r="M290">
        <v>78.040000000000006</v>
      </c>
      <c r="N290" t="s">
        <v>23</v>
      </c>
      <c r="O290" t="s">
        <v>24</v>
      </c>
      <c r="P290" t="s">
        <v>25</v>
      </c>
      <c r="Q290">
        <v>0.74652777777777779</v>
      </c>
      <c r="R290" t="s">
        <v>49</v>
      </c>
      <c r="S290" t="s">
        <v>4791</v>
      </c>
      <c r="T290" t="s">
        <v>4776</v>
      </c>
      <c r="U290">
        <v>42.16</v>
      </c>
      <c r="V290" t="s">
        <v>5052</v>
      </c>
      <c r="W290" t="s">
        <v>4968</v>
      </c>
      <c r="X290" t="s">
        <v>5967</v>
      </c>
      <c r="Y290" t="s">
        <v>5007</v>
      </c>
      <c r="Z290" t="s">
        <v>5063</v>
      </c>
      <c r="AA290" t="s">
        <v>4962</v>
      </c>
      <c r="AB290">
        <f>YEAR(Sales_Trans_2[[#This Row],[Transaction_Date]])</f>
        <v>2025</v>
      </c>
      <c r="AC290" t="str">
        <f>TEXT(Sales_Trans_2[[#This Row],[Transaction_Date]],"mmm")</f>
        <v>Sep</v>
      </c>
      <c r="AD290">
        <f>MONTH(Sales_Trans_2[[#This Row],[Transaction_Date]])</f>
        <v>9</v>
      </c>
      <c r="AE290" s="19">
        <f>IFERROR(Sales_Trans_2[[#This Row],[Profit]]/Sales_Trans_2[[#This Row],[Sales_Amount]],0)</f>
        <v>0.26425572260598673</v>
      </c>
      <c r="AF290" s="20" t="str">
        <f>IF(Sales_Trans_2[[#This Row],[Discount_Pct]]=0,"0%",
IF(Sales_Trans_2[[#This Row],[Discount_Pct]]&lt;=5,"1-5%",
IF(Sales_Trans_2[[#This Row],[Discount_Pct]]&lt;=10,"6-10%",
IF(Sales_Trans_2[[#This Row],[Discount_Pct]]&lt;=15,"11-15%","&gt;15%"))))</f>
        <v>0%</v>
      </c>
    </row>
    <row r="291" spans="1:32" x14ac:dyDescent="0.25">
      <c r="A291" t="s">
        <v>1617</v>
      </c>
      <c r="B291" s="10">
        <v>45909</v>
      </c>
      <c r="C291" t="s">
        <v>1618</v>
      </c>
      <c r="D291" t="s">
        <v>405</v>
      </c>
      <c r="E291" t="s">
        <v>78</v>
      </c>
      <c r="F291" t="s">
        <v>79</v>
      </c>
      <c r="G291">
        <v>5</v>
      </c>
      <c r="H291">
        <v>440.5</v>
      </c>
      <c r="I291">
        <v>0</v>
      </c>
      <c r="J291">
        <v>0</v>
      </c>
      <c r="K291">
        <v>2202.5</v>
      </c>
      <c r="L291">
        <v>1270.25</v>
      </c>
      <c r="M291">
        <v>932.25</v>
      </c>
      <c r="N291" t="s">
        <v>23</v>
      </c>
      <c r="O291" t="s">
        <v>24</v>
      </c>
      <c r="P291" t="s">
        <v>25</v>
      </c>
      <c r="Q291">
        <v>0.83333333333333337</v>
      </c>
      <c r="R291" t="s">
        <v>49</v>
      </c>
      <c r="S291" t="s">
        <v>4642</v>
      </c>
      <c r="T291" t="s">
        <v>4636</v>
      </c>
      <c r="U291">
        <v>440.5</v>
      </c>
      <c r="V291" t="s">
        <v>5029</v>
      </c>
      <c r="W291" t="s">
        <v>4968</v>
      </c>
      <c r="X291" t="s">
        <v>5359</v>
      </c>
      <c r="Y291" t="s">
        <v>4960</v>
      </c>
      <c r="Z291" t="s">
        <v>5360</v>
      </c>
      <c r="AA291" t="s">
        <v>4962</v>
      </c>
      <c r="AB291">
        <f>YEAR(Sales_Trans_2[[#This Row],[Transaction_Date]])</f>
        <v>2025</v>
      </c>
      <c r="AC291" t="str">
        <f>TEXT(Sales_Trans_2[[#This Row],[Transaction_Date]],"mmm")</f>
        <v>Sep</v>
      </c>
      <c r="AD291">
        <f>MONTH(Sales_Trans_2[[#This Row],[Transaction_Date]])</f>
        <v>9</v>
      </c>
      <c r="AE291" s="19">
        <f>IFERROR(Sales_Trans_2[[#This Row],[Profit]]/Sales_Trans_2[[#This Row],[Sales_Amount]],0)</f>
        <v>0.42326901248581156</v>
      </c>
      <c r="AF291" s="20" t="str">
        <f>IF(Sales_Trans_2[[#This Row],[Discount_Pct]]=0,"0%",
IF(Sales_Trans_2[[#This Row],[Discount_Pct]]&lt;=5,"1-5%",
IF(Sales_Trans_2[[#This Row],[Discount_Pct]]&lt;=10,"6-10%",
IF(Sales_Trans_2[[#This Row],[Discount_Pct]]&lt;=15,"11-15%","&gt;15%"))))</f>
        <v>0%</v>
      </c>
    </row>
    <row r="292" spans="1:32" x14ac:dyDescent="0.25">
      <c r="A292" t="s">
        <v>3575</v>
      </c>
      <c r="B292" s="10">
        <v>45878</v>
      </c>
      <c r="C292" t="s">
        <v>1832</v>
      </c>
      <c r="D292" t="s">
        <v>186</v>
      </c>
      <c r="E292" t="s">
        <v>321</v>
      </c>
      <c r="F292" t="s">
        <v>1509</v>
      </c>
      <c r="G292">
        <v>5</v>
      </c>
      <c r="H292">
        <v>217.42</v>
      </c>
      <c r="I292">
        <v>0</v>
      </c>
      <c r="J292">
        <v>0</v>
      </c>
      <c r="K292">
        <v>1087.0999999999999</v>
      </c>
      <c r="L292">
        <v>885.15</v>
      </c>
      <c r="M292">
        <v>201.95</v>
      </c>
      <c r="N292" t="s">
        <v>23</v>
      </c>
      <c r="O292" t="s">
        <v>24</v>
      </c>
      <c r="P292" t="s">
        <v>25</v>
      </c>
      <c r="Q292">
        <v>0.87430555555555556</v>
      </c>
      <c r="R292" t="s">
        <v>49</v>
      </c>
      <c r="S292" t="s">
        <v>4724</v>
      </c>
      <c r="T292" t="s">
        <v>4703</v>
      </c>
      <c r="U292">
        <v>217.42</v>
      </c>
      <c r="V292" t="s">
        <v>5930</v>
      </c>
      <c r="W292" t="s">
        <v>4968</v>
      </c>
      <c r="X292" t="s">
        <v>5506</v>
      </c>
      <c r="Y292" t="s">
        <v>4970</v>
      </c>
      <c r="Z292" t="s">
        <v>5507</v>
      </c>
      <c r="AA292" t="s">
        <v>4962</v>
      </c>
      <c r="AB292">
        <f>YEAR(Sales_Trans_2[[#This Row],[Transaction_Date]])</f>
        <v>2025</v>
      </c>
      <c r="AC292" t="str">
        <f>TEXT(Sales_Trans_2[[#This Row],[Transaction_Date]],"mmm")</f>
        <v>Aug</v>
      </c>
      <c r="AD292">
        <f>MONTH(Sales_Trans_2[[#This Row],[Transaction_Date]])</f>
        <v>8</v>
      </c>
      <c r="AE292" s="19">
        <f>IFERROR(Sales_Trans_2[[#This Row],[Profit]]/Sales_Trans_2[[#This Row],[Sales_Amount]],0)</f>
        <v>0.18576947842884739</v>
      </c>
      <c r="AF292" s="20" t="str">
        <f>IF(Sales_Trans_2[[#This Row],[Discount_Pct]]=0,"0%",
IF(Sales_Trans_2[[#This Row],[Discount_Pct]]&lt;=5,"1-5%",
IF(Sales_Trans_2[[#This Row],[Discount_Pct]]&lt;=10,"6-10%",
IF(Sales_Trans_2[[#This Row],[Discount_Pct]]&lt;=15,"11-15%","&gt;15%"))))</f>
        <v>0%</v>
      </c>
    </row>
    <row r="293" spans="1:32" x14ac:dyDescent="0.25">
      <c r="A293" t="s">
        <v>2254</v>
      </c>
      <c r="B293" s="10">
        <v>45900</v>
      </c>
      <c r="C293" t="s">
        <v>2255</v>
      </c>
      <c r="D293" t="s">
        <v>314</v>
      </c>
      <c r="E293" t="s">
        <v>612</v>
      </c>
      <c r="F293" t="s">
        <v>2256</v>
      </c>
      <c r="G293">
        <v>5</v>
      </c>
      <c r="H293">
        <v>329.69</v>
      </c>
      <c r="I293">
        <v>0</v>
      </c>
      <c r="J293">
        <v>0</v>
      </c>
      <c r="K293">
        <v>1895.72</v>
      </c>
      <c r="L293">
        <v>1236.25</v>
      </c>
      <c r="M293">
        <v>659.47</v>
      </c>
      <c r="N293" t="s">
        <v>68</v>
      </c>
      <c r="O293" t="s">
        <v>24</v>
      </c>
      <c r="P293" t="s">
        <v>25</v>
      </c>
      <c r="Q293">
        <v>0.48958333333333331</v>
      </c>
      <c r="R293" t="s">
        <v>27</v>
      </c>
      <c r="S293" t="s">
        <v>4707</v>
      </c>
      <c r="T293" t="s">
        <v>4703</v>
      </c>
      <c r="U293">
        <v>329.69</v>
      </c>
      <c r="V293" t="s">
        <v>5782</v>
      </c>
      <c r="W293" t="s">
        <v>4968</v>
      </c>
      <c r="X293" t="s">
        <v>5742</v>
      </c>
      <c r="Y293" t="s">
        <v>4970</v>
      </c>
      <c r="Z293" t="s">
        <v>5008</v>
      </c>
      <c r="AA293" t="s">
        <v>4962</v>
      </c>
      <c r="AB293">
        <f>YEAR(Sales_Trans_2[[#This Row],[Transaction_Date]])</f>
        <v>2025</v>
      </c>
      <c r="AC293" t="str">
        <f>TEXT(Sales_Trans_2[[#This Row],[Transaction_Date]],"mmm")</f>
        <v>Aug</v>
      </c>
      <c r="AD293">
        <f>MONTH(Sales_Trans_2[[#This Row],[Transaction_Date]])</f>
        <v>8</v>
      </c>
      <c r="AE293" s="19">
        <f>IFERROR(Sales_Trans_2[[#This Row],[Profit]]/Sales_Trans_2[[#This Row],[Sales_Amount]],0)</f>
        <v>0.34787310362289792</v>
      </c>
      <c r="AF293" s="20" t="str">
        <f>IF(Sales_Trans_2[[#This Row],[Discount_Pct]]=0,"0%",
IF(Sales_Trans_2[[#This Row],[Discount_Pct]]&lt;=5,"1-5%",
IF(Sales_Trans_2[[#This Row],[Discount_Pct]]&lt;=10,"6-10%",
IF(Sales_Trans_2[[#This Row],[Discount_Pct]]&lt;=15,"11-15%","&gt;15%"))))</f>
        <v>0%</v>
      </c>
    </row>
    <row r="294" spans="1:32" x14ac:dyDescent="0.25">
      <c r="A294" t="s">
        <v>3253</v>
      </c>
      <c r="B294" s="10">
        <v>45892</v>
      </c>
      <c r="C294" t="s">
        <v>1095</v>
      </c>
      <c r="D294" t="s">
        <v>2391</v>
      </c>
      <c r="E294" t="s">
        <v>1233</v>
      </c>
      <c r="F294" t="s">
        <v>929</v>
      </c>
      <c r="G294">
        <v>1</v>
      </c>
      <c r="H294">
        <v>150.04</v>
      </c>
      <c r="I294">
        <v>0</v>
      </c>
      <c r="J294">
        <v>0</v>
      </c>
      <c r="K294">
        <v>172.55</v>
      </c>
      <c r="L294">
        <v>127.98</v>
      </c>
      <c r="M294">
        <v>44.57</v>
      </c>
      <c r="N294" t="s">
        <v>47</v>
      </c>
      <c r="O294" t="s">
        <v>24</v>
      </c>
      <c r="P294" t="s">
        <v>25</v>
      </c>
      <c r="Q294">
        <v>0.43541666666666667</v>
      </c>
      <c r="R294" t="s">
        <v>27</v>
      </c>
      <c r="S294" t="s">
        <v>4885</v>
      </c>
      <c r="T294" t="s">
        <v>4864</v>
      </c>
      <c r="U294">
        <v>150.04</v>
      </c>
      <c r="V294" t="s">
        <v>5459</v>
      </c>
      <c r="W294" t="s">
        <v>4968</v>
      </c>
      <c r="X294" t="s">
        <v>5289</v>
      </c>
      <c r="Y294" t="s">
        <v>4970</v>
      </c>
      <c r="Z294" t="s">
        <v>5290</v>
      </c>
      <c r="AA294" t="s">
        <v>4962</v>
      </c>
      <c r="AB294">
        <f>YEAR(Sales_Trans_2[[#This Row],[Transaction_Date]])</f>
        <v>2025</v>
      </c>
      <c r="AC294" t="str">
        <f>TEXT(Sales_Trans_2[[#This Row],[Transaction_Date]],"mmm")</f>
        <v>Aug</v>
      </c>
      <c r="AD294">
        <f>MONTH(Sales_Trans_2[[#This Row],[Transaction_Date]])</f>
        <v>8</v>
      </c>
      <c r="AE294" s="19">
        <f>IFERROR(Sales_Trans_2[[#This Row],[Profit]]/Sales_Trans_2[[#This Row],[Sales_Amount]],0)</f>
        <v>0.25830194146624164</v>
      </c>
      <c r="AF294" s="20" t="str">
        <f>IF(Sales_Trans_2[[#This Row],[Discount_Pct]]=0,"0%",
IF(Sales_Trans_2[[#This Row],[Discount_Pct]]&lt;=5,"1-5%",
IF(Sales_Trans_2[[#This Row],[Discount_Pct]]&lt;=10,"6-10%",
IF(Sales_Trans_2[[#This Row],[Discount_Pct]]&lt;=15,"11-15%","&gt;15%"))))</f>
        <v>0%</v>
      </c>
    </row>
    <row r="295" spans="1:32" x14ac:dyDescent="0.25">
      <c r="A295" t="s">
        <v>4083</v>
      </c>
      <c r="B295" s="10">
        <v>45888</v>
      </c>
      <c r="C295" t="s">
        <v>1756</v>
      </c>
      <c r="D295" t="s">
        <v>812</v>
      </c>
      <c r="E295" t="s">
        <v>950</v>
      </c>
      <c r="F295" t="s">
        <v>724</v>
      </c>
      <c r="G295">
        <v>1</v>
      </c>
      <c r="H295">
        <v>530.16</v>
      </c>
      <c r="I295">
        <v>0</v>
      </c>
      <c r="J295">
        <v>0</v>
      </c>
      <c r="K295">
        <v>530.16</v>
      </c>
      <c r="L295">
        <v>379.19</v>
      </c>
      <c r="M295">
        <v>150.97</v>
      </c>
      <c r="N295" t="s">
        <v>47</v>
      </c>
      <c r="O295" t="s">
        <v>24</v>
      </c>
      <c r="P295" t="s">
        <v>25</v>
      </c>
      <c r="Q295">
        <v>0.67986111111111114</v>
      </c>
      <c r="R295" t="s">
        <v>49</v>
      </c>
      <c r="S295" t="s">
        <v>4770</v>
      </c>
      <c r="T295" t="s">
        <v>4752</v>
      </c>
      <c r="U295">
        <v>530.16</v>
      </c>
      <c r="V295" t="s">
        <v>5478</v>
      </c>
      <c r="W295" t="s">
        <v>4968</v>
      </c>
      <c r="X295" t="s">
        <v>5398</v>
      </c>
      <c r="Y295" t="s">
        <v>5011</v>
      </c>
      <c r="Z295" t="s">
        <v>5049</v>
      </c>
      <c r="AA295" t="s">
        <v>4962</v>
      </c>
      <c r="AB295">
        <f>YEAR(Sales_Trans_2[[#This Row],[Transaction_Date]])</f>
        <v>2025</v>
      </c>
      <c r="AC295" t="str">
        <f>TEXT(Sales_Trans_2[[#This Row],[Transaction_Date]],"mmm")</f>
        <v>Aug</v>
      </c>
      <c r="AD295">
        <f>MONTH(Sales_Trans_2[[#This Row],[Transaction_Date]])</f>
        <v>8</v>
      </c>
      <c r="AE295" s="19">
        <f>IFERROR(Sales_Trans_2[[#This Row],[Profit]]/Sales_Trans_2[[#This Row],[Sales_Amount]],0)</f>
        <v>0.28476309038780745</v>
      </c>
      <c r="AF295" s="20" t="str">
        <f>IF(Sales_Trans_2[[#This Row],[Discount_Pct]]=0,"0%",
IF(Sales_Trans_2[[#This Row],[Discount_Pct]]&lt;=5,"1-5%",
IF(Sales_Trans_2[[#This Row],[Discount_Pct]]&lt;=10,"6-10%",
IF(Sales_Trans_2[[#This Row],[Discount_Pct]]&lt;=15,"11-15%","&gt;15%"))))</f>
        <v>0%</v>
      </c>
    </row>
    <row r="296" spans="1:32" x14ac:dyDescent="0.25">
      <c r="A296" t="s">
        <v>553</v>
      </c>
      <c r="B296" s="10">
        <v>45908</v>
      </c>
      <c r="C296" t="s">
        <v>554</v>
      </c>
      <c r="D296" t="s">
        <v>555</v>
      </c>
      <c r="E296" t="s">
        <v>38</v>
      </c>
      <c r="F296" t="s">
        <v>556</v>
      </c>
      <c r="G296">
        <v>2</v>
      </c>
      <c r="H296">
        <v>491.81</v>
      </c>
      <c r="I296">
        <v>0</v>
      </c>
      <c r="J296">
        <v>0</v>
      </c>
      <c r="K296">
        <v>1131.1600000000001</v>
      </c>
      <c r="L296">
        <v>731.14</v>
      </c>
      <c r="M296">
        <v>400.02</v>
      </c>
      <c r="N296" t="s">
        <v>133</v>
      </c>
      <c r="O296" t="s">
        <v>24</v>
      </c>
      <c r="P296" t="s">
        <v>25</v>
      </c>
      <c r="Q296">
        <v>0.43819444444444444</v>
      </c>
      <c r="R296" t="s">
        <v>27</v>
      </c>
      <c r="S296" t="s">
        <v>4797</v>
      </c>
      <c r="T296" t="s">
        <v>4776</v>
      </c>
      <c r="U296">
        <v>491.81</v>
      </c>
      <c r="V296" t="s">
        <v>5636</v>
      </c>
      <c r="W296" t="s">
        <v>4968</v>
      </c>
      <c r="X296" t="s">
        <v>5723</v>
      </c>
      <c r="Y296" t="s">
        <v>5007</v>
      </c>
      <c r="Z296" t="s">
        <v>4989</v>
      </c>
      <c r="AA296" t="s">
        <v>4962</v>
      </c>
      <c r="AB296">
        <f>YEAR(Sales_Trans_2[[#This Row],[Transaction_Date]])</f>
        <v>2025</v>
      </c>
      <c r="AC296" t="str">
        <f>TEXT(Sales_Trans_2[[#This Row],[Transaction_Date]],"mmm")</f>
        <v>Sep</v>
      </c>
      <c r="AD296">
        <f>MONTH(Sales_Trans_2[[#This Row],[Transaction_Date]])</f>
        <v>9</v>
      </c>
      <c r="AE296" s="19">
        <f>IFERROR(Sales_Trans_2[[#This Row],[Profit]]/Sales_Trans_2[[#This Row],[Sales_Amount]],0)</f>
        <v>0.35363697443332504</v>
      </c>
      <c r="AF296" s="20" t="str">
        <f>IF(Sales_Trans_2[[#This Row],[Discount_Pct]]=0,"0%",
IF(Sales_Trans_2[[#This Row],[Discount_Pct]]&lt;=5,"1-5%",
IF(Sales_Trans_2[[#This Row],[Discount_Pct]]&lt;=10,"6-10%",
IF(Sales_Trans_2[[#This Row],[Discount_Pct]]&lt;=15,"11-15%","&gt;15%"))))</f>
        <v>0%</v>
      </c>
    </row>
    <row r="297" spans="1:32" x14ac:dyDescent="0.25">
      <c r="A297" t="s">
        <v>3276</v>
      </c>
      <c r="B297" s="10">
        <v>45696</v>
      </c>
      <c r="C297" t="s">
        <v>3277</v>
      </c>
      <c r="D297" t="s">
        <v>1658</v>
      </c>
      <c r="E297" t="s">
        <v>1180</v>
      </c>
      <c r="F297" t="s">
        <v>929</v>
      </c>
      <c r="G297">
        <v>2</v>
      </c>
      <c r="H297">
        <v>233.47</v>
      </c>
      <c r="I297">
        <v>0</v>
      </c>
      <c r="J297">
        <v>0</v>
      </c>
      <c r="K297">
        <v>536.98</v>
      </c>
      <c r="L297">
        <v>377.96</v>
      </c>
      <c r="M297">
        <v>159.02000000000001</v>
      </c>
      <c r="N297" t="s">
        <v>4971</v>
      </c>
      <c r="O297" t="s">
        <v>24</v>
      </c>
      <c r="P297" t="s">
        <v>25</v>
      </c>
      <c r="Q297">
        <v>0.77916666666666667</v>
      </c>
      <c r="R297" t="s">
        <v>27</v>
      </c>
      <c r="S297" t="s">
        <v>4804</v>
      </c>
      <c r="T297" t="s">
        <v>4805</v>
      </c>
      <c r="U297">
        <v>233.47</v>
      </c>
      <c r="V297" t="s">
        <v>6004</v>
      </c>
      <c r="W297" t="s">
        <v>4968</v>
      </c>
      <c r="X297" t="s">
        <v>5289</v>
      </c>
      <c r="Y297" t="s">
        <v>4970</v>
      </c>
      <c r="Z297" t="s">
        <v>5087</v>
      </c>
      <c r="AA297" t="s">
        <v>4962</v>
      </c>
      <c r="AB297">
        <f>YEAR(Sales_Trans_2[[#This Row],[Transaction_Date]])</f>
        <v>2025</v>
      </c>
      <c r="AC297" t="str">
        <f>TEXT(Sales_Trans_2[[#This Row],[Transaction_Date]],"mmm")</f>
        <v>Feb</v>
      </c>
      <c r="AD297">
        <f>MONTH(Sales_Trans_2[[#This Row],[Transaction_Date]])</f>
        <v>2</v>
      </c>
      <c r="AE297" s="19">
        <f>IFERROR(Sales_Trans_2[[#This Row],[Profit]]/Sales_Trans_2[[#This Row],[Sales_Amount]],0)</f>
        <v>0.29613765875824055</v>
      </c>
      <c r="AF297" s="20" t="str">
        <f>IF(Sales_Trans_2[[#This Row],[Discount_Pct]]=0,"0%",
IF(Sales_Trans_2[[#This Row],[Discount_Pct]]&lt;=5,"1-5%",
IF(Sales_Trans_2[[#This Row],[Discount_Pct]]&lt;=10,"6-10%",
IF(Sales_Trans_2[[#This Row],[Discount_Pct]]&lt;=15,"11-15%","&gt;15%"))))</f>
        <v>0%</v>
      </c>
    </row>
    <row r="298" spans="1:32" x14ac:dyDescent="0.25">
      <c r="A298" t="s">
        <v>2140</v>
      </c>
      <c r="B298" s="10">
        <v>45865</v>
      </c>
      <c r="C298" t="s">
        <v>213</v>
      </c>
      <c r="D298" t="s">
        <v>44</v>
      </c>
      <c r="E298" t="s">
        <v>1066</v>
      </c>
      <c r="F298" t="s">
        <v>2141</v>
      </c>
      <c r="G298">
        <v>4</v>
      </c>
      <c r="H298">
        <v>398.25</v>
      </c>
      <c r="I298">
        <v>0</v>
      </c>
      <c r="J298">
        <v>0</v>
      </c>
      <c r="K298">
        <v>1831.95</v>
      </c>
      <c r="L298">
        <v>946.16</v>
      </c>
      <c r="M298">
        <v>885.79</v>
      </c>
      <c r="N298" t="s">
        <v>23</v>
      </c>
      <c r="O298" t="s">
        <v>24</v>
      </c>
      <c r="P298" t="s">
        <v>25</v>
      </c>
      <c r="Q298">
        <v>0.76458333333333328</v>
      </c>
      <c r="R298" t="s">
        <v>27</v>
      </c>
      <c r="S298" t="s">
        <v>4650</v>
      </c>
      <c r="T298" t="s">
        <v>4636</v>
      </c>
      <c r="U298">
        <v>398.25</v>
      </c>
      <c r="V298" t="s">
        <v>5088</v>
      </c>
      <c r="W298" t="s">
        <v>4968</v>
      </c>
      <c r="X298" t="s">
        <v>5630</v>
      </c>
      <c r="Y298" t="s">
        <v>4960</v>
      </c>
      <c r="Z298" t="s">
        <v>5120</v>
      </c>
      <c r="AA298" t="s">
        <v>4962</v>
      </c>
      <c r="AB298">
        <f>YEAR(Sales_Trans_2[[#This Row],[Transaction_Date]])</f>
        <v>2025</v>
      </c>
      <c r="AC298" t="str">
        <f>TEXT(Sales_Trans_2[[#This Row],[Transaction_Date]],"mmm")</f>
        <v>Jul</v>
      </c>
      <c r="AD298">
        <f>MONTH(Sales_Trans_2[[#This Row],[Transaction_Date]])</f>
        <v>7</v>
      </c>
      <c r="AE298" s="19">
        <f>IFERROR(Sales_Trans_2[[#This Row],[Profit]]/Sales_Trans_2[[#This Row],[Sales_Amount]],0)</f>
        <v>0.48352302191653701</v>
      </c>
      <c r="AF298" s="20" t="str">
        <f>IF(Sales_Trans_2[[#This Row],[Discount_Pct]]=0,"0%",
IF(Sales_Trans_2[[#This Row],[Discount_Pct]]&lt;=5,"1-5%",
IF(Sales_Trans_2[[#This Row],[Discount_Pct]]&lt;=10,"6-10%",
IF(Sales_Trans_2[[#This Row],[Discount_Pct]]&lt;=15,"11-15%","&gt;15%"))))</f>
        <v>0%</v>
      </c>
    </row>
    <row r="299" spans="1:32" x14ac:dyDescent="0.25">
      <c r="A299" t="s">
        <v>3093</v>
      </c>
      <c r="B299" s="10">
        <v>45864</v>
      </c>
      <c r="C299" t="s">
        <v>3094</v>
      </c>
      <c r="D299" t="s">
        <v>2391</v>
      </c>
      <c r="E299" t="s">
        <v>285</v>
      </c>
      <c r="F299" t="s">
        <v>667</v>
      </c>
      <c r="G299">
        <v>3</v>
      </c>
      <c r="H299">
        <v>150.04</v>
      </c>
      <c r="I299">
        <v>0</v>
      </c>
      <c r="J299">
        <v>0</v>
      </c>
      <c r="K299">
        <v>517.64</v>
      </c>
      <c r="L299">
        <v>383.94</v>
      </c>
      <c r="M299">
        <v>133.69999999999999</v>
      </c>
      <c r="N299" t="s">
        <v>47</v>
      </c>
      <c r="O299" t="s">
        <v>24</v>
      </c>
      <c r="P299" t="s">
        <v>25</v>
      </c>
      <c r="Q299">
        <v>0.68680555555555556</v>
      </c>
      <c r="R299" t="s">
        <v>27</v>
      </c>
      <c r="S299" t="s">
        <v>4885</v>
      </c>
      <c r="T299" t="s">
        <v>4864</v>
      </c>
      <c r="U299">
        <v>150.04</v>
      </c>
      <c r="V299" t="s">
        <v>6008</v>
      </c>
      <c r="W299" t="s">
        <v>4968</v>
      </c>
      <c r="X299" t="s">
        <v>5466</v>
      </c>
      <c r="Y299" t="s">
        <v>5007</v>
      </c>
      <c r="Z299" t="s">
        <v>5112</v>
      </c>
      <c r="AA299" t="s">
        <v>4962</v>
      </c>
      <c r="AB299">
        <f>YEAR(Sales_Trans_2[[#This Row],[Transaction_Date]])</f>
        <v>2025</v>
      </c>
      <c r="AC299" t="str">
        <f>TEXT(Sales_Trans_2[[#This Row],[Transaction_Date]],"mmm")</f>
        <v>Jul</v>
      </c>
      <c r="AD299">
        <f>MONTH(Sales_Trans_2[[#This Row],[Transaction_Date]])</f>
        <v>7</v>
      </c>
      <c r="AE299" s="19">
        <f>IFERROR(Sales_Trans_2[[#This Row],[Profit]]/Sales_Trans_2[[#This Row],[Sales_Amount]],0)</f>
        <v>0.2582876130129047</v>
      </c>
      <c r="AF299" s="20" t="str">
        <f>IF(Sales_Trans_2[[#This Row],[Discount_Pct]]=0,"0%",
IF(Sales_Trans_2[[#This Row],[Discount_Pct]]&lt;=5,"1-5%",
IF(Sales_Trans_2[[#This Row],[Discount_Pct]]&lt;=10,"6-10%",
IF(Sales_Trans_2[[#This Row],[Discount_Pct]]&lt;=15,"11-15%","&gt;15%"))))</f>
        <v>0%</v>
      </c>
    </row>
    <row r="300" spans="1:32" x14ac:dyDescent="0.25">
      <c r="A300" t="s">
        <v>1485</v>
      </c>
      <c r="B300" s="10">
        <v>45862</v>
      </c>
      <c r="C300" t="s">
        <v>1486</v>
      </c>
      <c r="D300" t="s">
        <v>84</v>
      </c>
      <c r="E300" t="s">
        <v>830</v>
      </c>
      <c r="F300" t="s">
        <v>831</v>
      </c>
      <c r="G300">
        <v>3</v>
      </c>
      <c r="H300">
        <v>260.93</v>
      </c>
      <c r="I300">
        <v>0</v>
      </c>
      <c r="J300">
        <v>0</v>
      </c>
      <c r="K300">
        <v>782.79</v>
      </c>
      <c r="L300">
        <v>582.17999999999995</v>
      </c>
      <c r="M300">
        <v>200.61</v>
      </c>
      <c r="N300" t="s">
        <v>40</v>
      </c>
      <c r="O300" t="s">
        <v>24</v>
      </c>
      <c r="P300" t="s">
        <v>25</v>
      </c>
      <c r="Q300">
        <v>0.58402777777777781</v>
      </c>
      <c r="R300" t="s">
        <v>49</v>
      </c>
      <c r="S300" t="s">
        <v>4823</v>
      </c>
      <c r="T300" t="s">
        <v>4805</v>
      </c>
      <c r="U300">
        <v>260.93</v>
      </c>
      <c r="V300" t="s">
        <v>5659</v>
      </c>
      <c r="W300" t="s">
        <v>4968</v>
      </c>
      <c r="X300" t="s">
        <v>5402</v>
      </c>
      <c r="Y300" t="s">
        <v>4977</v>
      </c>
      <c r="Z300" t="s">
        <v>5403</v>
      </c>
      <c r="AA300" t="s">
        <v>4962</v>
      </c>
      <c r="AB300">
        <f>YEAR(Sales_Trans_2[[#This Row],[Transaction_Date]])</f>
        <v>2025</v>
      </c>
      <c r="AC300" t="str">
        <f>TEXT(Sales_Trans_2[[#This Row],[Transaction_Date]],"mmm")</f>
        <v>Jul</v>
      </c>
      <c r="AD300">
        <f>MONTH(Sales_Trans_2[[#This Row],[Transaction_Date]])</f>
        <v>7</v>
      </c>
      <c r="AE300" s="19">
        <f>IFERROR(Sales_Trans_2[[#This Row],[Profit]]/Sales_Trans_2[[#This Row],[Sales_Amount]],0)</f>
        <v>0.25627562947917071</v>
      </c>
      <c r="AF300" s="20" t="str">
        <f>IF(Sales_Trans_2[[#This Row],[Discount_Pct]]=0,"0%",
IF(Sales_Trans_2[[#This Row],[Discount_Pct]]&lt;=5,"1-5%",
IF(Sales_Trans_2[[#This Row],[Discount_Pct]]&lt;=10,"6-10%",
IF(Sales_Trans_2[[#This Row],[Discount_Pct]]&lt;=15,"11-15%","&gt;15%"))))</f>
        <v>0%</v>
      </c>
    </row>
    <row r="301" spans="1:32" x14ac:dyDescent="0.25">
      <c r="A301" t="s">
        <v>3338</v>
      </c>
      <c r="B301" s="10">
        <v>45861</v>
      </c>
      <c r="C301" t="s">
        <v>2221</v>
      </c>
      <c r="D301" t="s">
        <v>723</v>
      </c>
      <c r="E301" t="s">
        <v>427</v>
      </c>
      <c r="F301" t="s">
        <v>724</v>
      </c>
      <c r="G301">
        <v>2</v>
      </c>
      <c r="H301">
        <v>376.11</v>
      </c>
      <c r="I301">
        <v>0</v>
      </c>
      <c r="J301">
        <v>0</v>
      </c>
      <c r="K301">
        <v>752.22</v>
      </c>
      <c r="L301">
        <v>603.14</v>
      </c>
      <c r="M301">
        <v>149.08000000000001</v>
      </c>
      <c r="N301" t="s">
        <v>47</v>
      </c>
      <c r="O301" t="s">
        <v>24</v>
      </c>
      <c r="P301" t="s">
        <v>25</v>
      </c>
      <c r="Q301">
        <v>0.60833333333333328</v>
      </c>
      <c r="R301" t="s">
        <v>49</v>
      </c>
      <c r="S301" t="s">
        <v>4844</v>
      </c>
      <c r="T301" t="s">
        <v>4828</v>
      </c>
      <c r="U301">
        <v>376.11</v>
      </c>
      <c r="V301" t="s">
        <v>5541</v>
      </c>
      <c r="W301" t="s">
        <v>4968</v>
      </c>
      <c r="X301" t="s">
        <v>5398</v>
      </c>
      <c r="Y301" t="s">
        <v>5011</v>
      </c>
      <c r="Z301" t="s">
        <v>5117</v>
      </c>
      <c r="AA301" t="s">
        <v>4962</v>
      </c>
      <c r="AB301">
        <f>YEAR(Sales_Trans_2[[#This Row],[Transaction_Date]])</f>
        <v>2025</v>
      </c>
      <c r="AC301" t="str">
        <f>TEXT(Sales_Trans_2[[#This Row],[Transaction_Date]],"mmm")</f>
        <v>Jul</v>
      </c>
      <c r="AD301">
        <f>MONTH(Sales_Trans_2[[#This Row],[Transaction_Date]])</f>
        <v>7</v>
      </c>
      <c r="AE301" s="19">
        <f>IFERROR(Sales_Trans_2[[#This Row],[Profit]]/Sales_Trans_2[[#This Row],[Sales_Amount]],0)</f>
        <v>0.19818670069926353</v>
      </c>
      <c r="AF301" s="20" t="str">
        <f>IF(Sales_Trans_2[[#This Row],[Discount_Pct]]=0,"0%",
IF(Sales_Trans_2[[#This Row],[Discount_Pct]]&lt;=5,"1-5%",
IF(Sales_Trans_2[[#This Row],[Discount_Pct]]&lt;=10,"6-10%",
IF(Sales_Trans_2[[#This Row],[Discount_Pct]]&lt;=15,"11-15%","&gt;15%"))))</f>
        <v>0%</v>
      </c>
    </row>
    <row r="302" spans="1:32" x14ac:dyDescent="0.25">
      <c r="A302" t="s">
        <v>3060</v>
      </c>
      <c r="B302" s="10">
        <v>45855</v>
      </c>
      <c r="C302" t="s">
        <v>2385</v>
      </c>
      <c r="D302" t="s">
        <v>101</v>
      </c>
      <c r="E302" t="s">
        <v>390</v>
      </c>
      <c r="F302" t="s">
        <v>821</v>
      </c>
      <c r="G302">
        <v>1</v>
      </c>
      <c r="H302">
        <v>434.65</v>
      </c>
      <c r="I302">
        <v>0</v>
      </c>
      <c r="J302">
        <v>0</v>
      </c>
      <c r="K302">
        <v>434.65</v>
      </c>
      <c r="L302">
        <v>351.63</v>
      </c>
      <c r="M302">
        <v>83.02</v>
      </c>
      <c r="N302" t="s">
        <v>40</v>
      </c>
      <c r="O302" t="s">
        <v>24</v>
      </c>
      <c r="P302" t="s">
        <v>25</v>
      </c>
      <c r="Q302">
        <v>0.64236111111111116</v>
      </c>
      <c r="R302" t="s">
        <v>49</v>
      </c>
      <c r="S302" t="s">
        <v>4676</v>
      </c>
      <c r="T302" t="s">
        <v>4672</v>
      </c>
      <c r="U302">
        <v>434.65</v>
      </c>
      <c r="V302" t="s">
        <v>5086</v>
      </c>
      <c r="W302" t="s">
        <v>4968</v>
      </c>
      <c r="X302" t="s">
        <v>5322</v>
      </c>
      <c r="Y302" t="s">
        <v>5007</v>
      </c>
      <c r="Z302" t="s">
        <v>5323</v>
      </c>
      <c r="AA302" t="s">
        <v>4962</v>
      </c>
      <c r="AB302">
        <f>YEAR(Sales_Trans_2[[#This Row],[Transaction_Date]])</f>
        <v>2025</v>
      </c>
      <c r="AC302" t="str">
        <f>TEXT(Sales_Trans_2[[#This Row],[Transaction_Date]],"mmm")</f>
        <v>Jul</v>
      </c>
      <c r="AD302">
        <f>MONTH(Sales_Trans_2[[#This Row],[Transaction_Date]])</f>
        <v>7</v>
      </c>
      <c r="AE302" s="19">
        <f>IFERROR(Sales_Trans_2[[#This Row],[Profit]]/Sales_Trans_2[[#This Row],[Sales_Amount]],0)</f>
        <v>0.19100425629817094</v>
      </c>
      <c r="AF302" s="20" t="str">
        <f>IF(Sales_Trans_2[[#This Row],[Discount_Pct]]=0,"0%",
IF(Sales_Trans_2[[#This Row],[Discount_Pct]]&lt;=5,"1-5%",
IF(Sales_Trans_2[[#This Row],[Discount_Pct]]&lt;=10,"6-10%",
IF(Sales_Trans_2[[#This Row],[Discount_Pct]]&lt;=15,"11-15%","&gt;15%"))))</f>
        <v>0%</v>
      </c>
    </row>
    <row r="303" spans="1:32" x14ac:dyDescent="0.25">
      <c r="A303" t="s">
        <v>4180</v>
      </c>
      <c r="B303" s="10">
        <v>45853</v>
      </c>
      <c r="C303" t="s">
        <v>3494</v>
      </c>
      <c r="D303" t="s">
        <v>581</v>
      </c>
      <c r="E303" t="s">
        <v>303</v>
      </c>
      <c r="F303" t="s">
        <v>1313</v>
      </c>
      <c r="G303">
        <v>1</v>
      </c>
      <c r="H303">
        <v>139.21</v>
      </c>
      <c r="I303">
        <v>0</v>
      </c>
      <c r="J303">
        <v>0</v>
      </c>
      <c r="K303">
        <v>139.21</v>
      </c>
      <c r="L303">
        <v>106.99</v>
      </c>
      <c r="M303">
        <v>32.22</v>
      </c>
      <c r="N303" t="s">
        <v>23</v>
      </c>
      <c r="O303" t="s">
        <v>24</v>
      </c>
      <c r="P303" t="s">
        <v>25</v>
      </c>
      <c r="Q303">
        <v>0.52847222222222223</v>
      </c>
      <c r="R303" t="s">
        <v>49</v>
      </c>
      <c r="S303" t="s">
        <v>4710</v>
      </c>
      <c r="T303" t="s">
        <v>4703</v>
      </c>
      <c r="U303">
        <v>139.21</v>
      </c>
      <c r="V303" t="s">
        <v>5429</v>
      </c>
      <c r="W303" t="s">
        <v>4968</v>
      </c>
      <c r="X303" t="s">
        <v>4976</v>
      </c>
      <c r="Y303" t="s">
        <v>4977</v>
      </c>
      <c r="Z303" t="s">
        <v>5351</v>
      </c>
      <c r="AA303" t="s">
        <v>4962</v>
      </c>
      <c r="AB303">
        <f>YEAR(Sales_Trans_2[[#This Row],[Transaction_Date]])</f>
        <v>2025</v>
      </c>
      <c r="AC303" t="str">
        <f>TEXT(Sales_Trans_2[[#This Row],[Transaction_Date]],"mmm")</f>
        <v>Jul</v>
      </c>
      <c r="AD303">
        <f>MONTH(Sales_Trans_2[[#This Row],[Transaction_Date]])</f>
        <v>7</v>
      </c>
      <c r="AE303" s="19">
        <f>IFERROR(Sales_Trans_2[[#This Row],[Profit]]/Sales_Trans_2[[#This Row],[Sales_Amount]],0)</f>
        <v>0.23144889016593634</v>
      </c>
      <c r="AF303" s="20" t="str">
        <f>IF(Sales_Trans_2[[#This Row],[Discount_Pct]]=0,"0%",
IF(Sales_Trans_2[[#This Row],[Discount_Pct]]&lt;=5,"1-5%",
IF(Sales_Trans_2[[#This Row],[Discount_Pct]]&lt;=10,"6-10%",
IF(Sales_Trans_2[[#This Row],[Discount_Pct]]&lt;=15,"11-15%","&gt;15%"))))</f>
        <v>0%</v>
      </c>
    </row>
    <row r="304" spans="1:32" x14ac:dyDescent="0.25">
      <c r="A304" t="s">
        <v>1600</v>
      </c>
      <c r="B304" s="10">
        <v>45815</v>
      </c>
      <c r="C304" t="s">
        <v>1601</v>
      </c>
      <c r="D304" t="s">
        <v>1194</v>
      </c>
      <c r="E304" t="s">
        <v>254</v>
      </c>
      <c r="F304" t="s">
        <v>779</v>
      </c>
      <c r="G304">
        <v>5</v>
      </c>
      <c r="H304">
        <v>109.69</v>
      </c>
      <c r="I304">
        <v>0</v>
      </c>
      <c r="J304">
        <v>0</v>
      </c>
      <c r="K304">
        <v>630.72</v>
      </c>
      <c r="L304">
        <v>464.8</v>
      </c>
      <c r="M304">
        <v>165.92</v>
      </c>
      <c r="N304" t="s">
        <v>68</v>
      </c>
      <c r="O304" t="s">
        <v>24</v>
      </c>
      <c r="P304" t="s">
        <v>25</v>
      </c>
      <c r="Q304">
        <v>0.55486111111111114</v>
      </c>
      <c r="R304" t="s">
        <v>27</v>
      </c>
      <c r="S304" t="s">
        <v>4896</v>
      </c>
      <c r="T304" t="s">
        <v>4887</v>
      </c>
      <c r="U304">
        <v>109.69</v>
      </c>
      <c r="V304" t="s">
        <v>5724</v>
      </c>
      <c r="W304" t="s">
        <v>4968</v>
      </c>
      <c r="X304" t="s">
        <v>4996</v>
      </c>
      <c r="Y304" t="s">
        <v>4960</v>
      </c>
      <c r="Z304" t="s">
        <v>5436</v>
      </c>
      <c r="AA304" t="s">
        <v>4962</v>
      </c>
      <c r="AB304">
        <f>YEAR(Sales_Trans_2[[#This Row],[Transaction_Date]])</f>
        <v>2025</v>
      </c>
      <c r="AC304" t="str">
        <f>TEXT(Sales_Trans_2[[#This Row],[Transaction_Date]],"mmm")</f>
        <v>Jun</v>
      </c>
      <c r="AD304">
        <f>MONTH(Sales_Trans_2[[#This Row],[Transaction_Date]])</f>
        <v>6</v>
      </c>
      <c r="AE304" s="19">
        <f>IFERROR(Sales_Trans_2[[#This Row],[Profit]]/Sales_Trans_2[[#This Row],[Sales_Amount]],0)</f>
        <v>0.26306443429731097</v>
      </c>
      <c r="AF304" s="20" t="str">
        <f>IF(Sales_Trans_2[[#This Row],[Discount_Pct]]=0,"0%",
IF(Sales_Trans_2[[#This Row],[Discount_Pct]]&lt;=5,"1-5%",
IF(Sales_Trans_2[[#This Row],[Discount_Pct]]&lt;=10,"6-10%",
IF(Sales_Trans_2[[#This Row],[Discount_Pct]]&lt;=15,"11-15%","&gt;15%"))))</f>
        <v>0%</v>
      </c>
    </row>
    <row r="305" spans="1:32" x14ac:dyDescent="0.25">
      <c r="A305" t="s">
        <v>2183</v>
      </c>
      <c r="B305" s="10">
        <v>45664</v>
      </c>
      <c r="C305" t="s">
        <v>1704</v>
      </c>
      <c r="D305" t="s">
        <v>530</v>
      </c>
      <c r="E305" t="s">
        <v>1233</v>
      </c>
      <c r="F305" t="s">
        <v>848</v>
      </c>
      <c r="G305">
        <v>1</v>
      </c>
      <c r="H305">
        <v>125.15</v>
      </c>
      <c r="I305">
        <v>0</v>
      </c>
      <c r="J305">
        <v>0</v>
      </c>
      <c r="K305">
        <v>125.15</v>
      </c>
      <c r="L305">
        <v>95.7</v>
      </c>
      <c r="M305">
        <v>29.45</v>
      </c>
      <c r="N305" t="s">
        <v>133</v>
      </c>
      <c r="O305" t="s">
        <v>24</v>
      </c>
      <c r="P305" t="s">
        <v>25</v>
      </c>
      <c r="Q305">
        <v>0.89930555555555558</v>
      </c>
      <c r="R305" t="s">
        <v>49</v>
      </c>
      <c r="S305" t="s">
        <v>4772</v>
      </c>
      <c r="T305" t="s">
        <v>4752</v>
      </c>
      <c r="U305">
        <v>125.15</v>
      </c>
      <c r="V305" t="s">
        <v>6026</v>
      </c>
      <c r="W305" t="s">
        <v>4968</v>
      </c>
      <c r="X305" t="s">
        <v>5107</v>
      </c>
      <c r="Y305" t="s">
        <v>4970</v>
      </c>
      <c r="Z305" t="s">
        <v>5290</v>
      </c>
      <c r="AA305" t="s">
        <v>4962</v>
      </c>
      <c r="AB305">
        <f>YEAR(Sales_Trans_2[[#This Row],[Transaction_Date]])</f>
        <v>2025</v>
      </c>
      <c r="AC305" t="str">
        <f>TEXT(Sales_Trans_2[[#This Row],[Transaction_Date]],"mmm")</f>
        <v>Jan</v>
      </c>
      <c r="AD305">
        <f>MONTH(Sales_Trans_2[[#This Row],[Transaction_Date]])</f>
        <v>1</v>
      </c>
      <c r="AE305" s="19">
        <f>IFERROR(Sales_Trans_2[[#This Row],[Profit]]/Sales_Trans_2[[#This Row],[Sales_Amount]],0)</f>
        <v>0.23531761885737112</v>
      </c>
      <c r="AF305" s="20" t="str">
        <f>IF(Sales_Trans_2[[#This Row],[Discount_Pct]]=0,"0%",
IF(Sales_Trans_2[[#This Row],[Discount_Pct]]&lt;=5,"1-5%",
IF(Sales_Trans_2[[#This Row],[Discount_Pct]]&lt;=10,"6-10%",
IF(Sales_Trans_2[[#This Row],[Discount_Pct]]&lt;=15,"11-15%","&gt;15%"))))</f>
        <v>0%</v>
      </c>
    </row>
    <row r="306" spans="1:32" x14ac:dyDescent="0.25">
      <c r="A306" t="s">
        <v>4544</v>
      </c>
      <c r="B306" s="10">
        <v>45967</v>
      </c>
      <c r="C306" t="s">
        <v>1583</v>
      </c>
      <c r="D306" t="s">
        <v>337</v>
      </c>
      <c r="E306" t="s">
        <v>1309</v>
      </c>
      <c r="F306" t="s">
        <v>2800</v>
      </c>
      <c r="G306">
        <v>5</v>
      </c>
      <c r="H306">
        <v>186.38</v>
      </c>
      <c r="I306">
        <v>0</v>
      </c>
      <c r="J306">
        <v>0</v>
      </c>
      <c r="K306">
        <v>931.9</v>
      </c>
      <c r="L306">
        <v>678.3</v>
      </c>
      <c r="M306">
        <v>253.6</v>
      </c>
      <c r="N306" t="s">
        <v>40</v>
      </c>
      <c r="O306" t="s">
        <v>24</v>
      </c>
      <c r="P306" t="s">
        <v>25</v>
      </c>
      <c r="Q306">
        <v>0.90833333333333333</v>
      </c>
      <c r="R306" t="s">
        <v>49</v>
      </c>
      <c r="S306" t="s">
        <v>4799</v>
      </c>
      <c r="T306" t="s">
        <v>4776</v>
      </c>
      <c r="U306">
        <v>186.38</v>
      </c>
      <c r="V306" t="s">
        <v>5113</v>
      </c>
      <c r="W306" t="s">
        <v>4968</v>
      </c>
      <c r="X306" t="s">
        <v>5394</v>
      </c>
      <c r="Y306" t="s">
        <v>4977</v>
      </c>
      <c r="Z306" t="s">
        <v>5212</v>
      </c>
      <c r="AA306" t="s">
        <v>4962</v>
      </c>
      <c r="AB306">
        <f>YEAR(Sales_Trans_2[[#This Row],[Transaction_Date]])</f>
        <v>2025</v>
      </c>
      <c r="AC306" t="str">
        <f>TEXT(Sales_Trans_2[[#This Row],[Transaction_Date]],"mmm")</f>
        <v>Nov</v>
      </c>
      <c r="AD306">
        <f>MONTH(Sales_Trans_2[[#This Row],[Transaction_Date]])</f>
        <v>11</v>
      </c>
      <c r="AE306" s="19">
        <f>IFERROR(Sales_Trans_2[[#This Row],[Profit]]/Sales_Trans_2[[#This Row],[Sales_Amount]],0)</f>
        <v>0.27213220302607577</v>
      </c>
      <c r="AF306" s="20" t="str">
        <f>IF(Sales_Trans_2[[#This Row],[Discount_Pct]]=0,"0%",
IF(Sales_Trans_2[[#This Row],[Discount_Pct]]&lt;=5,"1-5%",
IF(Sales_Trans_2[[#This Row],[Discount_Pct]]&lt;=10,"6-10%",
IF(Sales_Trans_2[[#This Row],[Discount_Pct]]&lt;=15,"11-15%","&gt;15%"))))</f>
        <v>0%</v>
      </c>
    </row>
    <row r="307" spans="1:32" x14ac:dyDescent="0.25">
      <c r="A307" t="s">
        <v>3001</v>
      </c>
      <c r="B307" s="10">
        <v>45844</v>
      </c>
      <c r="C307" t="s">
        <v>2302</v>
      </c>
      <c r="D307" t="s">
        <v>314</v>
      </c>
      <c r="E307" t="s">
        <v>913</v>
      </c>
      <c r="F307" t="s">
        <v>1685</v>
      </c>
      <c r="G307">
        <v>2</v>
      </c>
      <c r="H307">
        <v>329.69</v>
      </c>
      <c r="I307">
        <v>0</v>
      </c>
      <c r="J307">
        <v>0</v>
      </c>
      <c r="K307">
        <v>758.29</v>
      </c>
      <c r="L307">
        <v>494.5</v>
      </c>
      <c r="M307">
        <v>263.79000000000002</v>
      </c>
      <c r="N307" t="s">
        <v>133</v>
      </c>
      <c r="O307" t="s">
        <v>24</v>
      </c>
      <c r="P307" t="s">
        <v>25</v>
      </c>
      <c r="Q307">
        <v>0.80972222222222223</v>
      </c>
      <c r="R307" t="s">
        <v>27</v>
      </c>
      <c r="S307" t="s">
        <v>4707</v>
      </c>
      <c r="T307" t="s">
        <v>4703</v>
      </c>
      <c r="U307">
        <v>329.69</v>
      </c>
      <c r="V307" t="s">
        <v>5136</v>
      </c>
      <c r="W307" t="s">
        <v>4968</v>
      </c>
      <c r="X307" t="s">
        <v>5149</v>
      </c>
      <c r="Y307" t="s">
        <v>4960</v>
      </c>
      <c r="Z307" t="s">
        <v>5063</v>
      </c>
      <c r="AA307" t="s">
        <v>4962</v>
      </c>
      <c r="AB307">
        <f>YEAR(Sales_Trans_2[[#This Row],[Transaction_Date]])</f>
        <v>2025</v>
      </c>
      <c r="AC307" t="str">
        <f>TEXT(Sales_Trans_2[[#This Row],[Transaction_Date]],"mmm")</f>
        <v>Jul</v>
      </c>
      <c r="AD307">
        <f>MONTH(Sales_Trans_2[[#This Row],[Transaction_Date]])</f>
        <v>7</v>
      </c>
      <c r="AE307" s="19">
        <f>IFERROR(Sales_Trans_2[[#This Row],[Profit]]/Sales_Trans_2[[#This Row],[Sales_Amount]],0)</f>
        <v>0.34787482361629463</v>
      </c>
      <c r="AF307" s="20" t="str">
        <f>IF(Sales_Trans_2[[#This Row],[Discount_Pct]]=0,"0%",
IF(Sales_Trans_2[[#This Row],[Discount_Pct]]&lt;=5,"1-5%",
IF(Sales_Trans_2[[#This Row],[Discount_Pct]]&lt;=10,"6-10%",
IF(Sales_Trans_2[[#This Row],[Discount_Pct]]&lt;=15,"11-15%","&gt;15%"))))</f>
        <v>0%</v>
      </c>
    </row>
    <row r="308" spans="1:32" x14ac:dyDescent="0.25">
      <c r="A308" t="s">
        <v>2469</v>
      </c>
      <c r="B308" s="10">
        <v>45694</v>
      </c>
      <c r="C308" t="s">
        <v>739</v>
      </c>
      <c r="D308" t="s">
        <v>1678</v>
      </c>
      <c r="E308" t="s">
        <v>303</v>
      </c>
      <c r="F308" t="s">
        <v>67</v>
      </c>
      <c r="G308">
        <v>5</v>
      </c>
      <c r="H308">
        <v>342.27</v>
      </c>
      <c r="I308">
        <v>0</v>
      </c>
      <c r="J308">
        <v>0</v>
      </c>
      <c r="K308">
        <v>1711.35</v>
      </c>
      <c r="L308">
        <v>1330.5</v>
      </c>
      <c r="M308">
        <v>380.85</v>
      </c>
      <c r="N308" t="s">
        <v>4971</v>
      </c>
      <c r="O308" t="s">
        <v>24</v>
      </c>
      <c r="P308" t="s">
        <v>25</v>
      </c>
      <c r="Q308">
        <v>0.53680555555555554</v>
      </c>
      <c r="R308" t="s">
        <v>49</v>
      </c>
      <c r="S308" t="s">
        <v>4699</v>
      </c>
      <c r="T308" t="s">
        <v>4672</v>
      </c>
      <c r="U308">
        <v>342.27</v>
      </c>
      <c r="V308" t="s">
        <v>5637</v>
      </c>
      <c r="W308" t="s">
        <v>4968</v>
      </c>
      <c r="X308" t="s">
        <v>6014</v>
      </c>
      <c r="Y308" t="s">
        <v>5011</v>
      </c>
      <c r="Z308" t="s">
        <v>5351</v>
      </c>
      <c r="AA308" t="s">
        <v>4962</v>
      </c>
      <c r="AB308">
        <f>YEAR(Sales_Trans_2[[#This Row],[Transaction_Date]])</f>
        <v>2025</v>
      </c>
      <c r="AC308" t="str">
        <f>TEXT(Sales_Trans_2[[#This Row],[Transaction_Date]],"mmm")</f>
        <v>Feb</v>
      </c>
      <c r="AD308">
        <f>MONTH(Sales_Trans_2[[#This Row],[Transaction_Date]])</f>
        <v>2</v>
      </c>
      <c r="AE308" s="19">
        <f>IFERROR(Sales_Trans_2[[#This Row],[Profit]]/Sales_Trans_2[[#This Row],[Sales_Amount]],0)</f>
        <v>0.22254360592514683</v>
      </c>
      <c r="AF308" s="20" t="str">
        <f>IF(Sales_Trans_2[[#This Row],[Discount_Pct]]=0,"0%",
IF(Sales_Trans_2[[#This Row],[Discount_Pct]]&lt;=5,"1-5%",
IF(Sales_Trans_2[[#This Row],[Discount_Pct]]&lt;=10,"6-10%",
IF(Sales_Trans_2[[#This Row],[Discount_Pct]]&lt;=15,"11-15%","&gt;15%"))))</f>
        <v>0%</v>
      </c>
    </row>
    <row r="309" spans="1:32" x14ac:dyDescent="0.25">
      <c r="A309" t="s">
        <v>3793</v>
      </c>
      <c r="B309" s="10">
        <v>45808</v>
      </c>
      <c r="C309" t="s">
        <v>2255</v>
      </c>
      <c r="D309" t="s">
        <v>1991</v>
      </c>
      <c r="E309" t="s">
        <v>816</v>
      </c>
      <c r="F309" t="s">
        <v>817</v>
      </c>
      <c r="G309">
        <v>5</v>
      </c>
      <c r="H309">
        <v>352.51</v>
      </c>
      <c r="I309">
        <v>0</v>
      </c>
      <c r="J309">
        <v>0</v>
      </c>
      <c r="K309">
        <v>2026.93</v>
      </c>
      <c r="L309">
        <v>1300.3</v>
      </c>
      <c r="M309">
        <v>726.63</v>
      </c>
      <c r="N309" t="s">
        <v>23</v>
      </c>
      <c r="O309" t="s">
        <v>24</v>
      </c>
      <c r="P309" t="s">
        <v>25</v>
      </c>
      <c r="Q309">
        <v>0.90069444444444446</v>
      </c>
      <c r="R309" t="s">
        <v>27</v>
      </c>
      <c r="S309" t="s">
        <v>4933</v>
      </c>
      <c r="T309" t="s">
        <v>4930</v>
      </c>
      <c r="U309">
        <v>352.51</v>
      </c>
      <c r="V309" t="s">
        <v>5782</v>
      </c>
      <c r="W309" t="s">
        <v>4968</v>
      </c>
      <c r="X309" t="s">
        <v>5730</v>
      </c>
      <c r="Y309" t="s">
        <v>4970</v>
      </c>
      <c r="Z309" t="s">
        <v>5094</v>
      </c>
      <c r="AA309" t="s">
        <v>4962</v>
      </c>
      <c r="AB309">
        <f>YEAR(Sales_Trans_2[[#This Row],[Transaction_Date]])</f>
        <v>2025</v>
      </c>
      <c r="AC309" t="str">
        <f>TEXT(Sales_Trans_2[[#This Row],[Transaction_Date]],"mmm")</f>
        <v>May</v>
      </c>
      <c r="AD309">
        <f>MONTH(Sales_Trans_2[[#This Row],[Transaction_Date]])</f>
        <v>5</v>
      </c>
      <c r="AE309" s="19">
        <f>IFERROR(Sales_Trans_2[[#This Row],[Profit]]/Sales_Trans_2[[#This Row],[Sales_Amount]],0)</f>
        <v>0.35848795962366731</v>
      </c>
      <c r="AF309" s="20" t="str">
        <f>IF(Sales_Trans_2[[#This Row],[Discount_Pct]]=0,"0%",
IF(Sales_Trans_2[[#This Row],[Discount_Pct]]&lt;=5,"1-5%",
IF(Sales_Trans_2[[#This Row],[Discount_Pct]]&lt;=10,"6-10%",
IF(Sales_Trans_2[[#This Row],[Discount_Pct]]&lt;=15,"11-15%","&gt;15%"))))</f>
        <v>0%</v>
      </c>
    </row>
    <row r="310" spans="1:32" x14ac:dyDescent="0.25">
      <c r="A310" t="s">
        <v>1755</v>
      </c>
      <c r="B310" s="10">
        <v>45803</v>
      </c>
      <c r="C310" t="s">
        <v>1756</v>
      </c>
      <c r="D310" t="s">
        <v>220</v>
      </c>
      <c r="E310" t="s">
        <v>72</v>
      </c>
      <c r="F310" t="s">
        <v>73</v>
      </c>
      <c r="G310">
        <v>4</v>
      </c>
      <c r="H310">
        <v>332.74</v>
      </c>
      <c r="I310">
        <v>0</v>
      </c>
      <c r="J310">
        <v>0</v>
      </c>
      <c r="K310">
        <v>1330.96</v>
      </c>
      <c r="L310">
        <v>821.08</v>
      </c>
      <c r="M310">
        <v>509.88</v>
      </c>
      <c r="N310" t="s">
        <v>68</v>
      </c>
      <c r="O310" t="s">
        <v>24</v>
      </c>
      <c r="P310" t="s">
        <v>25</v>
      </c>
      <c r="Q310">
        <v>0.78125</v>
      </c>
      <c r="R310" t="s">
        <v>49</v>
      </c>
      <c r="S310" t="s">
        <v>4653</v>
      </c>
      <c r="T310" t="s">
        <v>4636</v>
      </c>
      <c r="U310">
        <v>332.74</v>
      </c>
      <c r="V310" t="s">
        <v>5478</v>
      </c>
      <c r="W310" t="s">
        <v>4968</v>
      </c>
      <c r="X310" t="s">
        <v>5458</v>
      </c>
      <c r="Y310" t="s">
        <v>5007</v>
      </c>
      <c r="Z310" t="s">
        <v>5031</v>
      </c>
      <c r="AA310" t="s">
        <v>4962</v>
      </c>
      <c r="AB310">
        <f>YEAR(Sales_Trans_2[[#This Row],[Transaction_Date]])</f>
        <v>2025</v>
      </c>
      <c r="AC310" t="str">
        <f>TEXT(Sales_Trans_2[[#This Row],[Transaction_Date]],"mmm")</f>
        <v>May</v>
      </c>
      <c r="AD310">
        <f>MONTH(Sales_Trans_2[[#This Row],[Transaction_Date]])</f>
        <v>5</v>
      </c>
      <c r="AE310" s="19">
        <f>IFERROR(Sales_Trans_2[[#This Row],[Profit]]/Sales_Trans_2[[#This Row],[Sales_Amount]],0)</f>
        <v>0.38309190358838729</v>
      </c>
      <c r="AF310" s="20" t="str">
        <f>IF(Sales_Trans_2[[#This Row],[Discount_Pct]]=0,"0%",
IF(Sales_Trans_2[[#This Row],[Discount_Pct]]&lt;=5,"1-5%",
IF(Sales_Trans_2[[#This Row],[Discount_Pct]]&lt;=10,"6-10%",
IF(Sales_Trans_2[[#This Row],[Discount_Pct]]&lt;=15,"11-15%","&gt;15%"))))</f>
        <v>0%</v>
      </c>
    </row>
    <row r="311" spans="1:32" x14ac:dyDescent="0.25">
      <c r="A311" t="s">
        <v>4276</v>
      </c>
      <c r="B311" s="10">
        <v>45795</v>
      </c>
      <c r="C311" t="s">
        <v>71</v>
      </c>
      <c r="D311" t="s">
        <v>856</v>
      </c>
      <c r="E311" t="s">
        <v>830</v>
      </c>
      <c r="F311" t="s">
        <v>831</v>
      </c>
      <c r="G311">
        <v>2</v>
      </c>
      <c r="H311">
        <v>275.70999999999998</v>
      </c>
      <c r="I311">
        <v>0</v>
      </c>
      <c r="J311">
        <v>0</v>
      </c>
      <c r="K311">
        <v>634.13</v>
      </c>
      <c r="L311">
        <v>412.6</v>
      </c>
      <c r="M311">
        <v>221.53</v>
      </c>
      <c r="N311" t="s">
        <v>23</v>
      </c>
      <c r="O311" t="s">
        <v>24</v>
      </c>
      <c r="P311" t="s">
        <v>25</v>
      </c>
      <c r="Q311">
        <v>0.85277777777777775</v>
      </c>
      <c r="R311" t="s">
        <v>27</v>
      </c>
      <c r="S311" t="s">
        <v>4825</v>
      </c>
      <c r="T311" t="s">
        <v>4805</v>
      </c>
      <c r="U311">
        <v>275.70999999999998</v>
      </c>
      <c r="V311" t="s">
        <v>5457</v>
      </c>
      <c r="W311" t="s">
        <v>4968</v>
      </c>
      <c r="X311" t="s">
        <v>5402</v>
      </c>
      <c r="Y311" t="s">
        <v>4977</v>
      </c>
      <c r="Z311" t="s">
        <v>5403</v>
      </c>
      <c r="AA311" t="s">
        <v>4962</v>
      </c>
      <c r="AB311">
        <f>YEAR(Sales_Trans_2[[#This Row],[Transaction_Date]])</f>
        <v>2025</v>
      </c>
      <c r="AC311" t="str">
        <f>TEXT(Sales_Trans_2[[#This Row],[Transaction_Date]],"mmm")</f>
        <v>May</v>
      </c>
      <c r="AD311">
        <f>MONTH(Sales_Trans_2[[#This Row],[Transaction_Date]])</f>
        <v>5</v>
      </c>
      <c r="AE311" s="19">
        <f>IFERROR(Sales_Trans_2[[#This Row],[Profit]]/Sales_Trans_2[[#This Row],[Sales_Amount]],0)</f>
        <v>0.34934477157680605</v>
      </c>
      <c r="AF311" s="20" t="str">
        <f>IF(Sales_Trans_2[[#This Row],[Discount_Pct]]=0,"0%",
IF(Sales_Trans_2[[#This Row],[Discount_Pct]]&lt;=5,"1-5%",
IF(Sales_Trans_2[[#This Row],[Discount_Pct]]&lt;=10,"6-10%",
IF(Sales_Trans_2[[#This Row],[Discount_Pct]]&lt;=15,"11-15%","&gt;15%"))))</f>
        <v>0%</v>
      </c>
    </row>
    <row r="312" spans="1:32" x14ac:dyDescent="0.25">
      <c r="A312" t="s">
        <v>4087</v>
      </c>
      <c r="B312" s="10">
        <v>45794</v>
      </c>
      <c r="C312" t="s">
        <v>2686</v>
      </c>
      <c r="D312" t="s">
        <v>812</v>
      </c>
      <c r="E312" t="s">
        <v>380</v>
      </c>
      <c r="F312" t="s">
        <v>381</v>
      </c>
      <c r="G312">
        <v>3</v>
      </c>
      <c r="H312">
        <v>530.16</v>
      </c>
      <c r="I312">
        <v>0</v>
      </c>
      <c r="J312">
        <v>0</v>
      </c>
      <c r="K312">
        <v>1829.05</v>
      </c>
      <c r="L312">
        <v>1137.57</v>
      </c>
      <c r="M312">
        <v>691.48</v>
      </c>
      <c r="N312" t="s">
        <v>47</v>
      </c>
      <c r="O312" t="s">
        <v>24</v>
      </c>
      <c r="P312" t="s">
        <v>25</v>
      </c>
      <c r="Q312">
        <v>0.74236111111111114</v>
      </c>
      <c r="R312" t="s">
        <v>27</v>
      </c>
      <c r="S312" t="s">
        <v>4770</v>
      </c>
      <c r="T312" t="s">
        <v>4752</v>
      </c>
      <c r="U312">
        <v>530.16</v>
      </c>
      <c r="V312" t="s">
        <v>6036</v>
      </c>
      <c r="W312" t="s">
        <v>4968</v>
      </c>
      <c r="X312" t="s">
        <v>5075</v>
      </c>
      <c r="Y312" t="s">
        <v>4960</v>
      </c>
      <c r="Z312" t="s">
        <v>5076</v>
      </c>
      <c r="AA312" t="s">
        <v>4962</v>
      </c>
      <c r="AB312">
        <f>YEAR(Sales_Trans_2[[#This Row],[Transaction_Date]])</f>
        <v>2025</v>
      </c>
      <c r="AC312" t="str">
        <f>TEXT(Sales_Trans_2[[#This Row],[Transaction_Date]],"mmm")</f>
        <v>May</v>
      </c>
      <c r="AD312">
        <f>MONTH(Sales_Trans_2[[#This Row],[Transaction_Date]])</f>
        <v>5</v>
      </c>
      <c r="AE312" s="19">
        <f>IFERROR(Sales_Trans_2[[#This Row],[Profit]]/Sales_Trans_2[[#This Row],[Sales_Amount]],0)</f>
        <v>0.37805418113228179</v>
      </c>
      <c r="AF312" s="20" t="str">
        <f>IF(Sales_Trans_2[[#This Row],[Discount_Pct]]=0,"0%",
IF(Sales_Trans_2[[#This Row],[Discount_Pct]]&lt;=5,"1-5%",
IF(Sales_Trans_2[[#This Row],[Discount_Pct]]&lt;=10,"6-10%",
IF(Sales_Trans_2[[#This Row],[Discount_Pct]]&lt;=15,"11-15%","&gt;15%"))))</f>
        <v>0%</v>
      </c>
    </row>
    <row r="313" spans="1:32" x14ac:dyDescent="0.25">
      <c r="A313" t="s">
        <v>2842</v>
      </c>
      <c r="B313" s="10">
        <v>45996</v>
      </c>
      <c r="C313" t="s">
        <v>146</v>
      </c>
      <c r="D313" t="s">
        <v>503</v>
      </c>
      <c r="E313" t="s">
        <v>153</v>
      </c>
      <c r="F313" t="s">
        <v>182</v>
      </c>
      <c r="G313">
        <v>1</v>
      </c>
      <c r="H313">
        <v>503.36</v>
      </c>
      <c r="I313">
        <v>0</v>
      </c>
      <c r="J313">
        <v>0</v>
      </c>
      <c r="K313">
        <v>503.36</v>
      </c>
      <c r="L313">
        <v>389.8</v>
      </c>
      <c r="M313">
        <v>113.56</v>
      </c>
      <c r="N313" t="s">
        <v>133</v>
      </c>
      <c r="O313" t="s">
        <v>24</v>
      </c>
      <c r="P313" t="s">
        <v>25</v>
      </c>
      <c r="Q313">
        <v>0.43611111111111112</v>
      </c>
      <c r="R313" t="s">
        <v>49</v>
      </c>
      <c r="S313" t="s">
        <v>4727</v>
      </c>
      <c r="T313" t="s">
        <v>4703</v>
      </c>
      <c r="U313">
        <v>503.36</v>
      </c>
      <c r="V313" t="s">
        <v>5737</v>
      </c>
      <c r="W313" t="s">
        <v>4968</v>
      </c>
      <c r="X313" t="s">
        <v>5615</v>
      </c>
      <c r="Y313" t="s">
        <v>4960</v>
      </c>
      <c r="Z313" t="s">
        <v>5126</v>
      </c>
      <c r="AA313" t="s">
        <v>4962</v>
      </c>
      <c r="AB313">
        <f>YEAR(Sales_Trans_2[[#This Row],[Transaction_Date]])</f>
        <v>2025</v>
      </c>
      <c r="AC313" t="str">
        <f>TEXT(Sales_Trans_2[[#This Row],[Transaction_Date]],"mmm")</f>
        <v>Dec</v>
      </c>
      <c r="AD313">
        <f>MONTH(Sales_Trans_2[[#This Row],[Transaction_Date]])</f>
        <v>12</v>
      </c>
      <c r="AE313" s="19">
        <f>IFERROR(Sales_Trans_2[[#This Row],[Profit]]/Sales_Trans_2[[#This Row],[Sales_Amount]],0)</f>
        <v>0.22560394151303242</v>
      </c>
      <c r="AF313" s="20" t="str">
        <f>IF(Sales_Trans_2[[#This Row],[Discount_Pct]]=0,"0%",
IF(Sales_Trans_2[[#This Row],[Discount_Pct]]&lt;=5,"1-5%",
IF(Sales_Trans_2[[#This Row],[Discount_Pct]]&lt;=10,"6-10%",
IF(Sales_Trans_2[[#This Row],[Discount_Pct]]&lt;=15,"11-15%","&gt;15%"))))</f>
        <v>0%</v>
      </c>
    </row>
    <row r="314" spans="1:32" x14ac:dyDescent="0.25">
      <c r="A314" t="s">
        <v>2240</v>
      </c>
      <c r="B314" s="10">
        <v>45693</v>
      </c>
      <c r="C314" t="s">
        <v>2241</v>
      </c>
      <c r="D314" t="s">
        <v>454</v>
      </c>
      <c r="E314" t="s">
        <v>795</v>
      </c>
      <c r="F314" t="s">
        <v>991</v>
      </c>
      <c r="G314">
        <v>2</v>
      </c>
      <c r="H314">
        <v>365.92</v>
      </c>
      <c r="I314">
        <v>0</v>
      </c>
      <c r="J314">
        <v>0</v>
      </c>
      <c r="K314">
        <v>731.84</v>
      </c>
      <c r="L314">
        <v>620.76</v>
      </c>
      <c r="M314">
        <v>111.08</v>
      </c>
      <c r="N314" t="s">
        <v>133</v>
      </c>
      <c r="O314" t="s">
        <v>24</v>
      </c>
      <c r="P314" t="s">
        <v>25</v>
      </c>
      <c r="Q314">
        <v>0.50486111111111109</v>
      </c>
      <c r="R314" t="s">
        <v>49</v>
      </c>
      <c r="S314" t="s">
        <v>4853</v>
      </c>
      <c r="T314" t="s">
        <v>4847</v>
      </c>
      <c r="U314">
        <v>365.92</v>
      </c>
      <c r="V314" t="s">
        <v>5823</v>
      </c>
      <c r="W314" t="s">
        <v>4968</v>
      </c>
      <c r="X314" t="s">
        <v>5453</v>
      </c>
      <c r="Y314" t="s">
        <v>5007</v>
      </c>
      <c r="Z314" t="s">
        <v>5454</v>
      </c>
      <c r="AA314" t="s">
        <v>4962</v>
      </c>
      <c r="AB314">
        <f>YEAR(Sales_Trans_2[[#This Row],[Transaction_Date]])</f>
        <v>2025</v>
      </c>
      <c r="AC314" t="str">
        <f>TEXT(Sales_Trans_2[[#This Row],[Transaction_Date]],"mmm")</f>
        <v>Feb</v>
      </c>
      <c r="AD314">
        <f>MONTH(Sales_Trans_2[[#This Row],[Transaction_Date]])</f>
        <v>2</v>
      </c>
      <c r="AE314" s="19">
        <f>IFERROR(Sales_Trans_2[[#This Row],[Profit]]/Sales_Trans_2[[#This Row],[Sales_Amount]],0)</f>
        <v>0.15178181023174464</v>
      </c>
      <c r="AF314" s="20" t="str">
        <f>IF(Sales_Trans_2[[#This Row],[Discount_Pct]]=0,"0%",
IF(Sales_Trans_2[[#This Row],[Discount_Pct]]&lt;=5,"1-5%",
IF(Sales_Trans_2[[#This Row],[Discount_Pct]]&lt;=10,"6-10%",
IF(Sales_Trans_2[[#This Row],[Discount_Pct]]&lt;=15,"11-15%","&gt;15%"))))</f>
        <v>0%</v>
      </c>
    </row>
    <row r="315" spans="1:32" x14ac:dyDescent="0.25">
      <c r="A315" t="s">
        <v>3860</v>
      </c>
      <c r="B315" s="10">
        <v>45693</v>
      </c>
      <c r="C315" t="s">
        <v>1615</v>
      </c>
      <c r="D315" t="s">
        <v>611</v>
      </c>
      <c r="E315" t="s">
        <v>238</v>
      </c>
      <c r="F315" t="s">
        <v>551</v>
      </c>
      <c r="G315">
        <v>3</v>
      </c>
      <c r="H315">
        <v>339.13</v>
      </c>
      <c r="I315">
        <v>0</v>
      </c>
      <c r="J315">
        <v>0</v>
      </c>
      <c r="K315">
        <v>1017.39</v>
      </c>
      <c r="L315">
        <v>752.04</v>
      </c>
      <c r="M315">
        <v>265.35000000000002</v>
      </c>
      <c r="N315" t="s">
        <v>133</v>
      </c>
      <c r="O315" t="s">
        <v>24</v>
      </c>
      <c r="P315" t="s">
        <v>25</v>
      </c>
      <c r="Q315">
        <v>0.51597222222222228</v>
      </c>
      <c r="R315" t="s">
        <v>49</v>
      </c>
      <c r="S315" t="s">
        <v>4775</v>
      </c>
      <c r="T315" t="s">
        <v>4776</v>
      </c>
      <c r="U315">
        <v>339.13</v>
      </c>
      <c r="V315" t="s">
        <v>5016</v>
      </c>
      <c r="W315" t="s">
        <v>4968</v>
      </c>
      <c r="X315" t="s">
        <v>4959</v>
      </c>
      <c r="Y315" t="s">
        <v>4960</v>
      </c>
      <c r="Z315" t="s">
        <v>5073</v>
      </c>
      <c r="AA315" t="s">
        <v>4962</v>
      </c>
      <c r="AB315">
        <f>YEAR(Sales_Trans_2[[#This Row],[Transaction_Date]])</f>
        <v>2025</v>
      </c>
      <c r="AC315" t="str">
        <f>TEXT(Sales_Trans_2[[#This Row],[Transaction_Date]],"mmm")</f>
        <v>Feb</v>
      </c>
      <c r="AD315">
        <f>MONTH(Sales_Trans_2[[#This Row],[Transaction_Date]])</f>
        <v>2</v>
      </c>
      <c r="AE315" s="19">
        <f>IFERROR(Sales_Trans_2[[#This Row],[Profit]]/Sales_Trans_2[[#This Row],[Sales_Amount]],0)</f>
        <v>0.26081443694158585</v>
      </c>
      <c r="AF315" s="20" t="str">
        <f>IF(Sales_Trans_2[[#This Row],[Discount_Pct]]=0,"0%",
IF(Sales_Trans_2[[#This Row],[Discount_Pct]]&lt;=5,"1-5%",
IF(Sales_Trans_2[[#This Row],[Discount_Pct]]&lt;=10,"6-10%",
IF(Sales_Trans_2[[#This Row],[Discount_Pct]]&lt;=15,"11-15%","&gt;15%"))))</f>
        <v>0%</v>
      </c>
    </row>
    <row r="316" spans="1:32" x14ac:dyDescent="0.25">
      <c r="A316" t="s">
        <v>4239</v>
      </c>
      <c r="B316" s="10">
        <v>45662</v>
      </c>
      <c r="C316" t="s">
        <v>633</v>
      </c>
      <c r="D316" t="s">
        <v>2058</v>
      </c>
      <c r="E316" t="s">
        <v>544</v>
      </c>
      <c r="F316" t="s">
        <v>545</v>
      </c>
      <c r="G316">
        <v>3</v>
      </c>
      <c r="H316">
        <v>392.79</v>
      </c>
      <c r="I316">
        <v>0</v>
      </c>
      <c r="J316">
        <v>0</v>
      </c>
      <c r="K316">
        <v>1178.3699999999999</v>
      </c>
      <c r="L316">
        <v>1044.99</v>
      </c>
      <c r="M316">
        <v>133.38</v>
      </c>
      <c r="N316" t="s">
        <v>4971</v>
      </c>
      <c r="O316" t="s">
        <v>24</v>
      </c>
      <c r="P316" t="s">
        <v>25</v>
      </c>
      <c r="Q316">
        <v>0.5541666666666667</v>
      </c>
      <c r="R316" t="s">
        <v>49</v>
      </c>
      <c r="S316" t="s">
        <v>4738</v>
      </c>
      <c r="T316" t="s">
        <v>4729</v>
      </c>
      <c r="U316">
        <v>392.79</v>
      </c>
      <c r="V316" t="s">
        <v>5990</v>
      </c>
      <c r="W316" t="s">
        <v>4968</v>
      </c>
      <c r="X316" t="s">
        <v>5406</v>
      </c>
      <c r="Y316" t="s">
        <v>4960</v>
      </c>
      <c r="Z316" t="s">
        <v>5407</v>
      </c>
      <c r="AA316" t="s">
        <v>4962</v>
      </c>
      <c r="AB316">
        <f>YEAR(Sales_Trans_2[[#This Row],[Transaction_Date]])</f>
        <v>2025</v>
      </c>
      <c r="AC316" t="str">
        <f>TEXT(Sales_Trans_2[[#This Row],[Transaction_Date]],"mmm")</f>
        <v>Jan</v>
      </c>
      <c r="AD316">
        <f>MONTH(Sales_Trans_2[[#This Row],[Transaction_Date]])</f>
        <v>1</v>
      </c>
      <c r="AE316" s="19">
        <f>IFERROR(Sales_Trans_2[[#This Row],[Profit]]/Sales_Trans_2[[#This Row],[Sales_Amount]],0)</f>
        <v>0.11319025433437715</v>
      </c>
      <c r="AF316" s="20" t="str">
        <f>IF(Sales_Trans_2[[#This Row],[Discount_Pct]]=0,"0%",
IF(Sales_Trans_2[[#This Row],[Discount_Pct]]&lt;=5,"1-5%",
IF(Sales_Trans_2[[#This Row],[Discount_Pct]]&lt;=10,"6-10%",
IF(Sales_Trans_2[[#This Row],[Discount_Pct]]&lt;=15,"11-15%","&gt;15%"))))</f>
        <v>0%</v>
      </c>
    </row>
    <row r="317" spans="1:32" x14ac:dyDescent="0.25">
      <c r="A317" t="s">
        <v>2874</v>
      </c>
      <c r="B317" s="10">
        <v>45773</v>
      </c>
      <c r="C317" t="s">
        <v>2317</v>
      </c>
      <c r="D317" t="s">
        <v>555</v>
      </c>
      <c r="E317" t="s">
        <v>248</v>
      </c>
      <c r="F317" t="s">
        <v>249</v>
      </c>
      <c r="G317">
        <v>2</v>
      </c>
      <c r="H317">
        <v>491.81</v>
      </c>
      <c r="I317">
        <v>0</v>
      </c>
      <c r="J317">
        <v>0</v>
      </c>
      <c r="K317">
        <v>1131.1600000000001</v>
      </c>
      <c r="L317">
        <v>731.14</v>
      </c>
      <c r="M317">
        <v>400.02</v>
      </c>
      <c r="N317" t="s">
        <v>4971</v>
      </c>
      <c r="O317" t="s">
        <v>24</v>
      </c>
      <c r="P317" t="s">
        <v>25</v>
      </c>
      <c r="Q317">
        <v>0.50555555555555554</v>
      </c>
      <c r="R317" t="s">
        <v>27</v>
      </c>
      <c r="S317" t="s">
        <v>4797</v>
      </c>
      <c r="T317" t="s">
        <v>4776</v>
      </c>
      <c r="U317">
        <v>491.81</v>
      </c>
      <c r="V317" t="s">
        <v>5292</v>
      </c>
      <c r="W317" t="s">
        <v>4968</v>
      </c>
      <c r="X317" t="s">
        <v>5316</v>
      </c>
      <c r="Y317" t="s">
        <v>5011</v>
      </c>
      <c r="Z317" t="s">
        <v>5317</v>
      </c>
      <c r="AA317" t="s">
        <v>4962</v>
      </c>
      <c r="AB317">
        <f>YEAR(Sales_Trans_2[[#This Row],[Transaction_Date]])</f>
        <v>2025</v>
      </c>
      <c r="AC317" t="str">
        <f>TEXT(Sales_Trans_2[[#This Row],[Transaction_Date]],"mmm")</f>
        <v>Apr</v>
      </c>
      <c r="AD317">
        <f>MONTH(Sales_Trans_2[[#This Row],[Transaction_Date]])</f>
        <v>4</v>
      </c>
      <c r="AE317" s="19">
        <f>IFERROR(Sales_Trans_2[[#This Row],[Profit]]/Sales_Trans_2[[#This Row],[Sales_Amount]],0)</f>
        <v>0.35363697443332504</v>
      </c>
      <c r="AF317" s="20" t="str">
        <f>IF(Sales_Trans_2[[#This Row],[Discount_Pct]]=0,"0%",
IF(Sales_Trans_2[[#This Row],[Discount_Pct]]&lt;=5,"1-5%",
IF(Sales_Trans_2[[#This Row],[Discount_Pct]]&lt;=10,"6-10%",
IF(Sales_Trans_2[[#This Row],[Discount_Pct]]&lt;=15,"11-15%","&gt;15%"))))</f>
        <v>0%</v>
      </c>
    </row>
    <row r="318" spans="1:32" x14ac:dyDescent="0.25">
      <c r="A318" t="s">
        <v>4396</v>
      </c>
      <c r="B318" s="10">
        <v>45766</v>
      </c>
      <c r="C318" t="s">
        <v>2807</v>
      </c>
      <c r="D318" t="s">
        <v>802</v>
      </c>
      <c r="E318" t="s">
        <v>355</v>
      </c>
      <c r="F318" t="s">
        <v>356</v>
      </c>
      <c r="G318">
        <v>3</v>
      </c>
      <c r="H318">
        <v>298.68</v>
      </c>
      <c r="I318">
        <v>0</v>
      </c>
      <c r="J318">
        <v>0</v>
      </c>
      <c r="K318">
        <v>1030.45</v>
      </c>
      <c r="L318">
        <v>752.07</v>
      </c>
      <c r="M318">
        <v>278.38</v>
      </c>
      <c r="N318" t="s">
        <v>4971</v>
      </c>
      <c r="O318" t="s">
        <v>24</v>
      </c>
      <c r="P318" t="s">
        <v>25</v>
      </c>
      <c r="Q318">
        <v>0.69930555555555551</v>
      </c>
      <c r="R318" t="s">
        <v>27</v>
      </c>
      <c r="S318" t="s">
        <v>4850</v>
      </c>
      <c r="T318" t="s">
        <v>4847</v>
      </c>
      <c r="U318">
        <v>298.68</v>
      </c>
      <c r="V318" t="s">
        <v>5685</v>
      </c>
      <c r="W318" t="s">
        <v>4968</v>
      </c>
      <c r="X318" t="s">
        <v>5205</v>
      </c>
      <c r="Y318" t="s">
        <v>4960</v>
      </c>
      <c r="Z318" t="s">
        <v>5204</v>
      </c>
      <c r="AA318" t="s">
        <v>4962</v>
      </c>
      <c r="AB318">
        <f>YEAR(Sales_Trans_2[[#This Row],[Transaction_Date]])</f>
        <v>2025</v>
      </c>
      <c r="AC318" t="str">
        <f>TEXT(Sales_Trans_2[[#This Row],[Transaction_Date]],"mmm")</f>
        <v>Apr</v>
      </c>
      <c r="AD318">
        <f>MONTH(Sales_Trans_2[[#This Row],[Transaction_Date]])</f>
        <v>4</v>
      </c>
      <c r="AE318" s="19">
        <f>IFERROR(Sales_Trans_2[[#This Row],[Profit]]/Sales_Trans_2[[#This Row],[Sales_Amount]],0)</f>
        <v>0.27015381629385221</v>
      </c>
      <c r="AF318" s="20" t="str">
        <f>IF(Sales_Trans_2[[#This Row],[Discount_Pct]]=0,"0%",
IF(Sales_Trans_2[[#This Row],[Discount_Pct]]&lt;=5,"1-5%",
IF(Sales_Trans_2[[#This Row],[Discount_Pct]]&lt;=10,"6-10%",
IF(Sales_Trans_2[[#This Row],[Discount_Pct]]&lt;=15,"11-15%","&gt;15%"))))</f>
        <v>0%</v>
      </c>
    </row>
    <row r="319" spans="1:32" x14ac:dyDescent="0.25">
      <c r="A319" t="s">
        <v>3466</v>
      </c>
      <c r="B319" s="10">
        <v>45995</v>
      </c>
      <c r="C319" t="s">
        <v>2143</v>
      </c>
      <c r="D319" t="s">
        <v>89</v>
      </c>
      <c r="E319" t="s">
        <v>400</v>
      </c>
      <c r="F319" t="s">
        <v>401</v>
      </c>
      <c r="G319">
        <v>3</v>
      </c>
      <c r="H319">
        <v>38.659999999999997</v>
      </c>
      <c r="I319">
        <v>0</v>
      </c>
      <c r="J319">
        <v>0</v>
      </c>
      <c r="K319">
        <v>133.38</v>
      </c>
      <c r="L319">
        <v>97.2</v>
      </c>
      <c r="M319">
        <v>36.18</v>
      </c>
      <c r="N319" t="s">
        <v>68</v>
      </c>
      <c r="O319" t="s">
        <v>24</v>
      </c>
      <c r="P319" t="s">
        <v>25</v>
      </c>
      <c r="Q319">
        <v>0.68472222222222223</v>
      </c>
      <c r="R319" t="s">
        <v>27</v>
      </c>
      <c r="S319" t="s">
        <v>4695</v>
      </c>
      <c r="T319" t="s">
        <v>4672</v>
      </c>
      <c r="U319">
        <v>38.659999999999997</v>
      </c>
      <c r="V319" t="s">
        <v>5776</v>
      </c>
      <c r="W319" t="s">
        <v>4968</v>
      </c>
      <c r="X319" t="s">
        <v>5002</v>
      </c>
      <c r="Y319" t="s">
        <v>4970</v>
      </c>
      <c r="Z319" t="s">
        <v>5003</v>
      </c>
      <c r="AA319" t="s">
        <v>4962</v>
      </c>
      <c r="AB319">
        <f>YEAR(Sales_Trans_2[[#This Row],[Transaction_Date]])</f>
        <v>2025</v>
      </c>
      <c r="AC319" t="str">
        <f>TEXT(Sales_Trans_2[[#This Row],[Transaction_Date]],"mmm")</f>
        <v>Dec</v>
      </c>
      <c r="AD319">
        <f>MONTH(Sales_Trans_2[[#This Row],[Transaction_Date]])</f>
        <v>12</v>
      </c>
      <c r="AE319" s="19">
        <f>IFERROR(Sales_Trans_2[[#This Row],[Profit]]/Sales_Trans_2[[#This Row],[Sales_Amount]],0)</f>
        <v>0.27125506072874495</v>
      </c>
      <c r="AF319" s="20" t="str">
        <f>IF(Sales_Trans_2[[#This Row],[Discount_Pct]]=0,"0%",
IF(Sales_Trans_2[[#This Row],[Discount_Pct]]&lt;=5,"1-5%",
IF(Sales_Trans_2[[#This Row],[Discount_Pct]]&lt;=10,"6-10%",
IF(Sales_Trans_2[[#This Row],[Discount_Pct]]&lt;=15,"11-15%","&gt;15%"))))</f>
        <v>0%</v>
      </c>
    </row>
    <row r="320" spans="1:32" x14ac:dyDescent="0.25">
      <c r="A320" t="s">
        <v>912</v>
      </c>
      <c r="B320" s="10">
        <v>45934</v>
      </c>
      <c r="C320" t="s">
        <v>596</v>
      </c>
      <c r="D320" t="s">
        <v>905</v>
      </c>
      <c r="E320" t="s">
        <v>913</v>
      </c>
      <c r="F320" t="s">
        <v>901</v>
      </c>
      <c r="G320">
        <v>3</v>
      </c>
      <c r="H320">
        <v>464.41</v>
      </c>
      <c r="I320">
        <v>0</v>
      </c>
      <c r="J320">
        <v>0</v>
      </c>
      <c r="K320">
        <v>1393.23</v>
      </c>
      <c r="L320">
        <v>1193.07</v>
      </c>
      <c r="M320">
        <v>200.16</v>
      </c>
      <c r="N320" t="s">
        <v>133</v>
      </c>
      <c r="O320" t="s">
        <v>24</v>
      </c>
      <c r="P320" t="s">
        <v>25</v>
      </c>
      <c r="Q320">
        <v>0.77916666666666667</v>
      </c>
      <c r="R320" t="s">
        <v>49</v>
      </c>
      <c r="S320" t="s">
        <v>4686</v>
      </c>
      <c r="T320" t="s">
        <v>4672</v>
      </c>
      <c r="U320">
        <v>464.41</v>
      </c>
      <c r="V320" t="s">
        <v>5125</v>
      </c>
      <c r="W320" t="s">
        <v>4968</v>
      </c>
      <c r="X320" t="s">
        <v>5554</v>
      </c>
      <c r="Y320" t="s">
        <v>5007</v>
      </c>
      <c r="Z320" t="s">
        <v>5063</v>
      </c>
      <c r="AA320" t="s">
        <v>4962</v>
      </c>
      <c r="AB320">
        <f>YEAR(Sales_Trans_2[[#This Row],[Transaction_Date]])</f>
        <v>2025</v>
      </c>
      <c r="AC320" t="str">
        <f>TEXT(Sales_Trans_2[[#This Row],[Transaction_Date]],"mmm")</f>
        <v>Oct</v>
      </c>
      <c r="AD320">
        <f>MONTH(Sales_Trans_2[[#This Row],[Transaction_Date]])</f>
        <v>10</v>
      </c>
      <c r="AE320" s="19">
        <f>IFERROR(Sales_Trans_2[[#This Row],[Profit]]/Sales_Trans_2[[#This Row],[Sales_Amount]],0)</f>
        <v>0.14366615705949484</v>
      </c>
      <c r="AF320" s="20" t="str">
        <f>IF(Sales_Trans_2[[#This Row],[Discount_Pct]]=0,"0%",
IF(Sales_Trans_2[[#This Row],[Discount_Pct]]&lt;=5,"1-5%",
IF(Sales_Trans_2[[#This Row],[Discount_Pct]]&lt;=10,"6-10%",
IF(Sales_Trans_2[[#This Row],[Discount_Pct]]&lt;=15,"11-15%","&gt;15%"))))</f>
        <v>0%</v>
      </c>
    </row>
    <row r="321" spans="1:32" x14ac:dyDescent="0.25">
      <c r="A321" t="s">
        <v>3186</v>
      </c>
      <c r="B321" s="10">
        <v>45873</v>
      </c>
      <c r="C321" t="s">
        <v>718</v>
      </c>
      <c r="D321" t="s">
        <v>59</v>
      </c>
      <c r="E321" t="s">
        <v>85</v>
      </c>
      <c r="F321" t="s">
        <v>86</v>
      </c>
      <c r="G321">
        <v>1</v>
      </c>
      <c r="H321">
        <v>342.46</v>
      </c>
      <c r="I321">
        <v>0</v>
      </c>
      <c r="J321">
        <v>0</v>
      </c>
      <c r="K321">
        <v>342.46</v>
      </c>
      <c r="L321">
        <v>271.77999999999997</v>
      </c>
      <c r="M321">
        <v>70.680000000000007</v>
      </c>
      <c r="N321" t="s">
        <v>4971</v>
      </c>
      <c r="O321" t="s">
        <v>24</v>
      </c>
      <c r="P321" t="s">
        <v>25</v>
      </c>
      <c r="Q321">
        <v>0.58819444444444446</v>
      </c>
      <c r="R321" t="s">
        <v>49</v>
      </c>
      <c r="S321" t="s">
        <v>4721</v>
      </c>
      <c r="T321" t="s">
        <v>4703</v>
      </c>
      <c r="U321">
        <v>342.46</v>
      </c>
      <c r="V321" t="s">
        <v>5654</v>
      </c>
      <c r="W321" t="s">
        <v>4968</v>
      </c>
      <c r="X321" t="s">
        <v>5374</v>
      </c>
      <c r="Y321" t="s">
        <v>4970</v>
      </c>
      <c r="Z321" t="s">
        <v>5312</v>
      </c>
      <c r="AA321" t="s">
        <v>4962</v>
      </c>
      <c r="AB321">
        <f>YEAR(Sales_Trans_2[[#This Row],[Transaction_Date]])</f>
        <v>2025</v>
      </c>
      <c r="AC321" t="str">
        <f>TEXT(Sales_Trans_2[[#This Row],[Transaction_Date]],"mmm")</f>
        <v>Aug</v>
      </c>
      <c r="AD321">
        <f>MONTH(Sales_Trans_2[[#This Row],[Transaction_Date]])</f>
        <v>8</v>
      </c>
      <c r="AE321" s="19">
        <f>IFERROR(Sales_Trans_2[[#This Row],[Profit]]/Sales_Trans_2[[#This Row],[Sales_Amount]],0)</f>
        <v>0.20638906733633128</v>
      </c>
      <c r="AF321" s="20" t="str">
        <f>IF(Sales_Trans_2[[#This Row],[Discount_Pct]]=0,"0%",
IF(Sales_Trans_2[[#This Row],[Discount_Pct]]&lt;=5,"1-5%",
IF(Sales_Trans_2[[#This Row],[Discount_Pct]]&lt;=10,"6-10%",
IF(Sales_Trans_2[[#This Row],[Discount_Pct]]&lt;=15,"11-15%","&gt;15%"))))</f>
        <v>0%</v>
      </c>
    </row>
    <row r="322" spans="1:32" x14ac:dyDescent="0.25">
      <c r="A322" t="s">
        <v>4518</v>
      </c>
      <c r="B322" s="10">
        <v>46100</v>
      </c>
      <c r="C322" t="s">
        <v>565</v>
      </c>
      <c r="D322" t="s">
        <v>680</v>
      </c>
      <c r="E322" t="s">
        <v>171</v>
      </c>
      <c r="F322" t="s">
        <v>210</v>
      </c>
      <c r="G322">
        <v>6</v>
      </c>
      <c r="H322">
        <v>164.87</v>
      </c>
      <c r="I322">
        <v>0</v>
      </c>
      <c r="J322">
        <v>0</v>
      </c>
      <c r="K322">
        <v>989.22</v>
      </c>
      <c r="L322">
        <v>827.7</v>
      </c>
      <c r="M322">
        <v>161.52000000000001</v>
      </c>
      <c r="N322" t="s">
        <v>4971</v>
      </c>
      <c r="O322" t="s">
        <v>24</v>
      </c>
      <c r="P322" t="s">
        <v>25</v>
      </c>
      <c r="Q322">
        <v>0.63124999999999998</v>
      </c>
      <c r="R322" t="s">
        <v>49</v>
      </c>
      <c r="S322" t="s">
        <v>4873</v>
      </c>
      <c r="T322" t="s">
        <v>4864</v>
      </c>
      <c r="U322">
        <v>157.97999999999999</v>
      </c>
      <c r="V322" t="s">
        <v>4972</v>
      </c>
      <c r="W322" t="s">
        <v>4958</v>
      </c>
      <c r="X322" t="s">
        <v>4973</v>
      </c>
      <c r="Y322" t="s">
        <v>4960</v>
      </c>
      <c r="Z322" t="s">
        <v>4974</v>
      </c>
      <c r="AA322" t="s">
        <v>4962</v>
      </c>
      <c r="AB322">
        <f>YEAR(Sales_Trans_2[[#This Row],[Transaction_Date]])</f>
        <v>2026</v>
      </c>
      <c r="AC322" t="str">
        <f>TEXT(Sales_Trans_2[[#This Row],[Transaction_Date]],"mmm")</f>
        <v>Mar</v>
      </c>
      <c r="AD322">
        <f>MONTH(Sales_Trans_2[[#This Row],[Transaction_Date]])</f>
        <v>3</v>
      </c>
      <c r="AE322" s="19">
        <f>IFERROR(Sales_Trans_2[[#This Row],[Profit]]/Sales_Trans_2[[#This Row],[Sales_Amount]],0)</f>
        <v>0.16328016012616001</v>
      </c>
      <c r="AF322" s="20" t="str">
        <f>IF(Sales_Trans_2[[#This Row],[Discount_Pct]]=0,"0%",
IF(Sales_Trans_2[[#This Row],[Discount_Pct]]&lt;=5,"1-5%",
IF(Sales_Trans_2[[#This Row],[Discount_Pct]]&lt;=10,"6-10%",
IF(Sales_Trans_2[[#This Row],[Discount_Pct]]&lt;=15,"11-15%","&gt;15%"))))</f>
        <v>0%</v>
      </c>
    </row>
    <row r="323" spans="1:32" x14ac:dyDescent="0.25">
      <c r="A323" t="s">
        <v>2793</v>
      </c>
      <c r="B323" s="10">
        <v>46042</v>
      </c>
      <c r="C323" t="s">
        <v>985</v>
      </c>
      <c r="D323" t="s">
        <v>777</v>
      </c>
      <c r="E323" t="s">
        <v>350</v>
      </c>
      <c r="F323" t="s">
        <v>1259</v>
      </c>
      <c r="G323">
        <v>3</v>
      </c>
      <c r="H323">
        <v>94.15</v>
      </c>
      <c r="I323">
        <v>0</v>
      </c>
      <c r="J323">
        <v>0</v>
      </c>
      <c r="K323">
        <v>282.45</v>
      </c>
      <c r="L323">
        <v>204.51</v>
      </c>
      <c r="M323">
        <v>77.94</v>
      </c>
      <c r="N323" t="s">
        <v>68</v>
      </c>
      <c r="O323" t="s">
        <v>24</v>
      </c>
      <c r="P323" t="s">
        <v>25</v>
      </c>
      <c r="Q323">
        <v>0.78611111111111109</v>
      </c>
      <c r="R323" t="s">
        <v>49</v>
      </c>
      <c r="S323" t="s">
        <v>4818</v>
      </c>
      <c r="T323" t="s">
        <v>4805</v>
      </c>
      <c r="U323">
        <v>86.11</v>
      </c>
      <c r="V323" t="s">
        <v>4982</v>
      </c>
      <c r="W323" t="s">
        <v>4958</v>
      </c>
      <c r="X323" t="s">
        <v>4980</v>
      </c>
      <c r="Y323" t="s">
        <v>4970</v>
      </c>
      <c r="Z323" t="s">
        <v>4981</v>
      </c>
      <c r="AA323" t="s">
        <v>4962</v>
      </c>
      <c r="AB323">
        <f>YEAR(Sales_Trans_2[[#This Row],[Transaction_Date]])</f>
        <v>2026</v>
      </c>
      <c r="AC323" t="str">
        <f>TEXT(Sales_Trans_2[[#This Row],[Transaction_Date]],"mmm")</f>
        <v>Jan</v>
      </c>
      <c r="AD323">
        <f>MONTH(Sales_Trans_2[[#This Row],[Transaction_Date]])</f>
        <v>1</v>
      </c>
      <c r="AE323" s="19">
        <f>IFERROR(Sales_Trans_2[[#This Row],[Profit]]/Sales_Trans_2[[#This Row],[Sales_Amount]],0)</f>
        <v>0.27594264471587893</v>
      </c>
      <c r="AF323" s="20" t="str">
        <f>IF(Sales_Trans_2[[#This Row],[Discount_Pct]]=0,"0%",
IF(Sales_Trans_2[[#This Row],[Discount_Pct]]&lt;=5,"1-5%",
IF(Sales_Trans_2[[#This Row],[Discount_Pct]]&lt;=10,"6-10%",
IF(Sales_Trans_2[[#This Row],[Discount_Pct]]&lt;=15,"11-15%","&gt;15%"))))</f>
        <v>0%</v>
      </c>
    </row>
    <row r="324" spans="1:32" x14ac:dyDescent="0.25">
      <c r="A324" t="s">
        <v>3053</v>
      </c>
      <c r="B324" s="10">
        <v>45753</v>
      </c>
      <c r="C324" t="s">
        <v>966</v>
      </c>
      <c r="D324" t="s">
        <v>264</v>
      </c>
      <c r="E324" t="s">
        <v>550</v>
      </c>
      <c r="F324" t="s">
        <v>551</v>
      </c>
      <c r="G324">
        <v>4</v>
      </c>
      <c r="H324">
        <v>426.31</v>
      </c>
      <c r="I324">
        <v>0</v>
      </c>
      <c r="J324">
        <v>0</v>
      </c>
      <c r="K324">
        <v>1961.03</v>
      </c>
      <c r="L324">
        <v>1143.5999999999999</v>
      </c>
      <c r="M324">
        <v>817.43</v>
      </c>
      <c r="N324" t="s">
        <v>47</v>
      </c>
      <c r="O324" t="s">
        <v>24</v>
      </c>
      <c r="P324" t="s">
        <v>25</v>
      </c>
      <c r="Q324">
        <v>0.87638888888888888</v>
      </c>
      <c r="R324" t="s">
        <v>27</v>
      </c>
      <c r="S324" t="s">
        <v>4702</v>
      </c>
      <c r="T324" t="s">
        <v>4703</v>
      </c>
      <c r="U324">
        <v>383.51</v>
      </c>
      <c r="V324" t="s">
        <v>4957</v>
      </c>
      <c r="W324" t="s">
        <v>4958</v>
      </c>
      <c r="X324" t="s">
        <v>4959</v>
      </c>
      <c r="Y324" t="s">
        <v>4960</v>
      </c>
      <c r="Z324" t="s">
        <v>4983</v>
      </c>
      <c r="AA324" t="s">
        <v>4962</v>
      </c>
      <c r="AB324">
        <f>YEAR(Sales_Trans_2[[#This Row],[Transaction_Date]])</f>
        <v>2025</v>
      </c>
      <c r="AC324" t="str">
        <f>TEXT(Sales_Trans_2[[#This Row],[Transaction_Date]],"mmm")</f>
        <v>Apr</v>
      </c>
      <c r="AD324">
        <f>MONTH(Sales_Trans_2[[#This Row],[Transaction_Date]])</f>
        <v>4</v>
      </c>
      <c r="AE324" s="19">
        <f>IFERROR(Sales_Trans_2[[#This Row],[Profit]]/Sales_Trans_2[[#This Row],[Sales_Amount]],0)</f>
        <v>0.41683707031508949</v>
      </c>
      <c r="AF324" s="20" t="str">
        <f>IF(Sales_Trans_2[[#This Row],[Discount_Pct]]=0,"0%",
IF(Sales_Trans_2[[#This Row],[Discount_Pct]]&lt;=5,"1-5%",
IF(Sales_Trans_2[[#This Row],[Discount_Pct]]&lt;=10,"6-10%",
IF(Sales_Trans_2[[#This Row],[Discount_Pct]]&lt;=15,"11-15%","&gt;15%"))))</f>
        <v>0%</v>
      </c>
    </row>
    <row r="325" spans="1:32" x14ac:dyDescent="0.25">
      <c r="A325" t="s">
        <v>4334</v>
      </c>
      <c r="B325" s="10">
        <v>46094</v>
      </c>
      <c r="C325" t="s">
        <v>444</v>
      </c>
      <c r="D325" t="s">
        <v>65</v>
      </c>
      <c r="E325" t="s">
        <v>950</v>
      </c>
      <c r="F325" t="s">
        <v>1622</v>
      </c>
      <c r="G325">
        <v>5</v>
      </c>
      <c r="H325">
        <v>176.8</v>
      </c>
      <c r="I325">
        <v>0</v>
      </c>
      <c r="J325">
        <v>0</v>
      </c>
      <c r="K325">
        <v>884</v>
      </c>
      <c r="L325">
        <v>710</v>
      </c>
      <c r="M325">
        <v>174</v>
      </c>
      <c r="N325" t="s">
        <v>4971</v>
      </c>
      <c r="O325" t="s">
        <v>24</v>
      </c>
      <c r="P325" t="s">
        <v>25</v>
      </c>
      <c r="Q325">
        <v>0.65763888888888888</v>
      </c>
      <c r="R325" t="s">
        <v>49</v>
      </c>
      <c r="S325" t="s">
        <v>4719</v>
      </c>
      <c r="T325" t="s">
        <v>4703</v>
      </c>
      <c r="U325">
        <v>172.63</v>
      </c>
      <c r="V325" t="s">
        <v>5047</v>
      </c>
      <c r="W325" t="s">
        <v>4958</v>
      </c>
      <c r="X325" t="s">
        <v>5048</v>
      </c>
      <c r="Y325" t="s">
        <v>5011</v>
      </c>
      <c r="Z325" t="s">
        <v>5049</v>
      </c>
      <c r="AA325" t="s">
        <v>4962</v>
      </c>
      <c r="AB325">
        <f>YEAR(Sales_Trans_2[[#This Row],[Transaction_Date]])</f>
        <v>2026</v>
      </c>
      <c r="AC325" t="str">
        <f>TEXT(Sales_Trans_2[[#This Row],[Transaction_Date]],"mmm")</f>
        <v>Mar</v>
      </c>
      <c r="AD325">
        <f>MONTH(Sales_Trans_2[[#This Row],[Transaction_Date]])</f>
        <v>3</v>
      </c>
      <c r="AE325" s="19">
        <f>IFERROR(Sales_Trans_2[[#This Row],[Profit]]/Sales_Trans_2[[#This Row],[Sales_Amount]],0)</f>
        <v>0.19683257918552036</v>
      </c>
      <c r="AF325" s="20" t="str">
        <f>IF(Sales_Trans_2[[#This Row],[Discount_Pct]]=0,"0%",
IF(Sales_Trans_2[[#This Row],[Discount_Pct]]&lt;=5,"1-5%",
IF(Sales_Trans_2[[#This Row],[Discount_Pct]]&lt;=10,"6-10%",
IF(Sales_Trans_2[[#This Row],[Discount_Pct]]&lt;=15,"11-15%","&gt;15%"))))</f>
        <v>0%</v>
      </c>
    </row>
    <row r="326" spans="1:32" x14ac:dyDescent="0.25">
      <c r="A326" t="s">
        <v>1261</v>
      </c>
      <c r="B326" s="10">
        <v>46068</v>
      </c>
      <c r="C326" t="s">
        <v>325</v>
      </c>
      <c r="D326" t="s">
        <v>518</v>
      </c>
      <c r="E326" t="s">
        <v>60</v>
      </c>
      <c r="F326" t="s">
        <v>1262</v>
      </c>
      <c r="G326">
        <v>5</v>
      </c>
      <c r="H326">
        <v>414.87</v>
      </c>
      <c r="I326">
        <v>0</v>
      </c>
      <c r="J326">
        <v>0</v>
      </c>
      <c r="K326">
        <v>2385.5</v>
      </c>
      <c r="L326">
        <v>1706.2</v>
      </c>
      <c r="M326">
        <v>679.3</v>
      </c>
      <c r="N326" t="s">
        <v>133</v>
      </c>
      <c r="O326" t="s">
        <v>24</v>
      </c>
      <c r="P326" t="s">
        <v>25</v>
      </c>
      <c r="Q326">
        <v>0.60763888888888884</v>
      </c>
      <c r="R326" t="s">
        <v>27</v>
      </c>
      <c r="S326" t="s">
        <v>4840</v>
      </c>
      <c r="T326" t="s">
        <v>4828</v>
      </c>
      <c r="U326">
        <v>404.97</v>
      </c>
      <c r="V326" t="s">
        <v>5050</v>
      </c>
      <c r="W326" t="s">
        <v>4958</v>
      </c>
      <c r="X326" t="s">
        <v>5044</v>
      </c>
      <c r="Y326" t="s">
        <v>4970</v>
      </c>
      <c r="Z326" t="s">
        <v>5051</v>
      </c>
      <c r="AA326" t="s">
        <v>4962</v>
      </c>
      <c r="AB326">
        <f>YEAR(Sales_Trans_2[[#This Row],[Transaction_Date]])</f>
        <v>2026</v>
      </c>
      <c r="AC326" t="str">
        <f>TEXT(Sales_Trans_2[[#This Row],[Transaction_Date]],"mmm")</f>
        <v>Feb</v>
      </c>
      <c r="AD326">
        <f>MONTH(Sales_Trans_2[[#This Row],[Transaction_Date]])</f>
        <v>2</v>
      </c>
      <c r="AE326" s="19">
        <f>IFERROR(Sales_Trans_2[[#This Row],[Profit]]/Sales_Trans_2[[#This Row],[Sales_Amount]],0)</f>
        <v>0.28476210438063299</v>
      </c>
      <c r="AF326" s="20" t="str">
        <f>IF(Sales_Trans_2[[#This Row],[Discount_Pct]]=0,"0%",
IF(Sales_Trans_2[[#This Row],[Discount_Pct]]&lt;=5,"1-5%",
IF(Sales_Trans_2[[#This Row],[Discount_Pct]]&lt;=10,"6-10%",
IF(Sales_Trans_2[[#This Row],[Discount_Pct]]&lt;=15,"11-15%","&gt;15%"))))</f>
        <v>0%</v>
      </c>
    </row>
    <row r="327" spans="1:32" x14ac:dyDescent="0.25">
      <c r="A327" t="s">
        <v>2671</v>
      </c>
      <c r="B327" s="10">
        <v>46268</v>
      </c>
      <c r="C327" t="s">
        <v>2672</v>
      </c>
      <c r="D327" t="s">
        <v>503</v>
      </c>
      <c r="E327" t="s">
        <v>1157</v>
      </c>
      <c r="F327" t="s">
        <v>1158</v>
      </c>
      <c r="G327">
        <v>8</v>
      </c>
      <c r="H327">
        <v>547.63</v>
      </c>
      <c r="I327">
        <v>0</v>
      </c>
      <c r="J327">
        <v>0</v>
      </c>
      <c r="K327">
        <v>4381.04</v>
      </c>
      <c r="L327">
        <v>3118.4</v>
      </c>
      <c r="M327">
        <v>1262.6400000000001</v>
      </c>
      <c r="N327" t="s">
        <v>4971</v>
      </c>
      <c r="O327" t="s">
        <v>24</v>
      </c>
      <c r="P327" t="s">
        <v>25</v>
      </c>
      <c r="Q327">
        <v>0.7270833333333333</v>
      </c>
      <c r="R327" t="s">
        <v>49</v>
      </c>
      <c r="S327" t="s">
        <v>4727</v>
      </c>
      <c r="T327" t="s">
        <v>4703</v>
      </c>
      <c r="U327">
        <v>503.36</v>
      </c>
      <c r="V327" t="s">
        <v>5178</v>
      </c>
      <c r="W327" t="s">
        <v>4958</v>
      </c>
      <c r="X327" t="s">
        <v>5179</v>
      </c>
      <c r="Y327" t="s">
        <v>5007</v>
      </c>
      <c r="Z327" t="s">
        <v>5180</v>
      </c>
      <c r="AA327" t="s">
        <v>4962</v>
      </c>
      <c r="AB327">
        <f>YEAR(Sales_Trans_2[[#This Row],[Transaction_Date]])</f>
        <v>2026</v>
      </c>
      <c r="AC327" t="str">
        <f>TEXT(Sales_Trans_2[[#This Row],[Transaction_Date]],"mmm")</f>
        <v>Sep</v>
      </c>
      <c r="AD327">
        <f>MONTH(Sales_Trans_2[[#This Row],[Transaction_Date]])</f>
        <v>9</v>
      </c>
      <c r="AE327" s="19">
        <f>IFERROR(Sales_Trans_2[[#This Row],[Profit]]/Sales_Trans_2[[#This Row],[Sales_Amount]],0)</f>
        <v>0.28820554023702138</v>
      </c>
      <c r="AF327" s="20" t="str">
        <f>IF(Sales_Trans_2[[#This Row],[Discount_Pct]]=0,"0%",
IF(Sales_Trans_2[[#This Row],[Discount_Pct]]&lt;=5,"1-5%",
IF(Sales_Trans_2[[#This Row],[Discount_Pct]]&lt;=10,"6-10%",
IF(Sales_Trans_2[[#This Row],[Discount_Pct]]&lt;=15,"11-15%","&gt;15%"))))</f>
        <v>0%</v>
      </c>
    </row>
    <row r="328" spans="1:32" x14ac:dyDescent="0.25">
      <c r="A328" t="s">
        <v>3359</v>
      </c>
      <c r="B328" s="10">
        <v>46003</v>
      </c>
      <c r="C328" t="s">
        <v>246</v>
      </c>
      <c r="D328" t="s">
        <v>280</v>
      </c>
      <c r="E328" t="s">
        <v>1157</v>
      </c>
      <c r="F328" t="s">
        <v>1158</v>
      </c>
      <c r="G328">
        <v>7</v>
      </c>
      <c r="H328">
        <v>136.51</v>
      </c>
      <c r="I328">
        <v>0</v>
      </c>
      <c r="J328">
        <v>0</v>
      </c>
      <c r="K328">
        <v>955.57</v>
      </c>
      <c r="L328">
        <v>681.45</v>
      </c>
      <c r="M328">
        <v>274.12</v>
      </c>
      <c r="N328" t="s">
        <v>40</v>
      </c>
      <c r="O328" t="s">
        <v>24</v>
      </c>
      <c r="P328" t="s">
        <v>25</v>
      </c>
      <c r="Q328">
        <v>0.39305555555555555</v>
      </c>
      <c r="R328" t="s">
        <v>49</v>
      </c>
      <c r="S328" t="s">
        <v>4726</v>
      </c>
      <c r="T328" t="s">
        <v>4703</v>
      </c>
      <c r="U328">
        <v>124.84</v>
      </c>
      <c r="V328" t="s">
        <v>5183</v>
      </c>
      <c r="W328" t="s">
        <v>4958</v>
      </c>
      <c r="X328" t="s">
        <v>5179</v>
      </c>
      <c r="Y328" t="s">
        <v>5007</v>
      </c>
      <c r="Z328" t="s">
        <v>5180</v>
      </c>
      <c r="AA328" t="s">
        <v>4962</v>
      </c>
      <c r="AB328">
        <f>YEAR(Sales_Trans_2[[#This Row],[Transaction_Date]])</f>
        <v>2025</v>
      </c>
      <c r="AC328" t="str">
        <f>TEXT(Sales_Trans_2[[#This Row],[Transaction_Date]],"mmm")</f>
        <v>Dec</v>
      </c>
      <c r="AD328">
        <f>MONTH(Sales_Trans_2[[#This Row],[Transaction_Date]])</f>
        <v>12</v>
      </c>
      <c r="AE328" s="19">
        <f>IFERROR(Sales_Trans_2[[#This Row],[Profit]]/Sales_Trans_2[[#This Row],[Sales_Amount]],0)</f>
        <v>0.28686543110394841</v>
      </c>
      <c r="AF328" s="20" t="str">
        <f>IF(Sales_Trans_2[[#This Row],[Discount_Pct]]=0,"0%",
IF(Sales_Trans_2[[#This Row],[Discount_Pct]]&lt;=5,"1-5%",
IF(Sales_Trans_2[[#This Row],[Discount_Pct]]&lt;=10,"6-10%",
IF(Sales_Trans_2[[#This Row],[Discount_Pct]]&lt;=15,"11-15%","&gt;15%"))))</f>
        <v>0%</v>
      </c>
    </row>
    <row r="329" spans="1:32" x14ac:dyDescent="0.25">
      <c r="A329" t="s">
        <v>3653</v>
      </c>
      <c r="B329" s="10">
        <v>45973</v>
      </c>
      <c r="C329" t="s">
        <v>1384</v>
      </c>
      <c r="D329" t="s">
        <v>409</v>
      </c>
      <c r="E329" t="s">
        <v>957</v>
      </c>
      <c r="F329" t="s">
        <v>1735</v>
      </c>
      <c r="G329">
        <v>8</v>
      </c>
      <c r="H329">
        <v>314.61</v>
      </c>
      <c r="I329">
        <v>0</v>
      </c>
      <c r="J329">
        <v>0</v>
      </c>
      <c r="K329">
        <v>2516.88</v>
      </c>
      <c r="L329">
        <v>1477.92</v>
      </c>
      <c r="M329">
        <v>1038.96</v>
      </c>
      <c r="N329" t="s">
        <v>133</v>
      </c>
      <c r="O329" t="s">
        <v>24</v>
      </c>
      <c r="P329" t="s">
        <v>25</v>
      </c>
      <c r="Q329">
        <v>0.78055555555555556</v>
      </c>
      <c r="R329" t="s">
        <v>49</v>
      </c>
      <c r="S329" t="s">
        <v>4635</v>
      </c>
      <c r="T329" t="s">
        <v>4636</v>
      </c>
      <c r="U329">
        <v>299.73</v>
      </c>
      <c r="V329" t="s">
        <v>5044</v>
      </c>
      <c r="W329" t="s">
        <v>4958</v>
      </c>
      <c r="X329" t="s">
        <v>5279</v>
      </c>
      <c r="Y329" t="s">
        <v>4960</v>
      </c>
      <c r="Z329" t="s">
        <v>5280</v>
      </c>
      <c r="AA329" t="s">
        <v>4962</v>
      </c>
      <c r="AB329">
        <f>YEAR(Sales_Trans_2[[#This Row],[Transaction_Date]])</f>
        <v>2025</v>
      </c>
      <c r="AC329" t="str">
        <f>TEXT(Sales_Trans_2[[#This Row],[Transaction_Date]],"mmm")</f>
        <v>Nov</v>
      </c>
      <c r="AD329">
        <f>MONTH(Sales_Trans_2[[#This Row],[Transaction_Date]])</f>
        <v>11</v>
      </c>
      <c r="AE329" s="19">
        <f>IFERROR(Sales_Trans_2[[#This Row],[Profit]]/Sales_Trans_2[[#This Row],[Sales_Amount]],0)</f>
        <v>0.41279679603318392</v>
      </c>
      <c r="AF329" s="20" t="str">
        <f>IF(Sales_Trans_2[[#This Row],[Discount_Pct]]=0,"0%",
IF(Sales_Trans_2[[#This Row],[Discount_Pct]]&lt;=5,"1-5%",
IF(Sales_Trans_2[[#This Row],[Discount_Pct]]&lt;=10,"6-10%",
IF(Sales_Trans_2[[#This Row],[Discount_Pct]]&lt;=15,"11-15%","&gt;15%"))))</f>
        <v>0%</v>
      </c>
    </row>
    <row r="330" spans="1:32" x14ac:dyDescent="0.25">
      <c r="A330" t="s">
        <v>3913</v>
      </c>
      <c r="B330" s="10">
        <v>46297</v>
      </c>
      <c r="C330" t="s">
        <v>2394</v>
      </c>
      <c r="D330" t="s">
        <v>856</v>
      </c>
      <c r="E330" t="s">
        <v>390</v>
      </c>
      <c r="F330" t="s">
        <v>821</v>
      </c>
      <c r="G330">
        <v>8</v>
      </c>
      <c r="H330">
        <v>311.20999999999998</v>
      </c>
      <c r="I330">
        <v>0</v>
      </c>
      <c r="J330">
        <v>0</v>
      </c>
      <c r="K330">
        <v>2489.6799999999998</v>
      </c>
      <c r="L330">
        <v>1650.4</v>
      </c>
      <c r="M330">
        <v>839.28</v>
      </c>
      <c r="N330" t="s">
        <v>40</v>
      </c>
      <c r="O330" t="s">
        <v>24</v>
      </c>
      <c r="P330" t="s">
        <v>25</v>
      </c>
      <c r="Q330">
        <v>0.6430555555555556</v>
      </c>
      <c r="R330" t="s">
        <v>49</v>
      </c>
      <c r="S330" t="s">
        <v>4825</v>
      </c>
      <c r="T330" t="s">
        <v>4805</v>
      </c>
      <c r="U330">
        <v>275.70999999999998</v>
      </c>
      <c r="V330" t="s">
        <v>5115</v>
      </c>
      <c r="W330" t="s">
        <v>4958</v>
      </c>
      <c r="X330" t="s">
        <v>5322</v>
      </c>
      <c r="Y330" t="s">
        <v>5007</v>
      </c>
      <c r="Z330" t="s">
        <v>5323</v>
      </c>
      <c r="AA330" t="s">
        <v>4962</v>
      </c>
      <c r="AB330">
        <f>YEAR(Sales_Trans_2[[#This Row],[Transaction_Date]])</f>
        <v>2026</v>
      </c>
      <c r="AC330" t="str">
        <f>TEXT(Sales_Trans_2[[#This Row],[Transaction_Date]],"mmm")</f>
        <v>Oct</v>
      </c>
      <c r="AD330">
        <f>MONTH(Sales_Trans_2[[#This Row],[Transaction_Date]])</f>
        <v>10</v>
      </c>
      <c r="AE330" s="19">
        <f>IFERROR(Sales_Trans_2[[#This Row],[Profit]]/Sales_Trans_2[[#This Row],[Sales_Amount]],0)</f>
        <v>0.33710356351017001</v>
      </c>
      <c r="AF330" s="20" t="str">
        <f>IF(Sales_Trans_2[[#This Row],[Discount_Pct]]=0,"0%",
IF(Sales_Trans_2[[#This Row],[Discount_Pct]]&lt;=5,"1-5%",
IF(Sales_Trans_2[[#This Row],[Discount_Pct]]&lt;=10,"6-10%",
IF(Sales_Trans_2[[#This Row],[Discount_Pct]]&lt;=15,"11-15%","&gt;15%"))))</f>
        <v>0%</v>
      </c>
    </row>
    <row r="331" spans="1:32" x14ac:dyDescent="0.25">
      <c r="A331" t="s">
        <v>4197</v>
      </c>
      <c r="B331" s="10">
        <v>46107</v>
      </c>
      <c r="C331" t="s">
        <v>696</v>
      </c>
      <c r="D331" t="s">
        <v>231</v>
      </c>
      <c r="F331" t="s">
        <v>1223</v>
      </c>
      <c r="G331">
        <v>3</v>
      </c>
      <c r="H331">
        <v>465.22</v>
      </c>
      <c r="I331">
        <v>0</v>
      </c>
      <c r="J331">
        <v>0</v>
      </c>
      <c r="K331">
        <v>1395.66</v>
      </c>
      <c r="L331">
        <v>926.82</v>
      </c>
      <c r="M331">
        <v>468.84</v>
      </c>
      <c r="N331" t="s">
        <v>133</v>
      </c>
      <c r="O331" t="s">
        <v>24</v>
      </c>
      <c r="P331" t="s">
        <v>25</v>
      </c>
      <c r="Q331">
        <v>0.43958333333333333</v>
      </c>
      <c r="R331" t="s">
        <v>49</v>
      </c>
      <c r="S331" t="s">
        <v>4756</v>
      </c>
      <c r="T331" t="s">
        <v>4752</v>
      </c>
      <c r="U331">
        <v>418.79</v>
      </c>
      <c r="V331" t="s">
        <v>5307</v>
      </c>
      <c r="W331" t="s">
        <v>4958</v>
      </c>
      <c r="X331" t="s">
        <v>5326</v>
      </c>
      <c r="Y331" t="s">
        <v>4960</v>
      </c>
      <c r="AA331" t="s">
        <v>4962</v>
      </c>
      <c r="AB331">
        <f>YEAR(Sales_Trans_2[[#This Row],[Transaction_Date]])</f>
        <v>2026</v>
      </c>
      <c r="AC331" t="str">
        <f>TEXT(Sales_Trans_2[[#This Row],[Transaction_Date]],"mmm")</f>
        <v>Mar</v>
      </c>
      <c r="AD331">
        <f>MONTH(Sales_Trans_2[[#This Row],[Transaction_Date]])</f>
        <v>3</v>
      </c>
      <c r="AE331" s="19">
        <f>IFERROR(Sales_Trans_2[[#This Row],[Profit]]/Sales_Trans_2[[#This Row],[Sales_Amount]],0)</f>
        <v>0.33592708825931811</v>
      </c>
      <c r="AF331" s="20" t="str">
        <f>IF(Sales_Trans_2[[#This Row],[Discount_Pct]]=0,"0%",
IF(Sales_Trans_2[[#This Row],[Discount_Pct]]&lt;=5,"1-5%",
IF(Sales_Trans_2[[#This Row],[Discount_Pct]]&lt;=10,"6-10%",
IF(Sales_Trans_2[[#This Row],[Discount_Pct]]&lt;=15,"11-15%","&gt;15%"))))</f>
        <v>0%</v>
      </c>
    </row>
    <row r="332" spans="1:32" x14ac:dyDescent="0.25">
      <c r="A332" t="s">
        <v>486</v>
      </c>
      <c r="B332" s="10">
        <v>46109</v>
      </c>
      <c r="C332" t="s">
        <v>487</v>
      </c>
      <c r="D332" t="s">
        <v>101</v>
      </c>
      <c r="E332" t="s">
        <v>488</v>
      </c>
      <c r="F332" t="s">
        <v>489</v>
      </c>
      <c r="G332">
        <v>3</v>
      </c>
      <c r="H332">
        <v>455.73</v>
      </c>
      <c r="I332">
        <v>0</v>
      </c>
      <c r="J332">
        <v>0</v>
      </c>
      <c r="K332">
        <v>1572.27</v>
      </c>
      <c r="L332">
        <v>1054.8900000000001</v>
      </c>
      <c r="M332">
        <v>517.38</v>
      </c>
      <c r="N332" t="s">
        <v>47</v>
      </c>
      <c r="O332" t="s">
        <v>24</v>
      </c>
      <c r="P332" t="s">
        <v>25</v>
      </c>
      <c r="Q332">
        <v>0.8125</v>
      </c>
      <c r="R332" t="s">
        <v>27</v>
      </c>
      <c r="S332" t="s">
        <v>4676</v>
      </c>
      <c r="T332" t="s">
        <v>4672</v>
      </c>
      <c r="U332">
        <v>434.65</v>
      </c>
      <c r="V332" t="s">
        <v>5337</v>
      </c>
      <c r="W332" t="s">
        <v>4958</v>
      </c>
      <c r="X332" t="s">
        <v>5338</v>
      </c>
      <c r="Y332" t="s">
        <v>5011</v>
      </c>
      <c r="Z332" t="s">
        <v>5339</v>
      </c>
      <c r="AA332" t="s">
        <v>4962</v>
      </c>
      <c r="AB332">
        <f>YEAR(Sales_Trans_2[[#This Row],[Transaction_Date]])</f>
        <v>2026</v>
      </c>
      <c r="AC332" t="str">
        <f>TEXT(Sales_Trans_2[[#This Row],[Transaction_Date]],"mmm")</f>
        <v>Mar</v>
      </c>
      <c r="AD332">
        <f>MONTH(Sales_Trans_2[[#This Row],[Transaction_Date]])</f>
        <v>3</v>
      </c>
      <c r="AE332" s="19">
        <f>IFERROR(Sales_Trans_2[[#This Row],[Profit]]/Sales_Trans_2[[#This Row],[Sales_Amount]],0)</f>
        <v>0.3290656185006392</v>
      </c>
      <c r="AF332" s="20" t="str">
        <f>IF(Sales_Trans_2[[#This Row],[Discount_Pct]]=0,"0%",
IF(Sales_Trans_2[[#This Row],[Discount_Pct]]&lt;=5,"1-5%",
IF(Sales_Trans_2[[#This Row],[Discount_Pct]]&lt;=10,"6-10%",
IF(Sales_Trans_2[[#This Row],[Discount_Pct]]&lt;=15,"11-15%","&gt;15%"))))</f>
        <v>0%</v>
      </c>
    </row>
    <row r="333" spans="1:32" x14ac:dyDescent="0.25">
      <c r="A333" t="s">
        <v>3675</v>
      </c>
      <c r="B333" s="10">
        <v>46024</v>
      </c>
      <c r="C333" t="s">
        <v>487</v>
      </c>
      <c r="D333" t="s">
        <v>1804</v>
      </c>
      <c r="E333" t="s">
        <v>950</v>
      </c>
      <c r="F333" t="s">
        <v>1504</v>
      </c>
      <c r="G333">
        <v>8</v>
      </c>
      <c r="H333">
        <v>47.48</v>
      </c>
      <c r="I333">
        <v>0</v>
      </c>
      <c r="J333">
        <v>0</v>
      </c>
      <c r="K333">
        <v>436.82</v>
      </c>
      <c r="L333">
        <v>292.72000000000003</v>
      </c>
      <c r="M333">
        <v>144.1</v>
      </c>
      <c r="N333" t="s">
        <v>4971</v>
      </c>
      <c r="O333" t="s">
        <v>24</v>
      </c>
      <c r="P333" t="s">
        <v>25</v>
      </c>
      <c r="Q333">
        <v>0.91319444444444442</v>
      </c>
      <c r="R333" t="s">
        <v>27</v>
      </c>
      <c r="S333" t="s">
        <v>4744</v>
      </c>
      <c r="T333" t="s">
        <v>4729</v>
      </c>
      <c r="U333">
        <v>42.97</v>
      </c>
      <c r="V333" t="s">
        <v>5337</v>
      </c>
      <c r="W333" t="s">
        <v>4958</v>
      </c>
      <c r="X333" t="s">
        <v>5345</v>
      </c>
      <c r="Y333" t="s">
        <v>4970</v>
      </c>
      <c r="Z333" t="s">
        <v>5049</v>
      </c>
      <c r="AA333" t="s">
        <v>4962</v>
      </c>
      <c r="AB333">
        <f>YEAR(Sales_Trans_2[[#This Row],[Transaction_Date]])</f>
        <v>2026</v>
      </c>
      <c r="AC333" t="str">
        <f>TEXT(Sales_Trans_2[[#This Row],[Transaction_Date]],"mmm")</f>
        <v>Jan</v>
      </c>
      <c r="AD333">
        <f>MONTH(Sales_Trans_2[[#This Row],[Transaction_Date]])</f>
        <v>1</v>
      </c>
      <c r="AE333" s="19">
        <f>IFERROR(Sales_Trans_2[[#This Row],[Profit]]/Sales_Trans_2[[#This Row],[Sales_Amount]],0)</f>
        <v>0.32988416281305799</v>
      </c>
      <c r="AF333" s="20" t="str">
        <f>IF(Sales_Trans_2[[#This Row],[Discount_Pct]]=0,"0%",
IF(Sales_Trans_2[[#This Row],[Discount_Pct]]&lt;=5,"1-5%",
IF(Sales_Trans_2[[#This Row],[Discount_Pct]]&lt;=10,"6-10%",
IF(Sales_Trans_2[[#This Row],[Discount_Pct]]&lt;=15,"11-15%","&gt;15%"))))</f>
        <v>0%</v>
      </c>
    </row>
    <row r="334" spans="1:32" x14ac:dyDescent="0.25">
      <c r="A334" t="s">
        <v>3408</v>
      </c>
      <c r="B334" s="10">
        <v>46037</v>
      </c>
      <c r="C334" t="s">
        <v>870</v>
      </c>
      <c r="D334" t="s">
        <v>1322</v>
      </c>
      <c r="E334" t="s">
        <v>159</v>
      </c>
      <c r="F334" t="s">
        <v>1032</v>
      </c>
      <c r="G334">
        <v>4</v>
      </c>
      <c r="H334">
        <v>241.98</v>
      </c>
      <c r="I334">
        <v>0</v>
      </c>
      <c r="J334">
        <v>0</v>
      </c>
      <c r="K334">
        <v>967.92</v>
      </c>
      <c r="L334">
        <v>832.88</v>
      </c>
      <c r="M334">
        <v>135.04</v>
      </c>
      <c r="N334" t="s">
        <v>4971</v>
      </c>
      <c r="O334" t="s">
        <v>24</v>
      </c>
      <c r="P334" t="s">
        <v>25</v>
      </c>
      <c r="Q334">
        <v>0.82638888888888884</v>
      </c>
      <c r="R334" t="s">
        <v>49</v>
      </c>
      <c r="S334" t="s">
        <v>4747</v>
      </c>
      <c r="T334" t="s">
        <v>4729</v>
      </c>
      <c r="U334">
        <v>229.81</v>
      </c>
      <c r="V334" t="s">
        <v>5129</v>
      </c>
      <c r="W334" t="s">
        <v>4958</v>
      </c>
      <c r="X334" t="s">
        <v>5350</v>
      </c>
      <c r="Y334" t="s">
        <v>4970</v>
      </c>
      <c r="Z334" t="s">
        <v>5034</v>
      </c>
      <c r="AA334" t="s">
        <v>4962</v>
      </c>
      <c r="AB334">
        <f>YEAR(Sales_Trans_2[[#This Row],[Transaction_Date]])</f>
        <v>2026</v>
      </c>
      <c r="AC334" t="str">
        <f>TEXT(Sales_Trans_2[[#This Row],[Transaction_Date]],"mmm")</f>
        <v>Jan</v>
      </c>
      <c r="AD334">
        <f>MONTH(Sales_Trans_2[[#This Row],[Transaction_Date]])</f>
        <v>1</v>
      </c>
      <c r="AE334" s="19">
        <f>IFERROR(Sales_Trans_2[[#This Row],[Profit]]/Sales_Trans_2[[#This Row],[Sales_Amount]],0)</f>
        <v>0.13951566245144226</v>
      </c>
      <c r="AF334" s="20" t="str">
        <f>IF(Sales_Trans_2[[#This Row],[Discount_Pct]]=0,"0%",
IF(Sales_Trans_2[[#This Row],[Discount_Pct]]&lt;=5,"1-5%",
IF(Sales_Trans_2[[#This Row],[Discount_Pct]]&lt;=10,"6-10%",
IF(Sales_Trans_2[[#This Row],[Discount_Pct]]&lt;=15,"11-15%","&gt;15%"))))</f>
        <v>0%</v>
      </c>
    </row>
    <row r="335" spans="1:32" x14ac:dyDescent="0.25">
      <c r="A335" t="s">
        <v>4499</v>
      </c>
      <c r="B335" s="10">
        <v>46025</v>
      </c>
      <c r="C335" t="s">
        <v>2465</v>
      </c>
      <c r="D335" t="s">
        <v>226</v>
      </c>
      <c r="E335" t="s">
        <v>567</v>
      </c>
      <c r="F335" t="s">
        <v>1032</v>
      </c>
      <c r="G335">
        <v>5</v>
      </c>
      <c r="H335">
        <v>364.69</v>
      </c>
      <c r="I335">
        <v>0</v>
      </c>
      <c r="J335">
        <v>0</v>
      </c>
      <c r="K335">
        <v>2096.9699999999998</v>
      </c>
      <c r="L335">
        <v>1108.5999999999999</v>
      </c>
      <c r="M335">
        <v>988.37</v>
      </c>
      <c r="N335" t="s">
        <v>68</v>
      </c>
      <c r="O335" t="s">
        <v>24</v>
      </c>
      <c r="P335" t="s">
        <v>25</v>
      </c>
      <c r="Q335">
        <v>0.64861111111111114</v>
      </c>
      <c r="R335" t="s">
        <v>27</v>
      </c>
      <c r="S335" t="s">
        <v>4786</v>
      </c>
      <c r="T335" t="s">
        <v>4776</v>
      </c>
      <c r="U335">
        <v>318.62</v>
      </c>
      <c r="V335" t="s">
        <v>5352</v>
      </c>
      <c r="W335" t="s">
        <v>4958</v>
      </c>
      <c r="X335" t="s">
        <v>5350</v>
      </c>
      <c r="Y335" t="s">
        <v>4970</v>
      </c>
      <c r="Z335" t="s">
        <v>5353</v>
      </c>
      <c r="AA335" t="s">
        <v>4962</v>
      </c>
      <c r="AB335">
        <f>YEAR(Sales_Trans_2[[#This Row],[Transaction_Date]])</f>
        <v>2026</v>
      </c>
      <c r="AC335" t="str">
        <f>TEXT(Sales_Trans_2[[#This Row],[Transaction_Date]],"mmm")</f>
        <v>Jan</v>
      </c>
      <c r="AD335">
        <f>MONTH(Sales_Trans_2[[#This Row],[Transaction_Date]])</f>
        <v>1</v>
      </c>
      <c r="AE335" s="19">
        <f>IFERROR(Sales_Trans_2[[#This Row],[Profit]]/Sales_Trans_2[[#This Row],[Sales_Amount]],0)</f>
        <v>0.47133244633924193</v>
      </c>
      <c r="AF335" s="20" t="str">
        <f>IF(Sales_Trans_2[[#This Row],[Discount_Pct]]=0,"0%",
IF(Sales_Trans_2[[#This Row],[Discount_Pct]]&lt;=5,"1-5%",
IF(Sales_Trans_2[[#This Row],[Discount_Pct]]&lt;=10,"6-10%",
IF(Sales_Trans_2[[#This Row],[Discount_Pct]]&lt;=15,"11-15%","&gt;15%"))))</f>
        <v>0%</v>
      </c>
    </row>
    <row r="336" spans="1:32" x14ac:dyDescent="0.25">
      <c r="A336" t="s">
        <v>3942</v>
      </c>
      <c r="B336" s="10">
        <v>46176</v>
      </c>
      <c r="C336" t="s">
        <v>2332</v>
      </c>
      <c r="D336" t="s">
        <v>493</v>
      </c>
      <c r="E336" t="s">
        <v>438</v>
      </c>
      <c r="F336" t="s">
        <v>701</v>
      </c>
      <c r="G336">
        <v>3</v>
      </c>
      <c r="H336">
        <v>252.09</v>
      </c>
      <c r="I336">
        <v>0</v>
      </c>
      <c r="J336">
        <v>0</v>
      </c>
      <c r="K336">
        <v>756.27</v>
      </c>
      <c r="L336">
        <v>573.6</v>
      </c>
      <c r="M336">
        <v>182.67</v>
      </c>
      <c r="N336" t="s">
        <v>23</v>
      </c>
      <c r="O336" t="s">
        <v>24</v>
      </c>
      <c r="P336" t="s">
        <v>25</v>
      </c>
      <c r="Q336">
        <v>0.63888888888888884</v>
      </c>
      <c r="R336" t="s">
        <v>49</v>
      </c>
      <c r="S336" t="s">
        <v>4688</v>
      </c>
      <c r="T336" t="s">
        <v>4672</v>
      </c>
      <c r="U336">
        <v>232.58</v>
      </c>
      <c r="V336" t="s">
        <v>5208</v>
      </c>
      <c r="W336" t="s">
        <v>4958</v>
      </c>
      <c r="X336" t="s">
        <v>5371</v>
      </c>
      <c r="Y336" t="s">
        <v>4970</v>
      </c>
      <c r="Z336" t="s">
        <v>4961</v>
      </c>
      <c r="AA336" t="s">
        <v>4962</v>
      </c>
      <c r="AB336">
        <f>YEAR(Sales_Trans_2[[#This Row],[Transaction_Date]])</f>
        <v>2026</v>
      </c>
      <c r="AC336" t="str">
        <f>TEXT(Sales_Trans_2[[#This Row],[Transaction_Date]],"mmm")</f>
        <v>Jun</v>
      </c>
      <c r="AD336">
        <f>MONTH(Sales_Trans_2[[#This Row],[Transaction_Date]])</f>
        <v>6</v>
      </c>
      <c r="AE336" s="19">
        <f>IFERROR(Sales_Trans_2[[#This Row],[Profit]]/Sales_Trans_2[[#This Row],[Sales_Amount]],0)</f>
        <v>0.24154071958427545</v>
      </c>
      <c r="AF336" s="20" t="str">
        <f>IF(Sales_Trans_2[[#This Row],[Discount_Pct]]=0,"0%",
IF(Sales_Trans_2[[#This Row],[Discount_Pct]]&lt;=5,"1-5%",
IF(Sales_Trans_2[[#This Row],[Discount_Pct]]&lt;=10,"6-10%",
IF(Sales_Trans_2[[#This Row],[Discount_Pct]]&lt;=15,"11-15%","&gt;15%"))))</f>
        <v>0%</v>
      </c>
    </row>
    <row r="337" spans="1:32" x14ac:dyDescent="0.25">
      <c r="A337" t="s">
        <v>3509</v>
      </c>
      <c r="B337" s="10">
        <v>46070</v>
      </c>
      <c r="C337" t="s">
        <v>1128</v>
      </c>
      <c r="D337" t="s">
        <v>107</v>
      </c>
      <c r="E337" t="s">
        <v>85</v>
      </c>
      <c r="F337" t="s">
        <v>86</v>
      </c>
      <c r="G337">
        <v>8</v>
      </c>
      <c r="H337">
        <v>66.260000000000005</v>
      </c>
      <c r="I337">
        <v>0</v>
      </c>
      <c r="J337">
        <v>0</v>
      </c>
      <c r="K337">
        <v>530.08000000000004</v>
      </c>
      <c r="L337">
        <v>385.2</v>
      </c>
      <c r="M337">
        <v>144.88</v>
      </c>
      <c r="N337" t="s">
        <v>133</v>
      </c>
      <c r="O337" t="s">
        <v>24</v>
      </c>
      <c r="P337" t="s">
        <v>25</v>
      </c>
      <c r="Q337">
        <v>0.5493055555555556</v>
      </c>
      <c r="R337" t="s">
        <v>49</v>
      </c>
      <c r="S337" t="s">
        <v>4683</v>
      </c>
      <c r="T337" t="s">
        <v>4672</v>
      </c>
      <c r="U337">
        <v>59.92</v>
      </c>
      <c r="V337" t="s">
        <v>5128</v>
      </c>
      <c r="W337" t="s">
        <v>4958</v>
      </c>
      <c r="X337" t="s">
        <v>5374</v>
      </c>
      <c r="Y337" t="s">
        <v>4970</v>
      </c>
      <c r="Z337" t="s">
        <v>5312</v>
      </c>
      <c r="AA337" t="s">
        <v>4962</v>
      </c>
      <c r="AB337">
        <f>YEAR(Sales_Trans_2[[#This Row],[Transaction_Date]])</f>
        <v>2026</v>
      </c>
      <c r="AC337" t="str">
        <f>TEXT(Sales_Trans_2[[#This Row],[Transaction_Date]],"mmm")</f>
        <v>Feb</v>
      </c>
      <c r="AD337">
        <f>MONTH(Sales_Trans_2[[#This Row],[Transaction_Date]])</f>
        <v>2</v>
      </c>
      <c r="AE337" s="19">
        <f>IFERROR(Sales_Trans_2[[#This Row],[Profit]]/Sales_Trans_2[[#This Row],[Sales_Amount]],0)</f>
        <v>0.27331723513431933</v>
      </c>
      <c r="AF337" s="20" t="str">
        <f>IF(Sales_Trans_2[[#This Row],[Discount_Pct]]=0,"0%",
IF(Sales_Trans_2[[#This Row],[Discount_Pct]]&lt;=5,"1-5%",
IF(Sales_Trans_2[[#This Row],[Discount_Pct]]&lt;=10,"6-10%",
IF(Sales_Trans_2[[#This Row],[Discount_Pct]]&lt;=15,"11-15%","&gt;15%"))))</f>
        <v>0%</v>
      </c>
    </row>
    <row r="338" spans="1:32" x14ac:dyDescent="0.25">
      <c r="A338" t="s">
        <v>2467</v>
      </c>
      <c r="B338" s="10">
        <v>46096</v>
      </c>
      <c r="C338" t="s">
        <v>977</v>
      </c>
      <c r="D338" t="s">
        <v>1539</v>
      </c>
      <c r="E338" t="s">
        <v>1682</v>
      </c>
      <c r="F338" t="s">
        <v>1834</v>
      </c>
      <c r="G338">
        <v>8</v>
      </c>
      <c r="H338">
        <v>70.17</v>
      </c>
      <c r="I338">
        <v>0</v>
      </c>
      <c r="J338">
        <v>0</v>
      </c>
      <c r="K338">
        <v>645.55999999999995</v>
      </c>
      <c r="L338">
        <v>399.92</v>
      </c>
      <c r="M338">
        <v>245.64</v>
      </c>
      <c r="N338" t="s">
        <v>68</v>
      </c>
      <c r="O338" t="s">
        <v>24</v>
      </c>
      <c r="P338" t="s">
        <v>25</v>
      </c>
      <c r="Q338">
        <v>0.42986111111111114</v>
      </c>
      <c r="R338" t="s">
        <v>27</v>
      </c>
      <c r="S338" t="s">
        <v>4943</v>
      </c>
      <c r="T338" t="s">
        <v>4930</v>
      </c>
      <c r="U338">
        <v>66.400000000000006</v>
      </c>
      <c r="V338" t="s">
        <v>5070</v>
      </c>
      <c r="W338" t="s">
        <v>4958</v>
      </c>
      <c r="X338" t="s">
        <v>5136</v>
      </c>
      <c r="Y338" t="s">
        <v>4977</v>
      </c>
      <c r="Z338" t="s">
        <v>5160</v>
      </c>
      <c r="AA338" t="s">
        <v>4962</v>
      </c>
      <c r="AB338">
        <f>YEAR(Sales_Trans_2[[#This Row],[Transaction_Date]])</f>
        <v>2026</v>
      </c>
      <c r="AC338" t="str">
        <f>TEXT(Sales_Trans_2[[#This Row],[Transaction_Date]],"mmm")</f>
        <v>Mar</v>
      </c>
      <c r="AD338">
        <f>MONTH(Sales_Trans_2[[#This Row],[Transaction_Date]])</f>
        <v>3</v>
      </c>
      <c r="AE338" s="19">
        <f>IFERROR(Sales_Trans_2[[#This Row],[Profit]]/Sales_Trans_2[[#This Row],[Sales_Amount]],0)</f>
        <v>0.38050684676869695</v>
      </c>
      <c r="AF338" s="20" t="str">
        <f>IF(Sales_Trans_2[[#This Row],[Discount_Pct]]=0,"0%",
IF(Sales_Trans_2[[#This Row],[Discount_Pct]]&lt;=5,"1-5%",
IF(Sales_Trans_2[[#This Row],[Discount_Pct]]&lt;=10,"6-10%",
IF(Sales_Trans_2[[#This Row],[Discount_Pct]]&lt;=15,"11-15%","&gt;15%"))))</f>
        <v>0%</v>
      </c>
    </row>
    <row r="339" spans="1:32" x14ac:dyDescent="0.25">
      <c r="A339" t="s">
        <v>4299</v>
      </c>
      <c r="B339" s="10">
        <v>46012</v>
      </c>
      <c r="C339" t="s">
        <v>1901</v>
      </c>
      <c r="D339" t="s">
        <v>426</v>
      </c>
      <c r="E339" t="s">
        <v>427</v>
      </c>
      <c r="F339" t="s">
        <v>724</v>
      </c>
      <c r="G339">
        <v>4</v>
      </c>
      <c r="H339">
        <v>292.91000000000003</v>
      </c>
      <c r="I339">
        <v>0</v>
      </c>
      <c r="J339">
        <v>0</v>
      </c>
      <c r="K339">
        <v>1347.39</v>
      </c>
      <c r="L339">
        <v>951.56</v>
      </c>
      <c r="M339">
        <v>395.83</v>
      </c>
      <c r="N339" t="s">
        <v>4971</v>
      </c>
      <c r="O339" t="s">
        <v>24</v>
      </c>
      <c r="P339" t="s">
        <v>25</v>
      </c>
      <c r="Q339">
        <v>0.87708333333333333</v>
      </c>
      <c r="R339" t="s">
        <v>27</v>
      </c>
      <c r="S339" t="s">
        <v>4856</v>
      </c>
      <c r="T339" t="s">
        <v>4847</v>
      </c>
      <c r="U339">
        <v>290.45</v>
      </c>
      <c r="V339" t="s">
        <v>5397</v>
      </c>
      <c r="W339" t="s">
        <v>4958</v>
      </c>
      <c r="X339" t="s">
        <v>5398</v>
      </c>
      <c r="Y339" t="s">
        <v>5011</v>
      </c>
      <c r="Z339" t="s">
        <v>5117</v>
      </c>
      <c r="AA339" t="s">
        <v>4962</v>
      </c>
      <c r="AB339">
        <f>YEAR(Sales_Trans_2[[#This Row],[Transaction_Date]])</f>
        <v>2025</v>
      </c>
      <c r="AC339" t="str">
        <f>TEXT(Sales_Trans_2[[#This Row],[Transaction_Date]],"mmm")</f>
        <v>Dec</v>
      </c>
      <c r="AD339">
        <f>MONTH(Sales_Trans_2[[#This Row],[Transaction_Date]])</f>
        <v>12</v>
      </c>
      <c r="AE339" s="19">
        <f>IFERROR(Sales_Trans_2[[#This Row],[Profit]]/Sales_Trans_2[[#This Row],[Sales_Amount]],0)</f>
        <v>0.29377537312878971</v>
      </c>
      <c r="AF339" s="20" t="str">
        <f>IF(Sales_Trans_2[[#This Row],[Discount_Pct]]=0,"0%",
IF(Sales_Trans_2[[#This Row],[Discount_Pct]]&lt;=5,"1-5%",
IF(Sales_Trans_2[[#This Row],[Discount_Pct]]&lt;=10,"6-10%",
IF(Sales_Trans_2[[#This Row],[Discount_Pct]]&lt;=15,"11-15%","&gt;15%"))))</f>
        <v>0%</v>
      </c>
    </row>
    <row r="340" spans="1:32" x14ac:dyDescent="0.25">
      <c r="A340" t="s">
        <v>3355</v>
      </c>
      <c r="B340" s="10">
        <v>46048</v>
      </c>
      <c r="C340" t="s">
        <v>629</v>
      </c>
      <c r="D340" t="s">
        <v>708</v>
      </c>
      <c r="E340" t="s">
        <v>544</v>
      </c>
      <c r="F340" t="s">
        <v>545</v>
      </c>
      <c r="G340">
        <v>5</v>
      </c>
      <c r="H340">
        <v>537.24</v>
      </c>
      <c r="I340">
        <v>0</v>
      </c>
      <c r="J340">
        <v>0</v>
      </c>
      <c r="K340">
        <v>2686.2</v>
      </c>
      <c r="L340">
        <v>1719.45</v>
      </c>
      <c r="M340">
        <v>966.75</v>
      </c>
      <c r="N340" t="s">
        <v>4971</v>
      </c>
      <c r="O340" t="s">
        <v>24</v>
      </c>
      <c r="P340" t="s">
        <v>25</v>
      </c>
      <c r="Q340">
        <v>0.76458333333333328</v>
      </c>
      <c r="R340" t="s">
        <v>49</v>
      </c>
      <c r="S340" t="s">
        <v>4751</v>
      </c>
      <c r="T340" t="s">
        <v>4752</v>
      </c>
      <c r="U340">
        <v>474.19</v>
      </c>
      <c r="V340" t="s">
        <v>5061</v>
      </c>
      <c r="W340" t="s">
        <v>4958</v>
      </c>
      <c r="X340" t="s">
        <v>5406</v>
      </c>
      <c r="Y340" t="s">
        <v>4960</v>
      </c>
      <c r="Z340" t="s">
        <v>5407</v>
      </c>
      <c r="AA340" t="s">
        <v>4962</v>
      </c>
      <c r="AB340">
        <f>YEAR(Sales_Trans_2[[#This Row],[Transaction_Date]])</f>
        <v>2026</v>
      </c>
      <c r="AC340" t="str">
        <f>TEXT(Sales_Trans_2[[#This Row],[Transaction_Date]],"mmm")</f>
        <v>Jan</v>
      </c>
      <c r="AD340">
        <f>MONTH(Sales_Trans_2[[#This Row],[Transaction_Date]])</f>
        <v>1</v>
      </c>
      <c r="AE340" s="19">
        <f>IFERROR(Sales_Trans_2[[#This Row],[Profit]]/Sales_Trans_2[[#This Row],[Sales_Amount]],0)</f>
        <v>0.35989501898592813</v>
      </c>
      <c r="AF340" s="20" t="str">
        <f>IF(Sales_Trans_2[[#This Row],[Discount_Pct]]=0,"0%",
IF(Sales_Trans_2[[#This Row],[Discount_Pct]]&lt;=5,"1-5%",
IF(Sales_Trans_2[[#This Row],[Discount_Pct]]&lt;=10,"6-10%",
IF(Sales_Trans_2[[#This Row],[Discount_Pct]]&lt;=15,"11-15%","&gt;15%"))))</f>
        <v>0%</v>
      </c>
    </row>
    <row r="341" spans="1:32" x14ac:dyDescent="0.25">
      <c r="A341" t="s">
        <v>4217</v>
      </c>
      <c r="B341" s="10">
        <v>46040</v>
      </c>
      <c r="C341" t="s">
        <v>993</v>
      </c>
      <c r="D341" t="s">
        <v>555</v>
      </c>
      <c r="E341" t="s">
        <v>544</v>
      </c>
      <c r="F341" t="s">
        <v>545</v>
      </c>
      <c r="G341">
        <v>8</v>
      </c>
      <c r="H341">
        <v>551.24</v>
      </c>
      <c r="I341">
        <v>0</v>
      </c>
      <c r="J341">
        <v>0</v>
      </c>
      <c r="K341">
        <v>5071.41</v>
      </c>
      <c r="L341">
        <v>2924.56</v>
      </c>
      <c r="M341">
        <v>2146.85</v>
      </c>
      <c r="N341" t="s">
        <v>23</v>
      </c>
      <c r="O341" t="s">
        <v>24</v>
      </c>
      <c r="P341" t="s">
        <v>25</v>
      </c>
      <c r="Q341">
        <v>0.80277777777777781</v>
      </c>
      <c r="R341" t="s">
        <v>27</v>
      </c>
      <c r="S341" t="s">
        <v>4797</v>
      </c>
      <c r="T341" t="s">
        <v>4776</v>
      </c>
      <c r="U341">
        <v>491.81</v>
      </c>
      <c r="V341" t="s">
        <v>5281</v>
      </c>
      <c r="W341" t="s">
        <v>4958</v>
      </c>
      <c r="X341" t="s">
        <v>5406</v>
      </c>
      <c r="Y341" t="s">
        <v>4960</v>
      </c>
      <c r="Z341" t="s">
        <v>5407</v>
      </c>
      <c r="AA341" t="s">
        <v>4962</v>
      </c>
      <c r="AB341">
        <f>YEAR(Sales_Trans_2[[#This Row],[Transaction_Date]])</f>
        <v>2026</v>
      </c>
      <c r="AC341" t="str">
        <f>TEXT(Sales_Trans_2[[#This Row],[Transaction_Date]],"mmm")</f>
        <v>Jan</v>
      </c>
      <c r="AD341">
        <f>MONTH(Sales_Trans_2[[#This Row],[Transaction_Date]])</f>
        <v>1</v>
      </c>
      <c r="AE341" s="19">
        <f>IFERROR(Sales_Trans_2[[#This Row],[Profit]]/Sales_Trans_2[[#This Row],[Sales_Amount]],0)</f>
        <v>0.42332408541214378</v>
      </c>
      <c r="AF341" s="20" t="str">
        <f>IF(Sales_Trans_2[[#This Row],[Discount_Pct]]=0,"0%",
IF(Sales_Trans_2[[#This Row],[Discount_Pct]]&lt;=5,"1-5%",
IF(Sales_Trans_2[[#This Row],[Discount_Pct]]&lt;=10,"6-10%",
IF(Sales_Trans_2[[#This Row],[Discount_Pct]]&lt;=15,"11-15%","&gt;15%"))))</f>
        <v>0%</v>
      </c>
    </row>
    <row r="342" spans="1:32" x14ac:dyDescent="0.25">
      <c r="A342" t="s">
        <v>1028</v>
      </c>
      <c r="B342" s="10">
        <v>46095</v>
      </c>
      <c r="C342" t="s">
        <v>1029</v>
      </c>
      <c r="D342" t="s">
        <v>1030</v>
      </c>
      <c r="E342" t="s">
        <v>1031</v>
      </c>
      <c r="F342" t="s">
        <v>1032</v>
      </c>
      <c r="G342">
        <v>8</v>
      </c>
      <c r="H342">
        <v>309.23</v>
      </c>
      <c r="I342">
        <v>0</v>
      </c>
      <c r="J342">
        <v>0</v>
      </c>
      <c r="K342">
        <v>2844.92</v>
      </c>
      <c r="L342">
        <v>1593.28</v>
      </c>
      <c r="M342">
        <v>1251.6400000000001</v>
      </c>
      <c r="N342" t="s">
        <v>4971</v>
      </c>
      <c r="O342" t="s">
        <v>24</v>
      </c>
      <c r="P342" t="s">
        <v>25</v>
      </c>
      <c r="Q342">
        <v>0.73888888888888893</v>
      </c>
      <c r="R342" t="s">
        <v>27</v>
      </c>
      <c r="S342" t="s">
        <v>4794</v>
      </c>
      <c r="T342" t="s">
        <v>4776</v>
      </c>
      <c r="U342">
        <v>159.5</v>
      </c>
      <c r="V342" t="s">
        <v>5509</v>
      </c>
      <c r="W342" t="s">
        <v>4958</v>
      </c>
      <c r="X342" t="s">
        <v>5350</v>
      </c>
      <c r="Y342" t="s">
        <v>4970</v>
      </c>
      <c r="Z342" t="s">
        <v>5000</v>
      </c>
      <c r="AA342" t="s">
        <v>4962</v>
      </c>
      <c r="AB342">
        <f>YEAR(Sales_Trans_2[[#This Row],[Transaction_Date]])</f>
        <v>2026</v>
      </c>
      <c r="AC342" t="str">
        <f>TEXT(Sales_Trans_2[[#This Row],[Transaction_Date]],"mmm")</f>
        <v>Mar</v>
      </c>
      <c r="AD342">
        <f>MONTH(Sales_Trans_2[[#This Row],[Transaction_Date]])</f>
        <v>3</v>
      </c>
      <c r="AE342" s="19">
        <f>IFERROR(Sales_Trans_2[[#This Row],[Profit]]/Sales_Trans_2[[#This Row],[Sales_Amount]],0)</f>
        <v>0.43995613233412539</v>
      </c>
      <c r="AF342" s="20" t="str">
        <f>IF(Sales_Trans_2[[#This Row],[Discount_Pct]]=0,"0%",
IF(Sales_Trans_2[[#This Row],[Discount_Pct]]&lt;=5,"1-5%",
IF(Sales_Trans_2[[#This Row],[Discount_Pct]]&lt;=10,"6-10%",
IF(Sales_Trans_2[[#This Row],[Discount_Pct]]&lt;=15,"11-15%","&gt;15%"))))</f>
        <v>0%</v>
      </c>
    </row>
    <row r="343" spans="1:32" x14ac:dyDescent="0.25">
      <c r="A343" t="s">
        <v>3892</v>
      </c>
      <c r="B343" s="10">
        <v>46100</v>
      </c>
      <c r="C343" t="s">
        <v>538</v>
      </c>
      <c r="D343" t="s">
        <v>290</v>
      </c>
      <c r="E343" t="s">
        <v>1413</v>
      </c>
      <c r="F343" t="s">
        <v>1829</v>
      </c>
      <c r="G343">
        <v>4</v>
      </c>
      <c r="H343">
        <v>232.11</v>
      </c>
      <c r="I343">
        <v>0</v>
      </c>
      <c r="J343">
        <v>0</v>
      </c>
      <c r="K343">
        <v>928.44</v>
      </c>
      <c r="L343">
        <v>622.6</v>
      </c>
      <c r="M343">
        <v>305.83999999999997</v>
      </c>
      <c r="N343" t="s">
        <v>40</v>
      </c>
      <c r="O343" t="s">
        <v>24</v>
      </c>
      <c r="P343" t="s">
        <v>25</v>
      </c>
      <c r="Q343">
        <v>0.43541666666666667</v>
      </c>
      <c r="R343" t="s">
        <v>49</v>
      </c>
      <c r="S343" t="s">
        <v>4939</v>
      </c>
      <c r="T343" t="s">
        <v>4930</v>
      </c>
      <c r="U343">
        <v>210.36</v>
      </c>
      <c r="V343" t="s">
        <v>5521</v>
      </c>
      <c r="W343" t="s">
        <v>4958</v>
      </c>
      <c r="X343" t="s">
        <v>5463</v>
      </c>
      <c r="Y343" t="s">
        <v>4970</v>
      </c>
      <c r="Z343" t="s">
        <v>5310</v>
      </c>
      <c r="AA343" t="s">
        <v>4962</v>
      </c>
      <c r="AB343">
        <f>YEAR(Sales_Trans_2[[#This Row],[Transaction_Date]])</f>
        <v>2026</v>
      </c>
      <c r="AC343" t="str">
        <f>TEXT(Sales_Trans_2[[#This Row],[Transaction_Date]],"mmm")</f>
        <v>Mar</v>
      </c>
      <c r="AD343">
        <f>MONTH(Sales_Trans_2[[#This Row],[Transaction_Date]])</f>
        <v>3</v>
      </c>
      <c r="AE343" s="19">
        <f>IFERROR(Sales_Trans_2[[#This Row],[Profit]]/Sales_Trans_2[[#This Row],[Sales_Amount]],0)</f>
        <v>0.32941277842402306</v>
      </c>
      <c r="AF343" s="20" t="str">
        <f>IF(Sales_Trans_2[[#This Row],[Discount_Pct]]=0,"0%",
IF(Sales_Trans_2[[#This Row],[Discount_Pct]]&lt;=5,"1-5%",
IF(Sales_Trans_2[[#This Row],[Discount_Pct]]&lt;=10,"6-10%",
IF(Sales_Trans_2[[#This Row],[Discount_Pct]]&lt;=15,"11-15%","&gt;15%"))))</f>
        <v>0%</v>
      </c>
    </row>
    <row r="344" spans="1:32" x14ac:dyDescent="0.25">
      <c r="A344" t="s">
        <v>1924</v>
      </c>
      <c r="B344" s="10">
        <v>46012</v>
      </c>
      <c r="C344" t="s">
        <v>855</v>
      </c>
      <c r="D344" t="s">
        <v>170</v>
      </c>
      <c r="E344" t="s">
        <v>600</v>
      </c>
      <c r="F344" t="s">
        <v>577</v>
      </c>
      <c r="G344">
        <v>7</v>
      </c>
      <c r="H344">
        <v>230.21</v>
      </c>
      <c r="I344">
        <v>0</v>
      </c>
      <c r="J344">
        <v>0</v>
      </c>
      <c r="K344">
        <v>1853.19</v>
      </c>
      <c r="L344">
        <v>1336.3</v>
      </c>
      <c r="M344">
        <v>516.89</v>
      </c>
      <c r="N344" t="s">
        <v>40</v>
      </c>
      <c r="O344" t="s">
        <v>24</v>
      </c>
      <c r="P344" t="s">
        <v>25</v>
      </c>
      <c r="Q344">
        <v>0.46458333333333335</v>
      </c>
      <c r="R344" t="s">
        <v>27</v>
      </c>
      <c r="S344" t="s">
        <v>4876</v>
      </c>
      <c r="T344" t="s">
        <v>4864</v>
      </c>
      <c r="U344">
        <v>225.45</v>
      </c>
      <c r="V344" t="s">
        <v>5535</v>
      </c>
      <c r="W344" t="s">
        <v>4958</v>
      </c>
      <c r="X344" t="s">
        <v>5219</v>
      </c>
      <c r="Y344" t="s">
        <v>5011</v>
      </c>
      <c r="Z344" t="s">
        <v>5536</v>
      </c>
      <c r="AA344" t="s">
        <v>4962</v>
      </c>
      <c r="AB344">
        <f>YEAR(Sales_Trans_2[[#This Row],[Transaction_Date]])</f>
        <v>2025</v>
      </c>
      <c r="AC344" t="str">
        <f>TEXT(Sales_Trans_2[[#This Row],[Transaction_Date]],"mmm")</f>
        <v>Dec</v>
      </c>
      <c r="AD344">
        <f>MONTH(Sales_Trans_2[[#This Row],[Transaction_Date]])</f>
        <v>12</v>
      </c>
      <c r="AE344" s="19">
        <f>IFERROR(Sales_Trans_2[[#This Row],[Profit]]/Sales_Trans_2[[#This Row],[Sales_Amount]],0)</f>
        <v>0.27891905309223552</v>
      </c>
      <c r="AF344" s="20" t="str">
        <f>IF(Sales_Trans_2[[#This Row],[Discount_Pct]]=0,"0%",
IF(Sales_Trans_2[[#This Row],[Discount_Pct]]&lt;=5,"1-5%",
IF(Sales_Trans_2[[#This Row],[Discount_Pct]]&lt;=10,"6-10%",
IF(Sales_Trans_2[[#This Row],[Discount_Pct]]&lt;=15,"11-15%","&gt;15%"))))</f>
        <v>0%</v>
      </c>
    </row>
    <row r="345" spans="1:32" x14ac:dyDescent="0.25">
      <c r="A345" t="s">
        <v>854</v>
      </c>
      <c r="B345" s="10">
        <v>46011</v>
      </c>
      <c r="C345" t="s">
        <v>855</v>
      </c>
      <c r="D345" t="s">
        <v>856</v>
      </c>
      <c r="E345" t="s">
        <v>857</v>
      </c>
      <c r="F345" t="s">
        <v>121</v>
      </c>
      <c r="G345">
        <v>6</v>
      </c>
      <c r="H345">
        <v>276.49</v>
      </c>
      <c r="I345">
        <v>0</v>
      </c>
      <c r="J345">
        <v>0</v>
      </c>
      <c r="K345">
        <v>1907.78</v>
      </c>
      <c r="L345">
        <v>1237.8</v>
      </c>
      <c r="M345">
        <v>669.98</v>
      </c>
      <c r="N345" t="s">
        <v>133</v>
      </c>
      <c r="O345" t="s">
        <v>24</v>
      </c>
      <c r="P345" t="s">
        <v>25</v>
      </c>
      <c r="Q345">
        <v>0.52569444444444446</v>
      </c>
      <c r="R345" t="s">
        <v>27</v>
      </c>
      <c r="S345" t="s">
        <v>4825</v>
      </c>
      <c r="T345" t="s">
        <v>4805</v>
      </c>
      <c r="U345">
        <v>275.70999999999998</v>
      </c>
      <c r="V345" t="s">
        <v>5535</v>
      </c>
      <c r="W345" t="s">
        <v>4958</v>
      </c>
      <c r="X345" t="s">
        <v>5036</v>
      </c>
      <c r="Y345" t="s">
        <v>5007</v>
      </c>
      <c r="Z345" t="s">
        <v>5037</v>
      </c>
      <c r="AA345" t="s">
        <v>4962</v>
      </c>
      <c r="AB345">
        <f>YEAR(Sales_Trans_2[[#This Row],[Transaction_Date]])</f>
        <v>2025</v>
      </c>
      <c r="AC345" t="str">
        <f>TEXT(Sales_Trans_2[[#This Row],[Transaction_Date]],"mmm")</f>
        <v>Dec</v>
      </c>
      <c r="AD345">
        <f>MONTH(Sales_Trans_2[[#This Row],[Transaction_Date]])</f>
        <v>12</v>
      </c>
      <c r="AE345" s="19">
        <f>IFERROR(Sales_Trans_2[[#This Row],[Profit]]/Sales_Trans_2[[#This Row],[Sales_Amount]],0)</f>
        <v>0.35118305045655163</v>
      </c>
      <c r="AF345" s="20" t="str">
        <f>IF(Sales_Trans_2[[#This Row],[Discount_Pct]]=0,"0%",
IF(Sales_Trans_2[[#This Row],[Discount_Pct]]&lt;=5,"1-5%",
IF(Sales_Trans_2[[#This Row],[Discount_Pct]]&lt;=10,"6-10%",
IF(Sales_Trans_2[[#This Row],[Discount_Pct]]&lt;=15,"11-15%","&gt;15%"))))</f>
        <v>0%</v>
      </c>
    </row>
    <row r="346" spans="1:32" x14ac:dyDescent="0.25">
      <c r="A346" t="s">
        <v>4016</v>
      </c>
      <c r="B346" s="10">
        <v>46103</v>
      </c>
      <c r="C346" t="s">
        <v>1708</v>
      </c>
      <c r="D346" t="s">
        <v>549</v>
      </c>
      <c r="E346" t="s">
        <v>612</v>
      </c>
      <c r="F346" t="s">
        <v>1266</v>
      </c>
      <c r="G346">
        <v>7</v>
      </c>
      <c r="H346">
        <v>244.61</v>
      </c>
      <c r="I346">
        <v>0</v>
      </c>
      <c r="J346">
        <v>0</v>
      </c>
      <c r="K346">
        <v>1969.11</v>
      </c>
      <c r="L346">
        <v>1275.19</v>
      </c>
      <c r="M346">
        <v>693.92</v>
      </c>
      <c r="N346" t="s">
        <v>133</v>
      </c>
      <c r="O346" t="s">
        <v>24</v>
      </c>
      <c r="P346" t="s">
        <v>25</v>
      </c>
      <c r="Q346">
        <v>0.41666666666666669</v>
      </c>
      <c r="R346" t="s">
        <v>27</v>
      </c>
      <c r="S346" t="s">
        <v>4832</v>
      </c>
      <c r="T346" t="s">
        <v>4828</v>
      </c>
      <c r="U346">
        <v>221.61</v>
      </c>
      <c r="V346" t="s">
        <v>5545</v>
      </c>
      <c r="W346" t="s">
        <v>4958</v>
      </c>
      <c r="X346" t="s">
        <v>5006</v>
      </c>
      <c r="Y346" t="s">
        <v>5007</v>
      </c>
      <c r="Z346" t="s">
        <v>5008</v>
      </c>
      <c r="AA346" t="s">
        <v>4962</v>
      </c>
      <c r="AB346">
        <f>YEAR(Sales_Trans_2[[#This Row],[Transaction_Date]])</f>
        <v>2026</v>
      </c>
      <c r="AC346" t="str">
        <f>TEXT(Sales_Trans_2[[#This Row],[Transaction_Date]],"mmm")</f>
        <v>Mar</v>
      </c>
      <c r="AD346">
        <f>MONTH(Sales_Trans_2[[#This Row],[Transaction_Date]])</f>
        <v>3</v>
      </c>
      <c r="AE346" s="19">
        <f>IFERROR(Sales_Trans_2[[#This Row],[Profit]]/Sales_Trans_2[[#This Row],[Sales_Amount]],0)</f>
        <v>0.3524028622067838</v>
      </c>
      <c r="AF346" s="20" t="str">
        <f>IF(Sales_Trans_2[[#This Row],[Discount_Pct]]=0,"0%",
IF(Sales_Trans_2[[#This Row],[Discount_Pct]]&lt;=5,"1-5%",
IF(Sales_Trans_2[[#This Row],[Discount_Pct]]&lt;=10,"6-10%",
IF(Sales_Trans_2[[#This Row],[Discount_Pct]]&lt;=15,"11-15%","&gt;15%"))))</f>
        <v>0%</v>
      </c>
    </row>
    <row r="347" spans="1:32" x14ac:dyDescent="0.25">
      <c r="A347" t="s">
        <v>3748</v>
      </c>
      <c r="B347" s="10">
        <v>46176</v>
      </c>
      <c r="C347" t="s">
        <v>1708</v>
      </c>
      <c r="D347" t="s">
        <v>886</v>
      </c>
      <c r="E347" t="s">
        <v>1621</v>
      </c>
      <c r="F347" t="s">
        <v>1622</v>
      </c>
      <c r="G347">
        <v>3</v>
      </c>
      <c r="H347">
        <v>246.7</v>
      </c>
      <c r="I347">
        <v>0</v>
      </c>
      <c r="J347">
        <v>0</v>
      </c>
      <c r="K347">
        <v>740.1</v>
      </c>
      <c r="L347">
        <v>577.23</v>
      </c>
      <c r="M347">
        <v>162.87</v>
      </c>
      <c r="N347" t="s">
        <v>40</v>
      </c>
      <c r="O347" t="s">
        <v>24</v>
      </c>
      <c r="P347" t="s">
        <v>25</v>
      </c>
      <c r="Q347">
        <v>0.84097222222222223</v>
      </c>
      <c r="R347" t="s">
        <v>49</v>
      </c>
      <c r="S347" t="s">
        <v>4827</v>
      </c>
      <c r="T347" t="s">
        <v>4828</v>
      </c>
      <c r="U347">
        <v>232.92</v>
      </c>
      <c r="V347" t="s">
        <v>5545</v>
      </c>
      <c r="W347" t="s">
        <v>4958</v>
      </c>
      <c r="X347" t="s">
        <v>5048</v>
      </c>
      <c r="Y347" t="s">
        <v>5011</v>
      </c>
      <c r="Z347" t="s">
        <v>5138</v>
      </c>
      <c r="AA347" t="s">
        <v>4962</v>
      </c>
      <c r="AB347">
        <f>YEAR(Sales_Trans_2[[#This Row],[Transaction_Date]])</f>
        <v>2026</v>
      </c>
      <c r="AC347" t="str">
        <f>TEXT(Sales_Trans_2[[#This Row],[Transaction_Date]],"mmm")</f>
        <v>Jun</v>
      </c>
      <c r="AD347">
        <f>MONTH(Sales_Trans_2[[#This Row],[Transaction_Date]])</f>
        <v>6</v>
      </c>
      <c r="AE347" s="19">
        <f>IFERROR(Sales_Trans_2[[#This Row],[Profit]]/Sales_Trans_2[[#This Row],[Sales_Amount]],0)</f>
        <v>0.22006485610052695</v>
      </c>
      <c r="AF347" s="20" t="str">
        <f>IF(Sales_Trans_2[[#This Row],[Discount_Pct]]=0,"0%",
IF(Sales_Trans_2[[#This Row],[Discount_Pct]]&lt;=5,"1-5%",
IF(Sales_Trans_2[[#This Row],[Discount_Pct]]&lt;=10,"6-10%",
IF(Sales_Trans_2[[#This Row],[Discount_Pct]]&lt;=15,"11-15%","&gt;15%"))))</f>
        <v>0%</v>
      </c>
    </row>
    <row r="348" spans="1:32" x14ac:dyDescent="0.25">
      <c r="A348" t="s">
        <v>4480</v>
      </c>
      <c r="B348" s="10">
        <v>46103</v>
      </c>
      <c r="C348" t="s">
        <v>2982</v>
      </c>
      <c r="D348" t="s">
        <v>384</v>
      </c>
      <c r="E348" t="s">
        <v>1247</v>
      </c>
      <c r="F348" t="s">
        <v>474</v>
      </c>
      <c r="G348">
        <v>5</v>
      </c>
      <c r="H348">
        <v>433.39</v>
      </c>
      <c r="I348">
        <v>0</v>
      </c>
      <c r="J348">
        <v>0</v>
      </c>
      <c r="K348">
        <v>2491.9899999999998</v>
      </c>
      <c r="L348">
        <v>1680.35</v>
      </c>
      <c r="M348">
        <v>811.64</v>
      </c>
      <c r="N348" t="s">
        <v>47</v>
      </c>
      <c r="O348" t="s">
        <v>24</v>
      </c>
      <c r="P348" t="s">
        <v>25</v>
      </c>
      <c r="Q348">
        <v>0.55277777777777781</v>
      </c>
      <c r="R348" t="s">
        <v>27</v>
      </c>
      <c r="S348" t="s">
        <v>4835</v>
      </c>
      <c r="T348" t="s">
        <v>4828</v>
      </c>
      <c r="U348">
        <v>389.61</v>
      </c>
      <c r="V348" t="s">
        <v>5547</v>
      </c>
      <c r="W348" t="s">
        <v>4958</v>
      </c>
      <c r="X348" t="s">
        <v>5335</v>
      </c>
      <c r="Y348" t="s">
        <v>4960</v>
      </c>
      <c r="Z348" t="s">
        <v>5336</v>
      </c>
      <c r="AA348" t="s">
        <v>4962</v>
      </c>
      <c r="AB348">
        <f>YEAR(Sales_Trans_2[[#This Row],[Transaction_Date]])</f>
        <v>2026</v>
      </c>
      <c r="AC348" t="str">
        <f>TEXT(Sales_Trans_2[[#This Row],[Transaction_Date]],"mmm")</f>
        <v>Mar</v>
      </c>
      <c r="AD348">
        <f>MONTH(Sales_Trans_2[[#This Row],[Transaction_Date]])</f>
        <v>3</v>
      </c>
      <c r="AE348" s="19">
        <f>IFERROR(Sales_Trans_2[[#This Row],[Profit]]/Sales_Trans_2[[#This Row],[Sales_Amount]],0)</f>
        <v>0.32569954133042267</v>
      </c>
      <c r="AF348" s="20" t="str">
        <f>IF(Sales_Trans_2[[#This Row],[Discount_Pct]]=0,"0%",
IF(Sales_Trans_2[[#This Row],[Discount_Pct]]&lt;=5,"1-5%",
IF(Sales_Trans_2[[#This Row],[Discount_Pct]]&lt;=10,"6-10%",
IF(Sales_Trans_2[[#This Row],[Discount_Pct]]&lt;=15,"11-15%","&gt;15%"))))</f>
        <v>0%</v>
      </c>
    </row>
    <row r="349" spans="1:32" x14ac:dyDescent="0.25">
      <c r="A349" t="s">
        <v>262</v>
      </c>
      <c r="B349" s="10">
        <v>46327</v>
      </c>
      <c r="C349" t="s">
        <v>263</v>
      </c>
      <c r="D349" t="s">
        <v>264</v>
      </c>
      <c r="E349" t="s">
        <v>221</v>
      </c>
      <c r="F349" t="s">
        <v>265</v>
      </c>
      <c r="G349">
        <v>7</v>
      </c>
      <c r="H349">
        <v>428.85</v>
      </c>
      <c r="I349">
        <v>0</v>
      </c>
      <c r="J349">
        <v>0</v>
      </c>
      <c r="K349">
        <v>3452.24</v>
      </c>
      <c r="L349">
        <v>2001.3</v>
      </c>
      <c r="M349">
        <v>1450.94</v>
      </c>
      <c r="N349" t="s">
        <v>4971</v>
      </c>
      <c r="O349" t="s">
        <v>24</v>
      </c>
      <c r="P349" t="s">
        <v>25</v>
      </c>
      <c r="Q349">
        <v>0.56874999999999998</v>
      </c>
      <c r="R349" t="s">
        <v>27</v>
      </c>
      <c r="S349" t="s">
        <v>4702</v>
      </c>
      <c r="T349" t="s">
        <v>4703</v>
      </c>
      <c r="U349">
        <v>383.51</v>
      </c>
      <c r="V349" t="s">
        <v>5564</v>
      </c>
      <c r="W349" t="s">
        <v>4958</v>
      </c>
      <c r="X349" t="s">
        <v>5565</v>
      </c>
      <c r="Y349" t="s">
        <v>4960</v>
      </c>
      <c r="Z349" t="s">
        <v>5019</v>
      </c>
      <c r="AA349" t="s">
        <v>4962</v>
      </c>
      <c r="AB349">
        <f>YEAR(Sales_Trans_2[[#This Row],[Transaction_Date]])</f>
        <v>2026</v>
      </c>
      <c r="AC349" t="str">
        <f>TEXT(Sales_Trans_2[[#This Row],[Transaction_Date]],"mmm")</f>
        <v>Nov</v>
      </c>
      <c r="AD349">
        <f>MONTH(Sales_Trans_2[[#This Row],[Transaction_Date]])</f>
        <v>11</v>
      </c>
      <c r="AE349" s="19">
        <f>IFERROR(Sales_Trans_2[[#This Row],[Profit]]/Sales_Trans_2[[#This Row],[Sales_Amount]],0)</f>
        <v>0.42028943526521917</v>
      </c>
      <c r="AF349" s="20" t="str">
        <f>IF(Sales_Trans_2[[#This Row],[Discount_Pct]]=0,"0%",
IF(Sales_Trans_2[[#This Row],[Discount_Pct]]&lt;=5,"1-5%",
IF(Sales_Trans_2[[#This Row],[Discount_Pct]]&lt;=10,"6-10%",
IF(Sales_Trans_2[[#This Row],[Discount_Pct]]&lt;=15,"11-15%","&gt;15%"))))</f>
        <v>0%</v>
      </c>
    </row>
    <row r="350" spans="1:32" x14ac:dyDescent="0.25">
      <c r="A350" t="s">
        <v>2357</v>
      </c>
      <c r="B350" s="10">
        <v>46081</v>
      </c>
      <c r="C350" t="s">
        <v>208</v>
      </c>
      <c r="D350" t="s">
        <v>247</v>
      </c>
      <c r="E350" t="s">
        <v>704</v>
      </c>
      <c r="F350" t="s">
        <v>988</v>
      </c>
      <c r="G350">
        <v>5</v>
      </c>
      <c r="H350">
        <v>324.85000000000002</v>
      </c>
      <c r="I350">
        <v>0</v>
      </c>
      <c r="J350">
        <v>0</v>
      </c>
      <c r="K350">
        <v>1867.89</v>
      </c>
      <c r="L350">
        <v>1357.65</v>
      </c>
      <c r="M350">
        <v>510.24</v>
      </c>
      <c r="N350" t="s">
        <v>4971</v>
      </c>
      <c r="O350" t="s">
        <v>24</v>
      </c>
      <c r="P350" t="s">
        <v>25</v>
      </c>
      <c r="Q350">
        <v>0.82708333333333328</v>
      </c>
      <c r="R350" t="s">
        <v>27</v>
      </c>
      <c r="S350" t="s">
        <v>4897</v>
      </c>
      <c r="T350" t="s">
        <v>4887</v>
      </c>
      <c r="U350">
        <v>223.15</v>
      </c>
      <c r="V350" t="s">
        <v>5605</v>
      </c>
      <c r="W350" t="s">
        <v>4958</v>
      </c>
      <c r="X350" t="s">
        <v>5606</v>
      </c>
      <c r="Y350" t="s">
        <v>5011</v>
      </c>
      <c r="Z350" t="s">
        <v>4997</v>
      </c>
      <c r="AA350" t="s">
        <v>4962</v>
      </c>
      <c r="AB350">
        <f>YEAR(Sales_Trans_2[[#This Row],[Transaction_Date]])</f>
        <v>2026</v>
      </c>
      <c r="AC350" t="str">
        <f>TEXT(Sales_Trans_2[[#This Row],[Transaction_Date]],"mmm")</f>
        <v>Feb</v>
      </c>
      <c r="AD350">
        <f>MONTH(Sales_Trans_2[[#This Row],[Transaction_Date]])</f>
        <v>2</v>
      </c>
      <c r="AE350" s="19">
        <f>IFERROR(Sales_Trans_2[[#This Row],[Profit]]/Sales_Trans_2[[#This Row],[Sales_Amount]],0)</f>
        <v>0.27316383727093135</v>
      </c>
      <c r="AF350" s="20" t="str">
        <f>IF(Sales_Trans_2[[#This Row],[Discount_Pct]]=0,"0%",
IF(Sales_Trans_2[[#This Row],[Discount_Pct]]&lt;=5,"1-5%",
IF(Sales_Trans_2[[#This Row],[Discount_Pct]]&lt;=10,"6-10%",
IF(Sales_Trans_2[[#This Row],[Discount_Pct]]&lt;=15,"11-15%","&gt;15%"))))</f>
        <v>0%</v>
      </c>
    </row>
    <row r="351" spans="1:32" x14ac:dyDescent="0.25">
      <c r="A351" t="s">
        <v>3371</v>
      </c>
      <c r="B351" s="10">
        <v>46268</v>
      </c>
      <c r="C351" t="s">
        <v>1256</v>
      </c>
      <c r="D351" t="s">
        <v>360</v>
      </c>
      <c r="E351" t="s">
        <v>1157</v>
      </c>
      <c r="F351" t="s">
        <v>1158</v>
      </c>
      <c r="G351">
        <v>6</v>
      </c>
      <c r="H351">
        <v>404.17</v>
      </c>
      <c r="I351">
        <v>0</v>
      </c>
      <c r="J351">
        <v>0</v>
      </c>
      <c r="K351">
        <v>2425.02</v>
      </c>
      <c r="L351">
        <v>1576.8</v>
      </c>
      <c r="M351">
        <v>848.22</v>
      </c>
      <c r="N351" t="s">
        <v>23</v>
      </c>
      <c r="O351" t="s">
        <v>24</v>
      </c>
      <c r="P351" t="s">
        <v>25</v>
      </c>
      <c r="Q351">
        <v>0.72499999999999998</v>
      </c>
      <c r="R351" t="s">
        <v>49</v>
      </c>
      <c r="S351" t="s">
        <v>4922</v>
      </c>
      <c r="T351" t="s">
        <v>4908</v>
      </c>
      <c r="U351">
        <v>353.05</v>
      </c>
      <c r="V351" t="s">
        <v>5610</v>
      </c>
      <c r="W351" t="s">
        <v>4958</v>
      </c>
      <c r="X351" t="s">
        <v>5179</v>
      </c>
      <c r="Y351" t="s">
        <v>5007</v>
      </c>
      <c r="Z351" t="s">
        <v>5180</v>
      </c>
      <c r="AA351" t="s">
        <v>4962</v>
      </c>
      <c r="AB351">
        <f>YEAR(Sales_Trans_2[[#This Row],[Transaction_Date]])</f>
        <v>2026</v>
      </c>
      <c r="AC351" t="str">
        <f>TEXT(Sales_Trans_2[[#This Row],[Transaction_Date]],"mmm")</f>
        <v>Sep</v>
      </c>
      <c r="AD351">
        <f>MONTH(Sales_Trans_2[[#This Row],[Transaction_Date]])</f>
        <v>9</v>
      </c>
      <c r="AE351" s="19">
        <f>IFERROR(Sales_Trans_2[[#This Row],[Profit]]/Sales_Trans_2[[#This Row],[Sales_Amount]],0)</f>
        <v>0.34977855852735235</v>
      </c>
      <c r="AF351" s="20" t="str">
        <f>IF(Sales_Trans_2[[#This Row],[Discount_Pct]]=0,"0%",
IF(Sales_Trans_2[[#This Row],[Discount_Pct]]&lt;=5,"1-5%",
IF(Sales_Trans_2[[#This Row],[Discount_Pct]]&lt;=10,"6-10%",
IF(Sales_Trans_2[[#This Row],[Discount_Pct]]&lt;=15,"11-15%","&gt;15%"))))</f>
        <v>0%</v>
      </c>
    </row>
    <row r="352" spans="1:32" x14ac:dyDescent="0.25">
      <c r="A352" t="s">
        <v>1334</v>
      </c>
      <c r="B352" s="10">
        <v>46114</v>
      </c>
      <c r="C352" t="s">
        <v>1168</v>
      </c>
      <c r="D352" t="s">
        <v>59</v>
      </c>
      <c r="E352" t="s">
        <v>1252</v>
      </c>
      <c r="F352" t="s">
        <v>1335</v>
      </c>
      <c r="G352">
        <v>5</v>
      </c>
      <c r="H352">
        <v>376.44</v>
      </c>
      <c r="I352">
        <v>0</v>
      </c>
      <c r="J352">
        <v>0</v>
      </c>
      <c r="K352">
        <v>1882.2</v>
      </c>
      <c r="L352">
        <v>1358.9</v>
      </c>
      <c r="M352">
        <v>523.29999999999995</v>
      </c>
      <c r="N352" t="s">
        <v>23</v>
      </c>
      <c r="O352" t="s">
        <v>24</v>
      </c>
      <c r="P352" t="s">
        <v>25</v>
      </c>
      <c r="Q352">
        <v>0.59236111111111112</v>
      </c>
      <c r="R352" t="s">
        <v>49</v>
      </c>
      <c r="S352" t="s">
        <v>4721</v>
      </c>
      <c r="T352" t="s">
        <v>4703</v>
      </c>
      <c r="U352">
        <v>342.46</v>
      </c>
      <c r="V352" t="s">
        <v>5625</v>
      </c>
      <c r="W352" t="s">
        <v>4958</v>
      </c>
      <c r="X352" t="s">
        <v>5627</v>
      </c>
      <c r="Y352" t="s">
        <v>5018</v>
      </c>
      <c r="Z352" t="s">
        <v>5498</v>
      </c>
      <c r="AA352" t="s">
        <v>4962</v>
      </c>
      <c r="AB352">
        <f>YEAR(Sales_Trans_2[[#This Row],[Transaction_Date]])</f>
        <v>2026</v>
      </c>
      <c r="AC352" t="str">
        <f>TEXT(Sales_Trans_2[[#This Row],[Transaction_Date]],"mmm")</f>
        <v>Apr</v>
      </c>
      <c r="AD352">
        <f>MONTH(Sales_Trans_2[[#This Row],[Transaction_Date]])</f>
        <v>4</v>
      </c>
      <c r="AE352" s="19">
        <f>IFERROR(Sales_Trans_2[[#This Row],[Profit]]/Sales_Trans_2[[#This Row],[Sales_Amount]],0)</f>
        <v>0.27802571458931036</v>
      </c>
      <c r="AF352" s="20" t="str">
        <f>IF(Sales_Trans_2[[#This Row],[Discount_Pct]]=0,"0%",
IF(Sales_Trans_2[[#This Row],[Discount_Pct]]&lt;=5,"1-5%",
IF(Sales_Trans_2[[#This Row],[Discount_Pct]]&lt;=10,"6-10%",
IF(Sales_Trans_2[[#This Row],[Discount_Pct]]&lt;=15,"11-15%","&gt;15%"))))</f>
        <v>0%</v>
      </c>
    </row>
    <row r="353" spans="1:32" x14ac:dyDescent="0.25">
      <c r="A353" t="s">
        <v>3387</v>
      </c>
      <c r="B353" s="10">
        <v>46004</v>
      </c>
      <c r="C353" t="s">
        <v>1016</v>
      </c>
      <c r="D353" t="s">
        <v>549</v>
      </c>
      <c r="E353" t="s">
        <v>550</v>
      </c>
      <c r="F353" t="s">
        <v>1443</v>
      </c>
      <c r="G353">
        <v>6</v>
      </c>
      <c r="H353">
        <v>242.93</v>
      </c>
      <c r="I353">
        <v>0</v>
      </c>
      <c r="J353">
        <v>0</v>
      </c>
      <c r="K353">
        <v>1676.22</v>
      </c>
      <c r="L353">
        <v>1093.02</v>
      </c>
      <c r="M353">
        <v>583.20000000000005</v>
      </c>
      <c r="N353" t="s">
        <v>133</v>
      </c>
      <c r="O353" t="s">
        <v>24</v>
      </c>
      <c r="P353" t="s">
        <v>25</v>
      </c>
      <c r="Q353">
        <v>0.73541666666666672</v>
      </c>
      <c r="R353" t="s">
        <v>27</v>
      </c>
      <c r="S353" t="s">
        <v>4832</v>
      </c>
      <c r="T353" t="s">
        <v>4828</v>
      </c>
      <c r="U353">
        <v>221.61</v>
      </c>
      <c r="V353" t="s">
        <v>5653</v>
      </c>
      <c r="W353" t="s">
        <v>4958</v>
      </c>
      <c r="X353" t="s">
        <v>5072</v>
      </c>
      <c r="Y353" t="s">
        <v>4977</v>
      </c>
      <c r="Z353" t="s">
        <v>4983</v>
      </c>
      <c r="AA353" t="s">
        <v>4962</v>
      </c>
      <c r="AB353">
        <f>YEAR(Sales_Trans_2[[#This Row],[Transaction_Date]])</f>
        <v>2025</v>
      </c>
      <c r="AC353" t="str">
        <f>TEXT(Sales_Trans_2[[#This Row],[Transaction_Date]],"mmm")</f>
        <v>Dec</v>
      </c>
      <c r="AD353">
        <f>MONTH(Sales_Trans_2[[#This Row],[Transaction_Date]])</f>
        <v>12</v>
      </c>
      <c r="AE353" s="19">
        <f>IFERROR(Sales_Trans_2[[#This Row],[Profit]]/Sales_Trans_2[[#This Row],[Sales_Amount]],0)</f>
        <v>0.34792568994523393</v>
      </c>
      <c r="AF353" s="20" t="str">
        <f>IF(Sales_Trans_2[[#This Row],[Discount_Pct]]=0,"0%",
IF(Sales_Trans_2[[#This Row],[Discount_Pct]]&lt;=5,"1-5%",
IF(Sales_Trans_2[[#This Row],[Discount_Pct]]&lt;=10,"6-10%",
IF(Sales_Trans_2[[#This Row],[Discount_Pct]]&lt;=15,"11-15%","&gt;15%"))))</f>
        <v>0%</v>
      </c>
    </row>
    <row r="354" spans="1:32" x14ac:dyDescent="0.25">
      <c r="A354" t="s">
        <v>1790</v>
      </c>
      <c r="B354" s="10">
        <v>46236</v>
      </c>
      <c r="C354" t="s">
        <v>1577</v>
      </c>
      <c r="D354" t="s">
        <v>708</v>
      </c>
      <c r="E354" t="s">
        <v>291</v>
      </c>
      <c r="F354" t="s">
        <v>1386</v>
      </c>
      <c r="G354">
        <v>3</v>
      </c>
      <c r="H354">
        <v>540.85</v>
      </c>
      <c r="I354">
        <v>0</v>
      </c>
      <c r="J354">
        <v>0</v>
      </c>
      <c r="K354">
        <v>1865.93</v>
      </c>
      <c r="L354">
        <v>1031.67</v>
      </c>
      <c r="M354">
        <v>834.26</v>
      </c>
      <c r="N354" t="s">
        <v>133</v>
      </c>
      <c r="O354" t="s">
        <v>24</v>
      </c>
      <c r="P354" t="s">
        <v>25</v>
      </c>
      <c r="Q354">
        <v>0.62361111111111112</v>
      </c>
      <c r="R354" t="s">
        <v>27</v>
      </c>
      <c r="S354" t="s">
        <v>4751</v>
      </c>
      <c r="T354" t="s">
        <v>4752</v>
      </c>
      <c r="U354">
        <v>474.19</v>
      </c>
      <c r="V354" t="s">
        <v>5662</v>
      </c>
      <c r="W354" t="s">
        <v>4958</v>
      </c>
      <c r="X354" t="s">
        <v>5663</v>
      </c>
      <c r="Y354" t="s">
        <v>5018</v>
      </c>
      <c r="Z354" t="s">
        <v>5131</v>
      </c>
      <c r="AA354" t="s">
        <v>4962</v>
      </c>
      <c r="AB354">
        <f>YEAR(Sales_Trans_2[[#This Row],[Transaction_Date]])</f>
        <v>2026</v>
      </c>
      <c r="AC354" t="str">
        <f>TEXT(Sales_Trans_2[[#This Row],[Transaction_Date]],"mmm")</f>
        <v>Aug</v>
      </c>
      <c r="AD354">
        <f>MONTH(Sales_Trans_2[[#This Row],[Transaction_Date]])</f>
        <v>8</v>
      </c>
      <c r="AE354" s="19">
        <f>IFERROR(Sales_Trans_2[[#This Row],[Profit]]/Sales_Trans_2[[#This Row],[Sales_Amount]],0)</f>
        <v>0.4471014453918421</v>
      </c>
      <c r="AF354" s="20" t="str">
        <f>IF(Sales_Trans_2[[#This Row],[Discount_Pct]]=0,"0%",
IF(Sales_Trans_2[[#This Row],[Discount_Pct]]&lt;=5,"1-5%",
IF(Sales_Trans_2[[#This Row],[Discount_Pct]]&lt;=10,"6-10%",
IF(Sales_Trans_2[[#This Row],[Discount_Pct]]&lt;=15,"11-15%","&gt;15%"))))</f>
        <v>0%</v>
      </c>
    </row>
    <row r="355" spans="1:32" x14ac:dyDescent="0.25">
      <c r="A355" t="s">
        <v>2967</v>
      </c>
      <c r="B355" s="10">
        <v>46070</v>
      </c>
      <c r="C355" t="s">
        <v>2128</v>
      </c>
      <c r="D355" t="s">
        <v>314</v>
      </c>
      <c r="E355" t="s">
        <v>148</v>
      </c>
      <c r="F355" t="s">
        <v>149</v>
      </c>
      <c r="G355">
        <v>7</v>
      </c>
      <c r="H355">
        <v>370.43</v>
      </c>
      <c r="I355">
        <v>0</v>
      </c>
      <c r="J355">
        <v>0</v>
      </c>
      <c r="K355">
        <v>2593.0100000000002</v>
      </c>
      <c r="L355">
        <v>1730.75</v>
      </c>
      <c r="M355">
        <v>862.26</v>
      </c>
      <c r="N355" t="s">
        <v>40</v>
      </c>
      <c r="O355" t="s">
        <v>24</v>
      </c>
      <c r="P355" t="s">
        <v>25</v>
      </c>
      <c r="Q355">
        <v>0.54166666666666663</v>
      </c>
      <c r="R355" t="s">
        <v>49</v>
      </c>
      <c r="S355" t="s">
        <v>4707</v>
      </c>
      <c r="T355" t="s">
        <v>4703</v>
      </c>
      <c r="U355">
        <v>329.69</v>
      </c>
      <c r="V355" t="s">
        <v>5665</v>
      </c>
      <c r="W355" t="s">
        <v>4958</v>
      </c>
      <c r="X355" t="s">
        <v>5666</v>
      </c>
      <c r="Y355" t="s">
        <v>4970</v>
      </c>
      <c r="Z355" t="s">
        <v>5135</v>
      </c>
      <c r="AA355" t="s">
        <v>4962</v>
      </c>
      <c r="AB355">
        <f>YEAR(Sales_Trans_2[[#This Row],[Transaction_Date]])</f>
        <v>2026</v>
      </c>
      <c r="AC355" t="str">
        <f>TEXT(Sales_Trans_2[[#This Row],[Transaction_Date]],"mmm")</f>
        <v>Feb</v>
      </c>
      <c r="AD355">
        <f>MONTH(Sales_Trans_2[[#This Row],[Transaction_Date]])</f>
        <v>2</v>
      </c>
      <c r="AE355" s="19">
        <f>IFERROR(Sales_Trans_2[[#This Row],[Profit]]/Sales_Trans_2[[#This Row],[Sales_Amount]],0)</f>
        <v>0.33253246227357391</v>
      </c>
      <c r="AF355" s="20" t="str">
        <f>IF(Sales_Trans_2[[#This Row],[Discount_Pct]]=0,"0%",
IF(Sales_Trans_2[[#This Row],[Discount_Pct]]&lt;=5,"1-5%",
IF(Sales_Trans_2[[#This Row],[Discount_Pct]]&lt;=10,"6-10%",
IF(Sales_Trans_2[[#This Row],[Discount_Pct]]&lt;=15,"11-15%","&gt;15%"))))</f>
        <v>0%</v>
      </c>
    </row>
    <row r="356" spans="1:32" x14ac:dyDescent="0.25">
      <c r="A356" t="s">
        <v>353</v>
      </c>
      <c r="B356" s="10">
        <v>46046</v>
      </c>
      <c r="C356" t="s">
        <v>354</v>
      </c>
      <c r="D356" t="s">
        <v>89</v>
      </c>
      <c r="E356" t="s">
        <v>355</v>
      </c>
      <c r="F356" t="s">
        <v>356</v>
      </c>
      <c r="G356">
        <v>8</v>
      </c>
      <c r="H356">
        <v>39.340000000000003</v>
      </c>
      <c r="I356">
        <v>0</v>
      </c>
      <c r="J356">
        <v>0</v>
      </c>
      <c r="K356">
        <v>361.93</v>
      </c>
      <c r="L356">
        <v>259.2</v>
      </c>
      <c r="M356">
        <v>102.73</v>
      </c>
      <c r="N356" t="s">
        <v>40</v>
      </c>
      <c r="O356" t="s">
        <v>24</v>
      </c>
      <c r="P356" t="s">
        <v>25</v>
      </c>
      <c r="Q356">
        <v>0.43055555555555558</v>
      </c>
      <c r="R356" t="s">
        <v>27</v>
      </c>
      <c r="S356" t="s">
        <v>4695</v>
      </c>
      <c r="T356" s="16" t="s">
        <v>4672</v>
      </c>
      <c r="U356">
        <v>38.659999999999997</v>
      </c>
      <c r="V356" t="s">
        <v>5675</v>
      </c>
      <c r="W356" t="s">
        <v>4958</v>
      </c>
      <c r="X356" t="s">
        <v>5205</v>
      </c>
      <c r="Y356" t="s">
        <v>4960</v>
      </c>
      <c r="Z356" t="s">
        <v>5204</v>
      </c>
      <c r="AA356" t="s">
        <v>4962</v>
      </c>
      <c r="AB356">
        <f>YEAR(Sales_Trans_2[[#This Row],[Transaction_Date]])</f>
        <v>2026</v>
      </c>
      <c r="AC356" t="str">
        <f>TEXT(Sales_Trans_2[[#This Row],[Transaction_Date]],"mmm")</f>
        <v>Jan</v>
      </c>
      <c r="AD356">
        <f>MONTH(Sales_Trans_2[[#This Row],[Transaction_Date]])</f>
        <v>1</v>
      </c>
      <c r="AE356" s="19">
        <f>IFERROR(Sales_Trans_2[[#This Row],[Profit]]/Sales_Trans_2[[#This Row],[Sales_Amount]],0)</f>
        <v>0.28383941646174676</v>
      </c>
      <c r="AF356" s="20" t="str">
        <f>IF(Sales_Trans_2[[#This Row],[Discount_Pct]]=0,"0%",
IF(Sales_Trans_2[[#This Row],[Discount_Pct]]&lt;=5,"1-5%",
IF(Sales_Trans_2[[#This Row],[Discount_Pct]]&lt;=10,"6-10%",
IF(Sales_Trans_2[[#This Row],[Discount_Pct]]&lt;=15,"11-15%","&gt;15%"))))</f>
        <v>0%</v>
      </c>
    </row>
    <row r="357" spans="1:32" x14ac:dyDescent="0.25">
      <c r="A357" t="s">
        <v>3366</v>
      </c>
      <c r="B357" s="10">
        <v>46049</v>
      </c>
      <c r="C357" t="s">
        <v>1538</v>
      </c>
      <c r="D357" t="s">
        <v>944</v>
      </c>
      <c r="E357" t="s">
        <v>1031</v>
      </c>
      <c r="F357" t="s">
        <v>1032</v>
      </c>
      <c r="G357">
        <v>6</v>
      </c>
      <c r="H357">
        <v>368</v>
      </c>
      <c r="I357">
        <v>0</v>
      </c>
      <c r="J357">
        <v>0</v>
      </c>
      <c r="K357">
        <v>2208</v>
      </c>
      <c r="L357">
        <v>1430.58</v>
      </c>
      <c r="M357">
        <v>777.42</v>
      </c>
      <c r="N357" t="s">
        <v>68</v>
      </c>
      <c r="O357" t="s">
        <v>24</v>
      </c>
      <c r="P357" t="s">
        <v>25</v>
      </c>
      <c r="Q357">
        <v>0.8208333333333333</v>
      </c>
      <c r="R357" t="s">
        <v>49</v>
      </c>
      <c r="S357" t="s">
        <v>4773</v>
      </c>
      <c r="T357" t="s">
        <v>4752</v>
      </c>
      <c r="U357">
        <v>333.54</v>
      </c>
      <c r="V357" t="s">
        <v>5681</v>
      </c>
      <c r="W357" t="s">
        <v>4958</v>
      </c>
      <c r="X357" t="s">
        <v>5350</v>
      </c>
      <c r="Y357" t="s">
        <v>4970</v>
      </c>
      <c r="Z357" t="s">
        <v>5000</v>
      </c>
      <c r="AA357" t="s">
        <v>4962</v>
      </c>
      <c r="AB357">
        <f>YEAR(Sales_Trans_2[[#This Row],[Transaction_Date]])</f>
        <v>2026</v>
      </c>
      <c r="AC357" t="str">
        <f>TEXT(Sales_Trans_2[[#This Row],[Transaction_Date]],"mmm")</f>
        <v>Jan</v>
      </c>
      <c r="AD357">
        <f>MONTH(Sales_Trans_2[[#This Row],[Transaction_Date]])</f>
        <v>1</v>
      </c>
      <c r="AE357" s="19">
        <f>IFERROR(Sales_Trans_2[[#This Row],[Profit]]/Sales_Trans_2[[#This Row],[Sales_Amount]],0)</f>
        <v>0.35209239130434783</v>
      </c>
      <c r="AF357" s="20" t="str">
        <f>IF(Sales_Trans_2[[#This Row],[Discount_Pct]]=0,"0%",
IF(Sales_Trans_2[[#This Row],[Discount_Pct]]&lt;=5,"1-5%",
IF(Sales_Trans_2[[#This Row],[Discount_Pct]]&lt;=10,"6-10%",
IF(Sales_Trans_2[[#This Row],[Discount_Pct]]&lt;=15,"11-15%","&gt;15%"))))</f>
        <v>0%</v>
      </c>
    </row>
    <row r="358" spans="1:32" x14ac:dyDescent="0.25">
      <c r="A358" t="s">
        <v>4393</v>
      </c>
      <c r="B358" s="10">
        <v>46019</v>
      </c>
      <c r="C358" t="s">
        <v>1179</v>
      </c>
      <c r="E358" t="s">
        <v>623</v>
      </c>
      <c r="F358" t="s">
        <v>624</v>
      </c>
      <c r="G358">
        <v>6</v>
      </c>
      <c r="H358">
        <v>445.71</v>
      </c>
      <c r="I358">
        <v>0</v>
      </c>
      <c r="J358">
        <v>0</v>
      </c>
      <c r="K358">
        <v>3075.4</v>
      </c>
      <c r="L358">
        <v>1853.64</v>
      </c>
      <c r="M358">
        <v>1221.76</v>
      </c>
      <c r="N358" t="s">
        <v>4971</v>
      </c>
      <c r="O358" t="s">
        <v>24</v>
      </c>
      <c r="P358" t="s">
        <v>25</v>
      </c>
      <c r="Q358">
        <v>0.81111111111111112</v>
      </c>
      <c r="R358" t="s">
        <v>27</v>
      </c>
      <c r="T358" t="s">
        <v>4703</v>
      </c>
      <c r="V358" t="s">
        <v>5682</v>
      </c>
      <c r="W358" t="s">
        <v>4958</v>
      </c>
      <c r="X358" t="s">
        <v>5324</v>
      </c>
      <c r="Y358" t="s">
        <v>5007</v>
      </c>
      <c r="Z358" t="s">
        <v>5196</v>
      </c>
      <c r="AA358" t="s">
        <v>4962</v>
      </c>
      <c r="AB358">
        <f>YEAR(Sales_Trans_2[[#This Row],[Transaction_Date]])</f>
        <v>2025</v>
      </c>
      <c r="AC358" t="str">
        <f>TEXT(Sales_Trans_2[[#This Row],[Transaction_Date]],"mmm")</f>
        <v>Dec</v>
      </c>
      <c r="AD358">
        <f>MONTH(Sales_Trans_2[[#This Row],[Transaction_Date]])</f>
        <v>12</v>
      </c>
      <c r="AE358" s="19">
        <f>IFERROR(Sales_Trans_2[[#This Row],[Profit]]/Sales_Trans_2[[#This Row],[Sales_Amount]],0)</f>
        <v>0.39726864798075046</v>
      </c>
      <c r="AF358" s="20" t="str">
        <f>IF(Sales_Trans_2[[#This Row],[Discount_Pct]]=0,"0%",
IF(Sales_Trans_2[[#This Row],[Discount_Pct]]&lt;=5,"1-5%",
IF(Sales_Trans_2[[#This Row],[Discount_Pct]]&lt;=10,"6-10%",
IF(Sales_Trans_2[[#This Row],[Discount_Pct]]&lt;=15,"11-15%","&gt;15%"))))</f>
        <v>0%</v>
      </c>
    </row>
    <row r="359" spans="1:32" x14ac:dyDescent="0.25">
      <c r="A359" t="s">
        <v>1753</v>
      </c>
      <c r="B359" s="10">
        <v>46011</v>
      </c>
      <c r="C359" t="s">
        <v>943</v>
      </c>
      <c r="D359" t="s">
        <v>1382</v>
      </c>
      <c r="E359" t="s">
        <v>85</v>
      </c>
      <c r="F359" t="s">
        <v>1711</v>
      </c>
      <c r="G359">
        <v>8</v>
      </c>
      <c r="H359">
        <v>323.91000000000003</v>
      </c>
      <c r="I359">
        <v>0</v>
      </c>
      <c r="J359">
        <v>0</v>
      </c>
      <c r="K359">
        <v>2979.97</v>
      </c>
      <c r="L359">
        <v>1880.4</v>
      </c>
      <c r="M359">
        <v>1099.57</v>
      </c>
      <c r="N359" t="s">
        <v>23</v>
      </c>
      <c r="O359" t="s">
        <v>24</v>
      </c>
      <c r="P359" t="s">
        <v>25</v>
      </c>
      <c r="Q359">
        <v>0.40138888888888891</v>
      </c>
      <c r="R359" t="s">
        <v>27</v>
      </c>
      <c r="S359" t="s">
        <v>4774</v>
      </c>
      <c r="T359" t="s">
        <v>4752</v>
      </c>
      <c r="U359">
        <v>317.99</v>
      </c>
      <c r="V359" t="s">
        <v>5691</v>
      </c>
      <c r="W359" t="s">
        <v>4958</v>
      </c>
      <c r="X359" t="s">
        <v>5311</v>
      </c>
      <c r="Y359" t="s">
        <v>4960</v>
      </c>
      <c r="Z359" t="s">
        <v>5312</v>
      </c>
      <c r="AA359" t="s">
        <v>4962</v>
      </c>
      <c r="AB359">
        <f>YEAR(Sales_Trans_2[[#This Row],[Transaction_Date]])</f>
        <v>2025</v>
      </c>
      <c r="AC359" t="str">
        <f>TEXT(Sales_Trans_2[[#This Row],[Transaction_Date]],"mmm")</f>
        <v>Dec</v>
      </c>
      <c r="AD359">
        <f>MONTH(Sales_Trans_2[[#This Row],[Transaction_Date]])</f>
        <v>12</v>
      </c>
      <c r="AE359" s="19">
        <f>IFERROR(Sales_Trans_2[[#This Row],[Profit]]/Sales_Trans_2[[#This Row],[Sales_Amount]],0)</f>
        <v>0.36898693611009509</v>
      </c>
      <c r="AF359" s="20" t="str">
        <f>IF(Sales_Trans_2[[#This Row],[Discount_Pct]]=0,"0%",
IF(Sales_Trans_2[[#This Row],[Discount_Pct]]&lt;=5,"1-5%",
IF(Sales_Trans_2[[#This Row],[Discount_Pct]]&lt;=10,"6-10%",
IF(Sales_Trans_2[[#This Row],[Discount_Pct]]&lt;=15,"11-15%","&gt;15%"))))</f>
        <v>0%</v>
      </c>
    </row>
    <row r="360" spans="1:32" x14ac:dyDescent="0.25">
      <c r="A360" t="s">
        <v>3549</v>
      </c>
      <c r="B360" s="10">
        <v>46008</v>
      </c>
      <c r="C360" t="s">
        <v>1731</v>
      </c>
      <c r="D360" t="s">
        <v>1305</v>
      </c>
      <c r="E360" t="s">
        <v>171</v>
      </c>
      <c r="F360" t="s">
        <v>772</v>
      </c>
      <c r="G360">
        <v>3</v>
      </c>
      <c r="H360">
        <v>550.96</v>
      </c>
      <c r="I360">
        <v>0</v>
      </c>
      <c r="J360">
        <v>0</v>
      </c>
      <c r="K360">
        <v>1652.88</v>
      </c>
      <c r="L360">
        <v>1120.74</v>
      </c>
      <c r="M360">
        <v>532.14</v>
      </c>
      <c r="N360" t="s">
        <v>68</v>
      </c>
      <c r="O360" t="s">
        <v>24</v>
      </c>
      <c r="P360" t="s">
        <v>25</v>
      </c>
      <c r="Q360">
        <v>0.74722222222222223</v>
      </c>
      <c r="R360" t="s">
        <v>49</v>
      </c>
      <c r="S360" t="s">
        <v>4911</v>
      </c>
      <c r="T360" t="s">
        <v>4908</v>
      </c>
      <c r="U360">
        <v>490.22</v>
      </c>
      <c r="V360" t="s">
        <v>5701</v>
      </c>
      <c r="W360" t="s">
        <v>4958</v>
      </c>
      <c r="X360" t="s">
        <v>5618</v>
      </c>
      <c r="Y360" t="s">
        <v>5011</v>
      </c>
      <c r="Z360" t="s">
        <v>4974</v>
      </c>
      <c r="AA360" t="s">
        <v>4962</v>
      </c>
      <c r="AB360">
        <f>YEAR(Sales_Trans_2[[#This Row],[Transaction_Date]])</f>
        <v>2025</v>
      </c>
      <c r="AC360" t="str">
        <f>TEXT(Sales_Trans_2[[#This Row],[Transaction_Date]],"mmm")</f>
        <v>Dec</v>
      </c>
      <c r="AD360">
        <f>MONTH(Sales_Trans_2[[#This Row],[Transaction_Date]])</f>
        <v>12</v>
      </c>
      <c r="AE360" s="19">
        <f>IFERROR(Sales_Trans_2[[#This Row],[Profit]]/Sales_Trans_2[[#This Row],[Sales_Amount]],0)</f>
        <v>0.32194714679831565</v>
      </c>
      <c r="AF360" s="20" t="str">
        <f>IF(Sales_Trans_2[[#This Row],[Discount_Pct]]=0,"0%",
IF(Sales_Trans_2[[#This Row],[Discount_Pct]]&lt;=5,"1-5%",
IF(Sales_Trans_2[[#This Row],[Discount_Pct]]&lt;=10,"6-10%",
IF(Sales_Trans_2[[#This Row],[Discount_Pct]]&lt;=15,"11-15%","&gt;15%"))))</f>
        <v>0%</v>
      </c>
    </row>
    <row r="361" spans="1:32" x14ac:dyDescent="0.25">
      <c r="A361" t="s">
        <v>2581</v>
      </c>
      <c r="B361" s="10">
        <v>46070</v>
      </c>
      <c r="C361" t="s">
        <v>2582</v>
      </c>
      <c r="D361" t="s">
        <v>164</v>
      </c>
      <c r="E361" t="s">
        <v>192</v>
      </c>
      <c r="F361" t="s">
        <v>227</v>
      </c>
      <c r="G361">
        <v>5</v>
      </c>
      <c r="H361">
        <v>213.78</v>
      </c>
      <c r="I361">
        <v>0</v>
      </c>
      <c r="J361">
        <v>0</v>
      </c>
      <c r="K361">
        <v>1068.9000000000001</v>
      </c>
      <c r="L361">
        <v>767.1</v>
      </c>
      <c r="M361">
        <v>301.8</v>
      </c>
      <c r="N361" t="s">
        <v>4971</v>
      </c>
      <c r="O361" t="s">
        <v>24</v>
      </c>
      <c r="P361" t="s">
        <v>25</v>
      </c>
      <c r="Q361">
        <v>0.48402777777777778</v>
      </c>
      <c r="R361" t="s">
        <v>49</v>
      </c>
      <c r="S361" t="s">
        <v>4861</v>
      </c>
      <c r="T361" t="s">
        <v>4847</v>
      </c>
      <c r="U361">
        <v>191.13</v>
      </c>
      <c r="V361" t="s">
        <v>5719</v>
      </c>
      <c r="W361" t="s">
        <v>4958</v>
      </c>
      <c r="X361" t="s">
        <v>5283</v>
      </c>
      <c r="Y361" t="s">
        <v>5011</v>
      </c>
      <c r="Z361" t="s">
        <v>5284</v>
      </c>
      <c r="AA361" t="s">
        <v>4962</v>
      </c>
      <c r="AB361">
        <f>YEAR(Sales_Trans_2[[#This Row],[Transaction_Date]])</f>
        <v>2026</v>
      </c>
      <c r="AC361" t="str">
        <f>TEXT(Sales_Trans_2[[#This Row],[Transaction_Date]],"mmm")</f>
        <v>Feb</v>
      </c>
      <c r="AD361">
        <f>MONTH(Sales_Trans_2[[#This Row],[Transaction_Date]])</f>
        <v>2</v>
      </c>
      <c r="AE361" s="19">
        <f>IFERROR(Sales_Trans_2[[#This Row],[Profit]]/Sales_Trans_2[[#This Row],[Sales_Amount]],0)</f>
        <v>0.28234633735616055</v>
      </c>
      <c r="AF361" s="20" t="str">
        <f>IF(Sales_Trans_2[[#This Row],[Discount_Pct]]=0,"0%",
IF(Sales_Trans_2[[#This Row],[Discount_Pct]]&lt;=5,"1-5%",
IF(Sales_Trans_2[[#This Row],[Discount_Pct]]&lt;=10,"6-10%",
IF(Sales_Trans_2[[#This Row],[Discount_Pct]]&lt;=15,"11-15%","&gt;15%"))))</f>
        <v>0%</v>
      </c>
    </row>
    <row r="362" spans="1:32" x14ac:dyDescent="0.25">
      <c r="A362" t="s">
        <v>541</v>
      </c>
      <c r="B362" s="10">
        <v>46083</v>
      </c>
      <c r="C362" t="s">
        <v>542</v>
      </c>
      <c r="D362" t="s">
        <v>543</v>
      </c>
      <c r="E362" t="s">
        <v>544</v>
      </c>
      <c r="F362" t="s">
        <v>545</v>
      </c>
      <c r="G362">
        <v>5</v>
      </c>
      <c r="H362">
        <v>420.41</v>
      </c>
      <c r="I362">
        <v>0</v>
      </c>
      <c r="J362">
        <v>0</v>
      </c>
      <c r="K362">
        <v>2102.0500000000002</v>
      </c>
      <c r="L362">
        <v>1378.35</v>
      </c>
      <c r="M362">
        <v>723.7</v>
      </c>
      <c r="N362" t="s">
        <v>47</v>
      </c>
      <c r="O362" t="s">
        <v>24</v>
      </c>
      <c r="P362" t="s">
        <v>25</v>
      </c>
      <c r="Q362">
        <v>0.60347222222222219</v>
      </c>
      <c r="R362" t="s">
        <v>49</v>
      </c>
      <c r="S362" t="s">
        <v>4793</v>
      </c>
      <c r="T362" t="s">
        <v>4776</v>
      </c>
      <c r="U362">
        <v>386.17</v>
      </c>
      <c r="V362" t="s">
        <v>5723</v>
      </c>
      <c r="W362" t="s">
        <v>4958</v>
      </c>
      <c r="X362" t="s">
        <v>5406</v>
      </c>
      <c r="Y362" t="s">
        <v>4960</v>
      </c>
      <c r="Z362" t="s">
        <v>5407</v>
      </c>
      <c r="AA362" t="s">
        <v>4962</v>
      </c>
      <c r="AB362">
        <f>YEAR(Sales_Trans_2[[#This Row],[Transaction_Date]])</f>
        <v>2026</v>
      </c>
      <c r="AC362" t="str">
        <f>TEXT(Sales_Trans_2[[#This Row],[Transaction_Date]],"mmm")</f>
        <v>Mar</v>
      </c>
      <c r="AD362">
        <f>MONTH(Sales_Trans_2[[#This Row],[Transaction_Date]])</f>
        <v>3</v>
      </c>
      <c r="AE362" s="19">
        <f>IFERROR(Sales_Trans_2[[#This Row],[Profit]]/Sales_Trans_2[[#This Row],[Sales_Amount]],0)</f>
        <v>0.3442829618705549</v>
      </c>
      <c r="AF362" s="20" t="str">
        <f>IF(Sales_Trans_2[[#This Row],[Discount_Pct]]=0,"0%",
IF(Sales_Trans_2[[#This Row],[Discount_Pct]]&lt;=5,"1-5%",
IF(Sales_Trans_2[[#This Row],[Discount_Pct]]&lt;=10,"6-10%",
IF(Sales_Trans_2[[#This Row],[Discount_Pct]]&lt;=15,"11-15%","&gt;15%"))))</f>
        <v>0%</v>
      </c>
    </row>
    <row r="363" spans="1:32" x14ac:dyDescent="0.25">
      <c r="A363" t="s">
        <v>3822</v>
      </c>
      <c r="B363" s="10">
        <v>46013</v>
      </c>
      <c r="C363" t="s">
        <v>508</v>
      </c>
      <c r="D363" t="s">
        <v>708</v>
      </c>
      <c r="E363" t="s">
        <v>1682</v>
      </c>
      <c r="F363" t="s">
        <v>2870</v>
      </c>
      <c r="G363">
        <v>5</v>
      </c>
      <c r="H363">
        <v>498.75</v>
      </c>
      <c r="I363">
        <v>0</v>
      </c>
      <c r="J363">
        <v>0</v>
      </c>
      <c r="K363">
        <v>2493.75</v>
      </c>
      <c r="L363">
        <v>1719.45</v>
      </c>
      <c r="M363">
        <v>774.3</v>
      </c>
      <c r="N363" t="s">
        <v>4971</v>
      </c>
      <c r="O363" t="s">
        <v>24</v>
      </c>
      <c r="P363" t="s">
        <v>25</v>
      </c>
      <c r="Q363">
        <v>0.8666666666666667</v>
      </c>
      <c r="R363" t="s">
        <v>49</v>
      </c>
      <c r="S363" t="s">
        <v>4751</v>
      </c>
      <c r="T363" t="s">
        <v>4752</v>
      </c>
      <c r="U363">
        <v>474.19</v>
      </c>
      <c r="V363" t="s">
        <v>5748</v>
      </c>
      <c r="W363" t="s">
        <v>4958</v>
      </c>
      <c r="X363" t="s">
        <v>5146</v>
      </c>
      <c r="Y363" t="s">
        <v>4960</v>
      </c>
      <c r="Z363" t="s">
        <v>5160</v>
      </c>
      <c r="AA363" t="s">
        <v>4962</v>
      </c>
      <c r="AB363">
        <f>YEAR(Sales_Trans_2[[#This Row],[Transaction_Date]])</f>
        <v>2025</v>
      </c>
      <c r="AC363" t="str">
        <f>TEXT(Sales_Trans_2[[#This Row],[Transaction_Date]],"mmm")</f>
        <v>Dec</v>
      </c>
      <c r="AD363">
        <f>MONTH(Sales_Trans_2[[#This Row],[Transaction_Date]])</f>
        <v>12</v>
      </c>
      <c r="AE363" s="19">
        <f>IFERROR(Sales_Trans_2[[#This Row],[Profit]]/Sales_Trans_2[[#This Row],[Sales_Amount]],0)</f>
        <v>0.31049624060150371</v>
      </c>
      <c r="AF363" s="20" t="str">
        <f>IF(Sales_Trans_2[[#This Row],[Discount_Pct]]=0,"0%",
IF(Sales_Trans_2[[#This Row],[Discount_Pct]]&lt;=5,"1-5%",
IF(Sales_Trans_2[[#This Row],[Discount_Pct]]&lt;=10,"6-10%",
IF(Sales_Trans_2[[#This Row],[Discount_Pct]]&lt;=15,"11-15%","&gt;15%"))))</f>
        <v>0%</v>
      </c>
    </row>
    <row r="364" spans="1:32" x14ac:dyDescent="0.25">
      <c r="A364" t="s">
        <v>1512</v>
      </c>
      <c r="B364" s="10">
        <v>46143</v>
      </c>
      <c r="C364" t="s">
        <v>1513</v>
      </c>
      <c r="D364" t="s">
        <v>371</v>
      </c>
      <c r="E364" t="s">
        <v>1233</v>
      </c>
      <c r="F364" t="s">
        <v>929</v>
      </c>
      <c r="G364">
        <v>3</v>
      </c>
      <c r="H364">
        <v>399.15</v>
      </c>
      <c r="I364">
        <v>0</v>
      </c>
      <c r="J364">
        <v>0</v>
      </c>
      <c r="K364">
        <v>1197.45</v>
      </c>
      <c r="L364">
        <v>929.94</v>
      </c>
      <c r="M364">
        <v>267.51</v>
      </c>
      <c r="N364" t="s">
        <v>40</v>
      </c>
      <c r="O364" t="s">
        <v>24</v>
      </c>
      <c r="P364" t="s">
        <v>25</v>
      </c>
      <c r="Q364">
        <v>0.70763888888888893</v>
      </c>
      <c r="R364" t="s">
        <v>49</v>
      </c>
      <c r="S364" t="s">
        <v>4714</v>
      </c>
      <c r="T364" t="s">
        <v>4703</v>
      </c>
      <c r="U364">
        <v>380.12</v>
      </c>
      <c r="V364" t="s">
        <v>5750</v>
      </c>
      <c r="W364" t="s">
        <v>4958</v>
      </c>
      <c r="X364" t="s">
        <v>5289</v>
      </c>
      <c r="Y364" t="s">
        <v>4970</v>
      </c>
      <c r="Z364" t="s">
        <v>5290</v>
      </c>
      <c r="AA364" t="s">
        <v>4962</v>
      </c>
      <c r="AB364">
        <f>YEAR(Sales_Trans_2[[#This Row],[Transaction_Date]])</f>
        <v>2026</v>
      </c>
      <c r="AC364" t="str">
        <f>TEXT(Sales_Trans_2[[#This Row],[Transaction_Date]],"mmm")</f>
        <v>May</v>
      </c>
      <c r="AD364">
        <f>MONTH(Sales_Trans_2[[#This Row],[Transaction_Date]])</f>
        <v>5</v>
      </c>
      <c r="AE364" s="19">
        <f>IFERROR(Sales_Trans_2[[#This Row],[Profit]]/Sales_Trans_2[[#This Row],[Sales_Amount]],0)</f>
        <v>0.22339972441438055</v>
      </c>
      <c r="AF364" s="20" t="str">
        <f>IF(Sales_Trans_2[[#This Row],[Discount_Pct]]=0,"0%",
IF(Sales_Trans_2[[#This Row],[Discount_Pct]]&lt;=5,"1-5%",
IF(Sales_Trans_2[[#This Row],[Discount_Pct]]&lt;=10,"6-10%",
IF(Sales_Trans_2[[#This Row],[Discount_Pct]]&lt;=15,"11-15%","&gt;15%"))))</f>
        <v>0%</v>
      </c>
    </row>
    <row r="365" spans="1:32" x14ac:dyDescent="0.25">
      <c r="A365" t="s">
        <v>1815</v>
      </c>
      <c r="B365" s="10">
        <v>46013</v>
      </c>
      <c r="C365" t="s">
        <v>1816</v>
      </c>
      <c r="D365" t="s">
        <v>459</v>
      </c>
      <c r="E365" t="s">
        <v>771</v>
      </c>
      <c r="F365" t="s">
        <v>772</v>
      </c>
      <c r="G365">
        <v>3</v>
      </c>
      <c r="H365">
        <v>71.290000000000006</v>
      </c>
      <c r="I365">
        <v>0</v>
      </c>
      <c r="J365">
        <v>0</v>
      </c>
      <c r="K365">
        <v>213.87</v>
      </c>
      <c r="L365">
        <v>178.11</v>
      </c>
      <c r="M365">
        <v>35.76</v>
      </c>
      <c r="N365" t="s">
        <v>133</v>
      </c>
      <c r="O365" t="s">
        <v>24</v>
      </c>
      <c r="P365" t="s">
        <v>25</v>
      </c>
      <c r="Q365">
        <v>0.4465277777777778</v>
      </c>
      <c r="R365" t="s">
        <v>49</v>
      </c>
      <c r="S365" t="s">
        <v>4838</v>
      </c>
      <c r="T365" t="s">
        <v>4828</v>
      </c>
      <c r="U365">
        <v>71.290000000000006</v>
      </c>
      <c r="V365" t="s">
        <v>5756</v>
      </c>
      <c r="W365" t="s">
        <v>4958</v>
      </c>
      <c r="X365" t="s">
        <v>5618</v>
      </c>
      <c r="Y365" t="s">
        <v>5011</v>
      </c>
      <c r="Z365" t="s">
        <v>4978</v>
      </c>
      <c r="AA365" t="s">
        <v>4962</v>
      </c>
      <c r="AB365">
        <f>YEAR(Sales_Trans_2[[#This Row],[Transaction_Date]])</f>
        <v>2025</v>
      </c>
      <c r="AC365" t="str">
        <f>TEXT(Sales_Trans_2[[#This Row],[Transaction_Date]],"mmm")</f>
        <v>Dec</v>
      </c>
      <c r="AD365">
        <f>MONTH(Sales_Trans_2[[#This Row],[Transaction_Date]])</f>
        <v>12</v>
      </c>
      <c r="AE365" s="19">
        <f>IFERROR(Sales_Trans_2[[#This Row],[Profit]]/Sales_Trans_2[[#This Row],[Sales_Amount]],0)</f>
        <v>0.16720437649039135</v>
      </c>
      <c r="AF365" s="20" t="str">
        <f>IF(Sales_Trans_2[[#This Row],[Discount_Pct]]=0,"0%",
IF(Sales_Trans_2[[#This Row],[Discount_Pct]]&lt;=5,"1-5%",
IF(Sales_Trans_2[[#This Row],[Discount_Pct]]&lt;=10,"6-10%",
IF(Sales_Trans_2[[#This Row],[Discount_Pct]]&lt;=15,"11-15%","&gt;15%"))))</f>
        <v>0%</v>
      </c>
    </row>
    <row r="366" spans="1:32" x14ac:dyDescent="0.25">
      <c r="A366" t="s">
        <v>798</v>
      </c>
      <c r="B366" s="10">
        <v>45820</v>
      </c>
      <c r="C366" t="s">
        <v>58</v>
      </c>
      <c r="D366" t="s">
        <v>95</v>
      </c>
      <c r="E366" t="s">
        <v>415</v>
      </c>
      <c r="F366" t="s">
        <v>416</v>
      </c>
      <c r="G366">
        <v>7</v>
      </c>
      <c r="H366">
        <v>574.74</v>
      </c>
      <c r="I366">
        <v>0</v>
      </c>
      <c r="J366">
        <v>0</v>
      </c>
      <c r="K366">
        <v>4626.66</v>
      </c>
      <c r="L366">
        <v>2771.09</v>
      </c>
      <c r="M366">
        <v>1855.57</v>
      </c>
      <c r="N366" t="s">
        <v>68</v>
      </c>
      <c r="O366" t="s">
        <v>24</v>
      </c>
      <c r="P366" t="s">
        <v>25</v>
      </c>
      <c r="Q366">
        <v>0.8930555555555556</v>
      </c>
      <c r="R366" t="s">
        <v>27</v>
      </c>
      <c r="S366" t="s">
        <v>4937</v>
      </c>
      <c r="T366" t="s">
        <v>4930</v>
      </c>
      <c r="U366">
        <v>522.78</v>
      </c>
      <c r="V366" t="s">
        <v>5624</v>
      </c>
      <c r="W366" t="s">
        <v>4958</v>
      </c>
      <c r="X366" t="s">
        <v>5174</v>
      </c>
      <c r="Y366" t="s">
        <v>4960</v>
      </c>
      <c r="Z366" t="s">
        <v>5175</v>
      </c>
      <c r="AA366" t="s">
        <v>4962</v>
      </c>
      <c r="AB366">
        <f>YEAR(Sales_Trans_2[[#This Row],[Transaction_Date]])</f>
        <v>2025</v>
      </c>
      <c r="AC366" t="str">
        <f>TEXT(Sales_Trans_2[[#This Row],[Transaction_Date]],"mmm")</f>
        <v>Jun</v>
      </c>
      <c r="AD366">
        <f>MONTH(Sales_Trans_2[[#This Row],[Transaction_Date]])</f>
        <v>6</v>
      </c>
      <c r="AE366" s="19">
        <f>IFERROR(Sales_Trans_2[[#This Row],[Profit]]/Sales_Trans_2[[#This Row],[Sales_Amount]],0)</f>
        <v>0.40106037616768903</v>
      </c>
      <c r="AF366" s="20" t="str">
        <f>IF(Sales_Trans_2[[#This Row],[Discount_Pct]]=0,"0%",
IF(Sales_Trans_2[[#This Row],[Discount_Pct]]&lt;=5,"1-5%",
IF(Sales_Trans_2[[#This Row],[Discount_Pct]]&lt;=10,"6-10%",
IF(Sales_Trans_2[[#This Row],[Discount_Pct]]&lt;=15,"11-15%","&gt;15%"))))</f>
        <v>0%</v>
      </c>
    </row>
    <row r="367" spans="1:32" x14ac:dyDescent="0.25">
      <c r="A367" t="s">
        <v>3218</v>
      </c>
      <c r="B367" s="10">
        <v>45820</v>
      </c>
      <c r="C367" t="s">
        <v>1532</v>
      </c>
      <c r="D367" t="s">
        <v>214</v>
      </c>
      <c r="E367" t="s">
        <v>808</v>
      </c>
      <c r="F367" t="s">
        <v>396</v>
      </c>
      <c r="G367">
        <v>4</v>
      </c>
      <c r="H367">
        <v>148.03</v>
      </c>
      <c r="I367">
        <v>0</v>
      </c>
      <c r="J367">
        <v>0</v>
      </c>
      <c r="K367">
        <v>680.94</v>
      </c>
      <c r="L367">
        <v>451.2</v>
      </c>
      <c r="M367">
        <v>229.74</v>
      </c>
      <c r="N367" t="s">
        <v>68</v>
      </c>
      <c r="O367" t="s">
        <v>24</v>
      </c>
      <c r="P367" t="s">
        <v>25</v>
      </c>
      <c r="Q367">
        <v>0.88541666666666663</v>
      </c>
      <c r="R367" t="s">
        <v>27</v>
      </c>
      <c r="S367" t="s">
        <v>4764</v>
      </c>
      <c r="T367" t="s">
        <v>4752</v>
      </c>
      <c r="U367">
        <v>147.97</v>
      </c>
      <c r="V367" t="s">
        <v>5780</v>
      </c>
      <c r="W367" t="s">
        <v>4958</v>
      </c>
      <c r="X367" t="s">
        <v>5702</v>
      </c>
      <c r="Y367" t="s">
        <v>4960</v>
      </c>
      <c r="Z367" t="s">
        <v>5703</v>
      </c>
      <c r="AA367" t="s">
        <v>4962</v>
      </c>
      <c r="AB367">
        <f>YEAR(Sales_Trans_2[[#This Row],[Transaction_Date]])</f>
        <v>2025</v>
      </c>
      <c r="AC367" t="str">
        <f>TEXT(Sales_Trans_2[[#This Row],[Transaction_Date]],"mmm")</f>
        <v>Jun</v>
      </c>
      <c r="AD367">
        <f>MONTH(Sales_Trans_2[[#This Row],[Transaction_Date]])</f>
        <v>6</v>
      </c>
      <c r="AE367" s="19">
        <f>IFERROR(Sales_Trans_2[[#This Row],[Profit]]/Sales_Trans_2[[#This Row],[Sales_Amount]],0)</f>
        <v>0.33738655388139921</v>
      </c>
      <c r="AF367" s="20" t="str">
        <f>IF(Sales_Trans_2[[#This Row],[Discount_Pct]]=0,"0%",
IF(Sales_Trans_2[[#This Row],[Discount_Pct]]&lt;=5,"1-5%",
IF(Sales_Trans_2[[#This Row],[Discount_Pct]]&lt;=10,"6-10%",
IF(Sales_Trans_2[[#This Row],[Discount_Pct]]&lt;=15,"11-15%","&gt;15%"))))</f>
        <v>0%</v>
      </c>
    </row>
    <row r="368" spans="1:32" x14ac:dyDescent="0.25">
      <c r="A368" t="s">
        <v>3985</v>
      </c>
      <c r="B368" s="10">
        <v>45820</v>
      </c>
      <c r="C368" t="s">
        <v>2138</v>
      </c>
      <c r="D368" t="s">
        <v>745</v>
      </c>
      <c r="E368" t="s">
        <v>198</v>
      </c>
      <c r="F368" t="s">
        <v>694</v>
      </c>
      <c r="G368">
        <v>6</v>
      </c>
      <c r="H368">
        <v>179.24</v>
      </c>
      <c r="I368">
        <v>0</v>
      </c>
      <c r="J368">
        <v>0</v>
      </c>
      <c r="K368">
        <v>1236.76</v>
      </c>
      <c r="L368">
        <v>613.38</v>
      </c>
      <c r="M368">
        <v>623.38</v>
      </c>
      <c r="N368" t="s">
        <v>68</v>
      </c>
      <c r="O368" t="s">
        <v>24</v>
      </c>
      <c r="P368" t="s">
        <v>25</v>
      </c>
      <c r="Q368">
        <v>0.54652777777777772</v>
      </c>
      <c r="R368" t="s">
        <v>27</v>
      </c>
      <c r="S368" t="s">
        <v>4666</v>
      </c>
      <c r="T368" t="s">
        <v>4636</v>
      </c>
      <c r="U368">
        <v>168.36</v>
      </c>
      <c r="V368" t="s">
        <v>5302</v>
      </c>
      <c r="W368" t="s">
        <v>4958</v>
      </c>
      <c r="X368" t="s">
        <v>5096</v>
      </c>
      <c r="Y368" t="s">
        <v>4960</v>
      </c>
      <c r="Z368" t="s">
        <v>5097</v>
      </c>
      <c r="AA368" t="s">
        <v>4962</v>
      </c>
      <c r="AB368">
        <f>YEAR(Sales_Trans_2[[#This Row],[Transaction_Date]])</f>
        <v>2025</v>
      </c>
      <c r="AC368" t="str">
        <f>TEXT(Sales_Trans_2[[#This Row],[Transaction_Date]],"mmm")</f>
        <v>Jun</v>
      </c>
      <c r="AD368">
        <f>MONTH(Sales_Trans_2[[#This Row],[Transaction_Date]])</f>
        <v>6</v>
      </c>
      <c r="AE368" s="19">
        <f>IFERROR(Sales_Trans_2[[#This Row],[Profit]]/Sales_Trans_2[[#This Row],[Sales_Amount]],0)</f>
        <v>0.50404282156602731</v>
      </c>
      <c r="AF368" s="20" t="str">
        <f>IF(Sales_Trans_2[[#This Row],[Discount_Pct]]=0,"0%",
IF(Sales_Trans_2[[#This Row],[Discount_Pct]]&lt;=5,"1-5%",
IF(Sales_Trans_2[[#This Row],[Discount_Pct]]&lt;=10,"6-10%",
IF(Sales_Trans_2[[#This Row],[Discount_Pct]]&lt;=15,"11-15%","&gt;15%"))))</f>
        <v>0%</v>
      </c>
    </row>
    <row r="369" spans="1:32" x14ac:dyDescent="0.25">
      <c r="A369" t="s">
        <v>2567</v>
      </c>
      <c r="B369" s="10">
        <v>45759</v>
      </c>
      <c r="C369" t="s">
        <v>1184</v>
      </c>
      <c r="D369" t="s">
        <v>732</v>
      </c>
      <c r="E369" t="s">
        <v>291</v>
      </c>
      <c r="F369" t="s">
        <v>1244</v>
      </c>
      <c r="G369">
        <v>3</v>
      </c>
      <c r="H369">
        <v>708.04</v>
      </c>
      <c r="I369">
        <v>0</v>
      </c>
      <c r="J369">
        <v>0</v>
      </c>
      <c r="K369">
        <v>2124.12</v>
      </c>
      <c r="L369">
        <v>1196.1600000000001</v>
      </c>
      <c r="M369">
        <v>927.96</v>
      </c>
      <c r="N369" t="s">
        <v>47</v>
      </c>
      <c r="O369" t="s">
        <v>24</v>
      </c>
      <c r="P369" t="s">
        <v>25</v>
      </c>
      <c r="Q369">
        <v>0.37708333333333333</v>
      </c>
      <c r="R369" t="s">
        <v>49</v>
      </c>
      <c r="S369" t="s">
        <v>4662</v>
      </c>
      <c r="T369" t="s">
        <v>4636</v>
      </c>
      <c r="U369">
        <v>661.91</v>
      </c>
      <c r="V369" t="s">
        <v>5443</v>
      </c>
      <c r="W369" t="s">
        <v>4958</v>
      </c>
      <c r="X369" t="s">
        <v>5658</v>
      </c>
      <c r="Y369" t="s">
        <v>4970</v>
      </c>
      <c r="Z369" t="s">
        <v>5131</v>
      </c>
      <c r="AA369" t="s">
        <v>4962</v>
      </c>
      <c r="AB369">
        <f>YEAR(Sales_Trans_2[[#This Row],[Transaction_Date]])</f>
        <v>2025</v>
      </c>
      <c r="AC369" t="str">
        <f>TEXT(Sales_Trans_2[[#This Row],[Transaction_Date]],"mmm")</f>
        <v>Apr</v>
      </c>
      <c r="AD369">
        <f>MONTH(Sales_Trans_2[[#This Row],[Transaction_Date]])</f>
        <v>4</v>
      </c>
      <c r="AE369" s="19">
        <f>IFERROR(Sales_Trans_2[[#This Row],[Profit]]/Sales_Trans_2[[#This Row],[Sales_Amount]],0)</f>
        <v>0.4368679735608158</v>
      </c>
      <c r="AF369" s="20" t="str">
        <f>IF(Sales_Trans_2[[#This Row],[Discount_Pct]]=0,"0%",
IF(Sales_Trans_2[[#This Row],[Discount_Pct]]&lt;=5,"1-5%",
IF(Sales_Trans_2[[#This Row],[Discount_Pct]]&lt;=10,"6-10%",
IF(Sales_Trans_2[[#This Row],[Discount_Pct]]&lt;=15,"11-15%","&gt;15%"))))</f>
        <v>0%</v>
      </c>
    </row>
    <row r="370" spans="1:32" x14ac:dyDescent="0.25">
      <c r="A370" t="s">
        <v>2231</v>
      </c>
      <c r="B370" s="10">
        <v>45991</v>
      </c>
      <c r="C370" t="s">
        <v>246</v>
      </c>
      <c r="D370" t="s">
        <v>1475</v>
      </c>
      <c r="E370" t="s">
        <v>400</v>
      </c>
      <c r="F370" t="s">
        <v>401</v>
      </c>
      <c r="G370">
        <v>4</v>
      </c>
      <c r="H370">
        <v>187.3</v>
      </c>
      <c r="I370">
        <v>0</v>
      </c>
      <c r="J370">
        <v>0</v>
      </c>
      <c r="K370">
        <v>861.58</v>
      </c>
      <c r="L370">
        <v>633.72</v>
      </c>
      <c r="M370">
        <v>227.86</v>
      </c>
      <c r="N370" t="s">
        <v>40</v>
      </c>
      <c r="O370" t="s">
        <v>24</v>
      </c>
      <c r="P370" t="s">
        <v>25</v>
      </c>
      <c r="Q370">
        <v>0.45694444444444443</v>
      </c>
      <c r="R370" t="s">
        <v>27</v>
      </c>
      <c r="S370" t="s">
        <v>4900</v>
      </c>
      <c r="T370" t="s">
        <v>4887</v>
      </c>
      <c r="U370">
        <v>183.39</v>
      </c>
      <c r="V370" t="s">
        <v>5183</v>
      </c>
      <c r="W370" t="s">
        <v>4958</v>
      </c>
      <c r="X370" t="s">
        <v>5002</v>
      </c>
      <c r="Y370" t="s">
        <v>4970</v>
      </c>
      <c r="Z370" t="s">
        <v>5003</v>
      </c>
      <c r="AA370" t="s">
        <v>4962</v>
      </c>
      <c r="AB370">
        <f>YEAR(Sales_Trans_2[[#This Row],[Transaction_Date]])</f>
        <v>2025</v>
      </c>
      <c r="AC370" t="str">
        <f>TEXT(Sales_Trans_2[[#This Row],[Transaction_Date]],"mmm")</f>
        <v>Nov</v>
      </c>
      <c r="AD370">
        <f>MONTH(Sales_Trans_2[[#This Row],[Transaction_Date]])</f>
        <v>11</v>
      </c>
      <c r="AE370" s="19">
        <f>IFERROR(Sales_Trans_2[[#This Row],[Profit]]/Sales_Trans_2[[#This Row],[Sales_Amount]],0)</f>
        <v>0.264467606026138</v>
      </c>
      <c r="AF370" s="20" t="str">
        <f>IF(Sales_Trans_2[[#This Row],[Discount_Pct]]=0,"0%",
IF(Sales_Trans_2[[#This Row],[Discount_Pct]]&lt;=5,"1-5%",
IF(Sales_Trans_2[[#This Row],[Discount_Pct]]&lt;=10,"6-10%",
IF(Sales_Trans_2[[#This Row],[Discount_Pct]]&lt;=15,"11-15%","&gt;15%"))))</f>
        <v>0%</v>
      </c>
    </row>
    <row r="371" spans="1:32" x14ac:dyDescent="0.25">
      <c r="A371" t="s">
        <v>3382</v>
      </c>
      <c r="B371" s="10">
        <v>45991</v>
      </c>
      <c r="C371" t="s">
        <v>1538</v>
      </c>
      <c r="D371" t="s">
        <v>539</v>
      </c>
      <c r="E371" t="s">
        <v>209</v>
      </c>
      <c r="F371" t="s">
        <v>210</v>
      </c>
      <c r="G371">
        <v>8</v>
      </c>
      <c r="H371">
        <v>283.92</v>
      </c>
      <c r="I371">
        <v>0</v>
      </c>
      <c r="J371">
        <v>0</v>
      </c>
      <c r="K371">
        <v>2612.06</v>
      </c>
      <c r="L371">
        <v>1684.16</v>
      </c>
      <c r="M371">
        <v>927.9</v>
      </c>
      <c r="N371" t="s">
        <v>68</v>
      </c>
      <c r="O371" t="s">
        <v>24</v>
      </c>
      <c r="P371" t="s">
        <v>25</v>
      </c>
      <c r="Q371">
        <v>0.83958333333333335</v>
      </c>
      <c r="R371" t="s">
        <v>27</v>
      </c>
      <c r="S371" t="s">
        <v>4878</v>
      </c>
      <c r="T371" t="s">
        <v>4864</v>
      </c>
      <c r="U371">
        <v>251.73</v>
      </c>
      <c r="V371" t="s">
        <v>5681</v>
      </c>
      <c r="W371" t="s">
        <v>4958</v>
      </c>
      <c r="X371" t="s">
        <v>4973</v>
      </c>
      <c r="Y371" t="s">
        <v>4960</v>
      </c>
      <c r="Z371" t="s">
        <v>5067</v>
      </c>
      <c r="AA371" t="s">
        <v>4962</v>
      </c>
      <c r="AB371">
        <f>YEAR(Sales_Trans_2[[#This Row],[Transaction_Date]])</f>
        <v>2025</v>
      </c>
      <c r="AC371" t="str">
        <f>TEXT(Sales_Trans_2[[#This Row],[Transaction_Date]],"mmm")</f>
        <v>Nov</v>
      </c>
      <c r="AD371">
        <f>MONTH(Sales_Trans_2[[#This Row],[Transaction_Date]])</f>
        <v>11</v>
      </c>
      <c r="AE371" s="19">
        <f>IFERROR(Sales_Trans_2[[#This Row],[Profit]]/Sales_Trans_2[[#This Row],[Sales_Amount]],0)</f>
        <v>0.35523686285919925</v>
      </c>
      <c r="AF371" s="20" t="str">
        <f>IF(Sales_Trans_2[[#This Row],[Discount_Pct]]=0,"0%",
IF(Sales_Trans_2[[#This Row],[Discount_Pct]]&lt;=5,"1-5%",
IF(Sales_Trans_2[[#This Row],[Discount_Pct]]&lt;=10,"6-10%",
IF(Sales_Trans_2[[#This Row],[Discount_Pct]]&lt;=15,"11-15%","&gt;15%"))))</f>
        <v>0%</v>
      </c>
    </row>
    <row r="372" spans="1:32" x14ac:dyDescent="0.25">
      <c r="A372" t="s">
        <v>2266</v>
      </c>
      <c r="B372" s="10">
        <v>45990</v>
      </c>
      <c r="C372" t="s">
        <v>342</v>
      </c>
      <c r="D372" t="s">
        <v>905</v>
      </c>
      <c r="E372" t="s">
        <v>248</v>
      </c>
      <c r="F372" t="s">
        <v>249</v>
      </c>
      <c r="G372">
        <v>7</v>
      </c>
      <c r="H372">
        <v>533.58000000000004</v>
      </c>
      <c r="I372">
        <v>0</v>
      </c>
      <c r="J372">
        <v>0</v>
      </c>
      <c r="K372">
        <v>4295.32</v>
      </c>
      <c r="L372">
        <v>2783.83</v>
      </c>
      <c r="M372">
        <v>1511.49</v>
      </c>
      <c r="N372" t="s">
        <v>47</v>
      </c>
      <c r="O372" t="s">
        <v>24</v>
      </c>
      <c r="P372" t="s">
        <v>25</v>
      </c>
      <c r="Q372">
        <v>0.63541666666666663</v>
      </c>
      <c r="R372" t="s">
        <v>27</v>
      </c>
      <c r="S372" t="s">
        <v>4686</v>
      </c>
      <c r="T372" t="s">
        <v>4672</v>
      </c>
      <c r="U372">
        <v>464.41</v>
      </c>
      <c r="V372" t="s">
        <v>5174</v>
      </c>
      <c r="W372" t="s">
        <v>4958</v>
      </c>
      <c r="X372" t="s">
        <v>5316</v>
      </c>
      <c r="Y372" t="s">
        <v>5011</v>
      </c>
      <c r="Z372" t="s">
        <v>5317</v>
      </c>
      <c r="AA372" t="s">
        <v>4962</v>
      </c>
      <c r="AB372">
        <f>YEAR(Sales_Trans_2[[#This Row],[Transaction_Date]])</f>
        <v>2025</v>
      </c>
      <c r="AC372" t="str">
        <f>TEXT(Sales_Trans_2[[#This Row],[Transaction_Date]],"mmm")</f>
        <v>Nov</v>
      </c>
      <c r="AD372">
        <f>MONTH(Sales_Trans_2[[#This Row],[Transaction_Date]])</f>
        <v>11</v>
      </c>
      <c r="AE372" s="19">
        <f>IFERROR(Sales_Trans_2[[#This Row],[Profit]]/Sales_Trans_2[[#This Row],[Sales_Amount]],0)</f>
        <v>0.35189229207602696</v>
      </c>
      <c r="AF372" s="20" t="str">
        <f>IF(Sales_Trans_2[[#This Row],[Discount_Pct]]=0,"0%",
IF(Sales_Trans_2[[#This Row],[Discount_Pct]]&lt;=5,"1-5%",
IF(Sales_Trans_2[[#This Row],[Discount_Pct]]&lt;=10,"6-10%",
IF(Sales_Trans_2[[#This Row],[Discount_Pct]]&lt;=15,"11-15%","&gt;15%"))))</f>
        <v>0%</v>
      </c>
    </row>
    <row r="373" spans="1:32" x14ac:dyDescent="0.25">
      <c r="A373" t="s">
        <v>2191</v>
      </c>
      <c r="B373" s="10">
        <v>45989</v>
      </c>
      <c r="C373" t="s">
        <v>152</v>
      </c>
      <c r="D373" t="s">
        <v>605</v>
      </c>
      <c r="E373" t="s">
        <v>634</v>
      </c>
      <c r="F373" t="s">
        <v>635</v>
      </c>
      <c r="G373">
        <v>6</v>
      </c>
      <c r="H373">
        <v>77.52</v>
      </c>
      <c r="I373">
        <v>0</v>
      </c>
      <c r="J373">
        <v>0</v>
      </c>
      <c r="K373">
        <v>465.12</v>
      </c>
      <c r="L373">
        <v>372.84</v>
      </c>
      <c r="M373">
        <v>92.28</v>
      </c>
      <c r="N373" t="s">
        <v>47</v>
      </c>
      <c r="O373" t="s">
        <v>24</v>
      </c>
      <c r="P373" t="s">
        <v>25</v>
      </c>
      <c r="Q373">
        <v>0.71388888888888891</v>
      </c>
      <c r="R373" t="s">
        <v>49</v>
      </c>
      <c r="S373" t="s">
        <v>4851</v>
      </c>
      <c r="T373" t="s">
        <v>4847</v>
      </c>
      <c r="U373">
        <v>75.680000000000007</v>
      </c>
      <c r="V373" t="s">
        <v>5127</v>
      </c>
      <c r="W373" t="s">
        <v>4958</v>
      </c>
      <c r="X373" t="s">
        <v>5616</v>
      </c>
      <c r="Y373" t="s">
        <v>5011</v>
      </c>
      <c r="Z373" t="s">
        <v>4995</v>
      </c>
      <c r="AA373" t="s">
        <v>4962</v>
      </c>
      <c r="AB373">
        <f>YEAR(Sales_Trans_2[[#This Row],[Transaction_Date]])</f>
        <v>2025</v>
      </c>
      <c r="AC373" t="str">
        <f>TEXT(Sales_Trans_2[[#This Row],[Transaction_Date]],"mmm")</f>
        <v>Nov</v>
      </c>
      <c r="AD373">
        <f>MONTH(Sales_Trans_2[[#This Row],[Transaction_Date]])</f>
        <v>11</v>
      </c>
      <c r="AE373" s="19">
        <f>IFERROR(Sales_Trans_2[[#This Row],[Profit]]/Sales_Trans_2[[#This Row],[Sales_Amount]],0)</f>
        <v>0.19840041279669762</v>
      </c>
      <c r="AF373" s="20" t="str">
        <f>IF(Sales_Trans_2[[#This Row],[Discount_Pct]]=0,"0%",
IF(Sales_Trans_2[[#This Row],[Discount_Pct]]&lt;=5,"1-5%",
IF(Sales_Trans_2[[#This Row],[Discount_Pct]]&lt;=10,"6-10%",
IF(Sales_Trans_2[[#This Row],[Discount_Pct]]&lt;=15,"11-15%","&gt;15%"))))</f>
        <v>0%</v>
      </c>
    </row>
    <row r="374" spans="1:32" x14ac:dyDescent="0.25">
      <c r="A374" t="s">
        <v>1833</v>
      </c>
      <c r="B374" s="10">
        <v>45983</v>
      </c>
      <c r="C374" t="s">
        <v>289</v>
      </c>
      <c r="D374" t="s">
        <v>371</v>
      </c>
      <c r="E374" t="s">
        <v>1233</v>
      </c>
      <c r="F374" t="s">
        <v>1834</v>
      </c>
      <c r="G374">
        <v>6</v>
      </c>
      <c r="H374">
        <v>412.57</v>
      </c>
      <c r="I374">
        <v>0</v>
      </c>
      <c r="J374">
        <v>0</v>
      </c>
      <c r="K374">
        <v>2846.73</v>
      </c>
      <c r="L374">
        <v>1859.88</v>
      </c>
      <c r="M374">
        <v>986.85</v>
      </c>
      <c r="N374" t="s">
        <v>23</v>
      </c>
      <c r="O374" t="s">
        <v>24</v>
      </c>
      <c r="P374" t="s">
        <v>25</v>
      </c>
      <c r="Q374">
        <v>0.71597222222222223</v>
      </c>
      <c r="R374" t="s">
        <v>27</v>
      </c>
      <c r="S374" t="s">
        <v>4714</v>
      </c>
      <c r="T374" t="s">
        <v>4703</v>
      </c>
      <c r="U374">
        <v>380.12</v>
      </c>
      <c r="V374" t="s">
        <v>5118</v>
      </c>
      <c r="W374" t="s">
        <v>4958</v>
      </c>
      <c r="X374" t="s">
        <v>5136</v>
      </c>
      <c r="Y374" t="s">
        <v>4977</v>
      </c>
      <c r="Z374" t="s">
        <v>5290</v>
      </c>
      <c r="AA374" t="s">
        <v>4962</v>
      </c>
      <c r="AB374">
        <f>YEAR(Sales_Trans_2[[#This Row],[Transaction_Date]])</f>
        <v>2025</v>
      </c>
      <c r="AC374" t="str">
        <f>TEXT(Sales_Trans_2[[#This Row],[Transaction_Date]],"mmm")</f>
        <v>Nov</v>
      </c>
      <c r="AD374">
        <f>MONTH(Sales_Trans_2[[#This Row],[Transaction_Date]])</f>
        <v>11</v>
      </c>
      <c r="AE374" s="19">
        <f>IFERROR(Sales_Trans_2[[#This Row],[Profit]]/Sales_Trans_2[[#This Row],[Sales_Amount]],0)</f>
        <v>0.34666090567071695</v>
      </c>
      <c r="AF374" s="20" t="str">
        <f>IF(Sales_Trans_2[[#This Row],[Discount_Pct]]=0,"0%",
IF(Sales_Trans_2[[#This Row],[Discount_Pct]]&lt;=5,"1-5%",
IF(Sales_Trans_2[[#This Row],[Discount_Pct]]&lt;=10,"6-10%",
IF(Sales_Trans_2[[#This Row],[Discount_Pct]]&lt;=15,"11-15%","&gt;15%"))))</f>
        <v>0%</v>
      </c>
    </row>
    <row r="375" spans="1:32" x14ac:dyDescent="0.25">
      <c r="A375" t="s">
        <v>4476</v>
      </c>
      <c r="B375" s="10">
        <v>45983</v>
      </c>
      <c r="C375" t="s">
        <v>2332</v>
      </c>
      <c r="D375" t="s">
        <v>176</v>
      </c>
      <c r="E375" t="s">
        <v>623</v>
      </c>
      <c r="F375" t="s">
        <v>742</v>
      </c>
      <c r="G375">
        <v>7</v>
      </c>
      <c r="H375">
        <v>397.16</v>
      </c>
      <c r="I375">
        <v>0</v>
      </c>
      <c r="J375">
        <v>0</v>
      </c>
      <c r="K375">
        <v>3197.14</v>
      </c>
      <c r="L375">
        <v>2123.87</v>
      </c>
      <c r="M375">
        <v>1073.27</v>
      </c>
      <c r="N375" t="s">
        <v>47</v>
      </c>
      <c r="O375" t="s">
        <v>24</v>
      </c>
      <c r="P375" t="s">
        <v>25</v>
      </c>
      <c r="Q375">
        <v>0.86805555555555558</v>
      </c>
      <c r="R375" t="s">
        <v>27</v>
      </c>
      <c r="S375" t="s">
        <v>4860</v>
      </c>
      <c r="T375" t="s">
        <v>4847</v>
      </c>
      <c r="U375">
        <v>355.64</v>
      </c>
      <c r="V375" t="s">
        <v>5208</v>
      </c>
      <c r="W375" t="s">
        <v>4958</v>
      </c>
      <c r="X375" t="s">
        <v>5198</v>
      </c>
      <c r="Y375" t="s">
        <v>4960</v>
      </c>
      <c r="Z375" t="s">
        <v>5196</v>
      </c>
      <c r="AA375" t="s">
        <v>4962</v>
      </c>
      <c r="AB375">
        <f>YEAR(Sales_Trans_2[[#This Row],[Transaction_Date]])</f>
        <v>2025</v>
      </c>
      <c r="AC375" t="str">
        <f>TEXT(Sales_Trans_2[[#This Row],[Transaction_Date]],"mmm")</f>
        <v>Nov</v>
      </c>
      <c r="AD375">
        <f>MONTH(Sales_Trans_2[[#This Row],[Transaction_Date]])</f>
        <v>11</v>
      </c>
      <c r="AE375" s="19">
        <f>IFERROR(Sales_Trans_2[[#This Row],[Profit]]/Sales_Trans_2[[#This Row],[Sales_Amount]],0)</f>
        <v>0.33569690410804659</v>
      </c>
      <c r="AF375" s="20" t="str">
        <f>IF(Sales_Trans_2[[#This Row],[Discount_Pct]]=0,"0%",
IF(Sales_Trans_2[[#This Row],[Discount_Pct]]&lt;=5,"1-5%",
IF(Sales_Trans_2[[#This Row],[Discount_Pct]]&lt;=10,"6-10%",
IF(Sales_Trans_2[[#This Row],[Discount_Pct]]&lt;=15,"11-15%","&gt;15%"))))</f>
        <v>0%</v>
      </c>
    </row>
    <row r="376" spans="1:32" x14ac:dyDescent="0.25">
      <c r="A376" t="s">
        <v>3972</v>
      </c>
      <c r="B376" s="10">
        <v>45982</v>
      </c>
      <c r="C376" t="s">
        <v>1945</v>
      </c>
      <c r="D376" t="s">
        <v>2768</v>
      </c>
      <c r="E376" t="s">
        <v>72</v>
      </c>
      <c r="F376" t="s">
        <v>1986</v>
      </c>
      <c r="G376">
        <v>4</v>
      </c>
      <c r="H376">
        <v>396.24</v>
      </c>
      <c r="I376">
        <v>0</v>
      </c>
      <c r="J376">
        <v>0</v>
      </c>
      <c r="K376">
        <v>1584.96</v>
      </c>
      <c r="L376">
        <v>1131.96</v>
      </c>
      <c r="M376">
        <v>453</v>
      </c>
      <c r="N376" t="s">
        <v>133</v>
      </c>
      <c r="O376" t="s">
        <v>24</v>
      </c>
      <c r="P376" t="s">
        <v>25</v>
      </c>
      <c r="Q376">
        <v>0.67291666666666672</v>
      </c>
      <c r="R376" t="s">
        <v>49</v>
      </c>
      <c r="S376" t="s">
        <v>4942</v>
      </c>
      <c r="T376" t="s">
        <v>4930</v>
      </c>
      <c r="U376">
        <v>367.25</v>
      </c>
      <c r="V376" t="s">
        <v>5734</v>
      </c>
      <c r="W376" t="s">
        <v>4958</v>
      </c>
      <c r="X376" t="s">
        <v>5030</v>
      </c>
      <c r="Y376" t="s">
        <v>4960</v>
      </c>
      <c r="Z376" t="s">
        <v>5031</v>
      </c>
      <c r="AA376" t="s">
        <v>4962</v>
      </c>
      <c r="AB376">
        <f>YEAR(Sales_Trans_2[[#This Row],[Transaction_Date]])</f>
        <v>2025</v>
      </c>
      <c r="AC376" t="str">
        <f>TEXT(Sales_Trans_2[[#This Row],[Transaction_Date]],"mmm")</f>
        <v>Nov</v>
      </c>
      <c r="AD376">
        <f>MONTH(Sales_Trans_2[[#This Row],[Transaction_Date]])</f>
        <v>11</v>
      </c>
      <c r="AE376" s="19">
        <f>IFERROR(Sales_Trans_2[[#This Row],[Profit]]/Sales_Trans_2[[#This Row],[Sales_Amount]],0)</f>
        <v>0.28581162931556631</v>
      </c>
      <c r="AF376" s="20" t="str">
        <f>IF(Sales_Trans_2[[#This Row],[Discount_Pct]]=0,"0%",
IF(Sales_Trans_2[[#This Row],[Discount_Pct]]&lt;=5,"1-5%",
IF(Sales_Trans_2[[#This Row],[Discount_Pct]]&lt;=10,"6-10%",
IF(Sales_Trans_2[[#This Row],[Discount_Pct]]&lt;=15,"11-15%","&gt;15%"))))</f>
        <v>0%</v>
      </c>
    </row>
    <row r="377" spans="1:32" x14ac:dyDescent="0.25">
      <c r="A377" t="s">
        <v>2779</v>
      </c>
      <c r="B377" s="10">
        <v>45980</v>
      </c>
      <c r="C377" t="s">
        <v>2128</v>
      </c>
      <c r="D377" t="s">
        <v>714</v>
      </c>
      <c r="E377" t="s">
        <v>1109</v>
      </c>
      <c r="F377" t="s">
        <v>1110</v>
      </c>
      <c r="G377">
        <v>8</v>
      </c>
      <c r="H377">
        <v>182.89</v>
      </c>
      <c r="I377">
        <v>0</v>
      </c>
      <c r="J377">
        <v>0</v>
      </c>
      <c r="K377">
        <v>1463.12</v>
      </c>
      <c r="L377">
        <v>993.92</v>
      </c>
      <c r="M377">
        <v>469.2</v>
      </c>
      <c r="N377" t="s">
        <v>23</v>
      </c>
      <c r="O377" t="s">
        <v>24</v>
      </c>
      <c r="P377" t="s">
        <v>25</v>
      </c>
      <c r="Q377">
        <v>0.7729166666666667</v>
      </c>
      <c r="R377" t="s">
        <v>49</v>
      </c>
      <c r="S377" t="s">
        <v>4653</v>
      </c>
      <c r="T377" t="s">
        <v>4672</v>
      </c>
      <c r="U377">
        <v>161.03</v>
      </c>
      <c r="V377" t="s">
        <v>5665</v>
      </c>
      <c r="W377" t="s">
        <v>4958</v>
      </c>
      <c r="X377" t="s">
        <v>5104</v>
      </c>
      <c r="Y377" t="s">
        <v>4970</v>
      </c>
      <c r="Z377" t="s">
        <v>5105</v>
      </c>
      <c r="AA377" t="s">
        <v>4962</v>
      </c>
      <c r="AB377">
        <f>YEAR(Sales_Trans_2[[#This Row],[Transaction_Date]])</f>
        <v>2025</v>
      </c>
      <c r="AC377" t="str">
        <f>TEXT(Sales_Trans_2[[#This Row],[Transaction_Date]],"mmm")</f>
        <v>Nov</v>
      </c>
      <c r="AD377">
        <f>MONTH(Sales_Trans_2[[#This Row],[Transaction_Date]])</f>
        <v>11</v>
      </c>
      <c r="AE377" s="19">
        <f>IFERROR(Sales_Trans_2[[#This Row],[Profit]]/Sales_Trans_2[[#This Row],[Sales_Amount]],0)</f>
        <v>0.3206845644923178</v>
      </c>
      <c r="AF377" s="20" t="str">
        <f>IF(Sales_Trans_2[[#This Row],[Discount_Pct]]=0,"0%",
IF(Sales_Trans_2[[#This Row],[Discount_Pct]]&lt;=5,"1-5%",
IF(Sales_Trans_2[[#This Row],[Discount_Pct]]&lt;=10,"6-10%",
IF(Sales_Trans_2[[#This Row],[Discount_Pct]]&lt;=15,"11-15%","&gt;15%"))))</f>
        <v>0%</v>
      </c>
    </row>
    <row r="378" spans="1:32" x14ac:dyDescent="0.25">
      <c r="A378" t="s">
        <v>4482</v>
      </c>
      <c r="B378" s="10">
        <v>45911</v>
      </c>
      <c r="C378" t="s">
        <v>319</v>
      </c>
      <c r="D378" t="s">
        <v>371</v>
      </c>
      <c r="E378" t="s">
        <v>1682</v>
      </c>
      <c r="F378" t="s">
        <v>46</v>
      </c>
      <c r="G378">
        <v>6</v>
      </c>
      <c r="H378">
        <v>421.9</v>
      </c>
      <c r="I378">
        <v>0</v>
      </c>
      <c r="J378">
        <v>0</v>
      </c>
      <c r="K378">
        <v>2911.11</v>
      </c>
      <c r="L378">
        <v>1859.88</v>
      </c>
      <c r="M378">
        <v>1051.23</v>
      </c>
      <c r="N378" t="s">
        <v>68</v>
      </c>
      <c r="O378" t="s">
        <v>24</v>
      </c>
      <c r="P378" t="s">
        <v>25</v>
      </c>
      <c r="Q378">
        <v>0.73888888888888893</v>
      </c>
      <c r="R378" t="s">
        <v>27</v>
      </c>
      <c r="S378" t="s">
        <v>4714</v>
      </c>
      <c r="T378" t="s">
        <v>4703</v>
      </c>
      <c r="U378">
        <v>380.12</v>
      </c>
      <c r="V378" t="s">
        <v>5858</v>
      </c>
      <c r="W378" t="s">
        <v>4958</v>
      </c>
      <c r="X378" t="s">
        <v>5422</v>
      </c>
      <c r="Y378" t="s">
        <v>5011</v>
      </c>
      <c r="Z378" t="s">
        <v>5160</v>
      </c>
      <c r="AA378" t="s">
        <v>4962</v>
      </c>
      <c r="AB378">
        <f>YEAR(Sales_Trans_2[[#This Row],[Transaction_Date]])</f>
        <v>2025</v>
      </c>
      <c r="AC378" t="str">
        <f>TEXT(Sales_Trans_2[[#This Row],[Transaction_Date]],"mmm")</f>
        <v>Sep</v>
      </c>
      <c r="AD378">
        <f>MONTH(Sales_Trans_2[[#This Row],[Transaction_Date]])</f>
        <v>9</v>
      </c>
      <c r="AE378" s="19">
        <f>IFERROR(Sales_Trans_2[[#This Row],[Profit]]/Sales_Trans_2[[#This Row],[Sales_Amount]],0)</f>
        <v>0.36110967981285486</v>
      </c>
      <c r="AF378" s="20" t="str">
        <f>IF(Sales_Trans_2[[#This Row],[Discount_Pct]]=0,"0%",
IF(Sales_Trans_2[[#This Row],[Discount_Pct]]&lt;=5,"1-5%",
IF(Sales_Trans_2[[#This Row],[Discount_Pct]]&lt;=10,"6-10%",
IF(Sales_Trans_2[[#This Row],[Discount_Pct]]&lt;=15,"11-15%","&gt;15%"))))</f>
        <v>0%</v>
      </c>
    </row>
    <row r="379" spans="1:32" x14ac:dyDescent="0.25">
      <c r="A379" t="s">
        <v>1406</v>
      </c>
      <c r="B379" s="10">
        <v>45849</v>
      </c>
      <c r="C379" t="s">
        <v>157</v>
      </c>
      <c r="D379" t="s">
        <v>107</v>
      </c>
      <c r="E379" t="s">
        <v>238</v>
      </c>
      <c r="F379" t="s">
        <v>1198</v>
      </c>
      <c r="G379">
        <v>7</v>
      </c>
      <c r="H379">
        <v>64.59</v>
      </c>
      <c r="I379">
        <v>0</v>
      </c>
      <c r="J379">
        <v>0</v>
      </c>
      <c r="K379">
        <v>452.13</v>
      </c>
      <c r="L379">
        <v>337.05</v>
      </c>
      <c r="M379">
        <v>115.08</v>
      </c>
      <c r="N379" t="s">
        <v>23</v>
      </c>
      <c r="O379" t="s">
        <v>24</v>
      </c>
      <c r="P379" t="s">
        <v>25</v>
      </c>
      <c r="Q379">
        <v>0.50902777777777775</v>
      </c>
      <c r="R379" t="s">
        <v>49</v>
      </c>
      <c r="S379" t="s">
        <v>4683</v>
      </c>
      <c r="T379" t="s">
        <v>4672</v>
      </c>
      <c r="U379">
        <v>59.92</v>
      </c>
      <c r="V379" t="s">
        <v>5863</v>
      </c>
      <c r="W379" t="s">
        <v>4958</v>
      </c>
      <c r="X379" t="s">
        <v>5370</v>
      </c>
      <c r="Y379" t="s">
        <v>4970</v>
      </c>
      <c r="Z379" t="s">
        <v>5073</v>
      </c>
      <c r="AA379" t="s">
        <v>4962</v>
      </c>
      <c r="AB379">
        <f>YEAR(Sales_Trans_2[[#This Row],[Transaction_Date]])</f>
        <v>2025</v>
      </c>
      <c r="AC379" t="str">
        <f>TEXT(Sales_Trans_2[[#This Row],[Transaction_Date]],"mmm")</f>
        <v>Jul</v>
      </c>
      <c r="AD379">
        <f>MONTH(Sales_Trans_2[[#This Row],[Transaction_Date]])</f>
        <v>7</v>
      </c>
      <c r="AE379" s="19">
        <f>IFERROR(Sales_Trans_2[[#This Row],[Profit]]/Sales_Trans_2[[#This Row],[Sales_Amount]],0)</f>
        <v>0.25452856479331165</v>
      </c>
      <c r="AF379" s="20" t="str">
        <f>IF(Sales_Trans_2[[#This Row],[Discount_Pct]]=0,"0%",
IF(Sales_Trans_2[[#This Row],[Discount_Pct]]&lt;=5,"1-5%",
IF(Sales_Trans_2[[#This Row],[Discount_Pct]]&lt;=10,"6-10%",
IF(Sales_Trans_2[[#This Row],[Discount_Pct]]&lt;=15,"11-15%","&gt;15%"))))</f>
        <v>0%</v>
      </c>
    </row>
    <row r="380" spans="1:32" x14ac:dyDescent="0.25">
      <c r="A380" t="s">
        <v>3075</v>
      </c>
      <c r="B380" s="10">
        <v>45849</v>
      </c>
      <c r="C380" t="s">
        <v>1062</v>
      </c>
      <c r="D380" t="s">
        <v>2552</v>
      </c>
      <c r="E380" t="s">
        <v>704</v>
      </c>
      <c r="F380" t="s">
        <v>304</v>
      </c>
      <c r="G380">
        <v>8</v>
      </c>
      <c r="H380">
        <v>82.91</v>
      </c>
      <c r="I380">
        <v>0</v>
      </c>
      <c r="J380">
        <v>0</v>
      </c>
      <c r="K380">
        <v>663.28</v>
      </c>
      <c r="L380">
        <v>434</v>
      </c>
      <c r="M380">
        <v>229.28</v>
      </c>
      <c r="N380" t="s">
        <v>23</v>
      </c>
      <c r="O380" t="s">
        <v>24</v>
      </c>
      <c r="P380" t="s">
        <v>25</v>
      </c>
      <c r="Q380">
        <v>0.65625</v>
      </c>
      <c r="R380" t="s">
        <v>49</v>
      </c>
      <c r="S380" t="s">
        <v>4784</v>
      </c>
      <c r="T380" t="s">
        <v>4776</v>
      </c>
      <c r="U380">
        <v>72.930000000000007</v>
      </c>
      <c r="V380" t="s">
        <v>5093</v>
      </c>
      <c r="W380" t="s">
        <v>4958</v>
      </c>
      <c r="X380" t="s">
        <v>5101</v>
      </c>
      <c r="Y380" t="s">
        <v>4970</v>
      </c>
      <c r="Z380" t="s">
        <v>4997</v>
      </c>
      <c r="AA380" t="s">
        <v>4962</v>
      </c>
      <c r="AB380">
        <f>YEAR(Sales_Trans_2[[#This Row],[Transaction_Date]])</f>
        <v>2025</v>
      </c>
      <c r="AC380" t="str">
        <f>TEXT(Sales_Trans_2[[#This Row],[Transaction_Date]],"mmm")</f>
        <v>Jul</v>
      </c>
      <c r="AD380">
        <f>MONTH(Sales_Trans_2[[#This Row],[Transaction_Date]])</f>
        <v>7</v>
      </c>
      <c r="AE380" s="19">
        <f>IFERROR(Sales_Trans_2[[#This Row],[Profit]]/Sales_Trans_2[[#This Row],[Sales_Amount]],0)</f>
        <v>0.34567603425401039</v>
      </c>
      <c r="AF380" s="20" t="str">
        <f>IF(Sales_Trans_2[[#This Row],[Discount_Pct]]=0,"0%",
IF(Sales_Trans_2[[#This Row],[Discount_Pct]]&lt;=5,"1-5%",
IF(Sales_Trans_2[[#This Row],[Discount_Pct]]&lt;=10,"6-10%",
IF(Sales_Trans_2[[#This Row],[Discount_Pct]]&lt;=15,"11-15%","&gt;15%"))))</f>
        <v>0%</v>
      </c>
    </row>
    <row r="381" spans="1:32" x14ac:dyDescent="0.25">
      <c r="A381" t="s">
        <v>1730</v>
      </c>
      <c r="B381" s="10">
        <v>45788</v>
      </c>
      <c r="C381" t="s">
        <v>1731</v>
      </c>
      <c r="D381" t="s">
        <v>944</v>
      </c>
      <c r="E381" t="s">
        <v>120</v>
      </c>
      <c r="F381" t="s">
        <v>524</v>
      </c>
      <c r="G381">
        <v>3</v>
      </c>
      <c r="H381">
        <v>349.11</v>
      </c>
      <c r="I381">
        <v>0</v>
      </c>
      <c r="J381">
        <v>0</v>
      </c>
      <c r="K381">
        <v>1047.33</v>
      </c>
      <c r="L381">
        <v>715.29</v>
      </c>
      <c r="M381">
        <v>332.04</v>
      </c>
      <c r="N381" t="s">
        <v>40</v>
      </c>
      <c r="O381" t="s">
        <v>24</v>
      </c>
      <c r="P381" t="s">
        <v>25</v>
      </c>
      <c r="Q381">
        <v>0.76249999999999996</v>
      </c>
      <c r="R381" t="s">
        <v>49</v>
      </c>
      <c r="S381" t="s">
        <v>4773</v>
      </c>
      <c r="T381" t="s">
        <v>4752</v>
      </c>
      <c r="U381">
        <v>333.54</v>
      </c>
      <c r="V381" t="s">
        <v>5701</v>
      </c>
      <c r="W381" t="s">
        <v>4958</v>
      </c>
      <c r="X381" t="s">
        <v>5238</v>
      </c>
      <c r="Y381" t="s">
        <v>4960</v>
      </c>
      <c r="Z381" t="s">
        <v>5207</v>
      </c>
      <c r="AA381" t="s">
        <v>4962</v>
      </c>
      <c r="AB381">
        <f>YEAR(Sales_Trans_2[[#This Row],[Transaction_Date]])</f>
        <v>2025</v>
      </c>
      <c r="AC381" t="str">
        <f>TEXT(Sales_Trans_2[[#This Row],[Transaction_Date]],"mmm")</f>
        <v>May</v>
      </c>
      <c r="AD381">
        <f>MONTH(Sales_Trans_2[[#This Row],[Transaction_Date]])</f>
        <v>5</v>
      </c>
      <c r="AE381" s="19">
        <f>IFERROR(Sales_Trans_2[[#This Row],[Profit]]/Sales_Trans_2[[#This Row],[Sales_Amount]],0)</f>
        <v>0.31703474549568905</v>
      </c>
      <c r="AF381" s="20" t="str">
        <f>IF(Sales_Trans_2[[#This Row],[Discount_Pct]]=0,"0%",
IF(Sales_Trans_2[[#This Row],[Discount_Pct]]&lt;=5,"1-5%",
IF(Sales_Trans_2[[#This Row],[Discount_Pct]]&lt;=10,"6-10%",
IF(Sales_Trans_2[[#This Row],[Discount_Pct]]&lt;=15,"11-15%","&gt;15%"))))</f>
        <v>0%</v>
      </c>
    </row>
    <row r="382" spans="1:32" x14ac:dyDescent="0.25">
      <c r="A382" t="s">
        <v>1849</v>
      </c>
      <c r="B382" s="10">
        <v>45699</v>
      </c>
      <c r="C382" t="s">
        <v>764</v>
      </c>
      <c r="D382" t="s">
        <v>539</v>
      </c>
      <c r="E382" t="s">
        <v>816</v>
      </c>
      <c r="F382" t="s">
        <v>1589</v>
      </c>
      <c r="G382">
        <v>3</v>
      </c>
      <c r="H382">
        <v>283.39</v>
      </c>
      <c r="I382">
        <v>0</v>
      </c>
      <c r="J382">
        <v>0</v>
      </c>
      <c r="K382">
        <v>977.7</v>
      </c>
      <c r="L382">
        <v>631.55999999999995</v>
      </c>
      <c r="M382">
        <v>346.14</v>
      </c>
      <c r="N382" t="s">
        <v>4971</v>
      </c>
      <c r="O382" t="s">
        <v>24</v>
      </c>
      <c r="P382" t="s">
        <v>25</v>
      </c>
      <c r="Q382">
        <v>0.67083333333333328</v>
      </c>
      <c r="R382" t="s">
        <v>27</v>
      </c>
      <c r="S382" t="s">
        <v>4878</v>
      </c>
      <c r="T382" t="s">
        <v>4864</v>
      </c>
      <c r="U382">
        <v>251.73</v>
      </c>
      <c r="V382" t="s">
        <v>5562</v>
      </c>
      <c r="W382" t="s">
        <v>4958</v>
      </c>
      <c r="X382" t="s">
        <v>5093</v>
      </c>
      <c r="Y382" t="s">
        <v>5011</v>
      </c>
      <c r="Z382" t="s">
        <v>5094</v>
      </c>
      <c r="AA382" t="s">
        <v>4962</v>
      </c>
      <c r="AB382">
        <f>YEAR(Sales_Trans_2[[#This Row],[Transaction_Date]])</f>
        <v>2025</v>
      </c>
      <c r="AC382" t="str">
        <f>TEXT(Sales_Trans_2[[#This Row],[Transaction_Date]],"mmm")</f>
        <v>Feb</v>
      </c>
      <c r="AD382">
        <f>MONTH(Sales_Trans_2[[#This Row],[Transaction_Date]])</f>
        <v>2</v>
      </c>
      <c r="AE382" s="19">
        <f>IFERROR(Sales_Trans_2[[#This Row],[Profit]]/Sales_Trans_2[[#This Row],[Sales_Amount]],0)</f>
        <v>0.35403498005523165</v>
      </c>
      <c r="AF382" s="20" t="str">
        <f>IF(Sales_Trans_2[[#This Row],[Discount_Pct]]=0,"0%",
IF(Sales_Trans_2[[#This Row],[Discount_Pct]]&lt;=5,"1-5%",
IF(Sales_Trans_2[[#This Row],[Discount_Pct]]&lt;=10,"6-10%",
IF(Sales_Trans_2[[#This Row],[Discount_Pct]]&lt;=15,"11-15%","&gt;15%"))))</f>
        <v>0%</v>
      </c>
    </row>
    <row r="383" spans="1:32" x14ac:dyDescent="0.25">
      <c r="A383" t="s">
        <v>4225</v>
      </c>
      <c r="B383" s="10">
        <v>45699</v>
      </c>
      <c r="C383" t="s">
        <v>100</v>
      </c>
      <c r="D383" t="s">
        <v>371</v>
      </c>
      <c r="E383" t="s">
        <v>390</v>
      </c>
      <c r="F383" t="s">
        <v>821</v>
      </c>
      <c r="G383">
        <v>7</v>
      </c>
      <c r="H383">
        <v>389</v>
      </c>
      <c r="I383">
        <v>0</v>
      </c>
      <c r="J383">
        <v>0</v>
      </c>
      <c r="K383">
        <v>3131.45</v>
      </c>
      <c r="L383">
        <v>2169.86</v>
      </c>
      <c r="M383">
        <v>961.59</v>
      </c>
      <c r="N383" t="s">
        <v>23</v>
      </c>
      <c r="O383" t="s">
        <v>24</v>
      </c>
      <c r="P383" t="s">
        <v>25</v>
      </c>
      <c r="Q383">
        <v>0.52986111111111112</v>
      </c>
      <c r="R383" t="s">
        <v>27</v>
      </c>
      <c r="S383" t="s">
        <v>4714</v>
      </c>
      <c r="T383" t="s">
        <v>4703</v>
      </c>
      <c r="U383">
        <v>380.12</v>
      </c>
      <c r="V383" t="s">
        <v>5805</v>
      </c>
      <c r="W383" t="s">
        <v>4958</v>
      </c>
      <c r="X383" t="s">
        <v>5322</v>
      </c>
      <c r="Y383" t="s">
        <v>5007</v>
      </c>
      <c r="Z383" t="s">
        <v>5323</v>
      </c>
      <c r="AA383" t="s">
        <v>4962</v>
      </c>
      <c r="AB383">
        <f>YEAR(Sales_Trans_2[[#This Row],[Transaction_Date]])</f>
        <v>2025</v>
      </c>
      <c r="AC383" t="str">
        <f>TEXT(Sales_Trans_2[[#This Row],[Transaction_Date]],"mmm")</f>
        <v>Feb</v>
      </c>
      <c r="AD383">
        <f>MONTH(Sales_Trans_2[[#This Row],[Transaction_Date]])</f>
        <v>2</v>
      </c>
      <c r="AE383" s="19">
        <f>IFERROR(Sales_Trans_2[[#This Row],[Profit]]/Sales_Trans_2[[#This Row],[Sales_Amount]],0)</f>
        <v>0.30707499720576731</v>
      </c>
      <c r="AF383" s="20" t="str">
        <f>IF(Sales_Trans_2[[#This Row],[Discount_Pct]]=0,"0%",
IF(Sales_Trans_2[[#This Row],[Discount_Pct]]&lt;=5,"1-5%",
IF(Sales_Trans_2[[#This Row],[Discount_Pct]]&lt;=10,"6-10%",
IF(Sales_Trans_2[[#This Row],[Discount_Pct]]&lt;=15,"11-15%","&gt;15%"))))</f>
        <v>0%</v>
      </c>
    </row>
    <row r="384" spans="1:32" x14ac:dyDescent="0.25">
      <c r="A384" t="s">
        <v>3474</v>
      </c>
      <c r="B384" s="10">
        <v>45668</v>
      </c>
      <c r="C384" t="s">
        <v>2662</v>
      </c>
      <c r="D384" t="s">
        <v>2085</v>
      </c>
      <c r="E384" t="s">
        <v>1682</v>
      </c>
      <c r="F384" t="s">
        <v>3475</v>
      </c>
      <c r="G384">
        <v>4</v>
      </c>
      <c r="H384">
        <v>404.15</v>
      </c>
      <c r="I384">
        <v>0</v>
      </c>
      <c r="J384">
        <v>0</v>
      </c>
      <c r="K384">
        <v>1859.09</v>
      </c>
      <c r="L384">
        <v>1276.2</v>
      </c>
      <c r="M384">
        <v>582.89</v>
      </c>
      <c r="N384" t="s">
        <v>68</v>
      </c>
      <c r="O384" t="s">
        <v>24</v>
      </c>
      <c r="P384" t="s">
        <v>25</v>
      </c>
      <c r="Q384">
        <v>0.37569444444444444</v>
      </c>
      <c r="R384" t="s">
        <v>27</v>
      </c>
      <c r="S384" t="s">
        <v>4670</v>
      </c>
      <c r="T384" t="s">
        <v>4805</v>
      </c>
      <c r="U384">
        <v>392.68</v>
      </c>
      <c r="V384" t="s">
        <v>5876</v>
      </c>
      <c r="W384" t="s">
        <v>4958</v>
      </c>
      <c r="X384" t="s">
        <v>5877</v>
      </c>
      <c r="Y384" t="s">
        <v>5011</v>
      </c>
      <c r="Z384" t="s">
        <v>5160</v>
      </c>
      <c r="AA384" t="s">
        <v>4962</v>
      </c>
      <c r="AB384">
        <f>YEAR(Sales_Trans_2[[#This Row],[Transaction_Date]])</f>
        <v>2025</v>
      </c>
      <c r="AC384" t="str">
        <f>TEXT(Sales_Trans_2[[#This Row],[Transaction_Date]],"mmm")</f>
        <v>Jan</v>
      </c>
      <c r="AD384">
        <f>MONTH(Sales_Trans_2[[#This Row],[Transaction_Date]])</f>
        <v>1</v>
      </c>
      <c r="AE384" s="19">
        <f>IFERROR(Sales_Trans_2[[#This Row],[Profit]]/Sales_Trans_2[[#This Row],[Sales_Amount]],0)</f>
        <v>0.31353511664308881</v>
      </c>
      <c r="AF384" s="20" t="str">
        <f>IF(Sales_Trans_2[[#This Row],[Discount_Pct]]=0,"0%",
IF(Sales_Trans_2[[#This Row],[Discount_Pct]]&lt;=5,"1-5%",
IF(Sales_Trans_2[[#This Row],[Discount_Pct]]&lt;=10,"6-10%",
IF(Sales_Trans_2[[#This Row],[Discount_Pct]]&lt;=15,"11-15%","&gt;15%"))))</f>
        <v>0%</v>
      </c>
    </row>
    <row r="385" spans="1:32" x14ac:dyDescent="0.25">
      <c r="A385" t="s">
        <v>4063</v>
      </c>
      <c r="B385" s="10">
        <v>45668</v>
      </c>
      <c r="C385" t="s">
        <v>2672</v>
      </c>
      <c r="D385" t="s">
        <v>503</v>
      </c>
      <c r="E385" t="s">
        <v>187</v>
      </c>
      <c r="F385" t="s">
        <v>1738</v>
      </c>
      <c r="G385">
        <v>6</v>
      </c>
      <c r="H385">
        <v>546.6</v>
      </c>
      <c r="I385">
        <v>0</v>
      </c>
      <c r="J385">
        <v>0</v>
      </c>
      <c r="K385">
        <v>3771.54</v>
      </c>
      <c r="L385">
        <v>2338.8000000000002</v>
      </c>
      <c r="M385">
        <v>1432.74</v>
      </c>
      <c r="N385" t="s">
        <v>47</v>
      </c>
      <c r="O385" t="s">
        <v>24</v>
      </c>
      <c r="P385" t="s">
        <v>25</v>
      </c>
      <c r="Q385">
        <v>0.55347222222222225</v>
      </c>
      <c r="R385" t="s">
        <v>27</v>
      </c>
      <c r="S385" t="s">
        <v>4727</v>
      </c>
      <c r="T385" t="s">
        <v>4703</v>
      </c>
      <c r="U385">
        <v>503.36</v>
      </c>
      <c r="V385" t="s">
        <v>5178</v>
      </c>
      <c r="W385" t="s">
        <v>4958</v>
      </c>
      <c r="X385" t="s">
        <v>5825</v>
      </c>
      <c r="Y385" t="s">
        <v>5018</v>
      </c>
      <c r="Z385" t="s">
        <v>5200</v>
      </c>
      <c r="AA385" t="s">
        <v>4962</v>
      </c>
      <c r="AB385">
        <f>YEAR(Sales_Trans_2[[#This Row],[Transaction_Date]])</f>
        <v>2025</v>
      </c>
      <c r="AC385" t="str">
        <f>TEXT(Sales_Trans_2[[#This Row],[Transaction_Date]],"mmm")</f>
        <v>Jan</v>
      </c>
      <c r="AD385">
        <f>MONTH(Sales_Trans_2[[#This Row],[Transaction_Date]])</f>
        <v>1</v>
      </c>
      <c r="AE385" s="19">
        <f>IFERROR(Sales_Trans_2[[#This Row],[Profit]]/Sales_Trans_2[[#This Row],[Sales_Amount]],0)</f>
        <v>0.37988195803305813</v>
      </c>
      <c r="AF385" s="20" t="str">
        <f>IF(Sales_Trans_2[[#This Row],[Discount_Pct]]=0,"0%",
IF(Sales_Trans_2[[#This Row],[Discount_Pct]]&lt;=5,"1-5%",
IF(Sales_Trans_2[[#This Row],[Discount_Pct]]&lt;=10,"6-10%",
IF(Sales_Trans_2[[#This Row],[Discount_Pct]]&lt;=15,"11-15%","&gt;15%"))))</f>
        <v>0%</v>
      </c>
    </row>
    <row r="386" spans="1:32" x14ac:dyDescent="0.25">
      <c r="A386" t="s">
        <v>1537</v>
      </c>
      <c r="B386" s="10">
        <v>45960</v>
      </c>
      <c r="C386" t="s">
        <v>1538</v>
      </c>
      <c r="D386" t="s">
        <v>1539</v>
      </c>
      <c r="E386" t="s">
        <v>623</v>
      </c>
      <c r="F386" t="s">
        <v>624</v>
      </c>
      <c r="G386">
        <v>6</v>
      </c>
      <c r="H386">
        <v>72.94</v>
      </c>
      <c r="I386">
        <v>0</v>
      </c>
      <c r="J386">
        <v>0</v>
      </c>
      <c r="K386">
        <v>437.64</v>
      </c>
      <c r="L386">
        <v>299.94</v>
      </c>
      <c r="M386">
        <v>137.69999999999999</v>
      </c>
      <c r="N386" t="s">
        <v>47</v>
      </c>
      <c r="O386" t="s">
        <v>24</v>
      </c>
      <c r="P386" t="s">
        <v>25</v>
      </c>
      <c r="Q386">
        <v>0.37638888888888888</v>
      </c>
      <c r="R386" t="s">
        <v>49</v>
      </c>
      <c r="S386" t="s">
        <v>4943</v>
      </c>
      <c r="T386" t="s">
        <v>4930</v>
      </c>
      <c r="U386">
        <v>66.400000000000006</v>
      </c>
      <c r="V386" t="s">
        <v>5681</v>
      </c>
      <c r="W386" t="s">
        <v>4958</v>
      </c>
      <c r="X386" t="s">
        <v>5324</v>
      </c>
      <c r="Y386" t="s">
        <v>5007</v>
      </c>
      <c r="Z386" t="s">
        <v>5196</v>
      </c>
      <c r="AA386" t="s">
        <v>4962</v>
      </c>
      <c r="AB386">
        <f>YEAR(Sales_Trans_2[[#This Row],[Transaction_Date]])</f>
        <v>2025</v>
      </c>
      <c r="AC386" t="str">
        <f>TEXT(Sales_Trans_2[[#This Row],[Transaction_Date]],"mmm")</f>
        <v>Oct</v>
      </c>
      <c r="AD386">
        <f>MONTH(Sales_Trans_2[[#This Row],[Transaction_Date]])</f>
        <v>10</v>
      </c>
      <c r="AE386" s="19">
        <f>IFERROR(Sales_Trans_2[[#This Row],[Profit]]/Sales_Trans_2[[#This Row],[Sales_Amount]],0)</f>
        <v>0.31464217164792979</v>
      </c>
      <c r="AF386" s="20" t="str">
        <f>IF(Sales_Trans_2[[#This Row],[Discount_Pct]]=0,"0%",
IF(Sales_Trans_2[[#This Row],[Discount_Pct]]&lt;=5,"1-5%",
IF(Sales_Trans_2[[#This Row],[Discount_Pct]]&lt;=10,"6-10%",
IF(Sales_Trans_2[[#This Row],[Discount_Pct]]&lt;=15,"11-15%","&gt;15%"))))</f>
        <v>0%</v>
      </c>
    </row>
    <row r="387" spans="1:32" x14ac:dyDescent="0.25">
      <c r="A387" t="s">
        <v>282</v>
      </c>
      <c r="B387" s="10">
        <v>45956</v>
      </c>
      <c r="C387" t="s">
        <v>283</v>
      </c>
      <c r="D387" t="s">
        <v>284</v>
      </c>
      <c r="E387" t="s">
        <v>285</v>
      </c>
      <c r="F387" t="s">
        <v>286</v>
      </c>
      <c r="G387">
        <v>5</v>
      </c>
      <c r="H387">
        <v>76.39</v>
      </c>
      <c r="I387">
        <v>0</v>
      </c>
      <c r="J387">
        <v>0</v>
      </c>
      <c r="K387">
        <v>439.24</v>
      </c>
      <c r="L387">
        <v>271.60000000000002</v>
      </c>
      <c r="M387">
        <v>167.64</v>
      </c>
      <c r="N387" t="s">
        <v>23</v>
      </c>
      <c r="O387" t="s">
        <v>24</v>
      </c>
      <c r="P387" t="s">
        <v>25</v>
      </c>
      <c r="Q387">
        <v>0.69861111111111107</v>
      </c>
      <c r="R387" t="s">
        <v>27</v>
      </c>
      <c r="S387" t="s">
        <v>4791</v>
      </c>
      <c r="T387" t="s">
        <v>4776</v>
      </c>
      <c r="U387">
        <v>42.16</v>
      </c>
      <c r="V387" t="s">
        <v>5891</v>
      </c>
      <c r="W387" t="s">
        <v>4958</v>
      </c>
      <c r="X387" t="s">
        <v>5732</v>
      </c>
      <c r="Y387" t="s">
        <v>5011</v>
      </c>
      <c r="Z387" t="s">
        <v>5112</v>
      </c>
      <c r="AA387" t="s">
        <v>4962</v>
      </c>
      <c r="AB387">
        <f>YEAR(Sales_Trans_2[[#This Row],[Transaction_Date]])</f>
        <v>2025</v>
      </c>
      <c r="AC387" t="str">
        <f>TEXT(Sales_Trans_2[[#This Row],[Transaction_Date]],"mmm")</f>
        <v>Oct</v>
      </c>
      <c r="AD387">
        <f>MONTH(Sales_Trans_2[[#This Row],[Transaction_Date]])</f>
        <v>10</v>
      </c>
      <c r="AE387" s="19">
        <f>IFERROR(Sales_Trans_2[[#This Row],[Profit]]/Sales_Trans_2[[#This Row],[Sales_Amount]],0)</f>
        <v>0.38165922957836257</v>
      </c>
      <c r="AF387" s="20" t="str">
        <f>IF(Sales_Trans_2[[#This Row],[Discount_Pct]]=0,"0%",
IF(Sales_Trans_2[[#This Row],[Discount_Pct]]&lt;=5,"1-5%",
IF(Sales_Trans_2[[#This Row],[Discount_Pct]]&lt;=10,"6-10%",
IF(Sales_Trans_2[[#This Row],[Discount_Pct]]&lt;=15,"11-15%","&gt;15%"))))</f>
        <v>0%</v>
      </c>
    </row>
    <row r="388" spans="1:32" x14ac:dyDescent="0.25">
      <c r="A388" t="s">
        <v>3859</v>
      </c>
      <c r="B388" s="10">
        <v>45954</v>
      </c>
      <c r="C388" t="s">
        <v>1062</v>
      </c>
      <c r="D388" t="s">
        <v>284</v>
      </c>
      <c r="E388" t="s">
        <v>248</v>
      </c>
      <c r="F388" t="s">
        <v>249</v>
      </c>
      <c r="G388">
        <v>8</v>
      </c>
      <c r="H388">
        <v>78.319999999999993</v>
      </c>
      <c r="I388">
        <v>0</v>
      </c>
      <c r="J388">
        <v>0</v>
      </c>
      <c r="K388">
        <v>626.55999999999995</v>
      </c>
      <c r="L388">
        <v>434.56</v>
      </c>
      <c r="M388">
        <v>192</v>
      </c>
      <c r="N388" t="s">
        <v>133</v>
      </c>
      <c r="O388" t="s">
        <v>24</v>
      </c>
      <c r="P388" t="s">
        <v>25</v>
      </c>
      <c r="Q388">
        <v>0.73958333333333337</v>
      </c>
      <c r="R388" t="s">
        <v>49</v>
      </c>
      <c r="S388" t="s">
        <v>4791</v>
      </c>
      <c r="T388" t="s">
        <v>4776</v>
      </c>
      <c r="U388">
        <v>42.16</v>
      </c>
      <c r="V388" t="s">
        <v>5093</v>
      </c>
      <c r="W388" t="s">
        <v>4958</v>
      </c>
      <c r="X388" t="s">
        <v>5316</v>
      </c>
      <c r="Y388" t="s">
        <v>5011</v>
      </c>
      <c r="Z388" t="s">
        <v>5317</v>
      </c>
      <c r="AA388" t="s">
        <v>4962</v>
      </c>
      <c r="AB388">
        <f>YEAR(Sales_Trans_2[[#This Row],[Transaction_Date]])</f>
        <v>2025</v>
      </c>
      <c r="AC388" t="str">
        <f>TEXT(Sales_Trans_2[[#This Row],[Transaction_Date]],"mmm")</f>
        <v>Oct</v>
      </c>
      <c r="AD388">
        <f>MONTH(Sales_Trans_2[[#This Row],[Transaction_Date]])</f>
        <v>10</v>
      </c>
      <c r="AE388" s="19">
        <f>IFERROR(Sales_Trans_2[[#This Row],[Profit]]/Sales_Trans_2[[#This Row],[Sales_Amount]],0)</f>
        <v>0.30643513789581206</v>
      </c>
      <c r="AF388" s="20" t="str">
        <f>IF(Sales_Trans_2[[#This Row],[Discount_Pct]]=0,"0%",
IF(Sales_Trans_2[[#This Row],[Discount_Pct]]&lt;=5,"1-5%",
IF(Sales_Trans_2[[#This Row],[Discount_Pct]]&lt;=10,"6-10%",
IF(Sales_Trans_2[[#This Row],[Discount_Pct]]&lt;=15,"11-15%","&gt;15%"))))</f>
        <v>0%</v>
      </c>
    </row>
    <row r="389" spans="1:32" x14ac:dyDescent="0.25">
      <c r="A389" t="s">
        <v>1440</v>
      </c>
      <c r="B389" s="10">
        <v>45951</v>
      </c>
      <c r="C389" t="s">
        <v>1441</v>
      </c>
      <c r="D389" t="s">
        <v>65</v>
      </c>
      <c r="E389" t="s">
        <v>153</v>
      </c>
      <c r="F389" t="s">
        <v>182</v>
      </c>
      <c r="G389">
        <v>6</v>
      </c>
      <c r="H389">
        <v>191.09</v>
      </c>
      <c r="I389">
        <v>0</v>
      </c>
      <c r="J389">
        <v>0</v>
      </c>
      <c r="K389">
        <v>1146.54</v>
      </c>
      <c r="L389">
        <v>852</v>
      </c>
      <c r="M389">
        <v>294.54000000000002</v>
      </c>
      <c r="N389" t="s">
        <v>4971</v>
      </c>
      <c r="O389" t="s">
        <v>24</v>
      </c>
      <c r="P389" t="s">
        <v>25</v>
      </c>
      <c r="Q389">
        <v>0.39652777777777776</v>
      </c>
      <c r="R389" t="s">
        <v>49</v>
      </c>
      <c r="S389" t="s">
        <v>4719</v>
      </c>
      <c r="T389" t="s">
        <v>4703</v>
      </c>
      <c r="U389">
        <v>172.63</v>
      </c>
      <c r="V389" t="s">
        <v>5092</v>
      </c>
      <c r="W389" t="s">
        <v>4958</v>
      </c>
      <c r="X389" t="s">
        <v>5615</v>
      </c>
      <c r="Y389" t="s">
        <v>4960</v>
      </c>
      <c r="Z389" t="s">
        <v>5126</v>
      </c>
      <c r="AA389" t="s">
        <v>4962</v>
      </c>
      <c r="AB389">
        <f>YEAR(Sales_Trans_2[[#This Row],[Transaction_Date]])</f>
        <v>2025</v>
      </c>
      <c r="AC389" t="str">
        <f>TEXT(Sales_Trans_2[[#This Row],[Transaction_Date]],"mmm")</f>
        <v>Oct</v>
      </c>
      <c r="AD389">
        <f>MONTH(Sales_Trans_2[[#This Row],[Transaction_Date]])</f>
        <v>10</v>
      </c>
      <c r="AE389" s="19">
        <f>IFERROR(Sales_Trans_2[[#This Row],[Profit]]/Sales_Trans_2[[#This Row],[Sales_Amount]],0)</f>
        <v>0.25689465696792091</v>
      </c>
      <c r="AF389" s="20" t="str">
        <f>IF(Sales_Trans_2[[#This Row],[Discount_Pct]]=0,"0%",
IF(Sales_Trans_2[[#This Row],[Discount_Pct]]&lt;=5,"1-5%",
IF(Sales_Trans_2[[#This Row],[Discount_Pct]]&lt;=10,"6-10%",
IF(Sales_Trans_2[[#This Row],[Discount_Pct]]&lt;=15,"11-15%","&gt;15%"))))</f>
        <v>0%</v>
      </c>
    </row>
    <row r="390" spans="1:32" x14ac:dyDescent="0.25">
      <c r="A390" t="s">
        <v>3160</v>
      </c>
      <c r="B390" s="10">
        <v>45944</v>
      </c>
      <c r="C390" t="s">
        <v>1496</v>
      </c>
      <c r="D390" t="s">
        <v>399</v>
      </c>
      <c r="E390" t="s">
        <v>1247</v>
      </c>
      <c r="F390" t="s">
        <v>474</v>
      </c>
      <c r="G390">
        <v>8</v>
      </c>
      <c r="H390">
        <v>109.92</v>
      </c>
      <c r="I390">
        <v>0</v>
      </c>
      <c r="J390">
        <v>0</v>
      </c>
      <c r="K390">
        <v>879.36</v>
      </c>
      <c r="L390">
        <v>688.4</v>
      </c>
      <c r="M390">
        <v>190.96</v>
      </c>
      <c r="N390" t="s">
        <v>40</v>
      </c>
      <c r="O390" t="s">
        <v>24</v>
      </c>
      <c r="P390" t="s">
        <v>25</v>
      </c>
      <c r="Q390">
        <v>0.90972222222222221</v>
      </c>
      <c r="R390" t="s">
        <v>49</v>
      </c>
      <c r="S390" t="s">
        <v>4693</v>
      </c>
      <c r="T390" t="s">
        <v>4672</v>
      </c>
      <c r="U390">
        <v>99.93</v>
      </c>
      <c r="V390" t="s">
        <v>5123</v>
      </c>
      <c r="W390" t="s">
        <v>4958</v>
      </c>
      <c r="X390" t="s">
        <v>5335</v>
      </c>
      <c r="Y390" t="s">
        <v>4960</v>
      </c>
      <c r="Z390" t="s">
        <v>5336</v>
      </c>
      <c r="AA390" t="s">
        <v>4962</v>
      </c>
      <c r="AB390">
        <f>YEAR(Sales_Trans_2[[#This Row],[Transaction_Date]])</f>
        <v>2025</v>
      </c>
      <c r="AC390" t="str">
        <f>TEXT(Sales_Trans_2[[#This Row],[Transaction_Date]],"mmm")</f>
        <v>Oct</v>
      </c>
      <c r="AD390">
        <f>MONTH(Sales_Trans_2[[#This Row],[Transaction_Date]])</f>
        <v>10</v>
      </c>
      <c r="AE390" s="19">
        <f>IFERROR(Sales_Trans_2[[#This Row],[Profit]]/Sales_Trans_2[[#This Row],[Sales_Amount]],0)</f>
        <v>0.21715793304221254</v>
      </c>
      <c r="AF390" s="20" t="str">
        <f>IF(Sales_Trans_2[[#This Row],[Discount_Pct]]=0,"0%",
IF(Sales_Trans_2[[#This Row],[Discount_Pct]]&lt;=5,"1-5%",
IF(Sales_Trans_2[[#This Row],[Discount_Pct]]&lt;=10,"6-10%",
IF(Sales_Trans_2[[#This Row],[Discount_Pct]]&lt;=15,"11-15%","&gt;15%"))))</f>
        <v>0%</v>
      </c>
    </row>
    <row r="391" spans="1:32" x14ac:dyDescent="0.25">
      <c r="A391" t="s">
        <v>4432</v>
      </c>
      <c r="B391" s="10">
        <v>45943</v>
      </c>
      <c r="C391" t="s">
        <v>1708</v>
      </c>
      <c r="D391" t="s">
        <v>1010</v>
      </c>
      <c r="E391" t="s">
        <v>639</v>
      </c>
      <c r="F391" t="s">
        <v>640</v>
      </c>
      <c r="G391">
        <v>8</v>
      </c>
      <c r="H391">
        <v>269.92</v>
      </c>
      <c r="I391">
        <v>0</v>
      </c>
      <c r="J391">
        <v>0</v>
      </c>
      <c r="K391">
        <v>2159.36</v>
      </c>
      <c r="L391">
        <v>1720.24</v>
      </c>
      <c r="M391">
        <v>439.12</v>
      </c>
      <c r="N391" t="s">
        <v>40</v>
      </c>
      <c r="O391" t="s">
        <v>24</v>
      </c>
      <c r="P391" t="s">
        <v>25</v>
      </c>
      <c r="Q391">
        <v>0.72083333333333333</v>
      </c>
      <c r="R391" t="s">
        <v>49</v>
      </c>
      <c r="S391" t="s">
        <v>4821</v>
      </c>
      <c r="T391" t="s">
        <v>4805</v>
      </c>
      <c r="U391">
        <v>261.55</v>
      </c>
      <c r="V391" t="s">
        <v>5545</v>
      </c>
      <c r="W391" t="s">
        <v>4958</v>
      </c>
      <c r="X391" t="s">
        <v>5655</v>
      </c>
      <c r="Y391" t="s">
        <v>5007</v>
      </c>
      <c r="Z391" t="s">
        <v>4986</v>
      </c>
      <c r="AA391" t="s">
        <v>4962</v>
      </c>
      <c r="AB391">
        <f>YEAR(Sales_Trans_2[[#This Row],[Transaction_Date]])</f>
        <v>2025</v>
      </c>
      <c r="AC391" t="str">
        <f>TEXT(Sales_Trans_2[[#This Row],[Transaction_Date]],"mmm")</f>
        <v>Oct</v>
      </c>
      <c r="AD391">
        <f>MONTH(Sales_Trans_2[[#This Row],[Transaction_Date]])</f>
        <v>10</v>
      </c>
      <c r="AE391" s="19">
        <f>IFERROR(Sales_Trans_2[[#This Row],[Profit]]/Sales_Trans_2[[#This Row],[Sales_Amount]],0)</f>
        <v>0.20335655008891523</v>
      </c>
      <c r="AF391" s="20" t="str">
        <f>IF(Sales_Trans_2[[#This Row],[Discount_Pct]]=0,"0%",
IF(Sales_Trans_2[[#This Row],[Discount_Pct]]&lt;=5,"1-5%",
IF(Sales_Trans_2[[#This Row],[Discount_Pct]]&lt;=10,"6-10%",
IF(Sales_Trans_2[[#This Row],[Discount_Pct]]&lt;=15,"11-15%","&gt;15%"))))</f>
        <v>0%</v>
      </c>
    </row>
    <row r="392" spans="1:32" x14ac:dyDescent="0.25">
      <c r="A392" t="s">
        <v>4129</v>
      </c>
      <c r="B392" s="10">
        <v>46001</v>
      </c>
      <c r="C392" t="s">
        <v>283</v>
      </c>
      <c r="D392" t="s">
        <v>745</v>
      </c>
      <c r="E392" t="s">
        <v>913</v>
      </c>
      <c r="F392" t="s">
        <v>1181</v>
      </c>
      <c r="G392">
        <v>5</v>
      </c>
      <c r="H392">
        <v>185.59</v>
      </c>
      <c r="I392">
        <v>0</v>
      </c>
      <c r="J392">
        <v>0</v>
      </c>
      <c r="K392">
        <v>1067.1400000000001</v>
      </c>
      <c r="L392">
        <v>511.15</v>
      </c>
      <c r="M392">
        <v>555.99</v>
      </c>
      <c r="N392" t="s">
        <v>23</v>
      </c>
      <c r="O392" t="s">
        <v>24</v>
      </c>
      <c r="P392" t="s">
        <v>25</v>
      </c>
      <c r="Q392">
        <v>0.59513888888888888</v>
      </c>
      <c r="R392" t="s">
        <v>27</v>
      </c>
      <c r="S392" t="s">
        <v>4666</v>
      </c>
      <c r="T392" t="s">
        <v>4636</v>
      </c>
      <c r="U392">
        <v>168.36</v>
      </c>
      <c r="V392" t="s">
        <v>5891</v>
      </c>
      <c r="W392" t="s">
        <v>4958</v>
      </c>
      <c r="X392" t="s">
        <v>5683</v>
      </c>
      <c r="Y392" t="s">
        <v>4977</v>
      </c>
      <c r="Z392" t="s">
        <v>5063</v>
      </c>
      <c r="AA392" t="s">
        <v>4962</v>
      </c>
      <c r="AB392">
        <f>YEAR(Sales_Trans_2[[#This Row],[Transaction_Date]])</f>
        <v>2025</v>
      </c>
      <c r="AC392" t="str">
        <f>TEXT(Sales_Trans_2[[#This Row],[Transaction_Date]],"mmm")</f>
        <v>Dec</v>
      </c>
      <c r="AD392">
        <f>MONTH(Sales_Trans_2[[#This Row],[Transaction_Date]])</f>
        <v>12</v>
      </c>
      <c r="AE392" s="19">
        <f>IFERROR(Sales_Trans_2[[#This Row],[Profit]]/Sales_Trans_2[[#This Row],[Sales_Amount]],0)</f>
        <v>0.52100942706673914</v>
      </c>
      <c r="AF392" s="20" t="str">
        <f>IF(Sales_Trans_2[[#This Row],[Discount_Pct]]=0,"0%",
IF(Sales_Trans_2[[#This Row],[Discount_Pct]]&lt;=5,"1-5%",
IF(Sales_Trans_2[[#This Row],[Discount_Pct]]&lt;=10,"6-10%",
IF(Sales_Trans_2[[#This Row],[Discount_Pct]]&lt;=15,"11-15%","&gt;15%"))))</f>
        <v>0%</v>
      </c>
    </row>
    <row r="393" spans="1:32" x14ac:dyDescent="0.25">
      <c r="A393" t="s">
        <v>4301</v>
      </c>
      <c r="B393" s="10">
        <v>46001</v>
      </c>
      <c r="C393" t="s">
        <v>1564</v>
      </c>
      <c r="D393" t="s">
        <v>1225</v>
      </c>
      <c r="E393" t="s">
        <v>232</v>
      </c>
      <c r="F393" t="s">
        <v>1132</v>
      </c>
      <c r="G393">
        <v>5</v>
      </c>
      <c r="H393">
        <v>204.15</v>
      </c>
      <c r="I393">
        <v>0</v>
      </c>
      <c r="J393">
        <v>0</v>
      </c>
      <c r="K393">
        <v>1173.8599999999999</v>
      </c>
      <c r="L393">
        <v>538</v>
      </c>
      <c r="M393">
        <v>635.86</v>
      </c>
      <c r="N393" t="s">
        <v>23</v>
      </c>
      <c r="O393" t="s">
        <v>24</v>
      </c>
      <c r="P393" t="s">
        <v>25</v>
      </c>
      <c r="Q393">
        <v>0.55069444444444449</v>
      </c>
      <c r="R393" t="s">
        <v>27</v>
      </c>
      <c r="S393" t="s">
        <v>4664</v>
      </c>
      <c r="T393" t="s">
        <v>4636</v>
      </c>
      <c r="U393">
        <v>182.3</v>
      </c>
      <c r="V393" t="s">
        <v>5237</v>
      </c>
      <c r="W393" t="s">
        <v>4958</v>
      </c>
      <c r="X393" t="s">
        <v>5078</v>
      </c>
      <c r="Y393" t="s">
        <v>4960</v>
      </c>
      <c r="Z393" t="s">
        <v>5079</v>
      </c>
      <c r="AA393" t="s">
        <v>4962</v>
      </c>
      <c r="AB393">
        <f>YEAR(Sales_Trans_2[[#This Row],[Transaction_Date]])</f>
        <v>2025</v>
      </c>
      <c r="AC393" t="str">
        <f>TEXT(Sales_Trans_2[[#This Row],[Transaction_Date]],"mmm")</f>
        <v>Dec</v>
      </c>
      <c r="AD393">
        <f>MONTH(Sales_Trans_2[[#This Row],[Transaction_Date]])</f>
        <v>12</v>
      </c>
      <c r="AE393" s="19">
        <f>IFERROR(Sales_Trans_2[[#This Row],[Profit]]/Sales_Trans_2[[#This Row],[Sales_Amount]],0)</f>
        <v>0.54168299456493962</v>
      </c>
      <c r="AF393" s="20" t="str">
        <f>IF(Sales_Trans_2[[#This Row],[Discount_Pct]]=0,"0%",
IF(Sales_Trans_2[[#This Row],[Discount_Pct]]&lt;=5,"1-5%",
IF(Sales_Trans_2[[#This Row],[Discount_Pct]]&lt;=10,"6-10%",
IF(Sales_Trans_2[[#This Row],[Discount_Pct]]&lt;=15,"11-15%","&gt;15%"))))</f>
        <v>0%</v>
      </c>
    </row>
    <row r="394" spans="1:32" x14ac:dyDescent="0.25">
      <c r="A394" t="s">
        <v>184</v>
      </c>
      <c r="B394" s="10">
        <v>45971</v>
      </c>
      <c r="C394" t="s">
        <v>185</v>
      </c>
      <c r="D394" t="s">
        <v>186</v>
      </c>
      <c r="E394" t="s">
        <v>187</v>
      </c>
      <c r="F394" t="s">
        <v>188</v>
      </c>
      <c r="G394">
        <v>8</v>
      </c>
      <c r="H394">
        <v>235.08</v>
      </c>
      <c r="I394">
        <v>0</v>
      </c>
      <c r="J394">
        <v>0</v>
      </c>
      <c r="K394">
        <v>2162.7399999999998</v>
      </c>
      <c r="L394">
        <v>1416.24</v>
      </c>
      <c r="M394">
        <v>746.5</v>
      </c>
      <c r="N394" t="s">
        <v>40</v>
      </c>
      <c r="O394" t="s">
        <v>24</v>
      </c>
      <c r="P394" t="s">
        <v>25</v>
      </c>
      <c r="Q394">
        <v>0.77152777777777781</v>
      </c>
      <c r="R394" t="s">
        <v>27</v>
      </c>
      <c r="S394" t="s">
        <v>4724</v>
      </c>
      <c r="T394" t="s">
        <v>4703</v>
      </c>
      <c r="U394">
        <v>217.42</v>
      </c>
      <c r="V394" t="s">
        <v>5110</v>
      </c>
      <c r="W394" t="s">
        <v>4958</v>
      </c>
      <c r="X394" t="s">
        <v>5199</v>
      </c>
      <c r="Y394" t="s">
        <v>4960</v>
      </c>
      <c r="Z394" t="s">
        <v>5200</v>
      </c>
      <c r="AA394" t="s">
        <v>4962</v>
      </c>
      <c r="AB394">
        <f>YEAR(Sales_Trans_2[[#This Row],[Transaction_Date]])</f>
        <v>2025</v>
      </c>
      <c r="AC394" t="str">
        <f>TEXT(Sales_Trans_2[[#This Row],[Transaction_Date]],"mmm")</f>
        <v>Nov</v>
      </c>
      <c r="AD394">
        <f>MONTH(Sales_Trans_2[[#This Row],[Transaction_Date]])</f>
        <v>11</v>
      </c>
      <c r="AE394" s="19">
        <f>IFERROR(Sales_Trans_2[[#This Row],[Profit]]/Sales_Trans_2[[#This Row],[Sales_Amount]],0)</f>
        <v>0.34516400491968524</v>
      </c>
      <c r="AF394" s="20" t="str">
        <f>IF(Sales_Trans_2[[#This Row],[Discount_Pct]]=0,"0%",
IF(Sales_Trans_2[[#This Row],[Discount_Pct]]&lt;=5,"1-5%",
IF(Sales_Trans_2[[#This Row],[Discount_Pct]]&lt;=10,"6-10%",
IF(Sales_Trans_2[[#This Row],[Discount_Pct]]&lt;=15,"11-15%","&gt;15%"))))</f>
        <v>0%</v>
      </c>
    </row>
    <row r="395" spans="1:32" x14ac:dyDescent="0.25">
      <c r="A395" t="s">
        <v>3712</v>
      </c>
      <c r="B395" s="10">
        <v>45971</v>
      </c>
      <c r="C395" t="s">
        <v>2541</v>
      </c>
      <c r="D395" t="s">
        <v>572</v>
      </c>
      <c r="E395" t="s">
        <v>350</v>
      </c>
      <c r="F395" t="s">
        <v>1259</v>
      </c>
      <c r="G395">
        <v>4</v>
      </c>
      <c r="H395">
        <v>47.48</v>
      </c>
      <c r="I395">
        <v>0</v>
      </c>
      <c r="J395">
        <v>0</v>
      </c>
      <c r="K395">
        <v>218.41</v>
      </c>
      <c r="L395">
        <v>146.6</v>
      </c>
      <c r="M395">
        <v>71.81</v>
      </c>
      <c r="N395" t="s">
        <v>47</v>
      </c>
      <c r="O395" t="s">
        <v>24</v>
      </c>
      <c r="P395" t="s">
        <v>25</v>
      </c>
      <c r="Q395">
        <v>0.55208333333333337</v>
      </c>
      <c r="R395" t="s">
        <v>27</v>
      </c>
      <c r="S395" t="s">
        <v>4934</v>
      </c>
      <c r="T395" t="s">
        <v>4930</v>
      </c>
      <c r="U395">
        <v>46.76</v>
      </c>
      <c r="V395" t="s">
        <v>5936</v>
      </c>
      <c r="W395" t="s">
        <v>4958</v>
      </c>
      <c r="X395" t="s">
        <v>4980</v>
      </c>
      <c r="Y395" t="s">
        <v>4970</v>
      </c>
      <c r="Z395" t="s">
        <v>4981</v>
      </c>
      <c r="AA395" t="s">
        <v>4962</v>
      </c>
      <c r="AB395">
        <f>YEAR(Sales_Trans_2[[#This Row],[Transaction_Date]])</f>
        <v>2025</v>
      </c>
      <c r="AC395" t="str">
        <f>TEXT(Sales_Trans_2[[#This Row],[Transaction_Date]],"mmm")</f>
        <v>Nov</v>
      </c>
      <c r="AD395">
        <f>MONTH(Sales_Trans_2[[#This Row],[Transaction_Date]])</f>
        <v>11</v>
      </c>
      <c r="AE395" s="19">
        <f>IFERROR(Sales_Trans_2[[#This Row],[Profit]]/Sales_Trans_2[[#This Row],[Sales_Amount]],0)</f>
        <v>0.32878531202783756</v>
      </c>
      <c r="AF395" s="20" t="str">
        <f>IF(Sales_Trans_2[[#This Row],[Discount_Pct]]=0,"0%",
IF(Sales_Trans_2[[#This Row],[Discount_Pct]]&lt;=5,"1-5%",
IF(Sales_Trans_2[[#This Row],[Discount_Pct]]&lt;=10,"6-10%",
IF(Sales_Trans_2[[#This Row],[Discount_Pct]]&lt;=15,"11-15%","&gt;15%"))))</f>
        <v>0%</v>
      </c>
    </row>
    <row r="396" spans="1:32" x14ac:dyDescent="0.25">
      <c r="A396" t="s">
        <v>245</v>
      </c>
      <c r="B396" s="10">
        <v>45910</v>
      </c>
      <c r="C396" t="s">
        <v>246</v>
      </c>
      <c r="D396" t="s">
        <v>247</v>
      </c>
      <c r="E396" t="s">
        <v>248</v>
      </c>
      <c r="F396" t="s">
        <v>249</v>
      </c>
      <c r="G396">
        <v>4</v>
      </c>
      <c r="H396">
        <v>328.56</v>
      </c>
      <c r="I396">
        <v>0</v>
      </c>
      <c r="J396">
        <v>0</v>
      </c>
      <c r="K396">
        <v>1314.24</v>
      </c>
      <c r="L396">
        <v>1086.1199999999999</v>
      </c>
      <c r="M396">
        <v>228.12</v>
      </c>
      <c r="N396" t="s">
        <v>47</v>
      </c>
      <c r="O396" t="s">
        <v>24</v>
      </c>
      <c r="P396" t="s">
        <v>25</v>
      </c>
      <c r="Q396">
        <v>0.50486111111111109</v>
      </c>
      <c r="R396" t="s">
        <v>49</v>
      </c>
      <c r="S396" t="s">
        <v>4897</v>
      </c>
      <c r="T396" t="s">
        <v>4887</v>
      </c>
      <c r="U396">
        <v>223.15</v>
      </c>
      <c r="V396" t="s">
        <v>5183</v>
      </c>
      <c r="W396" t="s">
        <v>4958</v>
      </c>
      <c r="X396" t="s">
        <v>5316</v>
      </c>
      <c r="Y396" t="s">
        <v>5011</v>
      </c>
      <c r="Z396" t="s">
        <v>5317</v>
      </c>
      <c r="AA396" t="s">
        <v>4962</v>
      </c>
      <c r="AB396">
        <f>YEAR(Sales_Trans_2[[#This Row],[Transaction_Date]])</f>
        <v>2025</v>
      </c>
      <c r="AC396" t="str">
        <f>TEXT(Sales_Trans_2[[#This Row],[Transaction_Date]],"mmm")</f>
        <v>Sep</v>
      </c>
      <c r="AD396">
        <f>MONTH(Sales_Trans_2[[#This Row],[Transaction_Date]])</f>
        <v>9</v>
      </c>
      <c r="AE396" s="19">
        <f>IFERROR(Sales_Trans_2[[#This Row],[Profit]]/Sales_Trans_2[[#This Row],[Sales_Amount]],0)</f>
        <v>0.17357560262965668</v>
      </c>
      <c r="AF396" s="20" t="str">
        <f>IF(Sales_Trans_2[[#This Row],[Discount_Pct]]=0,"0%",
IF(Sales_Trans_2[[#This Row],[Discount_Pct]]&lt;=5,"1-5%",
IF(Sales_Trans_2[[#This Row],[Discount_Pct]]&lt;=10,"6-10%",
IF(Sales_Trans_2[[#This Row],[Discount_Pct]]&lt;=15,"11-15%","&gt;15%"))))</f>
        <v>0%</v>
      </c>
    </row>
    <row r="397" spans="1:32" x14ac:dyDescent="0.25">
      <c r="A397" t="s">
        <v>2972</v>
      </c>
      <c r="B397" s="10">
        <v>45818</v>
      </c>
      <c r="C397" t="s">
        <v>342</v>
      </c>
      <c r="D397" t="s">
        <v>723</v>
      </c>
      <c r="E397" t="s">
        <v>78</v>
      </c>
      <c r="F397" t="s">
        <v>79</v>
      </c>
      <c r="G397">
        <v>4</v>
      </c>
      <c r="H397">
        <v>376.8</v>
      </c>
      <c r="I397">
        <v>0</v>
      </c>
      <c r="J397">
        <v>0</v>
      </c>
      <c r="K397">
        <v>1507.2</v>
      </c>
      <c r="L397">
        <v>1206.28</v>
      </c>
      <c r="M397">
        <v>300.92</v>
      </c>
      <c r="N397" t="s">
        <v>40</v>
      </c>
      <c r="O397" t="s">
        <v>24</v>
      </c>
      <c r="P397" t="s">
        <v>25</v>
      </c>
      <c r="Q397">
        <v>0.7270833333333333</v>
      </c>
      <c r="R397" t="s">
        <v>49</v>
      </c>
      <c r="S397" t="s">
        <v>4844</v>
      </c>
      <c r="T397" t="s">
        <v>4828</v>
      </c>
      <c r="U397">
        <v>376.11</v>
      </c>
      <c r="V397" t="s">
        <v>5174</v>
      </c>
      <c r="W397" t="s">
        <v>4958</v>
      </c>
      <c r="X397" t="s">
        <v>5359</v>
      </c>
      <c r="Y397" t="s">
        <v>4960</v>
      </c>
      <c r="Z397" t="s">
        <v>5360</v>
      </c>
      <c r="AA397" t="s">
        <v>4962</v>
      </c>
      <c r="AB397">
        <f>YEAR(Sales_Trans_2[[#This Row],[Transaction_Date]])</f>
        <v>2025</v>
      </c>
      <c r="AC397" t="str">
        <f>TEXT(Sales_Trans_2[[#This Row],[Transaction_Date]],"mmm")</f>
        <v>Jun</v>
      </c>
      <c r="AD397">
        <f>MONTH(Sales_Trans_2[[#This Row],[Transaction_Date]])</f>
        <v>6</v>
      </c>
      <c r="AE397" s="19">
        <f>IFERROR(Sales_Trans_2[[#This Row],[Profit]]/Sales_Trans_2[[#This Row],[Sales_Amount]],0)</f>
        <v>0.19965498938428874</v>
      </c>
      <c r="AF397" s="20" t="str">
        <f>IF(Sales_Trans_2[[#This Row],[Discount_Pct]]=0,"0%",
IF(Sales_Trans_2[[#This Row],[Discount_Pct]]&lt;=5,"1-5%",
IF(Sales_Trans_2[[#This Row],[Discount_Pct]]&lt;=10,"6-10%",
IF(Sales_Trans_2[[#This Row],[Discount_Pct]]&lt;=15,"11-15%","&gt;15%"))))</f>
        <v>0%</v>
      </c>
    </row>
    <row r="398" spans="1:32" x14ac:dyDescent="0.25">
      <c r="A398" t="s">
        <v>2333</v>
      </c>
      <c r="B398" s="10">
        <v>45787</v>
      </c>
      <c r="C398" t="s">
        <v>413</v>
      </c>
      <c r="D398" t="s">
        <v>1382</v>
      </c>
      <c r="E398" t="s">
        <v>148</v>
      </c>
      <c r="F398" t="s">
        <v>149</v>
      </c>
      <c r="G398">
        <v>5</v>
      </c>
      <c r="H398">
        <v>337.13</v>
      </c>
      <c r="I398">
        <v>0</v>
      </c>
      <c r="J398">
        <v>0</v>
      </c>
      <c r="K398">
        <v>1938.5</v>
      </c>
      <c r="L398">
        <v>1175.25</v>
      </c>
      <c r="M398">
        <v>763.25</v>
      </c>
      <c r="N398" t="s">
        <v>47</v>
      </c>
      <c r="O398" t="s">
        <v>24</v>
      </c>
      <c r="P398" t="s">
        <v>25</v>
      </c>
      <c r="Q398">
        <v>0.38472222222222224</v>
      </c>
      <c r="R398" t="s">
        <v>27</v>
      </c>
      <c r="S398" t="s">
        <v>4774</v>
      </c>
      <c r="T398" t="s">
        <v>4752</v>
      </c>
      <c r="U398">
        <v>317.99</v>
      </c>
      <c r="V398" t="s">
        <v>5812</v>
      </c>
      <c r="W398" t="s">
        <v>4958</v>
      </c>
      <c r="X398" t="s">
        <v>5666</v>
      </c>
      <c r="Y398" t="s">
        <v>4970</v>
      </c>
      <c r="Z398" t="s">
        <v>5135</v>
      </c>
      <c r="AA398" t="s">
        <v>4962</v>
      </c>
      <c r="AB398">
        <f>YEAR(Sales_Trans_2[[#This Row],[Transaction_Date]])</f>
        <v>2025</v>
      </c>
      <c r="AC398" t="str">
        <f>TEXT(Sales_Trans_2[[#This Row],[Transaction_Date]],"mmm")</f>
        <v>May</v>
      </c>
      <c r="AD398">
        <f>MONTH(Sales_Trans_2[[#This Row],[Transaction_Date]])</f>
        <v>5</v>
      </c>
      <c r="AE398" s="19">
        <f>IFERROR(Sales_Trans_2[[#This Row],[Profit]]/Sales_Trans_2[[#This Row],[Sales_Amount]],0)</f>
        <v>0.39373226721692028</v>
      </c>
      <c r="AF398" s="20" t="str">
        <f>IF(Sales_Trans_2[[#This Row],[Discount_Pct]]=0,"0%",
IF(Sales_Trans_2[[#This Row],[Discount_Pct]]&lt;=5,"1-5%",
IF(Sales_Trans_2[[#This Row],[Discount_Pct]]&lt;=10,"6-10%",
IF(Sales_Trans_2[[#This Row],[Discount_Pct]]&lt;=15,"11-15%","&gt;15%"))))</f>
        <v>0%</v>
      </c>
    </row>
    <row r="399" spans="1:32" x14ac:dyDescent="0.25">
      <c r="A399" t="s">
        <v>2268</v>
      </c>
      <c r="B399" s="10">
        <v>45726</v>
      </c>
      <c r="C399" t="s">
        <v>1551</v>
      </c>
      <c r="D399" t="s">
        <v>661</v>
      </c>
      <c r="E399" t="s">
        <v>427</v>
      </c>
      <c r="F399" t="s">
        <v>724</v>
      </c>
      <c r="G399">
        <v>3</v>
      </c>
      <c r="H399">
        <v>242.16</v>
      </c>
      <c r="I399">
        <v>0</v>
      </c>
      <c r="J399">
        <v>0</v>
      </c>
      <c r="K399">
        <v>726.48</v>
      </c>
      <c r="L399">
        <v>577.16999999999996</v>
      </c>
      <c r="M399">
        <v>149.31</v>
      </c>
      <c r="N399" t="s">
        <v>4971</v>
      </c>
      <c r="O399" t="s">
        <v>24</v>
      </c>
      <c r="P399" t="s">
        <v>25</v>
      </c>
      <c r="Q399">
        <v>0.45277777777777778</v>
      </c>
      <c r="R399" t="s">
        <v>49</v>
      </c>
      <c r="S399" t="s">
        <v>4845</v>
      </c>
      <c r="T399" t="s">
        <v>4828</v>
      </c>
      <c r="U399">
        <v>224.28</v>
      </c>
      <c r="V399" t="s">
        <v>5291</v>
      </c>
      <c r="W399" t="s">
        <v>4958</v>
      </c>
      <c r="X399" t="s">
        <v>5398</v>
      </c>
      <c r="Y399" t="s">
        <v>5011</v>
      </c>
      <c r="Z399" t="s">
        <v>5117</v>
      </c>
      <c r="AA399" t="s">
        <v>4962</v>
      </c>
      <c r="AB399">
        <f>YEAR(Sales_Trans_2[[#This Row],[Transaction_Date]])</f>
        <v>2025</v>
      </c>
      <c r="AC399" t="str">
        <f>TEXT(Sales_Trans_2[[#This Row],[Transaction_Date]],"mmm")</f>
        <v>Mar</v>
      </c>
      <c r="AD399">
        <f>MONTH(Sales_Trans_2[[#This Row],[Transaction_Date]])</f>
        <v>3</v>
      </c>
      <c r="AE399" s="19">
        <f>IFERROR(Sales_Trans_2[[#This Row],[Profit]]/Sales_Trans_2[[#This Row],[Sales_Amount]],0)</f>
        <v>0.20552527254707631</v>
      </c>
      <c r="AF399" s="20" t="str">
        <f>IF(Sales_Trans_2[[#This Row],[Discount_Pct]]=0,"0%",
IF(Sales_Trans_2[[#This Row],[Discount_Pct]]&lt;=5,"1-5%",
IF(Sales_Trans_2[[#This Row],[Discount_Pct]]&lt;=10,"6-10%",
IF(Sales_Trans_2[[#This Row],[Discount_Pct]]&lt;=15,"11-15%","&gt;15%"))))</f>
        <v>0%</v>
      </c>
    </row>
    <row r="400" spans="1:32" x14ac:dyDescent="0.25">
      <c r="A400" t="s">
        <v>2454</v>
      </c>
      <c r="B400" s="10">
        <v>45925</v>
      </c>
      <c r="C400" t="s">
        <v>604</v>
      </c>
      <c r="D400" t="s">
        <v>302</v>
      </c>
      <c r="E400" t="s">
        <v>1621</v>
      </c>
      <c r="F400" t="s">
        <v>1622</v>
      </c>
      <c r="G400">
        <v>4</v>
      </c>
      <c r="H400">
        <v>361.94</v>
      </c>
      <c r="I400">
        <v>0</v>
      </c>
      <c r="J400">
        <v>0</v>
      </c>
      <c r="K400">
        <v>1447.76</v>
      </c>
      <c r="L400">
        <v>865.28</v>
      </c>
      <c r="M400">
        <v>582.48</v>
      </c>
      <c r="N400" t="s">
        <v>133</v>
      </c>
      <c r="O400" t="s">
        <v>24</v>
      </c>
      <c r="P400" t="s">
        <v>25</v>
      </c>
      <c r="Q400">
        <v>0.87083333333333335</v>
      </c>
      <c r="R400" t="s">
        <v>49</v>
      </c>
      <c r="S400" t="s">
        <v>4655</v>
      </c>
      <c r="T400" t="s">
        <v>4636</v>
      </c>
      <c r="U400">
        <v>343.56</v>
      </c>
      <c r="V400" t="s">
        <v>5362</v>
      </c>
      <c r="W400" t="s">
        <v>4958</v>
      </c>
      <c r="X400" t="s">
        <v>5048</v>
      </c>
      <c r="Y400" t="s">
        <v>5011</v>
      </c>
      <c r="Z400" t="s">
        <v>5138</v>
      </c>
      <c r="AA400" t="s">
        <v>4962</v>
      </c>
      <c r="AB400">
        <f>YEAR(Sales_Trans_2[[#This Row],[Transaction_Date]])</f>
        <v>2025</v>
      </c>
      <c r="AC400" t="str">
        <f>TEXT(Sales_Trans_2[[#This Row],[Transaction_Date]],"mmm")</f>
        <v>Sep</v>
      </c>
      <c r="AD400">
        <f>MONTH(Sales_Trans_2[[#This Row],[Transaction_Date]])</f>
        <v>9</v>
      </c>
      <c r="AE400" s="19">
        <f>IFERROR(Sales_Trans_2[[#This Row],[Profit]]/Sales_Trans_2[[#This Row],[Sales_Amount]],0)</f>
        <v>0.40233187821185834</v>
      </c>
      <c r="AF400" s="20" t="str">
        <f>IF(Sales_Trans_2[[#This Row],[Discount_Pct]]=0,"0%",
IF(Sales_Trans_2[[#This Row],[Discount_Pct]]&lt;=5,"1-5%",
IF(Sales_Trans_2[[#This Row],[Discount_Pct]]&lt;=10,"6-10%",
IF(Sales_Trans_2[[#This Row],[Discount_Pct]]&lt;=15,"11-15%","&gt;15%"))))</f>
        <v>0%</v>
      </c>
    </row>
    <row r="401" spans="1:32" x14ac:dyDescent="0.25">
      <c r="A401" t="s">
        <v>4566</v>
      </c>
      <c r="B401" s="10">
        <v>45925</v>
      </c>
      <c r="C401" t="s">
        <v>379</v>
      </c>
      <c r="D401" t="s">
        <v>399</v>
      </c>
      <c r="E401" t="s">
        <v>1413</v>
      </c>
      <c r="F401" t="s">
        <v>2803</v>
      </c>
      <c r="G401">
        <v>3</v>
      </c>
      <c r="H401">
        <v>103.11</v>
      </c>
      <c r="I401">
        <v>0</v>
      </c>
      <c r="J401">
        <v>0</v>
      </c>
      <c r="K401">
        <v>309.33</v>
      </c>
      <c r="L401">
        <v>258.14999999999998</v>
      </c>
      <c r="M401">
        <v>51.18</v>
      </c>
      <c r="N401" t="s">
        <v>4971</v>
      </c>
      <c r="O401" t="s">
        <v>24</v>
      </c>
      <c r="P401" t="s">
        <v>25</v>
      </c>
      <c r="Q401">
        <v>0.55972222222222223</v>
      </c>
      <c r="R401" t="s">
        <v>49</v>
      </c>
      <c r="S401" t="s">
        <v>4693</v>
      </c>
      <c r="T401" t="s">
        <v>4672</v>
      </c>
      <c r="U401">
        <v>99.93</v>
      </c>
      <c r="V401" t="s">
        <v>5074</v>
      </c>
      <c r="W401" t="s">
        <v>4958</v>
      </c>
      <c r="X401" t="s">
        <v>5309</v>
      </c>
      <c r="Y401" t="s">
        <v>5018</v>
      </c>
      <c r="Z401" t="s">
        <v>5310</v>
      </c>
      <c r="AA401" t="s">
        <v>4962</v>
      </c>
      <c r="AB401">
        <f>YEAR(Sales_Trans_2[[#This Row],[Transaction_Date]])</f>
        <v>2025</v>
      </c>
      <c r="AC401" t="str">
        <f>TEXT(Sales_Trans_2[[#This Row],[Transaction_Date]],"mmm")</f>
        <v>Sep</v>
      </c>
      <c r="AD401">
        <f>MONTH(Sales_Trans_2[[#This Row],[Transaction_Date]])</f>
        <v>9</v>
      </c>
      <c r="AE401" s="19">
        <f>IFERROR(Sales_Trans_2[[#This Row],[Profit]]/Sales_Trans_2[[#This Row],[Sales_Amount]],0)</f>
        <v>0.16545436912035691</v>
      </c>
      <c r="AF401" s="20" t="str">
        <f>IF(Sales_Trans_2[[#This Row],[Discount_Pct]]=0,"0%",
IF(Sales_Trans_2[[#This Row],[Discount_Pct]]&lt;=5,"1-5%",
IF(Sales_Trans_2[[#This Row],[Discount_Pct]]&lt;=10,"6-10%",
IF(Sales_Trans_2[[#This Row],[Discount_Pct]]&lt;=15,"11-15%","&gt;15%"))))</f>
        <v>0%</v>
      </c>
    </row>
    <row r="402" spans="1:32" x14ac:dyDescent="0.25">
      <c r="A402" t="s">
        <v>2230</v>
      </c>
      <c r="B402" s="10">
        <v>45923</v>
      </c>
      <c r="C402" t="s">
        <v>487</v>
      </c>
      <c r="D402" t="s">
        <v>566</v>
      </c>
      <c r="E402" t="s">
        <v>857</v>
      </c>
      <c r="F402" t="s">
        <v>121</v>
      </c>
      <c r="G402">
        <v>6</v>
      </c>
      <c r="H402">
        <v>356.52</v>
      </c>
      <c r="I402">
        <v>0</v>
      </c>
      <c r="J402">
        <v>0</v>
      </c>
      <c r="K402">
        <v>2139.12</v>
      </c>
      <c r="L402">
        <v>1532.94</v>
      </c>
      <c r="M402">
        <v>606.17999999999995</v>
      </c>
      <c r="N402" t="s">
        <v>23</v>
      </c>
      <c r="O402" t="s">
        <v>24</v>
      </c>
      <c r="P402" t="s">
        <v>25</v>
      </c>
      <c r="Q402">
        <v>0.83125000000000004</v>
      </c>
      <c r="R402" t="s">
        <v>49</v>
      </c>
      <c r="S402" t="s">
        <v>4767</v>
      </c>
      <c r="T402" t="s">
        <v>4752</v>
      </c>
      <c r="U402">
        <v>328.59</v>
      </c>
      <c r="V402" t="s">
        <v>5337</v>
      </c>
      <c r="W402" t="s">
        <v>4958</v>
      </c>
      <c r="X402" t="s">
        <v>5036</v>
      </c>
      <c r="Y402" t="s">
        <v>5007</v>
      </c>
      <c r="Z402" t="s">
        <v>5037</v>
      </c>
      <c r="AA402" t="s">
        <v>4962</v>
      </c>
      <c r="AB402">
        <f>YEAR(Sales_Trans_2[[#This Row],[Transaction_Date]])</f>
        <v>2025</v>
      </c>
      <c r="AC402" t="str">
        <f>TEXT(Sales_Trans_2[[#This Row],[Transaction_Date]],"mmm")</f>
        <v>Sep</v>
      </c>
      <c r="AD402">
        <f>MONTH(Sales_Trans_2[[#This Row],[Transaction_Date]])</f>
        <v>9</v>
      </c>
      <c r="AE402" s="19">
        <f>IFERROR(Sales_Trans_2[[#This Row],[Profit]]/Sales_Trans_2[[#This Row],[Sales_Amount]],0)</f>
        <v>0.28337821160103221</v>
      </c>
      <c r="AF402" s="20" t="str">
        <f>IF(Sales_Trans_2[[#This Row],[Discount_Pct]]=0,"0%",
IF(Sales_Trans_2[[#This Row],[Discount_Pct]]&lt;=5,"1-5%",
IF(Sales_Trans_2[[#This Row],[Discount_Pct]]&lt;=10,"6-10%",
IF(Sales_Trans_2[[#This Row],[Discount_Pct]]&lt;=15,"11-15%","&gt;15%"))))</f>
        <v>0%</v>
      </c>
    </row>
    <row r="403" spans="1:32" x14ac:dyDescent="0.25">
      <c r="A403" t="s">
        <v>4113</v>
      </c>
      <c r="B403" s="10">
        <v>45920</v>
      </c>
      <c r="C403" t="s">
        <v>1062</v>
      </c>
      <c r="D403" t="s">
        <v>1650</v>
      </c>
      <c r="E403" t="s">
        <v>1157</v>
      </c>
      <c r="F403" t="s">
        <v>1158</v>
      </c>
      <c r="G403">
        <v>4</v>
      </c>
      <c r="H403">
        <v>240.51</v>
      </c>
      <c r="I403">
        <v>0</v>
      </c>
      <c r="J403">
        <v>0</v>
      </c>
      <c r="K403">
        <v>1106.3499999999999</v>
      </c>
      <c r="L403">
        <v>643.91999999999996</v>
      </c>
      <c r="M403">
        <v>462.43</v>
      </c>
      <c r="N403" t="s">
        <v>40</v>
      </c>
      <c r="O403" t="s">
        <v>24</v>
      </c>
      <c r="P403" t="s">
        <v>25</v>
      </c>
      <c r="Q403">
        <v>0.46875</v>
      </c>
      <c r="R403" t="s">
        <v>27</v>
      </c>
      <c r="S403" t="s">
        <v>4800</v>
      </c>
      <c r="T403" t="s">
        <v>4776</v>
      </c>
      <c r="U403">
        <v>232.2</v>
      </c>
      <c r="V403" t="s">
        <v>5093</v>
      </c>
      <c r="W403" t="s">
        <v>4958</v>
      </c>
      <c r="X403" t="s">
        <v>5179</v>
      </c>
      <c r="Y403" t="s">
        <v>5007</v>
      </c>
      <c r="Z403" t="s">
        <v>5180</v>
      </c>
      <c r="AA403" t="s">
        <v>4962</v>
      </c>
      <c r="AB403">
        <f>YEAR(Sales_Trans_2[[#This Row],[Transaction_Date]])</f>
        <v>2025</v>
      </c>
      <c r="AC403" t="str">
        <f>TEXT(Sales_Trans_2[[#This Row],[Transaction_Date]],"mmm")</f>
        <v>Sep</v>
      </c>
      <c r="AD403">
        <f>MONTH(Sales_Trans_2[[#This Row],[Transaction_Date]])</f>
        <v>9</v>
      </c>
      <c r="AE403" s="19">
        <f>IFERROR(Sales_Trans_2[[#This Row],[Profit]]/Sales_Trans_2[[#This Row],[Sales_Amount]],0)</f>
        <v>0.41797803588376198</v>
      </c>
      <c r="AF403" s="20" t="str">
        <f>IF(Sales_Trans_2[[#This Row],[Discount_Pct]]=0,"0%",
IF(Sales_Trans_2[[#This Row],[Discount_Pct]]&lt;=5,"1-5%",
IF(Sales_Trans_2[[#This Row],[Discount_Pct]]&lt;=10,"6-10%",
IF(Sales_Trans_2[[#This Row],[Discount_Pct]]&lt;=15,"11-15%","&gt;15%"))))</f>
        <v>0%</v>
      </c>
    </row>
    <row r="404" spans="1:32" x14ac:dyDescent="0.25">
      <c r="A404" t="s">
        <v>3460</v>
      </c>
      <c r="B404" s="10">
        <v>45919</v>
      </c>
      <c r="C404" t="s">
        <v>2128</v>
      </c>
      <c r="D404" t="s">
        <v>197</v>
      </c>
      <c r="E404" t="s">
        <v>1157</v>
      </c>
      <c r="F404" t="s">
        <v>1158</v>
      </c>
      <c r="G404">
        <v>6</v>
      </c>
      <c r="H404">
        <v>124.54</v>
      </c>
      <c r="I404">
        <v>0</v>
      </c>
      <c r="J404">
        <v>0</v>
      </c>
      <c r="K404">
        <v>747.24</v>
      </c>
      <c r="L404">
        <v>653.52</v>
      </c>
      <c r="M404">
        <v>93.72</v>
      </c>
      <c r="N404" t="s">
        <v>4971</v>
      </c>
      <c r="O404" t="s">
        <v>24</v>
      </c>
      <c r="P404" t="s">
        <v>25</v>
      </c>
      <c r="Q404">
        <v>0.86875000000000002</v>
      </c>
      <c r="R404" t="s">
        <v>49</v>
      </c>
      <c r="S404" t="s">
        <v>4902</v>
      </c>
      <c r="T404" t="s">
        <v>4887</v>
      </c>
      <c r="U404">
        <v>121.9</v>
      </c>
      <c r="V404" t="s">
        <v>5665</v>
      </c>
      <c r="W404" t="s">
        <v>4958</v>
      </c>
      <c r="X404" t="s">
        <v>5179</v>
      </c>
      <c r="Y404" t="s">
        <v>5007</v>
      </c>
      <c r="Z404" t="s">
        <v>5180</v>
      </c>
      <c r="AA404" t="s">
        <v>4962</v>
      </c>
      <c r="AB404">
        <f>YEAR(Sales_Trans_2[[#This Row],[Transaction_Date]])</f>
        <v>2025</v>
      </c>
      <c r="AC404" t="str">
        <f>TEXT(Sales_Trans_2[[#This Row],[Transaction_Date]],"mmm")</f>
        <v>Sep</v>
      </c>
      <c r="AD404">
        <f>MONTH(Sales_Trans_2[[#This Row],[Transaction_Date]])</f>
        <v>9</v>
      </c>
      <c r="AE404" s="19">
        <f>IFERROR(Sales_Trans_2[[#This Row],[Profit]]/Sales_Trans_2[[#This Row],[Sales_Amount]],0)</f>
        <v>0.12542155130881644</v>
      </c>
      <c r="AF404" s="20" t="str">
        <f>IF(Sales_Trans_2[[#This Row],[Discount_Pct]]=0,"0%",
IF(Sales_Trans_2[[#This Row],[Discount_Pct]]&lt;=5,"1-5%",
IF(Sales_Trans_2[[#This Row],[Discount_Pct]]&lt;=10,"6-10%",
IF(Sales_Trans_2[[#This Row],[Discount_Pct]]&lt;=15,"11-15%","&gt;15%"))))</f>
        <v>0%</v>
      </c>
    </row>
    <row r="405" spans="1:32" x14ac:dyDescent="0.25">
      <c r="A405" t="s">
        <v>412</v>
      </c>
      <c r="B405" s="10">
        <v>45918</v>
      </c>
      <c r="C405" t="s">
        <v>413</v>
      </c>
      <c r="D405" t="s">
        <v>414</v>
      </c>
      <c r="E405" t="s">
        <v>415</v>
      </c>
      <c r="F405" t="s">
        <v>416</v>
      </c>
      <c r="G405">
        <v>3</v>
      </c>
      <c r="H405">
        <v>97.24</v>
      </c>
      <c r="I405">
        <v>0</v>
      </c>
      <c r="J405">
        <v>0</v>
      </c>
      <c r="K405">
        <v>291.72000000000003</v>
      </c>
      <c r="L405">
        <v>239.46</v>
      </c>
      <c r="M405">
        <v>52.26</v>
      </c>
      <c r="N405" t="s">
        <v>68</v>
      </c>
      <c r="O405" t="s">
        <v>24</v>
      </c>
      <c r="P405" t="s">
        <v>25</v>
      </c>
      <c r="Q405">
        <v>0.66805555555555551</v>
      </c>
      <c r="R405" t="s">
        <v>49</v>
      </c>
      <c r="S405" t="s">
        <v>4846</v>
      </c>
      <c r="T405" t="s">
        <v>4847</v>
      </c>
      <c r="U405">
        <v>96.72</v>
      </c>
      <c r="V405" t="s">
        <v>5812</v>
      </c>
      <c r="W405" t="s">
        <v>4958</v>
      </c>
      <c r="X405" t="s">
        <v>5174</v>
      </c>
      <c r="Y405" t="s">
        <v>4960</v>
      </c>
      <c r="Z405" t="s">
        <v>5175</v>
      </c>
      <c r="AA405" t="s">
        <v>4962</v>
      </c>
      <c r="AB405">
        <f>YEAR(Sales_Trans_2[[#This Row],[Transaction_Date]])</f>
        <v>2025</v>
      </c>
      <c r="AC405" t="str">
        <f>TEXT(Sales_Trans_2[[#This Row],[Transaction_Date]],"mmm")</f>
        <v>Sep</v>
      </c>
      <c r="AD405">
        <f>MONTH(Sales_Trans_2[[#This Row],[Transaction_Date]])</f>
        <v>9</v>
      </c>
      <c r="AE405" s="19">
        <f>IFERROR(Sales_Trans_2[[#This Row],[Profit]]/Sales_Trans_2[[#This Row],[Sales_Amount]],0)</f>
        <v>0.17914438502673793</v>
      </c>
      <c r="AF405" s="20" t="str">
        <f>IF(Sales_Trans_2[[#This Row],[Discount_Pct]]=0,"0%",
IF(Sales_Trans_2[[#This Row],[Discount_Pct]]&lt;=5,"1-5%",
IF(Sales_Trans_2[[#This Row],[Discount_Pct]]&lt;=10,"6-10%",
IF(Sales_Trans_2[[#This Row],[Discount_Pct]]&lt;=15,"11-15%","&gt;15%"))))</f>
        <v>0%</v>
      </c>
    </row>
    <row r="406" spans="1:32" x14ac:dyDescent="0.25">
      <c r="A406" t="s">
        <v>1947</v>
      </c>
      <c r="B406" s="10">
        <v>45917</v>
      </c>
      <c r="C406" t="s">
        <v>1948</v>
      </c>
      <c r="D406" t="s">
        <v>119</v>
      </c>
      <c r="E406" t="s">
        <v>66</v>
      </c>
      <c r="F406" t="s">
        <v>654</v>
      </c>
      <c r="G406">
        <v>8</v>
      </c>
      <c r="H406">
        <v>145.96</v>
      </c>
      <c r="I406">
        <v>0</v>
      </c>
      <c r="J406">
        <v>0</v>
      </c>
      <c r="K406">
        <v>1167.68</v>
      </c>
      <c r="L406">
        <v>927.28</v>
      </c>
      <c r="M406">
        <v>240.4</v>
      </c>
      <c r="N406" t="s">
        <v>40</v>
      </c>
      <c r="O406" t="s">
        <v>24</v>
      </c>
      <c r="P406" t="s">
        <v>25</v>
      </c>
      <c r="Q406">
        <v>0.72013888888888888</v>
      </c>
      <c r="R406" t="s">
        <v>49</v>
      </c>
      <c r="S406" t="s">
        <v>4722</v>
      </c>
      <c r="T406" t="s">
        <v>4703</v>
      </c>
      <c r="U406">
        <v>141.11000000000001</v>
      </c>
      <c r="V406" t="s">
        <v>5340</v>
      </c>
      <c r="W406" t="s">
        <v>4958</v>
      </c>
      <c r="X406" t="s">
        <v>5028</v>
      </c>
      <c r="Y406" t="s">
        <v>4960</v>
      </c>
      <c r="Z406" t="s">
        <v>5155</v>
      </c>
      <c r="AA406" t="s">
        <v>4962</v>
      </c>
      <c r="AB406">
        <f>YEAR(Sales_Trans_2[[#This Row],[Transaction_Date]])</f>
        <v>2025</v>
      </c>
      <c r="AC406" t="str">
        <f>TEXT(Sales_Trans_2[[#This Row],[Transaction_Date]],"mmm")</f>
        <v>Sep</v>
      </c>
      <c r="AD406">
        <f>MONTH(Sales_Trans_2[[#This Row],[Transaction_Date]])</f>
        <v>9</v>
      </c>
      <c r="AE406" s="19">
        <f>IFERROR(Sales_Trans_2[[#This Row],[Profit]]/Sales_Trans_2[[#This Row],[Sales_Amount]],0)</f>
        <v>0.20587832282817209</v>
      </c>
      <c r="AF406" s="20" t="str">
        <f>IF(Sales_Trans_2[[#This Row],[Discount_Pct]]=0,"0%",
IF(Sales_Trans_2[[#This Row],[Discount_Pct]]&lt;=5,"1-5%",
IF(Sales_Trans_2[[#This Row],[Discount_Pct]]&lt;=10,"6-10%",
IF(Sales_Trans_2[[#This Row],[Discount_Pct]]&lt;=15,"11-15%","&gt;15%"))))</f>
        <v>0%</v>
      </c>
    </row>
    <row r="407" spans="1:32" x14ac:dyDescent="0.25">
      <c r="A407" t="s">
        <v>4266</v>
      </c>
      <c r="B407" s="10">
        <v>45916</v>
      </c>
      <c r="C407" t="s">
        <v>565</v>
      </c>
      <c r="D407" t="s">
        <v>409</v>
      </c>
      <c r="E407" t="s">
        <v>1233</v>
      </c>
      <c r="F407" t="s">
        <v>929</v>
      </c>
      <c r="G407">
        <v>7</v>
      </c>
      <c r="H407">
        <v>343.32</v>
      </c>
      <c r="I407">
        <v>0</v>
      </c>
      <c r="J407">
        <v>0</v>
      </c>
      <c r="K407">
        <v>2403.2399999999998</v>
      </c>
      <c r="L407">
        <v>1293.18</v>
      </c>
      <c r="M407">
        <v>1110.06</v>
      </c>
      <c r="N407" t="s">
        <v>23</v>
      </c>
      <c r="O407" t="s">
        <v>24</v>
      </c>
      <c r="P407" t="s">
        <v>25</v>
      </c>
      <c r="Q407">
        <v>0.37847222222222221</v>
      </c>
      <c r="R407" t="s">
        <v>49</v>
      </c>
      <c r="S407" t="s">
        <v>4635</v>
      </c>
      <c r="T407" t="s">
        <v>4636</v>
      </c>
      <c r="U407">
        <v>299.73</v>
      </c>
      <c r="V407" t="s">
        <v>4972</v>
      </c>
      <c r="W407" t="s">
        <v>4958</v>
      </c>
      <c r="X407" t="s">
        <v>5289</v>
      </c>
      <c r="Y407" t="s">
        <v>4970</v>
      </c>
      <c r="Z407" t="s">
        <v>5290</v>
      </c>
      <c r="AA407" t="s">
        <v>4962</v>
      </c>
      <c r="AB407">
        <f>YEAR(Sales_Trans_2[[#This Row],[Transaction_Date]])</f>
        <v>2025</v>
      </c>
      <c r="AC407" t="str">
        <f>TEXT(Sales_Trans_2[[#This Row],[Transaction_Date]],"mmm")</f>
        <v>Sep</v>
      </c>
      <c r="AD407">
        <f>MONTH(Sales_Trans_2[[#This Row],[Transaction_Date]])</f>
        <v>9</v>
      </c>
      <c r="AE407" s="19">
        <f>IFERROR(Sales_Trans_2[[#This Row],[Profit]]/Sales_Trans_2[[#This Row],[Sales_Amount]],0)</f>
        <v>0.4619014330653618</v>
      </c>
      <c r="AF407" s="20" t="str">
        <f>IF(Sales_Trans_2[[#This Row],[Discount_Pct]]=0,"0%",
IF(Sales_Trans_2[[#This Row],[Discount_Pct]]&lt;=5,"1-5%",
IF(Sales_Trans_2[[#This Row],[Discount_Pct]]&lt;=10,"6-10%",
IF(Sales_Trans_2[[#This Row],[Discount_Pct]]&lt;=15,"11-15%","&gt;15%"))))</f>
        <v>0%</v>
      </c>
    </row>
    <row r="408" spans="1:32" x14ac:dyDescent="0.25">
      <c r="A408" t="s">
        <v>3051</v>
      </c>
      <c r="B408" s="10">
        <v>45914</v>
      </c>
      <c r="C408" t="s">
        <v>1731</v>
      </c>
      <c r="D408" t="s">
        <v>765</v>
      </c>
      <c r="E408" t="s">
        <v>400</v>
      </c>
      <c r="F408" t="s">
        <v>1223</v>
      </c>
      <c r="G408">
        <v>8</v>
      </c>
      <c r="H408">
        <v>368.84</v>
      </c>
      <c r="I408">
        <v>0</v>
      </c>
      <c r="J408">
        <v>0</v>
      </c>
      <c r="K408">
        <v>3393.33</v>
      </c>
      <c r="L408">
        <v>2110.8000000000002</v>
      </c>
      <c r="M408">
        <v>1282.53</v>
      </c>
      <c r="N408" t="s">
        <v>68</v>
      </c>
      <c r="O408" t="s">
        <v>24</v>
      </c>
      <c r="P408" t="s">
        <v>25</v>
      </c>
      <c r="Q408">
        <v>0.59305555555555556</v>
      </c>
      <c r="R408" t="s">
        <v>27</v>
      </c>
      <c r="S408" t="s">
        <v>4811</v>
      </c>
      <c r="T408" t="s">
        <v>4805</v>
      </c>
      <c r="U408">
        <v>340.25</v>
      </c>
      <c r="V408" t="s">
        <v>5701</v>
      </c>
      <c r="W408" t="s">
        <v>4958</v>
      </c>
      <c r="X408" t="s">
        <v>5326</v>
      </c>
      <c r="Y408" t="s">
        <v>4960</v>
      </c>
      <c r="Z408" t="s">
        <v>5003</v>
      </c>
      <c r="AA408" t="s">
        <v>4962</v>
      </c>
      <c r="AB408">
        <f>YEAR(Sales_Trans_2[[#This Row],[Transaction_Date]])</f>
        <v>2025</v>
      </c>
      <c r="AC408" t="str">
        <f>TEXT(Sales_Trans_2[[#This Row],[Transaction_Date]],"mmm")</f>
        <v>Sep</v>
      </c>
      <c r="AD408">
        <f>MONTH(Sales_Trans_2[[#This Row],[Transaction_Date]])</f>
        <v>9</v>
      </c>
      <c r="AE408" s="19">
        <f>IFERROR(Sales_Trans_2[[#This Row],[Profit]]/Sales_Trans_2[[#This Row],[Sales_Amount]],0)</f>
        <v>0.37795616695104811</v>
      </c>
      <c r="AF408" s="20" t="str">
        <f>IF(Sales_Trans_2[[#This Row],[Discount_Pct]]=0,"0%",
IF(Sales_Trans_2[[#This Row],[Discount_Pct]]&lt;=5,"1-5%",
IF(Sales_Trans_2[[#This Row],[Discount_Pct]]&lt;=10,"6-10%",
IF(Sales_Trans_2[[#This Row],[Discount_Pct]]&lt;=15,"11-15%","&gt;15%"))))</f>
        <v>0%</v>
      </c>
    </row>
    <row r="409" spans="1:32" x14ac:dyDescent="0.25">
      <c r="A409" t="s">
        <v>3514</v>
      </c>
      <c r="B409" s="10">
        <v>45914</v>
      </c>
      <c r="C409" t="s">
        <v>1564</v>
      </c>
      <c r="D409" t="s">
        <v>269</v>
      </c>
      <c r="E409" t="s">
        <v>192</v>
      </c>
      <c r="F409" t="s">
        <v>2538</v>
      </c>
      <c r="G409">
        <v>5</v>
      </c>
      <c r="H409">
        <v>157.91999999999999</v>
      </c>
      <c r="I409">
        <v>0</v>
      </c>
      <c r="J409">
        <v>0</v>
      </c>
      <c r="K409">
        <v>908.04</v>
      </c>
      <c r="L409">
        <v>688.2</v>
      </c>
      <c r="M409">
        <v>219.84</v>
      </c>
      <c r="N409" t="s">
        <v>47</v>
      </c>
      <c r="O409" t="s">
        <v>24</v>
      </c>
      <c r="P409" t="s">
        <v>25</v>
      </c>
      <c r="Q409">
        <v>0.54236111111111107</v>
      </c>
      <c r="R409" t="s">
        <v>27</v>
      </c>
      <c r="S409" t="s">
        <v>4835</v>
      </c>
      <c r="T409" t="s">
        <v>4887</v>
      </c>
      <c r="U409">
        <v>155.55000000000001</v>
      </c>
      <c r="V409" t="s">
        <v>5237</v>
      </c>
      <c r="W409" t="s">
        <v>4958</v>
      </c>
      <c r="X409" t="s">
        <v>5428</v>
      </c>
      <c r="Y409" t="s">
        <v>5011</v>
      </c>
      <c r="Z409" t="s">
        <v>5284</v>
      </c>
      <c r="AA409" t="s">
        <v>4962</v>
      </c>
      <c r="AB409">
        <f>YEAR(Sales_Trans_2[[#This Row],[Transaction_Date]])</f>
        <v>2025</v>
      </c>
      <c r="AC409" t="str">
        <f>TEXT(Sales_Trans_2[[#This Row],[Transaction_Date]],"mmm")</f>
        <v>Sep</v>
      </c>
      <c r="AD409">
        <f>MONTH(Sales_Trans_2[[#This Row],[Transaction_Date]])</f>
        <v>9</v>
      </c>
      <c r="AE409" s="19">
        <f>IFERROR(Sales_Trans_2[[#This Row],[Profit]]/Sales_Trans_2[[#This Row],[Sales_Amount]],0)</f>
        <v>0.24210387207612</v>
      </c>
      <c r="AF409" s="20" t="str">
        <f>IF(Sales_Trans_2[[#This Row],[Discount_Pct]]=0,"0%",
IF(Sales_Trans_2[[#This Row],[Discount_Pct]]&lt;=5,"1-5%",
IF(Sales_Trans_2[[#This Row],[Discount_Pct]]&lt;=10,"6-10%",
IF(Sales_Trans_2[[#This Row],[Discount_Pct]]&lt;=15,"11-15%","&gt;15%"))))</f>
        <v>0%</v>
      </c>
    </row>
    <row r="410" spans="1:32" x14ac:dyDescent="0.25">
      <c r="A410" t="s">
        <v>2955</v>
      </c>
      <c r="B410" s="10">
        <v>45909</v>
      </c>
      <c r="C410" t="s">
        <v>538</v>
      </c>
      <c r="D410" t="s">
        <v>44</v>
      </c>
      <c r="E410" t="s">
        <v>544</v>
      </c>
      <c r="F410" t="s">
        <v>545</v>
      </c>
      <c r="G410">
        <v>7</v>
      </c>
      <c r="H410">
        <v>400.62</v>
      </c>
      <c r="I410">
        <v>0</v>
      </c>
      <c r="J410">
        <v>0</v>
      </c>
      <c r="K410">
        <v>2804.34</v>
      </c>
      <c r="L410">
        <v>1655.78</v>
      </c>
      <c r="M410">
        <v>1148.56</v>
      </c>
      <c r="N410" t="s">
        <v>23</v>
      </c>
      <c r="O410" t="s">
        <v>24</v>
      </c>
      <c r="P410" t="s">
        <v>25</v>
      </c>
      <c r="Q410">
        <v>0.5395833333333333</v>
      </c>
      <c r="R410" t="s">
        <v>49</v>
      </c>
      <c r="S410" t="s">
        <v>4650</v>
      </c>
      <c r="T410" t="s">
        <v>4636</v>
      </c>
      <c r="U410">
        <v>398.25</v>
      </c>
      <c r="V410" t="s">
        <v>5521</v>
      </c>
      <c r="W410" t="s">
        <v>4958</v>
      </c>
      <c r="X410" t="s">
        <v>5406</v>
      </c>
      <c r="Y410" t="s">
        <v>4960</v>
      </c>
      <c r="Z410" t="s">
        <v>5407</v>
      </c>
      <c r="AA410" t="s">
        <v>4962</v>
      </c>
      <c r="AB410">
        <f>YEAR(Sales_Trans_2[[#This Row],[Transaction_Date]])</f>
        <v>2025</v>
      </c>
      <c r="AC410" t="str">
        <f>TEXT(Sales_Trans_2[[#This Row],[Transaction_Date]],"mmm")</f>
        <v>Sep</v>
      </c>
      <c r="AD410">
        <f>MONTH(Sales_Trans_2[[#This Row],[Transaction_Date]])</f>
        <v>9</v>
      </c>
      <c r="AE410" s="19">
        <f>IFERROR(Sales_Trans_2[[#This Row],[Profit]]/Sales_Trans_2[[#This Row],[Sales_Amount]],0)</f>
        <v>0.40956517398033043</v>
      </c>
      <c r="AF410" s="20" t="str">
        <f>IF(Sales_Trans_2[[#This Row],[Discount_Pct]]=0,"0%",
IF(Sales_Trans_2[[#This Row],[Discount_Pct]]&lt;=5,"1-5%",
IF(Sales_Trans_2[[#This Row],[Discount_Pct]]&lt;=10,"6-10%",
IF(Sales_Trans_2[[#This Row],[Discount_Pct]]&lt;=15,"11-15%","&gt;15%"))))</f>
        <v>0%</v>
      </c>
    </row>
    <row r="411" spans="1:32" x14ac:dyDescent="0.25">
      <c r="A411" t="s">
        <v>4156</v>
      </c>
      <c r="B411" s="10">
        <v>45786</v>
      </c>
      <c r="C411" t="s">
        <v>413</v>
      </c>
      <c r="D411" t="s">
        <v>84</v>
      </c>
      <c r="E411" t="s">
        <v>415</v>
      </c>
      <c r="F411" t="s">
        <v>3475</v>
      </c>
      <c r="G411">
        <v>8</v>
      </c>
      <c r="H411">
        <v>270.83</v>
      </c>
      <c r="I411">
        <v>0</v>
      </c>
      <c r="J411">
        <v>0</v>
      </c>
      <c r="K411">
        <v>2166.64</v>
      </c>
      <c r="L411">
        <v>1552.48</v>
      </c>
      <c r="M411">
        <v>614.16</v>
      </c>
      <c r="N411" t="s">
        <v>4971</v>
      </c>
      <c r="O411" t="s">
        <v>24</v>
      </c>
      <c r="P411" t="s">
        <v>25</v>
      </c>
      <c r="Q411">
        <v>0.47430555555555554</v>
      </c>
      <c r="R411" t="s">
        <v>49</v>
      </c>
      <c r="S411" t="s">
        <v>4823</v>
      </c>
      <c r="T411" t="s">
        <v>4805</v>
      </c>
      <c r="U411">
        <v>260.93</v>
      </c>
      <c r="V411" t="s">
        <v>5812</v>
      </c>
      <c r="W411" t="s">
        <v>4958</v>
      </c>
      <c r="X411" t="s">
        <v>5877</v>
      </c>
      <c r="Y411" t="s">
        <v>5011</v>
      </c>
      <c r="Z411" t="s">
        <v>5175</v>
      </c>
      <c r="AA411" t="s">
        <v>4962</v>
      </c>
      <c r="AB411">
        <f>YEAR(Sales_Trans_2[[#This Row],[Transaction_Date]])</f>
        <v>2025</v>
      </c>
      <c r="AC411" t="str">
        <f>TEXT(Sales_Trans_2[[#This Row],[Transaction_Date]],"mmm")</f>
        <v>May</v>
      </c>
      <c r="AD411">
        <f>MONTH(Sales_Trans_2[[#This Row],[Transaction_Date]])</f>
        <v>5</v>
      </c>
      <c r="AE411" s="19">
        <f>IFERROR(Sales_Trans_2[[#This Row],[Profit]]/Sales_Trans_2[[#This Row],[Sales_Amount]],0)</f>
        <v>0.2834619503009268</v>
      </c>
      <c r="AF411" s="20" t="str">
        <f>IF(Sales_Trans_2[[#This Row],[Discount_Pct]]=0,"0%",
IF(Sales_Trans_2[[#This Row],[Discount_Pct]]&lt;=5,"1-5%",
IF(Sales_Trans_2[[#This Row],[Discount_Pct]]&lt;=10,"6-10%",
IF(Sales_Trans_2[[#This Row],[Discount_Pct]]&lt;=15,"11-15%","&gt;15%"))))</f>
        <v>0%</v>
      </c>
    </row>
    <row r="412" spans="1:32" x14ac:dyDescent="0.25">
      <c r="A412" t="s">
        <v>2189</v>
      </c>
      <c r="B412" s="10">
        <v>45725</v>
      </c>
      <c r="C412" t="s">
        <v>1409</v>
      </c>
      <c r="D412" t="s">
        <v>269</v>
      </c>
      <c r="E412" t="s">
        <v>600</v>
      </c>
      <c r="F412" t="s">
        <v>328</v>
      </c>
      <c r="G412">
        <v>6</v>
      </c>
      <c r="H412">
        <v>169.75</v>
      </c>
      <c r="I412">
        <v>0</v>
      </c>
      <c r="J412">
        <v>0</v>
      </c>
      <c r="K412">
        <v>1018.5</v>
      </c>
      <c r="L412">
        <v>825.84</v>
      </c>
      <c r="M412">
        <v>192.66</v>
      </c>
      <c r="N412" t="s">
        <v>68</v>
      </c>
      <c r="O412" t="s">
        <v>24</v>
      </c>
      <c r="P412" t="s">
        <v>25</v>
      </c>
      <c r="Q412">
        <v>0.49375000000000002</v>
      </c>
      <c r="R412" t="s">
        <v>49</v>
      </c>
      <c r="S412" t="s">
        <v>4835</v>
      </c>
      <c r="T412" t="s">
        <v>4887</v>
      </c>
      <c r="U412">
        <v>155.55000000000001</v>
      </c>
      <c r="V412" t="s">
        <v>5492</v>
      </c>
      <c r="W412" t="s">
        <v>4958</v>
      </c>
      <c r="X412" t="s">
        <v>5215</v>
      </c>
      <c r="Y412" t="s">
        <v>4960</v>
      </c>
      <c r="Z412" t="s">
        <v>5536</v>
      </c>
      <c r="AA412" t="s">
        <v>4962</v>
      </c>
      <c r="AB412">
        <f>YEAR(Sales_Trans_2[[#This Row],[Transaction_Date]])</f>
        <v>2025</v>
      </c>
      <c r="AC412" t="str">
        <f>TEXT(Sales_Trans_2[[#This Row],[Transaction_Date]],"mmm")</f>
        <v>Mar</v>
      </c>
      <c r="AD412">
        <f>MONTH(Sales_Trans_2[[#This Row],[Transaction_Date]])</f>
        <v>3</v>
      </c>
      <c r="AE412" s="19">
        <f>IFERROR(Sales_Trans_2[[#This Row],[Profit]]/Sales_Trans_2[[#This Row],[Sales_Amount]],0)</f>
        <v>0.18916053019145801</v>
      </c>
      <c r="AF412" s="20" t="str">
        <f>IF(Sales_Trans_2[[#This Row],[Discount_Pct]]=0,"0%",
IF(Sales_Trans_2[[#This Row],[Discount_Pct]]&lt;=5,"1-5%",
IF(Sales_Trans_2[[#This Row],[Discount_Pct]]&lt;=10,"6-10%",
IF(Sales_Trans_2[[#This Row],[Discount_Pct]]&lt;=15,"11-15%","&gt;15%"))))</f>
        <v>0%</v>
      </c>
    </row>
    <row r="413" spans="1:32" x14ac:dyDescent="0.25">
      <c r="A413" t="s">
        <v>3639</v>
      </c>
      <c r="B413" s="10">
        <v>45666</v>
      </c>
      <c r="C413" t="s">
        <v>2138</v>
      </c>
      <c r="D413" t="s">
        <v>2391</v>
      </c>
      <c r="E413" t="s">
        <v>66</v>
      </c>
      <c r="F413" t="s">
        <v>3640</v>
      </c>
      <c r="G413">
        <v>6</v>
      </c>
      <c r="H413">
        <v>156.36000000000001</v>
      </c>
      <c r="I413">
        <v>0</v>
      </c>
      <c r="J413">
        <v>0</v>
      </c>
      <c r="K413">
        <v>938.16</v>
      </c>
      <c r="L413">
        <v>767.88</v>
      </c>
      <c r="M413">
        <v>170.28</v>
      </c>
      <c r="N413" t="s">
        <v>23</v>
      </c>
      <c r="O413" t="s">
        <v>24</v>
      </c>
      <c r="P413" t="s">
        <v>25</v>
      </c>
      <c r="Q413">
        <v>0.77638888888888891</v>
      </c>
      <c r="R413" t="s">
        <v>49</v>
      </c>
      <c r="S413" t="s">
        <v>4885</v>
      </c>
      <c r="T413" t="s">
        <v>4864</v>
      </c>
      <c r="U413">
        <v>150.04</v>
      </c>
      <c r="V413" t="s">
        <v>5302</v>
      </c>
      <c r="W413" t="s">
        <v>4958</v>
      </c>
      <c r="X413" t="s">
        <v>5626</v>
      </c>
      <c r="Y413" t="s">
        <v>5007</v>
      </c>
      <c r="Z413" t="s">
        <v>5155</v>
      </c>
      <c r="AA413" t="s">
        <v>4962</v>
      </c>
      <c r="AB413">
        <f>YEAR(Sales_Trans_2[[#This Row],[Transaction_Date]])</f>
        <v>2025</v>
      </c>
      <c r="AC413" t="str">
        <f>TEXT(Sales_Trans_2[[#This Row],[Transaction_Date]],"mmm")</f>
        <v>Jan</v>
      </c>
      <c r="AD413">
        <f>MONTH(Sales_Trans_2[[#This Row],[Transaction_Date]])</f>
        <v>1</v>
      </c>
      <c r="AE413" s="19">
        <f>IFERROR(Sales_Trans_2[[#This Row],[Profit]]/Sales_Trans_2[[#This Row],[Sales_Amount]],0)</f>
        <v>0.18150422102839603</v>
      </c>
      <c r="AF413" s="20" t="str">
        <f>IF(Sales_Trans_2[[#This Row],[Discount_Pct]]=0,"0%",
IF(Sales_Trans_2[[#This Row],[Discount_Pct]]&lt;=5,"1-5%",
IF(Sales_Trans_2[[#This Row],[Discount_Pct]]&lt;=10,"6-10%",
IF(Sales_Trans_2[[#This Row],[Discount_Pct]]&lt;=15,"11-15%","&gt;15%"))))</f>
        <v>0%</v>
      </c>
    </row>
    <row r="414" spans="1:32" x14ac:dyDescent="0.25">
      <c r="A414" t="s">
        <v>2040</v>
      </c>
      <c r="B414" s="10">
        <v>45894</v>
      </c>
      <c r="C414" t="s">
        <v>1228</v>
      </c>
      <c r="D414" t="s">
        <v>1322</v>
      </c>
      <c r="E414" t="s">
        <v>187</v>
      </c>
      <c r="F414" t="s">
        <v>188</v>
      </c>
      <c r="G414">
        <v>8</v>
      </c>
      <c r="H414">
        <v>239.78</v>
      </c>
      <c r="I414">
        <v>0</v>
      </c>
      <c r="J414">
        <v>0</v>
      </c>
      <c r="K414">
        <v>1918.24</v>
      </c>
      <c r="L414">
        <v>1665.76</v>
      </c>
      <c r="M414">
        <v>252.48</v>
      </c>
      <c r="N414" t="s">
        <v>4971</v>
      </c>
      <c r="O414" t="s">
        <v>24</v>
      </c>
      <c r="P414" t="s">
        <v>25</v>
      </c>
      <c r="Q414">
        <v>0.59305555555555556</v>
      </c>
      <c r="R414" t="s">
        <v>49</v>
      </c>
      <c r="S414" t="s">
        <v>4747</v>
      </c>
      <c r="T414" t="s">
        <v>4729</v>
      </c>
      <c r="U414">
        <v>229.81</v>
      </c>
      <c r="V414" t="s">
        <v>5062</v>
      </c>
      <c r="W414" t="s">
        <v>4958</v>
      </c>
      <c r="X414" t="s">
        <v>5199</v>
      </c>
      <c r="Y414" t="s">
        <v>4960</v>
      </c>
      <c r="Z414" t="s">
        <v>5200</v>
      </c>
      <c r="AA414" t="s">
        <v>4962</v>
      </c>
      <c r="AB414">
        <f>YEAR(Sales_Trans_2[[#This Row],[Transaction_Date]])</f>
        <v>2025</v>
      </c>
      <c r="AC414" t="str">
        <f>TEXT(Sales_Trans_2[[#This Row],[Transaction_Date]],"mmm")</f>
        <v>Aug</v>
      </c>
      <c r="AD414">
        <f>MONTH(Sales_Trans_2[[#This Row],[Transaction_Date]])</f>
        <v>8</v>
      </c>
      <c r="AE414" s="19">
        <f>IFERROR(Sales_Trans_2[[#This Row],[Profit]]/Sales_Trans_2[[#This Row],[Sales_Amount]],0)</f>
        <v>0.13162065226457587</v>
      </c>
      <c r="AF414" s="20" t="str">
        <f>IF(Sales_Trans_2[[#This Row],[Discount_Pct]]=0,"0%",
IF(Sales_Trans_2[[#This Row],[Discount_Pct]]&lt;=5,"1-5%",
IF(Sales_Trans_2[[#This Row],[Discount_Pct]]&lt;=10,"6-10%",
IF(Sales_Trans_2[[#This Row],[Discount_Pct]]&lt;=15,"11-15%","&gt;15%"))))</f>
        <v>0%</v>
      </c>
    </row>
    <row r="415" spans="1:32" x14ac:dyDescent="0.25">
      <c r="A415" t="s">
        <v>547</v>
      </c>
      <c r="B415" s="10">
        <v>45893</v>
      </c>
      <c r="C415" t="s">
        <v>548</v>
      </c>
      <c r="D415" t="s">
        <v>549</v>
      </c>
      <c r="E415" t="s">
        <v>550</v>
      </c>
      <c r="F415" t="s">
        <v>551</v>
      </c>
      <c r="G415">
        <v>8</v>
      </c>
      <c r="H415">
        <v>226.02</v>
      </c>
      <c r="I415">
        <v>0</v>
      </c>
      <c r="J415">
        <v>0</v>
      </c>
      <c r="K415">
        <v>2079.38</v>
      </c>
      <c r="L415">
        <v>1457.36</v>
      </c>
      <c r="M415">
        <v>622.02</v>
      </c>
      <c r="N415" t="s">
        <v>4971</v>
      </c>
      <c r="O415" t="s">
        <v>24</v>
      </c>
      <c r="P415" t="s">
        <v>25</v>
      </c>
      <c r="Q415">
        <v>0.48333333333333334</v>
      </c>
      <c r="R415" t="s">
        <v>27</v>
      </c>
      <c r="S415" t="s">
        <v>4832</v>
      </c>
      <c r="T415" t="s">
        <v>4828</v>
      </c>
      <c r="U415">
        <v>221.61</v>
      </c>
      <c r="V415" t="s">
        <v>4979</v>
      </c>
      <c r="W415" t="s">
        <v>4958</v>
      </c>
      <c r="X415" t="s">
        <v>4959</v>
      </c>
      <c r="Y415" t="s">
        <v>4960</v>
      </c>
      <c r="Z415" t="s">
        <v>4983</v>
      </c>
      <c r="AA415" t="s">
        <v>4962</v>
      </c>
      <c r="AB415">
        <f>YEAR(Sales_Trans_2[[#This Row],[Transaction_Date]])</f>
        <v>2025</v>
      </c>
      <c r="AC415" t="str">
        <f>TEXT(Sales_Trans_2[[#This Row],[Transaction_Date]],"mmm")</f>
        <v>Aug</v>
      </c>
      <c r="AD415">
        <f>MONTH(Sales_Trans_2[[#This Row],[Transaction_Date]])</f>
        <v>8</v>
      </c>
      <c r="AE415" s="19">
        <f>IFERROR(Sales_Trans_2[[#This Row],[Profit]]/Sales_Trans_2[[#This Row],[Sales_Amount]],0)</f>
        <v>0.299137242831998</v>
      </c>
      <c r="AF415" s="20" t="str">
        <f>IF(Sales_Trans_2[[#This Row],[Discount_Pct]]=0,"0%",
IF(Sales_Trans_2[[#This Row],[Discount_Pct]]&lt;=5,"1-5%",
IF(Sales_Trans_2[[#This Row],[Discount_Pct]]&lt;=10,"6-10%",
IF(Sales_Trans_2[[#This Row],[Discount_Pct]]&lt;=15,"11-15%","&gt;15%"))))</f>
        <v>0%</v>
      </c>
    </row>
    <row r="416" spans="1:32" x14ac:dyDescent="0.25">
      <c r="A416" t="s">
        <v>3669</v>
      </c>
      <c r="B416" s="10">
        <v>45888</v>
      </c>
      <c r="C416" t="s">
        <v>2115</v>
      </c>
      <c r="D416" t="s">
        <v>119</v>
      </c>
      <c r="E416" t="s">
        <v>343</v>
      </c>
      <c r="F416" t="s">
        <v>344</v>
      </c>
      <c r="G416">
        <v>8</v>
      </c>
      <c r="H416">
        <v>154.01</v>
      </c>
      <c r="I416">
        <v>0</v>
      </c>
      <c r="J416">
        <v>0</v>
      </c>
      <c r="K416">
        <v>1232.08</v>
      </c>
      <c r="L416">
        <v>927.28</v>
      </c>
      <c r="M416">
        <v>304.8</v>
      </c>
      <c r="N416" t="s">
        <v>40</v>
      </c>
      <c r="O416" t="s">
        <v>24</v>
      </c>
      <c r="P416" t="s">
        <v>25</v>
      </c>
      <c r="Q416">
        <v>0.67013888888888884</v>
      </c>
      <c r="R416" t="s">
        <v>49</v>
      </c>
      <c r="S416" t="s">
        <v>4722</v>
      </c>
      <c r="T416" t="s">
        <v>4703</v>
      </c>
      <c r="U416">
        <v>141.11000000000001</v>
      </c>
      <c r="V416" t="s">
        <v>5650</v>
      </c>
      <c r="W416" t="s">
        <v>4958</v>
      </c>
      <c r="X416" t="s">
        <v>5445</v>
      </c>
      <c r="Y416" t="s">
        <v>4977</v>
      </c>
      <c r="Z416" t="s">
        <v>5446</v>
      </c>
      <c r="AA416" t="s">
        <v>4962</v>
      </c>
      <c r="AB416">
        <f>YEAR(Sales_Trans_2[[#This Row],[Transaction_Date]])</f>
        <v>2025</v>
      </c>
      <c r="AC416" t="str">
        <f>TEXT(Sales_Trans_2[[#This Row],[Transaction_Date]],"mmm")</f>
        <v>Aug</v>
      </c>
      <c r="AD416">
        <f>MONTH(Sales_Trans_2[[#This Row],[Transaction_Date]])</f>
        <v>8</v>
      </c>
      <c r="AE416" s="19">
        <f>IFERROR(Sales_Trans_2[[#This Row],[Profit]]/Sales_Trans_2[[#This Row],[Sales_Amount]],0)</f>
        <v>0.24738653334199082</v>
      </c>
      <c r="AF416" s="20" t="str">
        <f>IF(Sales_Trans_2[[#This Row],[Discount_Pct]]=0,"0%",
IF(Sales_Trans_2[[#This Row],[Discount_Pct]]&lt;=5,"1-5%",
IF(Sales_Trans_2[[#This Row],[Discount_Pct]]&lt;=10,"6-10%",
IF(Sales_Trans_2[[#This Row],[Discount_Pct]]&lt;=15,"11-15%","&gt;15%"))))</f>
        <v>0%</v>
      </c>
    </row>
    <row r="417" spans="1:32" x14ac:dyDescent="0.25">
      <c r="A417" t="s">
        <v>4516</v>
      </c>
      <c r="B417" s="10">
        <v>45882</v>
      </c>
      <c r="C417" t="s">
        <v>1708</v>
      </c>
      <c r="D417" t="s">
        <v>454</v>
      </c>
      <c r="E417" t="s">
        <v>343</v>
      </c>
      <c r="F417" t="s">
        <v>344</v>
      </c>
      <c r="G417">
        <v>3</v>
      </c>
      <c r="H417">
        <v>405.66</v>
      </c>
      <c r="I417">
        <v>0</v>
      </c>
      <c r="J417">
        <v>0</v>
      </c>
      <c r="K417">
        <v>1216.98</v>
      </c>
      <c r="L417">
        <v>931.14</v>
      </c>
      <c r="M417">
        <v>285.83999999999997</v>
      </c>
      <c r="N417" t="s">
        <v>23</v>
      </c>
      <c r="O417" t="s">
        <v>24</v>
      </c>
      <c r="P417" t="s">
        <v>25</v>
      </c>
      <c r="Q417">
        <v>0.80694444444444446</v>
      </c>
      <c r="R417" t="s">
        <v>49</v>
      </c>
      <c r="S417" t="s">
        <v>4853</v>
      </c>
      <c r="T417" t="s">
        <v>4847</v>
      </c>
      <c r="U417">
        <v>365.92</v>
      </c>
      <c r="V417" t="s">
        <v>5545</v>
      </c>
      <c r="W417" t="s">
        <v>4958</v>
      </c>
      <c r="X417" t="s">
        <v>5445</v>
      </c>
      <c r="Y417" t="s">
        <v>4977</v>
      </c>
      <c r="Z417" t="s">
        <v>5446</v>
      </c>
      <c r="AA417" t="s">
        <v>4962</v>
      </c>
      <c r="AB417">
        <f>YEAR(Sales_Trans_2[[#This Row],[Transaction_Date]])</f>
        <v>2025</v>
      </c>
      <c r="AC417" t="str">
        <f>TEXT(Sales_Trans_2[[#This Row],[Transaction_Date]],"mmm")</f>
        <v>Aug</v>
      </c>
      <c r="AD417">
        <f>MONTH(Sales_Trans_2[[#This Row],[Transaction_Date]])</f>
        <v>8</v>
      </c>
      <c r="AE417" s="19">
        <f>IFERROR(Sales_Trans_2[[#This Row],[Profit]]/Sales_Trans_2[[#This Row],[Sales_Amount]],0)</f>
        <v>0.23487649755953258</v>
      </c>
      <c r="AF417" s="20" t="str">
        <f>IF(Sales_Trans_2[[#This Row],[Discount_Pct]]=0,"0%",
IF(Sales_Trans_2[[#This Row],[Discount_Pct]]&lt;=5,"1-5%",
IF(Sales_Trans_2[[#This Row],[Discount_Pct]]&lt;=10,"6-10%",
IF(Sales_Trans_2[[#This Row],[Discount_Pct]]&lt;=15,"11-15%","&gt;15%"))))</f>
        <v>0%</v>
      </c>
    </row>
    <row r="418" spans="1:32" x14ac:dyDescent="0.25">
      <c r="A418" t="s">
        <v>3418</v>
      </c>
      <c r="B418" s="10">
        <v>45969</v>
      </c>
      <c r="C418" t="s">
        <v>342</v>
      </c>
      <c r="D418" t="s">
        <v>158</v>
      </c>
      <c r="E418" t="s">
        <v>60</v>
      </c>
      <c r="F418" t="s">
        <v>1262</v>
      </c>
      <c r="G418">
        <v>6</v>
      </c>
      <c r="H418">
        <v>310.42</v>
      </c>
      <c r="I418">
        <v>0</v>
      </c>
      <c r="J418">
        <v>0</v>
      </c>
      <c r="K418">
        <v>1862.52</v>
      </c>
      <c r="L418">
        <v>1559.58</v>
      </c>
      <c r="M418">
        <v>302.94</v>
      </c>
      <c r="N418" t="s">
        <v>68</v>
      </c>
      <c r="O418" t="s">
        <v>24</v>
      </c>
      <c r="P418" t="s">
        <v>25</v>
      </c>
      <c r="Q418">
        <v>0.78541666666666665</v>
      </c>
      <c r="R418" t="s">
        <v>49</v>
      </c>
      <c r="S418" t="s">
        <v>4871</v>
      </c>
      <c r="T418" t="s">
        <v>4864</v>
      </c>
      <c r="U418">
        <v>306.62</v>
      </c>
      <c r="V418" t="s">
        <v>5174</v>
      </c>
      <c r="W418" t="s">
        <v>4958</v>
      </c>
      <c r="X418" t="s">
        <v>5044</v>
      </c>
      <c r="Y418" t="s">
        <v>4970</v>
      </c>
      <c r="Z418" t="s">
        <v>5051</v>
      </c>
      <c r="AA418" t="s">
        <v>4962</v>
      </c>
      <c r="AB418">
        <f>YEAR(Sales_Trans_2[[#This Row],[Transaction_Date]])</f>
        <v>2025</v>
      </c>
      <c r="AC418" t="str">
        <f>TEXT(Sales_Trans_2[[#This Row],[Transaction_Date]],"mmm")</f>
        <v>Nov</v>
      </c>
      <c r="AD418">
        <f>MONTH(Sales_Trans_2[[#This Row],[Transaction_Date]])</f>
        <v>11</v>
      </c>
      <c r="AE418" s="19">
        <f>IFERROR(Sales_Trans_2[[#This Row],[Profit]]/Sales_Trans_2[[#This Row],[Sales_Amount]],0)</f>
        <v>0.16265060240963855</v>
      </c>
      <c r="AF418" s="20" t="str">
        <f>IF(Sales_Trans_2[[#This Row],[Discount_Pct]]=0,"0%",
IF(Sales_Trans_2[[#This Row],[Discount_Pct]]&lt;=5,"1-5%",
IF(Sales_Trans_2[[#This Row],[Discount_Pct]]&lt;=10,"6-10%",
IF(Sales_Trans_2[[#This Row],[Discount_Pct]]&lt;=15,"11-15%","&gt;15%"))))</f>
        <v>0%</v>
      </c>
    </row>
    <row r="419" spans="1:32" x14ac:dyDescent="0.25">
      <c r="A419" t="s">
        <v>3607</v>
      </c>
      <c r="B419" s="10">
        <v>45969</v>
      </c>
      <c r="C419" t="s">
        <v>1551</v>
      </c>
      <c r="D419" t="s">
        <v>680</v>
      </c>
      <c r="E419" t="s">
        <v>187</v>
      </c>
      <c r="F419" t="s">
        <v>188</v>
      </c>
      <c r="G419">
        <v>3</v>
      </c>
      <c r="H419">
        <v>170.66</v>
      </c>
      <c r="I419">
        <v>0</v>
      </c>
      <c r="J419">
        <v>0</v>
      </c>
      <c r="K419">
        <v>511.98</v>
      </c>
      <c r="L419">
        <v>413.85</v>
      </c>
      <c r="M419">
        <v>98.13</v>
      </c>
      <c r="N419" t="s">
        <v>47</v>
      </c>
      <c r="O419" t="s">
        <v>24</v>
      </c>
      <c r="P419" t="s">
        <v>25</v>
      </c>
      <c r="Q419">
        <v>0.77569444444444446</v>
      </c>
      <c r="R419" t="s">
        <v>49</v>
      </c>
      <c r="S419" t="s">
        <v>4873</v>
      </c>
      <c r="T419" t="s">
        <v>4864</v>
      </c>
      <c r="U419">
        <v>157.97999999999999</v>
      </c>
      <c r="V419" t="s">
        <v>5291</v>
      </c>
      <c r="W419" t="s">
        <v>4958</v>
      </c>
      <c r="X419" t="s">
        <v>5199</v>
      </c>
      <c r="Y419" t="s">
        <v>4960</v>
      </c>
      <c r="Z419" t="s">
        <v>5200</v>
      </c>
      <c r="AA419" t="s">
        <v>4962</v>
      </c>
      <c r="AB419">
        <f>YEAR(Sales_Trans_2[[#This Row],[Transaction_Date]])</f>
        <v>2025</v>
      </c>
      <c r="AC419" t="str">
        <f>TEXT(Sales_Trans_2[[#This Row],[Transaction_Date]],"mmm")</f>
        <v>Nov</v>
      </c>
      <c r="AD419">
        <f>MONTH(Sales_Trans_2[[#This Row],[Transaction_Date]])</f>
        <v>11</v>
      </c>
      <c r="AE419" s="19">
        <f>IFERROR(Sales_Trans_2[[#This Row],[Profit]]/Sales_Trans_2[[#This Row],[Sales_Amount]],0)</f>
        <v>0.19166764326731511</v>
      </c>
      <c r="AF419" s="20" t="str">
        <f>IF(Sales_Trans_2[[#This Row],[Discount_Pct]]=0,"0%",
IF(Sales_Trans_2[[#This Row],[Discount_Pct]]&lt;=5,"1-5%",
IF(Sales_Trans_2[[#This Row],[Discount_Pct]]&lt;=10,"6-10%",
IF(Sales_Trans_2[[#This Row],[Discount_Pct]]&lt;=15,"11-15%","&gt;15%"))))</f>
        <v>0%</v>
      </c>
    </row>
    <row r="420" spans="1:32" x14ac:dyDescent="0.25">
      <c r="A420" t="s">
        <v>2661</v>
      </c>
      <c r="B420" s="10">
        <v>45908</v>
      </c>
      <c r="C420" t="s">
        <v>2662</v>
      </c>
      <c r="D420" t="s">
        <v>944</v>
      </c>
      <c r="E420" t="s">
        <v>460</v>
      </c>
      <c r="F420" t="s">
        <v>461</v>
      </c>
      <c r="G420">
        <v>5</v>
      </c>
      <c r="H420">
        <v>352.39</v>
      </c>
      <c r="I420">
        <v>0</v>
      </c>
      <c r="J420">
        <v>0</v>
      </c>
      <c r="K420">
        <v>2026.24</v>
      </c>
      <c r="L420">
        <v>1192.1500000000001</v>
      </c>
      <c r="M420">
        <v>834.09</v>
      </c>
      <c r="N420" t="s">
        <v>40</v>
      </c>
      <c r="O420" t="s">
        <v>24</v>
      </c>
      <c r="P420" t="s">
        <v>25</v>
      </c>
      <c r="Q420">
        <v>0.76180555555555551</v>
      </c>
      <c r="R420" t="s">
        <v>27</v>
      </c>
      <c r="S420" t="s">
        <v>4773</v>
      </c>
      <c r="T420" t="s">
        <v>4752</v>
      </c>
      <c r="U420">
        <v>333.54</v>
      </c>
      <c r="V420" t="s">
        <v>5876</v>
      </c>
      <c r="W420" t="s">
        <v>4958</v>
      </c>
      <c r="X420" t="s">
        <v>5404</v>
      </c>
      <c r="Y420" t="s">
        <v>4970</v>
      </c>
      <c r="Z420" t="s">
        <v>5405</v>
      </c>
      <c r="AA420" t="s">
        <v>4962</v>
      </c>
      <c r="AB420">
        <f>YEAR(Sales_Trans_2[[#This Row],[Transaction_Date]])</f>
        <v>2025</v>
      </c>
      <c r="AC420" t="str">
        <f>TEXT(Sales_Trans_2[[#This Row],[Transaction_Date]],"mmm")</f>
        <v>Sep</v>
      </c>
      <c r="AD420">
        <f>MONTH(Sales_Trans_2[[#This Row],[Transaction_Date]])</f>
        <v>9</v>
      </c>
      <c r="AE420" s="19">
        <f>IFERROR(Sales_Trans_2[[#This Row],[Profit]]/Sales_Trans_2[[#This Row],[Sales_Amount]],0)</f>
        <v>0.41164422773215414</v>
      </c>
      <c r="AF420" s="20" t="str">
        <f>IF(Sales_Trans_2[[#This Row],[Discount_Pct]]=0,"0%",
IF(Sales_Trans_2[[#This Row],[Discount_Pct]]&lt;=5,"1-5%",
IF(Sales_Trans_2[[#This Row],[Discount_Pct]]&lt;=10,"6-10%",
IF(Sales_Trans_2[[#This Row],[Discount_Pct]]&lt;=15,"11-15%","&gt;15%"))))</f>
        <v>0%</v>
      </c>
    </row>
    <row r="421" spans="1:32" x14ac:dyDescent="0.25">
      <c r="A421" t="s">
        <v>2676</v>
      </c>
      <c r="B421" s="10">
        <v>45816</v>
      </c>
      <c r="C421" t="s">
        <v>2677</v>
      </c>
      <c r="D421" t="s">
        <v>314</v>
      </c>
      <c r="E421" t="s">
        <v>1309</v>
      </c>
      <c r="F421" t="s">
        <v>969</v>
      </c>
      <c r="G421">
        <v>5</v>
      </c>
      <c r="H421">
        <v>368.1</v>
      </c>
      <c r="I421">
        <v>0</v>
      </c>
      <c r="J421">
        <v>0</v>
      </c>
      <c r="K421">
        <v>1840.5</v>
      </c>
      <c r="L421">
        <v>1236.25</v>
      </c>
      <c r="M421">
        <v>604.25</v>
      </c>
      <c r="N421" t="s">
        <v>47</v>
      </c>
      <c r="O421" t="s">
        <v>24</v>
      </c>
      <c r="P421" t="s">
        <v>25</v>
      </c>
      <c r="Q421">
        <v>0.73333333333333328</v>
      </c>
      <c r="R421" t="s">
        <v>49</v>
      </c>
      <c r="S421" t="s">
        <v>4707</v>
      </c>
      <c r="T421" t="s">
        <v>4703</v>
      </c>
      <c r="U421">
        <v>329.69</v>
      </c>
      <c r="V421" t="s">
        <v>5807</v>
      </c>
      <c r="W421" t="s">
        <v>4958</v>
      </c>
      <c r="X421" t="s">
        <v>5820</v>
      </c>
      <c r="Y421" t="s">
        <v>4960</v>
      </c>
      <c r="Z421" t="s">
        <v>5212</v>
      </c>
      <c r="AA421" t="s">
        <v>4962</v>
      </c>
      <c r="AB421">
        <f>YEAR(Sales_Trans_2[[#This Row],[Transaction_Date]])</f>
        <v>2025</v>
      </c>
      <c r="AC421" t="str">
        <f>TEXT(Sales_Trans_2[[#This Row],[Transaction_Date]],"mmm")</f>
        <v>Jun</v>
      </c>
      <c r="AD421">
        <f>MONTH(Sales_Trans_2[[#This Row],[Transaction_Date]])</f>
        <v>6</v>
      </c>
      <c r="AE421" s="19">
        <f>IFERROR(Sales_Trans_2[[#This Row],[Profit]]/Sales_Trans_2[[#This Row],[Sales_Amount]],0)</f>
        <v>0.32830752512904104</v>
      </c>
      <c r="AF421" s="20" t="str">
        <f>IF(Sales_Trans_2[[#This Row],[Discount_Pct]]=0,"0%",
IF(Sales_Trans_2[[#This Row],[Discount_Pct]]&lt;=5,"1-5%",
IF(Sales_Trans_2[[#This Row],[Discount_Pct]]&lt;=10,"6-10%",
IF(Sales_Trans_2[[#This Row],[Discount_Pct]]&lt;=15,"11-15%","&gt;15%"))))</f>
        <v>0%</v>
      </c>
    </row>
    <row r="422" spans="1:32" x14ac:dyDescent="0.25">
      <c r="A422" t="s">
        <v>2132</v>
      </c>
      <c r="B422" s="10">
        <v>45724</v>
      </c>
      <c r="C422" t="s">
        <v>1029</v>
      </c>
      <c r="D422" t="s">
        <v>107</v>
      </c>
      <c r="E422" t="s">
        <v>1453</v>
      </c>
      <c r="F422" t="s">
        <v>1454</v>
      </c>
      <c r="G422">
        <v>6</v>
      </c>
      <c r="H422">
        <v>67.94</v>
      </c>
      <c r="I422">
        <v>0</v>
      </c>
      <c r="J422">
        <v>0</v>
      </c>
      <c r="K422">
        <v>468.79</v>
      </c>
      <c r="L422">
        <v>288.89999999999998</v>
      </c>
      <c r="M422">
        <v>179.89</v>
      </c>
      <c r="N422" t="s">
        <v>23</v>
      </c>
      <c r="O422" t="s">
        <v>24</v>
      </c>
      <c r="P422" t="s">
        <v>25</v>
      </c>
      <c r="Q422">
        <v>0.91388888888888886</v>
      </c>
      <c r="R422" t="s">
        <v>27</v>
      </c>
      <c r="S422" t="s">
        <v>4683</v>
      </c>
      <c r="T422" t="s">
        <v>4672</v>
      </c>
      <c r="U422">
        <v>59.92</v>
      </c>
      <c r="V422" t="s">
        <v>5509</v>
      </c>
      <c r="W422" t="s">
        <v>4958</v>
      </c>
      <c r="X422" t="s">
        <v>5053</v>
      </c>
      <c r="Y422" t="s">
        <v>4960</v>
      </c>
      <c r="Z422" t="s">
        <v>5054</v>
      </c>
      <c r="AA422" t="s">
        <v>4962</v>
      </c>
      <c r="AB422">
        <f>YEAR(Sales_Trans_2[[#This Row],[Transaction_Date]])</f>
        <v>2025</v>
      </c>
      <c r="AC422" t="str">
        <f>TEXT(Sales_Trans_2[[#This Row],[Transaction_Date]],"mmm")</f>
        <v>Mar</v>
      </c>
      <c r="AD422">
        <f>MONTH(Sales_Trans_2[[#This Row],[Transaction_Date]])</f>
        <v>3</v>
      </c>
      <c r="AE422" s="19">
        <f>IFERROR(Sales_Trans_2[[#This Row],[Profit]]/Sales_Trans_2[[#This Row],[Sales_Amount]],0)</f>
        <v>0.38373258815247763</v>
      </c>
      <c r="AF422" s="20" t="str">
        <f>IF(Sales_Trans_2[[#This Row],[Discount_Pct]]=0,"0%",
IF(Sales_Trans_2[[#This Row],[Discount_Pct]]&lt;=5,"1-5%",
IF(Sales_Trans_2[[#This Row],[Discount_Pct]]&lt;=10,"6-10%",
IF(Sales_Trans_2[[#This Row],[Discount_Pct]]&lt;=15,"11-15%","&gt;15%"))))</f>
        <v>0%</v>
      </c>
    </row>
    <row r="423" spans="1:32" x14ac:dyDescent="0.25">
      <c r="A423" t="s">
        <v>2192</v>
      </c>
      <c r="B423" s="10">
        <v>45696</v>
      </c>
      <c r="C423" t="s">
        <v>977</v>
      </c>
      <c r="D423" t="s">
        <v>812</v>
      </c>
      <c r="E423" t="s">
        <v>400</v>
      </c>
      <c r="F423" t="s">
        <v>401</v>
      </c>
      <c r="G423">
        <v>5</v>
      </c>
      <c r="H423">
        <v>537.21</v>
      </c>
      <c r="I423">
        <v>0</v>
      </c>
      <c r="J423">
        <v>0</v>
      </c>
      <c r="K423">
        <v>3088.96</v>
      </c>
      <c r="L423">
        <v>1895.95</v>
      </c>
      <c r="M423">
        <v>1193.01</v>
      </c>
      <c r="N423" t="s">
        <v>4971</v>
      </c>
      <c r="O423" t="s">
        <v>24</v>
      </c>
      <c r="P423" t="s">
        <v>25</v>
      </c>
      <c r="Q423">
        <v>0.83888888888888891</v>
      </c>
      <c r="R423" t="s">
        <v>27</v>
      </c>
      <c r="S423" t="s">
        <v>4770</v>
      </c>
      <c r="T423" t="s">
        <v>4752</v>
      </c>
      <c r="U423">
        <v>530.16</v>
      </c>
      <c r="V423" t="s">
        <v>5070</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s="19">
        <f>IFERROR(Sales_Trans_2[[#This Row],[Profit]]/Sales_Trans_2[[#This Row],[Sales_Amount]],0)</f>
        <v>0.38621736765772297</v>
      </c>
      <c r="AF423" s="20" t="str">
        <f>IF(Sales_Trans_2[[#This Row],[Discount_Pct]]=0,"0%",
IF(Sales_Trans_2[[#This Row],[Discount_Pct]]&lt;=5,"1-5%",
IF(Sales_Trans_2[[#This Row],[Discount_Pct]]&lt;=10,"6-10%",
IF(Sales_Trans_2[[#This Row],[Discount_Pct]]&lt;=15,"11-15%","&gt;15%"))))</f>
        <v>0%</v>
      </c>
    </row>
    <row r="424" spans="1:32" x14ac:dyDescent="0.25">
      <c r="A424" t="s">
        <v>2329</v>
      </c>
      <c r="B424" s="10">
        <v>45696</v>
      </c>
      <c r="C424" t="s">
        <v>283</v>
      </c>
      <c r="D424" t="s">
        <v>84</v>
      </c>
      <c r="E424" t="s">
        <v>248</v>
      </c>
      <c r="F424" t="s">
        <v>249</v>
      </c>
      <c r="G424">
        <v>5</v>
      </c>
      <c r="H424">
        <v>269.06</v>
      </c>
      <c r="I424">
        <v>0</v>
      </c>
      <c r="J424">
        <v>0</v>
      </c>
      <c r="K424">
        <v>1547.09</v>
      </c>
      <c r="L424">
        <v>970.3</v>
      </c>
      <c r="M424">
        <v>576.79</v>
      </c>
      <c r="N424" t="s">
        <v>40</v>
      </c>
      <c r="O424" t="s">
        <v>24</v>
      </c>
      <c r="P424" t="s">
        <v>25</v>
      </c>
      <c r="Q424">
        <v>0.91180555555555554</v>
      </c>
      <c r="R424" t="s">
        <v>27</v>
      </c>
      <c r="S424" t="s">
        <v>4823</v>
      </c>
      <c r="T424" t="s">
        <v>4805</v>
      </c>
      <c r="U424">
        <v>260.93</v>
      </c>
      <c r="V424" t="s">
        <v>5891</v>
      </c>
      <c r="W424" t="s">
        <v>4958</v>
      </c>
      <c r="X424" t="s">
        <v>5316</v>
      </c>
      <c r="Y424" t="s">
        <v>5011</v>
      </c>
      <c r="Z424" t="s">
        <v>5317</v>
      </c>
      <c r="AA424" t="s">
        <v>4962</v>
      </c>
      <c r="AB424">
        <f>YEAR(Sales_Trans_2[[#This Row],[Transaction_Date]])</f>
        <v>2025</v>
      </c>
      <c r="AC424" t="str">
        <f>TEXT(Sales_Trans_2[[#This Row],[Transaction_Date]],"mmm")</f>
        <v>Feb</v>
      </c>
      <c r="AD424">
        <f>MONTH(Sales_Trans_2[[#This Row],[Transaction_Date]])</f>
        <v>2</v>
      </c>
      <c r="AE424" s="19">
        <f>IFERROR(Sales_Trans_2[[#This Row],[Profit]]/Sales_Trans_2[[#This Row],[Sales_Amount]],0)</f>
        <v>0.3728225248692707</v>
      </c>
      <c r="AF424" s="20" t="str">
        <f>IF(Sales_Trans_2[[#This Row],[Discount_Pct]]=0,"0%",
IF(Sales_Trans_2[[#This Row],[Discount_Pct]]&lt;=5,"1-5%",
IF(Sales_Trans_2[[#This Row],[Discount_Pct]]&lt;=10,"6-10%",
IF(Sales_Trans_2[[#This Row],[Discount_Pct]]&lt;=15,"11-15%","&gt;15%"))))</f>
        <v>0%</v>
      </c>
    </row>
    <row r="425" spans="1:32" x14ac:dyDescent="0.25">
      <c r="A425" t="s">
        <v>4164</v>
      </c>
      <c r="B425" s="10">
        <v>45696</v>
      </c>
      <c r="C425" t="s">
        <v>1128</v>
      </c>
      <c r="D425" t="s">
        <v>454</v>
      </c>
      <c r="E425" t="s">
        <v>400</v>
      </c>
      <c r="F425" t="s">
        <v>401</v>
      </c>
      <c r="G425">
        <v>6</v>
      </c>
      <c r="H425">
        <v>408.46</v>
      </c>
      <c r="I425">
        <v>0</v>
      </c>
      <c r="J425">
        <v>0</v>
      </c>
      <c r="K425">
        <v>2818.37</v>
      </c>
      <c r="L425">
        <v>1862.28</v>
      </c>
      <c r="M425">
        <v>956.09</v>
      </c>
      <c r="N425" t="s">
        <v>23</v>
      </c>
      <c r="O425" t="s">
        <v>24</v>
      </c>
      <c r="P425" t="s">
        <v>25</v>
      </c>
      <c r="Q425">
        <v>0.49305555555555558</v>
      </c>
      <c r="R425" t="s">
        <v>27</v>
      </c>
      <c r="S425" t="s">
        <v>4853</v>
      </c>
      <c r="T425" t="s">
        <v>4847</v>
      </c>
      <c r="U425">
        <v>365.92</v>
      </c>
      <c r="V425" t="s">
        <v>5128</v>
      </c>
      <c r="W425" t="s">
        <v>4958</v>
      </c>
      <c r="X425" t="s">
        <v>5002</v>
      </c>
      <c r="Y425" t="s">
        <v>4970</v>
      </c>
      <c r="Z425" t="s">
        <v>5003</v>
      </c>
      <c r="AA425" t="s">
        <v>4962</v>
      </c>
      <c r="AB425">
        <f>YEAR(Sales_Trans_2[[#This Row],[Transaction_Date]])</f>
        <v>2025</v>
      </c>
      <c r="AC425" t="str">
        <f>TEXT(Sales_Trans_2[[#This Row],[Transaction_Date]],"mmm")</f>
        <v>Feb</v>
      </c>
      <c r="AD425">
        <f>MONTH(Sales_Trans_2[[#This Row],[Transaction_Date]])</f>
        <v>2</v>
      </c>
      <c r="AE425" s="19">
        <f>IFERROR(Sales_Trans_2[[#This Row],[Profit]]/Sales_Trans_2[[#This Row],[Sales_Amount]],0)</f>
        <v>0.33923508978594014</v>
      </c>
      <c r="AF425" s="20" t="str">
        <f>IF(Sales_Trans_2[[#This Row],[Discount_Pct]]=0,"0%",
IF(Sales_Trans_2[[#This Row],[Discount_Pct]]&lt;=5,"1-5%",
IF(Sales_Trans_2[[#This Row],[Discount_Pct]]&lt;=10,"6-10%",
IF(Sales_Trans_2[[#This Row],[Discount_Pct]]&lt;=15,"11-15%","&gt;15%"))))</f>
        <v>0%</v>
      </c>
    </row>
    <row r="426" spans="1:32" x14ac:dyDescent="0.25">
      <c r="A426" t="s">
        <v>4515</v>
      </c>
      <c r="B426" s="10">
        <v>45696</v>
      </c>
      <c r="C426" t="s">
        <v>1062</v>
      </c>
      <c r="D426" t="s">
        <v>377</v>
      </c>
      <c r="E426" t="s">
        <v>285</v>
      </c>
      <c r="F426" t="s">
        <v>2070</v>
      </c>
      <c r="G426">
        <v>6</v>
      </c>
      <c r="H426">
        <v>59.94</v>
      </c>
      <c r="I426">
        <v>0</v>
      </c>
      <c r="J426">
        <v>0</v>
      </c>
      <c r="K426">
        <v>413.59</v>
      </c>
      <c r="L426">
        <v>258.06</v>
      </c>
      <c r="M426">
        <v>155.53</v>
      </c>
      <c r="N426" t="s">
        <v>68</v>
      </c>
      <c r="O426" t="s">
        <v>24</v>
      </c>
      <c r="P426" t="s">
        <v>25</v>
      </c>
      <c r="Q426">
        <v>0.56736111111111109</v>
      </c>
      <c r="R426" t="s">
        <v>27</v>
      </c>
      <c r="S426" t="s">
        <v>4808</v>
      </c>
      <c r="T426" t="s">
        <v>4805</v>
      </c>
      <c r="U426">
        <v>53.39</v>
      </c>
      <c r="V426" t="s">
        <v>5093</v>
      </c>
      <c r="W426" t="s">
        <v>4958</v>
      </c>
      <c r="X426" t="s">
        <v>5114</v>
      </c>
      <c r="Y426" t="s">
        <v>5011</v>
      </c>
      <c r="Z426" t="s">
        <v>5112</v>
      </c>
      <c r="AA426" t="s">
        <v>4962</v>
      </c>
      <c r="AB426">
        <f>YEAR(Sales_Trans_2[[#This Row],[Transaction_Date]])</f>
        <v>2025</v>
      </c>
      <c r="AC426" t="str">
        <f>TEXT(Sales_Trans_2[[#This Row],[Transaction_Date]],"mmm")</f>
        <v>Feb</v>
      </c>
      <c r="AD426">
        <f>MONTH(Sales_Trans_2[[#This Row],[Transaction_Date]])</f>
        <v>2</v>
      </c>
      <c r="AE426" s="19">
        <f>IFERROR(Sales_Trans_2[[#This Row],[Profit]]/Sales_Trans_2[[#This Row],[Sales_Amount]],0)</f>
        <v>0.37604874392514326</v>
      </c>
      <c r="AF426" s="20" t="str">
        <f>IF(Sales_Trans_2[[#This Row],[Discount_Pct]]=0,"0%",
IF(Sales_Trans_2[[#This Row],[Discount_Pct]]&lt;=5,"1-5%",
IF(Sales_Trans_2[[#This Row],[Discount_Pct]]&lt;=10,"6-10%",
IF(Sales_Trans_2[[#This Row],[Discount_Pct]]&lt;=15,"11-15%","&gt;15%"))))</f>
        <v>0%</v>
      </c>
    </row>
    <row r="427" spans="1:32" x14ac:dyDescent="0.25">
      <c r="A427" t="s">
        <v>1568</v>
      </c>
      <c r="B427" s="10">
        <v>45868</v>
      </c>
      <c r="C427" t="s">
        <v>542</v>
      </c>
      <c r="D427" t="s">
        <v>1382</v>
      </c>
      <c r="E427" t="s">
        <v>285</v>
      </c>
      <c r="F427" t="s">
        <v>286</v>
      </c>
      <c r="G427">
        <v>5</v>
      </c>
      <c r="H427">
        <v>326.05</v>
      </c>
      <c r="I427">
        <v>0</v>
      </c>
      <c r="J427">
        <v>0</v>
      </c>
      <c r="K427">
        <v>1630.25</v>
      </c>
      <c r="L427">
        <v>1175.25</v>
      </c>
      <c r="M427">
        <v>455</v>
      </c>
      <c r="N427" t="s">
        <v>23</v>
      </c>
      <c r="O427" t="s">
        <v>24</v>
      </c>
      <c r="P427" t="s">
        <v>25</v>
      </c>
      <c r="Q427">
        <v>0.63402777777777775</v>
      </c>
      <c r="R427" t="s">
        <v>49</v>
      </c>
      <c r="S427" t="s">
        <v>4774</v>
      </c>
      <c r="T427" t="s">
        <v>4752</v>
      </c>
      <c r="U427">
        <v>317.99</v>
      </c>
      <c r="V427" t="s">
        <v>5723</v>
      </c>
      <c r="W427" t="s">
        <v>4958</v>
      </c>
      <c r="X427" t="s">
        <v>5732</v>
      </c>
      <c r="Y427" t="s">
        <v>5011</v>
      </c>
      <c r="Z427" t="s">
        <v>5112</v>
      </c>
      <c r="AA427" t="s">
        <v>4962</v>
      </c>
      <c r="AB427">
        <f>YEAR(Sales_Trans_2[[#This Row],[Transaction_Date]])</f>
        <v>2025</v>
      </c>
      <c r="AC427" t="str">
        <f>TEXT(Sales_Trans_2[[#This Row],[Transaction_Date]],"mmm")</f>
        <v>Jul</v>
      </c>
      <c r="AD427">
        <f>MONTH(Sales_Trans_2[[#This Row],[Transaction_Date]])</f>
        <v>7</v>
      </c>
      <c r="AE427" s="19">
        <f>IFERROR(Sales_Trans_2[[#This Row],[Profit]]/Sales_Trans_2[[#This Row],[Sales_Amount]],0)</f>
        <v>0.27909829780708478</v>
      </c>
      <c r="AF427" s="20" t="str">
        <f>IF(Sales_Trans_2[[#This Row],[Discount_Pct]]=0,"0%",
IF(Sales_Trans_2[[#This Row],[Discount_Pct]]&lt;=5,"1-5%",
IF(Sales_Trans_2[[#This Row],[Discount_Pct]]&lt;=10,"6-10%",
IF(Sales_Trans_2[[#This Row],[Discount_Pct]]&lt;=15,"11-15%","&gt;15%"))))</f>
        <v>0%</v>
      </c>
    </row>
    <row r="428" spans="1:32" x14ac:dyDescent="0.25">
      <c r="A428" t="s">
        <v>3518</v>
      </c>
      <c r="B428" s="10">
        <v>45867</v>
      </c>
      <c r="C428" t="s">
        <v>604</v>
      </c>
      <c r="D428" t="s">
        <v>203</v>
      </c>
      <c r="E428" t="s">
        <v>38</v>
      </c>
      <c r="F428" t="s">
        <v>3275</v>
      </c>
      <c r="G428">
        <v>8</v>
      </c>
      <c r="H428">
        <v>226.78</v>
      </c>
      <c r="I428">
        <v>0</v>
      </c>
      <c r="J428">
        <v>0</v>
      </c>
      <c r="K428">
        <v>1814.24</v>
      </c>
      <c r="L428">
        <v>1361.6</v>
      </c>
      <c r="M428">
        <v>452.64</v>
      </c>
      <c r="N428" t="s">
        <v>4971</v>
      </c>
      <c r="O428" t="s">
        <v>24</v>
      </c>
      <c r="P428" t="s">
        <v>25</v>
      </c>
      <c r="Q428">
        <v>0.75694444444444442</v>
      </c>
      <c r="R428" t="s">
        <v>49</v>
      </c>
      <c r="S428" t="s">
        <v>4852</v>
      </c>
      <c r="T428" t="s">
        <v>4847</v>
      </c>
      <c r="U428">
        <v>205.93</v>
      </c>
      <c r="V428" t="s">
        <v>5362</v>
      </c>
      <c r="W428" t="s">
        <v>4958</v>
      </c>
      <c r="X428" t="s">
        <v>5165</v>
      </c>
      <c r="Y428" t="s">
        <v>4970</v>
      </c>
      <c r="Z428" t="s">
        <v>4989</v>
      </c>
      <c r="AA428" t="s">
        <v>4962</v>
      </c>
      <c r="AB428">
        <f>YEAR(Sales_Trans_2[[#This Row],[Transaction_Date]])</f>
        <v>2025</v>
      </c>
      <c r="AC428" t="str">
        <f>TEXT(Sales_Trans_2[[#This Row],[Transaction_Date]],"mmm")</f>
        <v>Jul</v>
      </c>
      <c r="AD428">
        <f>MONTH(Sales_Trans_2[[#This Row],[Transaction_Date]])</f>
        <v>7</v>
      </c>
      <c r="AE428" s="19">
        <f>IFERROR(Sales_Trans_2[[#This Row],[Profit]]/Sales_Trans_2[[#This Row],[Sales_Amount]],0)</f>
        <v>0.24949290060851925</v>
      </c>
      <c r="AF428" s="20" t="str">
        <f>IF(Sales_Trans_2[[#This Row],[Discount_Pct]]=0,"0%",
IF(Sales_Trans_2[[#This Row],[Discount_Pct]]&lt;=5,"1-5%",
IF(Sales_Trans_2[[#This Row],[Discount_Pct]]&lt;=10,"6-10%",
IF(Sales_Trans_2[[#This Row],[Discount_Pct]]&lt;=15,"11-15%","&gt;15%"))))</f>
        <v>0%</v>
      </c>
    </row>
    <row r="429" spans="1:32" x14ac:dyDescent="0.25">
      <c r="A429" t="s">
        <v>1381</v>
      </c>
      <c r="B429" s="10">
        <v>45866</v>
      </c>
      <c r="C429" t="s">
        <v>274</v>
      </c>
      <c r="D429" t="s">
        <v>1382</v>
      </c>
      <c r="E429" t="s">
        <v>232</v>
      </c>
      <c r="F429" t="s">
        <v>1132</v>
      </c>
      <c r="G429">
        <v>3</v>
      </c>
      <c r="H429">
        <v>340.78</v>
      </c>
      <c r="I429">
        <v>0</v>
      </c>
      <c r="J429">
        <v>0</v>
      </c>
      <c r="K429">
        <v>1022.34</v>
      </c>
      <c r="L429">
        <v>705.15</v>
      </c>
      <c r="M429">
        <v>317.19</v>
      </c>
      <c r="N429" t="s">
        <v>68</v>
      </c>
      <c r="O429" t="s">
        <v>24</v>
      </c>
      <c r="P429" t="s">
        <v>25</v>
      </c>
      <c r="Q429">
        <v>0.66180555555555554</v>
      </c>
      <c r="R429" t="s">
        <v>49</v>
      </c>
      <c r="S429" t="s">
        <v>4774</v>
      </c>
      <c r="T429" t="s">
        <v>4752</v>
      </c>
      <c r="U429">
        <v>317.99</v>
      </c>
      <c r="V429" t="s">
        <v>5134</v>
      </c>
      <c r="W429" t="s">
        <v>4958</v>
      </c>
      <c r="X429" t="s">
        <v>5078</v>
      </c>
      <c r="Y429" t="s">
        <v>4960</v>
      </c>
      <c r="Z429" t="s">
        <v>5079</v>
      </c>
      <c r="AA429" t="s">
        <v>4962</v>
      </c>
      <c r="AB429">
        <f>YEAR(Sales_Trans_2[[#This Row],[Transaction_Date]])</f>
        <v>2025</v>
      </c>
      <c r="AC429" t="str">
        <f>TEXT(Sales_Trans_2[[#This Row],[Transaction_Date]],"mmm")</f>
        <v>Jul</v>
      </c>
      <c r="AD429">
        <f>MONTH(Sales_Trans_2[[#This Row],[Transaction_Date]])</f>
        <v>7</v>
      </c>
      <c r="AE429" s="19">
        <f>IFERROR(Sales_Trans_2[[#This Row],[Profit]]/Sales_Trans_2[[#This Row],[Sales_Amount]],0)</f>
        <v>0.3102588180057515</v>
      </c>
      <c r="AF429" s="20" t="str">
        <f>IF(Sales_Trans_2[[#This Row],[Discount_Pct]]=0,"0%",
IF(Sales_Trans_2[[#This Row],[Discount_Pct]]&lt;=5,"1-5%",
IF(Sales_Trans_2[[#This Row],[Discount_Pct]]&lt;=10,"6-10%",
IF(Sales_Trans_2[[#This Row],[Discount_Pct]]&lt;=15,"11-15%","&gt;15%"))))</f>
        <v>0%</v>
      </c>
    </row>
    <row r="430" spans="1:32" x14ac:dyDescent="0.25">
      <c r="A430" t="s">
        <v>3132</v>
      </c>
      <c r="B430" s="10">
        <v>45861</v>
      </c>
      <c r="C430" t="s">
        <v>1816</v>
      </c>
      <c r="D430" t="s">
        <v>432</v>
      </c>
      <c r="E430" t="s">
        <v>1233</v>
      </c>
      <c r="F430" t="s">
        <v>929</v>
      </c>
      <c r="G430">
        <v>2</v>
      </c>
      <c r="H430">
        <v>305.67</v>
      </c>
      <c r="I430">
        <v>0</v>
      </c>
      <c r="J430">
        <v>0</v>
      </c>
      <c r="K430">
        <v>611.34</v>
      </c>
      <c r="L430">
        <v>502.84</v>
      </c>
      <c r="M430">
        <v>108.5</v>
      </c>
      <c r="N430" t="s">
        <v>133</v>
      </c>
      <c r="O430" t="s">
        <v>24</v>
      </c>
      <c r="P430" t="s">
        <v>25</v>
      </c>
      <c r="Q430">
        <v>0.79374999999999996</v>
      </c>
      <c r="R430" t="s">
        <v>49</v>
      </c>
      <c r="S430" t="s">
        <v>4841</v>
      </c>
      <c r="T430" t="s">
        <v>4828</v>
      </c>
      <c r="U430">
        <v>305.67</v>
      </c>
      <c r="V430" t="s">
        <v>5756</v>
      </c>
      <c r="W430" t="s">
        <v>4958</v>
      </c>
      <c r="X430" t="s">
        <v>5289</v>
      </c>
      <c r="Y430" t="s">
        <v>4970</v>
      </c>
      <c r="Z430" t="s">
        <v>5290</v>
      </c>
      <c r="AA430" t="s">
        <v>4962</v>
      </c>
      <c r="AB430">
        <f>YEAR(Sales_Trans_2[[#This Row],[Transaction_Date]])</f>
        <v>2025</v>
      </c>
      <c r="AC430" t="str">
        <f>TEXT(Sales_Trans_2[[#This Row],[Transaction_Date]],"mmm")</f>
        <v>Jul</v>
      </c>
      <c r="AD430">
        <f>MONTH(Sales_Trans_2[[#This Row],[Transaction_Date]])</f>
        <v>7</v>
      </c>
      <c r="AE430" s="19">
        <f>IFERROR(Sales_Trans_2[[#This Row],[Profit]]/Sales_Trans_2[[#This Row],[Sales_Amount]],0)</f>
        <v>0.17747898059999345</v>
      </c>
      <c r="AF430" s="20" t="str">
        <f>IF(Sales_Trans_2[[#This Row],[Discount_Pct]]=0,"0%",
IF(Sales_Trans_2[[#This Row],[Discount_Pct]]&lt;=5,"1-5%",
IF(Sales_Trans_2[[#This Row],[Discount_Pct]]&lt;=10,"6-10%",
IF(Sales_Trans_2[[#This Row],[Discount_Pct]]&lt;=15,"11-15%","&gt;15%"))))</f>
        <v>0%</v>
      </c>
    </row>
    <row r="431" spans="1:32" x14ac:dyDescent="0.25">
      <c r="A431" t="s">
        <v>3080</v>
      </c>
      <c r="B431" s="10">
        <v>45858</v>
      </c>
      <c r="C431" t="s">
        <v>855</v>
      </c>
      <c r="D431" t="s">
        <v>89</v>
      </c>
      <c r="E431" t="s">
        <v>303</v>
      </c>
      <c r="F431" t="s">
        <v>495</v>
      </c>
      <c r="G431">
        <v>5</v>
      </c>
      <c r="H431">
        <v>39.78</v>
      </c>
      <c r="I431">
        <v>0</v>
      </c>
      <c r="J431">
        <v>0</v>
      </c>
      <c r="K431">
        <v>228.73</v>
      </c>
      <c r="L431">
        <v>162</v>
      </c>
      <c r="M431">
        <v>66.73</v>
      </c>
      <c r="N431" t="s">
        <v>40</v>
      </c>
      <c r="O431" t="s">
        <v>24</v>
      </c>
      <c r="P431" t="s">
        <v>25</v>
      </c>
      <c r="Q431">
        <v>0.61736111111111114</v>
      </c>
      <c r="R431" t="s">
        <v>27</v>
      </c>
      <c r="S431" t="s">
        <v>4695</v>
      </c>
      <c r="T431" t="s">
        <v>4672</v>
      </c>
      <c r="U431">
        <v>38.659999999999997</v>
      </c>
      <c r="V431" t="s">
        <v>5535</v>
      </c>
      <c r="W431" t="s">
        <v>4958</v>
      </c>
      <c r="X431" t="s">
        <v>5253</v>
      </c>
      <c r="Y431" t="s">
        <v>4960</v>
      </c>
      <c r="Z431" t="s">
        <v>5351</v>
      </c>
      <c r="AA431" t="s">
        <v>4962</v>
      </c>
      <c r="AB431">
        <f>YEAR(Sales_Trans_2[[#This Row],[Transaction_Date]])</f>
        <v>2025</v>
      </c>
      <c r="AC431" t="str">
        <f>TEXT(Sales_Trans_2[[#This Row],[Transaction_Date]],"mmm")</f>
        <v>Jul</v>
      </c>
      <c r="AD431">
        <f>MONTH(Sales_Trans_2[[#This Row],[Transaction_Date]])</f>
        <v>7</v>
      </c>
      <c r="AE431" s="19">
        <f>IFERROR(Sales_Trans_2[[#This Row],[Profit]]/Sales_Trans_2[[#This Row],[Sales_Amount]],0)</f>
        <v>0.29174135443536048</v>
      </c>
      <c r="AF431" s="20" t="str">
        <f>IF(Sales_Trans_2[[#This Row],[Discount_Pct]]=0,"0%",
IF(Sales_Trans_2[[#This Row],[Discount_Pct]]&lt;=5,"1-5%",
IF(Sales_Trans_2[[#This Row],[Discount_Pct]]&lt;=10,"6-10%",
IF(Sales_Trans_2[[#This Row],[Discount_Pct]]&lt;=15,"11-15%","&gt;15%"))))</f>
        <v>0%</v>
      </c>
    </row>
    <row r="432" spans="1:32" x14ac:dyDescent="0.25">
      <c r="A432" t="s">
        <v>3192</v>
      </c>
      <c r="B432" s="10">
        <v>45856</v>
      </c>
      <c r="C432" t="s">
        <v>1240</v>
      </c>
      <c r="D432" t="s">
        <v>680</v>
      </c>
      <c r="E432" t="s">
        <v>327</v>
      </c>
      <c r="F432" t="s">
        <v>892</v>
      </c>
      <c r="G432">
        <v>8</v>
      </c>
      <c r="H432">
        <v>166.99</v>
      </c>
      <c r="I432">
        <v>0</v>
      </c>
      <c r="J432">
        <v>0</v>
      </c>
      <c r="K432">
        <v>1335.92</v>
      </c>
      <c r="L432">
        <v>1103.5999999999999</v>
      </c>
      <c r="M432">
        <v>232.32</v>
      </c>
      <c r="N432" t="s">
        <v>23</v>
      </c>
      <c r="O432" t="s">
        <v>24</v>
      </c>
      <c r="P432" t="s">
        <v>25</v>
      </c>
      <c r="Q432">
        <v>0.72430555555555554</v>
      </c>
      <c r="R432" t="s">
        <v>49</v>
      </c>
      <c r="S432" t="s">
        <v>4873</v>
      </c>
      <c r="T432" t="s">
        <v>4864</v>
      </c>
      <c r="U432">
        <v>157.97999999999999</v>
      </c>
      <c r="V432" t="s">
        <v>5810</v>
      </c>
      <c r="W432" t="s">
        <v>4958</v>
      </c>
      <c r="X432" t="s">
        <v>5669</v>
      </c>
      <c r="Y432" t="s">
        <v>4970</v>
      </c>
      <c r="Z432" t="s">
        <v>5216</v>
      </c>
      <c r="AA432" t="s">
        <v>4962</v>
      </c>
      <c r="AB432">
        <f>YEAR(Sales_Trans_2[[#This Row],[Transaction_Date]])</f>
        <v>2025</v>
      </c>
      <c r="AC432" t="str">
        <f>TEXT(Sales_Trans_2[[#This Row],[Transaction_Date]],"mmm")</f>
        <v>Jul</v>
      </c>
      <c r="AD432">
        <f>MONTH(Sales_Trans_2[[#This Row],[Transaction_Date]])</f>
        <v>7</v>
      </c>
      <c r="AE432" s="19">
        <f>IFERROR(Sales_Trans_2[[#This Row],[Profit]]/Sales_Trans_2[[#This Row],[Sales_Amount]],0)</f>
        <v>0.1739026288999341</v>
      </c>
      <c r="AF432" s="20" t="str">
        <f>IF(Sales_Trans_2[[#This Row],[Discount_Pct]]=0,"0%",
IF(Sales_Trans_2[[#This Row],[Discount_Pct]]&lt;=5,"1-5%",
IF(Sales_Trans_2[[#This Row],[Discount_Pct]]&lt;=10,"6-10%",
IF(Sales_Trans_2[[#This Row],[Discount_Pct]]&lt;=15,"11-15%","&gt;15%"))))</f>
        <v>0%</v>
      </c>
    </row>
    <row r="433" spans="1:32" x14ac:dyDescent="0.25">
      <c r="A433" t="s">
        <v>1257</v>
      </c>
      <c r="B433" s="10">
        <v>45937</v>
      </c>
      <c r="C433" t="s">
        <v>1258</v>
      </c>
      <c r="D433" t="s">
        <v>365</v>
      </c>
      <c r="E433" t="s">
        <v>350</v>
      </c>
      <c r="F433" t="s">
        <v>1259</v>
      </c>
      <c r="G433">
        <v>5</v>
      </c>
      <c r="H433">
        <v>491.63</v>
      </c>
      <c r="I433">
        <v>0</v>
      </c>
      <c r="J433">
        <v>0</v>
      </c>
      <c r="K433">
        <v>2458.15</v>
      </c>
      <c r="L433">
        <v>1934.45</v>
      </c>
      <c r="M433">
        <v>523.70000000000005</v>
      </c>
      <c r="N433" t="s">
        <v>4971</v>
      </c>
      <c r="O433" t="s">
        <v>24</v>
      </c>
      <c r="P433" t="s">
        <v>25</v>
      </c>
      <c r="Q433">
        <v>0.76944444444444449</v>
      </c>
      <c r="R433" t="s">
        <v>49</v>
      </c>
      <c r="S433" t="s">
        <v>4680</v>
      </c>
      <c r="T433" t="s">
        <v>4672</v>
      </c>
      <c r="U433">
        <v>459.58</v>
      </c>
      <c r="V433" t="s">
        <v>5833</v>
      </c>
      <c r="W433" t="s">
        <v>4958</v>
      </c>
      <c r="X433" t="s">
        <v>4980</v>
      </c>
      <c r="Y433" t="s">
        <v>4970</v>
      </c>
      <c r="Z433" t="s">
        <v>4981</v>
      </c>
      <c r="AA433" t="s">
        <v>4962</v>
      </c>
      <c r="AB433">
        <f>YEAR(Sales_Trans_2[[#This Row],[Transaction_Date]])</f>
        <v>2025</v>
      </c>
      <c r="AC433" t="str">
        <f>TEXT(Sales_Trans_2[[#This Row],[Transaction_Date]],"mmm")</f>
        <v>Oct</v>
      </c>
      <c r="AD433">
        <f>MONTH(Sales_Trans_2[[#This Row],[Transaction_Date]])</f>
        <v>10</v>
      </c>
      <c r="AE433" s="19">
        <f>IFERROR(Sales_Trans_2[[#This Row],[Profit]]/Sales_Trans_2[[#This Row],[Sales_Amount]],0)</f>
        <v>0.21304639668043041</v>
      </c>
      <c r="AF433" s="20" t="str">
        <f>IF(Sales_Trans_2[[#This Row],[Discount_Pct]]=0,"0%",
IF(Sales_Trans_2[[#This Row],[Discount_Pct]]&lt;=5,"1-5%",
IF(Sales_Trans_2[[#This Row],[Discount_Pct]]&lt;=10,"6-10%",
IF(Sales_Trans_2[[#This Row],[Discount_Pct]]&lt;=15,"11-15%","&gt;15%"))))</f>
        <v>0%</v>
      </c>
    </row>
    <row r="434" spans="1:32" x14ac:dyDescent="0.25">
      <c r="A434" t="s">
        <v>4155</v>
      </c>
      <c r="B434" s="10">
        <v>45815</v>
      </c>
      <c r="C434" t="s">
        <v>1085</v>
      </c>
      <c r="D434" t="s">
        <v>928</v>
      </c>
      <c r="E434" t="s">
        <v>390</v>
      </c>
      <c r="F434" t="s">
        <v>821</v>
      </c>
      <c r="G434">
        <v>5</v>
      </c>
      <c r="H434">
        <v>365.14</v>
      </c>
      <c r="I434">
        <v>0</v>
      </c>
      <c r="J434">
        <v>0</v>
      </c>
      <c r="K434">
        <v>2099.5500000000002</v>
      </c>
      <c r="L434">
        <v>1269.1500000000001</v>
      </c>
      <c r="M434">
        <v>830.4</v>
      </c>
      <c r="N434" t="s">
        <v>23</v>
      </c>
      <c r="O434" t="s">
        <v>24</v>
      </c>
      <c r="P434" t="s">
        <v>25</v>
      </c>
      <c r="Q434">
        <v>0.45</v>
      </c>
      <c r="R434" t="s">
        <v>27</v>
      </c>
      <c r="S434" t="s">
        <v>4919</v>
      </c>
      <c r="T434" t="s">
        <v>4908</v>
      </c>
      <c r="U434">
        <v>351.78</v>
      </c>
      <c r="V434" t="s">
        <v>5341</v>
      </c>
      <c r="W434" t="s">
        <v>4958</v>
      </c>
      <c r="X434" t="s">
        <v>5322</v>
      </c>
      <c r="Y434" t="s">
        <v>5007</v>
      </c>
      <c r="Z434" t="s">
        <v>5323</v>
      </c>
      <c r="AA434" t="s">
        <v>4962</v>
      </c>
      <c r="AB434">
        <f>YEAR(Sales_Trans_2[[#This Row],[Transaction_Date]])</f>
        <v>2025</v>
      </c>
      <c r="AC434" t="str">
        <f>TEXT(Sales_Trans_2[[#This Row],[Transaction_Date]],"mmm")</f>
        <v>Jun</v>
      </c>
      <c r="AD434">
        <f>MONTH(Sales_Trans_2[[#This Row],[Transaction_Date]])</f>
        <v>6</v>
      </c>
      <c r="AE434" s="19">
        <f>IFERROR(Sales_Trans_2[[#This Row],[Profit]]/Sales_Trans_2[[#This Row],[Sales_Amount]],0)</f>
        <v>0.39551332428377506</v>
      </c>
      <c r="AF434" s="20" t="str">
        <f>IF(Sales_Trans_2[[#This Row],[Discount_Pct]]=0,"0%",
IF(Sales_Trans_2[[#This Row],[Discount_Pct]]&lt;=5,"1-5%",
IF(Sales_Trans_2[[#This Row],[Discount_Pct]]&lt;=10,"6-10%",
IF(Sales_Trans_2[[#This Row],[Discount_Pct]]&lt;=15,"11-15%","&gt;15%"))))</f>
        <v>0%</v>
      </c>
    </row>
    <row r="435" spans="1:32" x14ac:dyDescent="0.25">
      <c r="A435" t="s">
        <v>3108</v>
      </c>
      <c r="B435" s="10">
        <v>45664</v>
      </c>
      <c r="C435" t="s">
        <v>629</v>
      </c>
      <c r="D435" t="s">
        <v>714</v>
      </c>
      <c r="E435" t="s">
        <v>1413</v>
      </c>
      <c r="F435" t="s">
        <v>1829</v>
      </c>
      <c r="G435">
        <v>5</v>
      </c>
      <c r="H435">
        <v>183.19</v>
      </c>
      <c r="I435">
        <v>0</v>
      </c>
      <c r="J435">
        <v>0</v>
      </c>
      <c r="K435">
        <v>915.95</v>
      </c>
      <c r="L435">
        <v>621.20000000000005</v>
      </c>
      <c r="M435">
        <v>294.75</v>
      </c>
      <c r="N435" t="s">
        <v>68</v>
      </c>
      <c r="O435" t="s">
        <v>24</v>
      </c>
      <c r="P435" t="s">
        <v>25</v>
      </c>
      <c r="Q435">
        <v>0.50624999999999998</v>
      </c>
      <c r="R435" t="s">
        <v>49</v>
      </c>
      <c r="S435" t="s">
        <v>4653</v>
      </c>
      <c r="T435" t="s">
        <v>4672</v>
      </c>
      <c r="U435">
        <v>161.03</v>
      </c>
      <c r="V435" t="s">
        <v>5061</v>
      </c>
      <c r="W435" t="s">
        <v>4958</v>
      </c>
      <c r="X435" t="s">
        <v>5463</v>
      </c>
      <c r="Y435" t="s">
        <v>4970</v>
      </c>
      <c r="Z435" t="s">
        <v>5310</v>
      </c>
      <c r="AA435" t="s">
        <v>4962</v>
      </c>
      <c r="AB435">
        <f>YEAR(Sales_Trans_2[[#This Row],[Transaction_Date]])</f>
        <v>2025</v>
      </c>
      <c r="AC435" t="str">
        <f>TEXT(Sales_Trans_2[[#This Row],[Transaction_Date]],"mmm")</f>
        <v>Jan</v>
      </c>
      <c r="AD435">
        <f>MONTH(Sales_Trans_2[[#This Row],[Transaction_Date]])</f>
        <v>1</v>
      </c>
      <c r="AE435" s="19">
        <f>IFERROR(Sales_Trans_2[[#This Row],[Profit]]/Sales_Trans_2[[#This Row],[Sales_Amount]],0)</f>
        <v>0.32179704132321629</v>
      </c>
      <c r="AF435" s="20" t="str">
        <f>IF(Sales_Trans_2[[#This Row],[Discount_Pct]]=0,"0%",
IF(Sales_Trans_2[[#This Row],[Discount_Pct]]&lt;=5,"1-5%",
IF(Sales_Trans_2[[#This Row],[Discount_Pct]]&lt;=10,"6-10%",
IF(Sales_Trans_2[[#This Row],[Discount_Pct]]&lt;=15,"11-15%","&gt;15%"))))</f>
        <v>0%</v>
      </c>
    </row>
    <row r="436" spans="1:32" x14ac:dyDescent="0.25">
      <c r="A436" t="s">
        <v>3149</v>
      </c>
      <c r="B436" s="10">
        <v>45838</v>
      </c>
      <c r="C436" t="s">
        <v>2138</v>
      </c>
      <c r="D436" t="s">
        <v>503</v>
      </c>
      <c r="E436" t="s">
        <v>1339</v>
      </c>
      <c r="F436" t="s">
        <v>2001</v>
      </c>
      <c r="G436">
        <v>7</v>
      </c>
      <c r="H436">
        <v>547.79999999999995</v>
      </c>
      <c r="I436">
        <v>0</v>
      </c>
      <c r="J436">
        <v>0</v>
      </c>
      <c r="K436">
        <v>3834.6</v>
      </c>
      <c r="L436">
        <v>2728.6</v>
      </c>
      <c r="M436">
        <v>1106</v>
      </c>
      <c r="N436" t="s">
        <v>68</v>
      </c>
      <c r="O436" t="s">
        <v>24</v>
      </c>
      <c r="P436" t="s">
        <v>25</v>
      </c>
      <c r="Q436">
        <v>0.41041666666666665</v>
      </c>
      <c r="R436" t="s">
        <v>49</v>
      </c>
      <c r="S436" t="s">
        <v>4727</v>
      </c>
      <c r="T436" t="s">
        <v>4703</v>
      </c>
      <c r="U436">
        <v>503.36</v>
      </c>
      <c r="V436" t="s">
        <v>5302</v>
      </c>
      <c r="W436" t="s">
        <v>4958</v>
      </c>
      <c r="X436" t="s">
        <v>5791</v>
      </c>
      <c r="Y436" t="s">
        <v>4970</v>
      </c>
      <c r="Z436" t="s">
        <v>5792</v>
      </c>
      <c r="AA436" t="s">
        <v>4962</v>
      </c>
      <c r="AB436">
        <f>YEAR(Sales_Trans_2[[#This Row],[Transaction_Date]])</f>
        <v>2025</v>
      </c>
      <c r="AC436" t="str">
        <f>TEXT(Sales_Trans_2[[#This Row],[Transaction_Date]],"mmm")</f>
        <v>Jun</v>
      </c>
      <c r="AD436">
        <f>MONTH(Sales_Trans_2[[#This Row],[Transaction_Date]])</f>
        <v>6</v>
      </c>
      <c r="AE436" s="19">
        <f>IFERROR(Sales_Trans_2[[#This Row],[Profit]]/Sales_Trans_2[[#This Row],[Sales_Amount]],0)</f>
        <v>0.28842643300474624</v>
      </c>
      <c r="AF436" s="20" t="str">
        <f>IF(Sales_Trans_2[[#This Row],[Discount_Pct]]=0,"0%",
IF(Sales_Trans_2[[#This Row],[Discount_Pct]]&lt;=5,"1-5%",
IF(Sales_Trans_2[[#This Row],[Discount_Pct]]&lt;=10,"6-10%",
IF(Sales_Trans_2[[#This Row],[Discount_Pct]]&lt;=15,"11-15%","&gt;15%"))))</f>
        <v>0%</v>
      </c>
    </row>
    <row r="437" spans="1:32" x14ac:dyDescent="0.25">
      <c r="A437" t="s">
        <v>2553</v>
      </c>
      <c r="B437" s="10">
        <v>45836</v>
      </c>
      <c r="C437" t="s">
        <v>750</v>
      </c>
      <c r="D437" t="s">
        <v>52</v>
      </c>
      <c r="E437" t="s">
        <v>1682</v>
      </c>
      <c r="F437" t="s">
        <v>2016</v>
      </c>
      <c r="G437">
        <v>7</v>
      </c>
      <c r="H437">
        <v>333.47</v>
      </c>
      <c r="I437">
        <v>0</v>
      </c>
      <c r="J437">
        <v>0</v>
      </c>
      <c r="K437">
        <v>2684.43</v>
      </c>
      <c r="L437">
        <v>1722.84</v>
      </c>
      <c r="M437">
        <v>961.59</v>
      </c>
      <c r="N437" t="s">
        <v>4971</v>
      </c>
      <c r="O437" t="s">
        <v>24</v>
      </c>
      <c r="P437" t="s">
        <v>25</v>
      </c>
      <c r="Q437">
        <v>0.78611111111111109</v>
      </c>
      <c r="R437" t="s">
        <v>27</v>
      </c>
      <c r="S437" t="s">
        <v>4701</v>
      </c>
      <c r="T437" t="s">
        <v>4672</v>
      </c>
      <c r="U437">
        <v>313.47000000000003</v>
      </c>
      <c r="V437" t="s">
        <v>5527</v>
      </c>
      <c r="W437" t="s">
        <v>4958</v>
      </c>
      <c r="X437" t="s">
        <v>5861</v>
      </c>
      <c r="Y437" t="s">
        <v>5011</v>
      </c>
      <c r="Z437" t="s">
        <v>5160</v>
      </c>
      <c r="AA437" t="s">
        <v>4962</v>
      </c>
      <c r="AB437">
        <f>YEAR(Sales_Trans_2[[#This Row],[Transaction_Date]])</f>
        <v>2025</v>
      </c>
      <c r="AC437" t="str">
        <f>TEXT(Sales_Trans_2[[#This Row],[Transaction_Date]],"mmm")</f>
        <v>Jun</v>
      </c>
      <c r="AD437">
        <f>MONTH(Sales_Trans_2[[#This Row],[Transaction_Date]])</f>
        <v>6</v>
      </c>
      <c r="AE437" s="19">
        <f>IFERROR(Sales_Trans_2[[#This Row],[Profit]]/Sales_Trans_2[[#This Row],[Sales_Amount]],0)</f>
        <v>0.35821012281936954</v>
      </c>
      <c r="AF437" s="20" t="str">
        <f>IF(Sales_Trans_2[[#This Row],[Discount_Pct]]=0,"0%",
IF(Sales_Trans_2[[#This Row],[Discount_Pct]]&lt;=5,"1-5%",
IF(Sales_Trans_2[[#This Row],[Discount_Pct]]&lt;=10,"6-10%",
IF(Sales_Trans_2[[#This Row],[Discount_Pct]]&lt;=15,"11-15%","&gt;15%"))))</f>
        <v>0%</v>
      </c>
    </row>
    <row r="438" spans="1:32" x14ac:dyDescent="0.25">
      <c r="A438" t="s">
        <v>3540</v>
      </c>
      <c r="B438" s="10">
        <v>45830</v>
      </c>
      <c r="C438" t="s">
        <v>2600</v>
      </c>
      <c r="D438" t="s">
        <v>275</v>
      </c>
      <c r="E438" t="s">
        <v>1323</v>
      </c>
      <c r="F438" t="s">
        <v>2870</v>
      </c>
      <c r="G438">
        <v>4</v>
      </c>
      <c r="H438">
        <v>51.43</v>
      </c>
      <c r="I438">
        <v>0</v>
      </c>
      <c r="J438">
        <v>0</v>
      </c>
      <c r="K438">
        <v>236.58</v>
      </c>
      <c r="L438">
        <v>149.91999999999999</v>
      </c>
      <c r="M438">
        <v>86.66</v>
      </c>
      <c r="N438" t="s">
        <v>47</v>
      </c>
      <c r="O438" t="s">
        <v>24</v>
      </c>
      <c r="P438" t="s">
        <v>25</v>
      </c>
      <c r="Q438">
        <v>0.61944444444444446</v>
      </c>
      <c r="R438" t="s">
        <v>27</v>
      </c>
      <c r="S438" t="s">
        <v>4760</v>
      </c>
      <c r="T438" t="s">
        <v>4752</v>
      </c>
      <c r="U438">
        <v>51.33</v>
      </c>
      <c r="V438" t="s">
        <v>5561</v>
      </c>
      <c r="W438" t="s">
        <v>4958</v>
      </c>
      <c r="X438" t="s">
        <v>5146</v>
      </c>
      <c r="Y438" t="s">
        <v>4960</v>
      </c>
      <c r="Z438" t="s">
        <v>5147</v>
      </c>
      <c r="AA438" t="s">
        <v>4962</v>
      </c>
      <c r="AB438">
        <f>YEAR(Sales_Trans_2[[#This Row],[Transaction_Date]])</f>
        <v>2025</v>
      </c>
      <c r="AC438" t="str">
        <f>TEXT(Sales_Trans_2[[#This Row],[Transaction_Date]],"mmm")</f>
        <v>Jun</v>
      </c>
      <c r="AD438">
        <f>MONTH(Sales_Trans_2[[#This Row],[Transaction_Date]])</f>
        <v>6</v>
      </c>
      <c r="AE438" s="19">
        <f>IFERROR(Sales_Trans_2[[#This Row],[Profit]]/Sales_Trans_2[[#This Row],[Sales_Amount]],0)</f>
        <v>0.36630315326739366</v>
      </c>
      <c r="AF438" s="20" t="str">
        <f>IF(Sales_Trans_2[[#This Row],[Discount_Pct]]=0,"0%",
IF(Sales_Trans_2[[#This Row],[Discount_Pct]]&lt;=5,"1-5%",
IF(Sales_Trans_2[[#This Row],[Discount_Pct]]&lt;=10,"6-10%",
IF(Sales_Trans_2[[#This Row],[Discount_Pct]]&lt;=15,"11-15%","&gt;15%"))))</f>
        <v>0%</v>
      </c>
    </row>
    <row r="439" spans="1:32" x14ac:dyDescent="0.25">
      <c r="A439" t="s">
        <v>2084</v>
      </c>
      <c r="B439" s="10">
        <v>45829</v>
      </c>
      <c r="C439" t="s">
        <v>1354</v>
      </c>
      <c r="D439" t="s">
        <v>2085</v>
      </c>
      <c r="E439" t="s">
        <v>1109</v>
      </c>
      <c r="F439" t="s">
        <v>1110</v>
      </c>
      <c r="G439">
        <v>8</v>
      </c>
      <c r="H439">
        <v>425.06</v>
      </c>
      <c r="I439">
        <v>0</v>
      </c>
      <c r="J439">
        <v>0</v>
      </c>
      <c r="K439">
        <v>3910.55</v>
      </c>
      <c r="L439">
        <v>2552.4</v>
      </c>
      <c r="M439">
        <v>1358.15</v>
      </c>
      <c r="N439" t="s">
        <v>4971</v>
      </c>
      <c r="O439" t="s">
        <v>24</v>
      </c>
      <c r="P439" t="s">
        <v>25</v>
      </c>
      <c r="Q439">
        <v>0.75902777777777775</v>
      </c>
      <c r="R439" t="s">
        <v>27</v>
      </c>
      <c r="S439" t="s">
        <v>4670</v>
      </c>
      <c r="T439" t="s">
        <v>4805</v>
      </c>
      <c r="U439">
        <v>392.68</v>
      </c>
      <c r="V439" t="s">
        <v>5621</v>
      </c>
      <c r="W439" t="s">
        <v>4958</v>
      </c>
      <c r="X439" t="s">
        <v>5104</v>
      </c>
      <c r="Y439" t="s">
        <v>4970</v>
      </c>
      <c r="Z439" t="s">
        <v>5105</v>
      </c>
      <c r="AA439" t="s">
        <v>4962</v>
      </c>
      <c r="AB439">
        <f>YEAR(Sales_Trans_2[[#This Row],[Transaction_Date]])</f>
        <v>2025</v>
      </c>
      <c r="AC439" t="str">
        <f>TEXT(Sales_Trans_2[[#This Row],[Transaction_Date]],"mmm")</f>
        <v>Jun</v>
      </c>
      <c r="AD439">
        <f>MONTH(Sales_Trans_2[[#This Row],[Transaction_Date]])</f>
        <v>6</v>
      </c>
      <c r="AE439" s="19">
        <f>IFERROR(Sales_Trans_2[[#This Row],[Profit]]/Sales_Trans_2[[#This Row],[Sales_Amount]],0)</f>
        <v>0.34730408766030352</v>
      </c>
      <c r="AF439" s="20" t="str">
        <f>IF(Sales_Trans_2[[#This Row],[Discount_Pct]]=0,"0%",
IF(Sales_Trans_2[[#This Row],[Discount_Pct]]&lt;=5,"1-5%",
IF(Sales_Trans_2[[#This Row],[Discount_Pct]]&lt;=10,"6-10%",
IF(Sales_Trans_2[[#This Row],[Discount_Pct]]&lt;=15,"11-15%","&gt;15%"))))</f>
        <v>0%</v>
      </c>
    </row>
    <row r="440" spans="1:32" x14ac:dyDescent="0.25">
      <c r="A440" t="s">
        <v>2616</v>
      </c>
      <c r="B440" s="10">
        <v>45828</v>
      </c>
      <c r="C440" t="s">
        <v>1538</v>
      </c>
      <c r="D440" t="s">
        <v>405</v>
      </c>
      <c r="E440" t="s">
        <v>159</v>
      </c>
      <c r="F440" t="s">
        <v>710</v>
      </c>
      <c r="G440">
        <v>4</v>
      </c>
      <c r="H440">
        <v>478.68</v>
      </c>
      <c r="I440">
        <v>0</v>
      </c>
      <c r="J440">
        <v>0</v>
      </c>
      <c r="K440">
        <v>1914.72</v>
      </c>
      <c r="L440">
        <v>1016.2</v>
      </c>
      <c r="M440">
        <v>898.52</v>
      </c>
      <c r="N440" t="s">
        <v>68</v>
      </c>
      <c r="O440" t="s">
        <v>24</v>
      </c>
      <c r="P440" t="s">
        <v>25</v>
      </c>
      <c r="Q440">
        <v>0.50069444444444444</v>
      </c>
      <c r="R440" t="s">
        <v>49</v>
      </c>
      <c r="S440" t="s">
        <v>4642</v>
      </c>
      <c r="T440" t="s">
        <v>4636</v>
      </c>
      <c r="U440">
        <v>440.5</v>
      </c>
      <c r="V440" t="s">
        <v>5681</v>
      </c>
      <c r="W440" t="s">
        <v>4958</v>
      </c>
      <c r="X440" t="s">
        <v>5313</v>
      </c>
      <c r="Y440" t="s">
        <v>4960</v>
      </c>
      <c r="Z440" t="s">
        <v>5034</v>
      </c>
      <c r="AA440" t="s">
        <v>4962</v>
      </c>
      <c r="AB440">
        <f>YEAR(Sales_Trans_2[[#This Row],[Transaction_Date]])</f>
        <v>2025</v>
      </c>
      <c r="AC440" t="str">
        <f>TEXT(Sales_Trans_2[[#This Row],[Transaction_Date]],"mmm")</f>
        <v>Jun</v>
      </c>
      <c r="AD440">
        <f>MONTH(Sales_Trans_2[[#This Row],[Transaction_Date]])</f>
        <v>6</v>
      </c>
      <c r="AE440" s="19">
        <f>IFERROR(Sales_Trans_2[[#This Row],[Profit]]/Sales_Trans_2[[#This Row],[Sales_Amount]],0)</f>
        <v>0.46926965822679034</v>
      </c>
      <c r="AF440" s="20" t="str">
        <f>IF(Sales_Trans_2[[#This Row],[Discount_Pct]]=0,"0%",
IF(Sales_Trans_2[[#This Row],[Discount_Pct]]&lt;=5,"1-5%",
IF(Sales_Trans_2[[#This Row],[Discount_Pct]]&lt;=10,"6-10%",
IF(Sales_Trans_2[[#This Row],[Discount_Pct]]&lt;=15,"11-15%","&gt;15%"))))</f>
        <v>0%</v>
      </c>
    </row>
    <row r="441" spans="1:32" x14ac:dyDescent="0.25">
      <c r="A441" t="s">
        <v>3486</v>
      </c>
      <c r="B441" s="10">
        <v>45828</v>
      </c>
      <c r="C441" t="s">
        <v>3151</v>
      </c>
      <c r="D441" t="s">
        <v>231</v>
      </c>
      <c r="E441" t="s">
        <v>192</v>
      </c>
      <c r="F441" t="s">
        <v>1651</v>
      </c>
      <c r="G441">
        <v>3</v>
      </c>
      <c r="H441">
        <v>424.8</v>
      </c>
      <c r="I441">
        <v>0</v>
      </c>
      <c r="J441">
        <v>0</v>
      </c>
      <c r="K441">
        <v>1274.4000000000001</v>
      </c>
      <c r="L441">
        <v>926.82</v>
      </c>
      <c r="M441">
        <v>347.58</v>
      </c>
      <c r="N441" t="s">
        <v>23</v>
      </c>
      <c r="O441" t="s">
        <v>24</v>
      </c>
      <c r="P441" t="s">
        <v>25</v>
      </c>
      <c r="Q441">
        <v>0.78749999999999998</v>
      </c>
      <c r="R441" t="s">
        <v>49</v>
      </c>
      <c r="S441" t="s">
        <v>4756</v>
      </c>
      <c r="T441" t="s">
        <v>4752</v>
      </c>
      <c r="U441">
        <v>418.79</v>
      </c>
      <c r="V441" t="s">
        <v>5232</v>
      </c>
      <c r="W441" t="s">
        <v>4958</v>
      </c>
      <c r="X441" t="s">
        <v>5488</v>
      </c>
      <c r="Y441" t="s">
        <v>5007</v>
      </c>
      <c r="Z441" t="s">
        <v>5284</v>
      </c>
      <c r="AA441" t="s">
        <v>4962</v>
      </c>
      <c r="AB441">
        <f>YEAR(Sales_Trans_2[[#This Row],[Transaction_Date]])</f>
        <v>2025</v>
      </c>
      <c r="AC441" t="str">
        <f>TEXT(Sales_Trans_2[[#This Row],[Transaction_Date]],"mmm")</f>
        <v>Jun</v>
      </c>
      <c r="AD441">
        <f>MONTH(Sales_Trans_2[[#This Row],[Transaction_Date]])</f>
        <v>6</v>
      </c>
      <c r="AE441" s="19">
        <f>IFERROR(Sales_Trans_2[[#This Row],[Profit]]/Sales_Trans_2[[#This Row],[Sales_Amount]],0)</f>
        <v>0.27274011299435025</v>
      </c>
      <c r="AF441" s="20" t="str">
        <f>IF(Sales_Trans_2[[#This Row],[Discount_Pct]]=0,"0%",
IF(Sales_Trans_2[[#This Row],[Discount_Pct]]&lt;=5,"1-5%",
IF(Sales_Trans_2[[#This Row],[Discount_Pct]]&lt;=10,"6-10%",
IF(Sales_Trans_2[[#This Row],[Discount_Pct]]&lt;=15,"11-15%","&gt;15%"))))</f>
        <v>0%</v>
      </c>
    </row>
    <row r="442" spans="1:32" x14ac:dyDescent="0.25">
      <c r="A442" t="s">
        <v>1346</v>
      </c>
      <c r="B442" s="10">
        <v>45823</v>
      </c>
      <c r="C442" t="s">
        <v>1062</v>
      </c>
      <c r="D442" t="s">
        <v>856</v>
      </c>
      <c r="E442" t="s">
        <v>1347</v>
      </c>
      <c r="F442" t="s">
        <v>1313</v>
      </c>
      <c r="G442">
        <v>6</v>
      </c>
      <c r="H442">
        <v>306.69</v>
      </c>
      <c r="I442">
        <v>0</v>
      </c>
      <c r="J442">
        <v>0</v>
      </c>
      <c r="K442">
        <v>2116.16</v>
      </c>
      <c r="L442">
        <v>1237.8</v>
      </c>
      <c r="M442">
        <v>878.36</v>
      </c>
      <c r="N442" t="s">
        <v>68</v>
      </c>
      <c r="O442" t="s">
        <v>24</v>
      </c>
      <c r="P442" t="s">
        <v>25</v>
      </c>
      <c r="Q442">
        <v>0.56597222222222221</v>
      </c>
      <c r="R442" t="s">
        <v>27</v>
      </c>
      <c r="S442" t="s">
        <v>4825</v>
      </c>
      <c r="T442" t="s">
        <v>4805</v>
      </c>
      <c r="U442">
        <v>275.70999999999998</v>
      </c>
      <c r="V442" t="s">
        <v>5093</v>
      </c>
      <c r="W442" t="s">
        <v>4958</v>
      </c>
      <c r="X442" t="s">
        <v>4976</v>
      </c>
      <c r="Y442" t="s">
        <v>4977</v>
      </c>
      <c r="Z442" t="s">
        <v>5089</v>
      </c>
      <c r="AA442" t="s">
        <v>4962</v>
      </c>
      <c r="AB442">
        <f>YEAR(Sales_Trans_2[[#This Row],[Transaction_Date]])</f>
        <v>2025</v>
      </c>
      <c r="AC442" t="str">
        <f>TEXT(Sales_Trans_2[[#This Row],[Transaction_Date]],"mmm")</f>
        <v>Jun</v>
      </c>
      <c r="AD442">
        <f>MONTH(Sales_Trans_2[[#This Row],[Transaction_Date]])</f>
        <v>6</v>
      </c>
      <c r="AE442" s="19">
        <f>IFERROR(Sales_Trans_2[[#This Row],[Profit]]/Sales_Trans_2[[#This Row],[Sales_Amount]],0)</f>
        <v>0.41507258430364435</v>
      </c>
      <c r="AF442" s="20" t="str">
        <f>IF(Sales_Trans_2[[#This Row],[Discount_Pct]]=0,"0%",
IF(Sales_Trans_2[[#This Row],[Discount_Pct]]&lt;=5,"1-5%",
IF(Sales_Trans_2[[#This Row],[Discount_Pct]]&lt;=10,"6-10%",
IF(Sales_Trans_2[[#This Row],[Discount_Pct]]&lt;=15,"11-15%","&gt;15%"))))</f>
        <v>0%</v>
      </c>
    </row>
    <row r="443" spans="1:32" x14ac:dyDescent="0.25">
      <c r="A443" t="s">
        <v>1792</v>
      </c>
      <c r="B443" s="10">
        <v>45823</v>
      </c>
      <c r="C443" t="s">
        <v>325</v>
      </c>
      <c r="D443" t="s">
        <v>882</v>
      </c>
      <c r="E443" t="s">
        <v>148</v>
      </c>
      <c r="F443" t="s">
        <v>149</v>
      </c>
      <c r="G443">
        <v>3</v>
      </c>
      <c r="H443">
        <v>270.85000000000002</v>
      </c>
      <c r="I443">
        <v>0</v>
      </c>
      <c r="J443">
        <v>0</v>
      </c>
      <c r="K443">
        <v>934.43</v>
      </c>
      <c r="L443">
        <v>583.91999999999996</v>
      </c>
      <c r="M443">
        <v>350.51</v>
      </c>
      <c r="N443" t="s">
        <v>23</v>
      </c>
      <c r="O443" t="s">
        <v>24</v>
      </c>
      <c r="P443" t="s">
        <v>25</v>
      </c>
      <c r="Q443">
        <v>0.39166666666666666</v>
      </c>
      <c r="R443" t="s">
        <v>27</v>
      </c>
      <c r="S443" t="s">
        <v>4768</v>
      </c>
      <c r="T443" t="s">
        <v>4752</v>
      </c>
      <c r="U443">
        <v>262.77</v>
      </c>
      <c r="V443" t="s">
        <v>5050</v>
      </c>
      <c r="W443" t="s">
        <v>4958</v>
      </c>
      <c r="X443" t="s">
        <v>5666</v>
      </c>
      <c r="Y443" t="s">
        <v>4970</v>
      </c>
      <c r="Z443" t="s">
        <v>5135</v>
      </c>
      <c r="AA443" t="s">
        <v>4962</v>
      </c>
      <c r="AB443">
        <f>YEAR(Sales_Trans_2[[#This Row],[Transaction_Date]])</f>
        <v>2025</v>
      </c>
      <c r="AC443" t="str">
        <f>TEXT(Sales_Trans_2[[#This Row],[Transaction_Date]],"mmm")</f>
        <v>Jun</v>
      </c>
      <c r="AD443">
        <f>MONTH(Sales_Trans_2[[#This Row],[Transaction_Date]])</f>
        <v>6</v>
      </c>
      <c r="AE443" s="19">
        <f>IFERROR(Sales_Trans_2[[#This Row],[Profit]]/Sales_Trans_2[[#This Row],[Sales_Amount]],0)</f>
        <v>0.37510567939813577</v>
      </c>
      <c r="AF443" s="20" t="str">
        <f>IF(Sales_Trans_2[[#This Row],[Discount_Pct]]=0,"0%",
IF(Sales_Trans_2[[#This Row],[Discount_Pct]]&lt;=5,"1-5%",
IF(Sales_Trans_2[[#This Row],[Discount_Pct]]&lt;=10,"6-10%",
IF(Sales_Trans_2[[#This Row],[Discount_Pct]]&lt;=15,"11-15%","&gt;15%"))))</f>
        <v>0%</v>
      </c>
    </row>
    <row r="444" spans="1:32" x14ac:dyDescent="0.25">
      <c r="A444" t="s">
        <v>3794</v>
      </c>
      <c r="B444" s="10">
        <v>45822</v>
      </c>
      <c r="C444" t="s">
        <v>307</v>
      </c>
      <c r="D444" t="s">
        <v>147</v>
      </c>
      <c r="E444" t="s">
        <v>1157</v>
      </c>
      <c r="F444" t="s">
        <v>1158</v>
      </c>
      <c r="G444">
        <v>8</v>
      </c>
      <c r="H444">
        <v>378.58</v>
      </c>
      <c r="I444">
        <v>0</v>
      </c>
      <c r="J444">
        <v>0</v>
      </c>
      <c r="K444">
        <v>3482.94</v>
      </c>
      <c r="L444">
        <v>2089.7600000000002</v>
      </c>
      <c r="M444">
        <v>1393.18</v>
      </c>
      <c r="N444" t="s">
        <v>40</v>
      </c>
      <c r="O444" t="s">
        <v>24</v>
      </c>
      <c r="P444" t="s">
        <v>25</v>
      </c>
      <c r="Q444">
        <v>0.66041666666666665</v>
      </c>
      <c r="R444" t="s">
        <v>27</v>
      </c>
      <c r="S444" t="s">
        <v>4717</v>
      </c>
      <c r="T444" t="s">
        <v>4703</v>
      </c>
      <c r="U444">
        <v>332.73</v>
      </c>
      <c r="V444" t="s">
        <v>5035</v>
      </c>
      <c r="W444" t="s">
        <v>4958</v>
      </c>
      <c r="X444" t="s">
        <v>5179</v>
      </c>
      <c r="Y444" t="s">
        <v>5007</v>
      </c>
      <c r="Z444" t="s">
        <v>5180</v>
      </c>
      <c r="AA444" t="s">
        <v>4962</v>
      </c>
      <c r="AB444">
        <f>YEAR(Sales_Trans_2[[#This Row],[Transaction_Date]])</f>
        <v>2025</v>
      </c>
      <c r="AC444" t="str">
        <f>TEXT(Sales_Trans_2[[#This Row],[Transaction_Date]],"mmm")</f>
        <v>Jun</v>
      </c>
      <c r="AD444">
        <f>MONTH(Sales_Trans_2[[#This Row],[Transaction_Date]])</f>
        <v>6</v>
      </c>
      <c r="AE444" s="19">
        <f>IFERROR(Sales_Trans_2[[#This Row],[Profit]]/Sales_Trans_2[[#This Row],[Sales_Amount]],0)</f>
        <v>0.40000114845504087</v>
      </c>
      <c r="AF444" s="20" t="str">
        <f>IF(Sales_Trans_2[[#This Row],[Discount_Pct]]=0,"0%",
IF(Sales_Trans_2[[#This Row],[Discount_Pct]]&lt;=5,"1-5%",
IF(Sales_Trans_2[[#This Row],[Discount_Pct]]&lt;=10,"6-10%",
IF(Sales_Trans_2[[#This Row],[Discount_Pct]]&lt;=15,"11-15%","&gt;15%"))))</f>
        <v>0%</v>
      </c>
    </row>
    <row r="445" spans="1:32" x14ac:dyDescent="0.25">
      <c r="A445" t="s">
        <v>4021</v>
      </c>
      <c r="B445" s="10">
        <v>45936</v>
      </c>
      <c r="C445" t="s">
        <v>1945</v>
      </c>
      <c r="D445" t="s">
        <v>365</v>
      </c>
      <c r="E445" t="s">
        <v>639</v>
      </c>
      <c r="F445" t="s">
        <v>1052</v>
      </c>
      <c r="G445">
        <v>4</v>
      </c>
      <c r="H445">
        <v>526.20000000000005</v>
      </c>
      <c r="I445">
        <v>0</v>
      </c>
      <c r="J445">
        <v>0</v>
      </c>
      <c r="K445">
        <v>2104.8000000000002</v>
      </c>
      <c r="L445">
        <v>1547.56</v>
      </c>
      <c r="M445">
        <v>557.24</v>
      </c>
      <c r="N445" t="s">
        <v>40</v>
      </c>
      <c r="O445" t="s">
        <v>24</v>
      </c>
      <c r="P445" t="s">
        <v>25</v>
      </c>
      <c r="Q445">
        <v>0.4777777777777778</v>
      </c>
      <c r="R445" t="s">
        <v>49</v>
      </c>
      <c r="S445" t="s">
        <v>4680</v>
      </c>
      <c r="T445" t="s">
        <v>4672</v>
      </c>
      <c r="U445">
        <v>459.58</v>
      </c>
      <c r="V445" t="s">
        <v>5734</v>
      </c>
      <c r="W445" t="s">
        <v>4958</v>
      </c>
      <c r="X445" t="s">
        <v>5939</v>
      </c>
      <c r="Y445" t="s">
        <v>4960</v>
      </c>
      <c r="Z445" t="s">
        <v>4986</v>
      </c>
      <c r="AA445" t="s">
        <v>4962</v>
      </c>
      <c r="AB445">
        <f>YEAR(Sales_Trans_2[[#This Row],[Transaction_Date]])</f>
        <v>2025</v>
      </c>
      <c r="AC445" t="str">
        <f>TEXT(Sales_Trans_2[[#This Row],[Transaction_Date]],"mmm")</f>
        <v>Oct</v>
      </c>
      <c r="AD445">
        <f>MONTH(Sales_Trans_2[[#This Row],[Transaction_Date]])</f>
        <v>10</v>
      </c>
      <c r="AE445" s="19">
        <f>IFERROR(Sales_Trans_2[[#This Row],[Profit]]/Sales_Trans_2[[#This Row],[Sales_Amount]],0)</f>
        <v>0.26474724439376662</v>
      </c>
      <c r="AF445" s="20" t="str">
        <f>IF(Sales_Trans_2[[#This Row],[Discount_Pct]]=0,"0%",
IF(Sales_Trans_2[[#This Row],[Discount_Pct]]&lt;=5,"1-5%",
IF(Sales_Trans_2[[#This Row],[Discount_Pct]]&lt;=10,"6-10%",
IF(Sales_Trans_2[[#This Row],[Discount_Pct]]&lt;=15,"11-15%","&gt;15%"))))</f>
        <v>0%</v>
      </c>
    </row>
    <row r="446" spans="1:32" x14ac:dyDescent="0.25">
      <c r="A446" t="s">
        <v>3370</v>
      </c>
      <c r="B446" s="10">
        <v>45875</v>
      </c>
      <c r="C446" t="s">
        <v>1920</v>
      </c>
      <c r="D446" t="s">
        <v>1156</v>
      </c>
      <c r="E446" t="s">
        <v>343</v>
      </c>
      <c r="F446" t="s">
        <v>344</v>
      </c>
      <c r="G446">
        <v>5</v>
      </c>
      <c r="H446">
        <v>161.82</v>
      </c>
      <c r="I446">
        <v>0</v>
      </c>
      <c r="J446">
        <v>0</v>
      </c>
      <c r="K446">
        <v>930.46</v>
      </c>
      <c r="L446">
        <v>546.04999999999995</v>
      </c>
      <c r="M446">
        <v>384.41</v>
      </c>
      <c r="N446" t="s">
        <v>4971</v>
      </c>
      <c r="O446" t="s">
        <v>24</v>
      </c>
      <c r="P446" t="s">
        <v>25</v>
      </c>
      <c r="Q446">
        <v>0.90625</v>
      </c>
      <c r="R446" t="s">
        <v>27</v>
      </c>
      <c r="S446" t="s">
        <v>4755</v>
      </c>
      <c r="T446" t="s">
        <v>4752</v>
      </c>
      <c r="U446">
        <v>147.72</v>
      </c>
      <c r="V446" t="s">
        <v>5619</v>
      </c>
      <c r="W446" t="s">
        <v>4958</v>
      </c>
      <c r="X446" t="s">
        <v>5445</v>
      </c>
      <c r="Y446" t="s">
        <v>4977</v>
      </c>
      <c r="Z446" t="s">
        <v>5446</v>
      </c>
      <c r="AA446" t="s">
        <v>4962</v>
      </c>
      <c r="AB446">
        <f>YEAR(Sales_Trans_2[[#This Row],[Transaction_Date]])</f>
        <v>2025</v>
      </c>
      <c r="AC446" t="str">
        <f>TEXT(Sales_Trans_2[[#This Row],[Transaction_Date]],"mmm")</f>
        <v>Aug</v>
      </c>
      <c r="AD446">
        <f>MONTH(Sales_Trans_2[[#This Row],[Transaction_Date]])</f>
        <v>8</v>
      </c>
      <c r="AE446" s="19">
        <f>IFERROR(Sales_Trans_2[[#This Row],[Profit]]/Sales_Trans_2[[#This Row],[Sales_Amount]],0)</f>
        <v>0.41313973733422177</v>
      </c>
      <c r="AF446" s="20" t="str">
        <f>IF(Sales_Trans_2[[#This Row],[Discount_Pct]]=0,"0%",
IF(Sales_Trans_2[[#This Row],[Discount_Pct]]&lt;=5,"1-5%",
IF(Sales_Trans_2[[#This Row],[Discount_Pct]]&lt;=10,"6-10%",
IF(Sales_Trans_2[[#This Row],[Discount_Pct]]&lt;=15,"11-15%","&gt;15%"))))</f>
        <v>0%</v>
      </c>
    </row>
    <row r="447" spans="1:32" x14ac:dyDescent="0.25">
      <c r="A447" t="s">
        <v>3666</v>
      </c>
      <c r="B447" s="10">
        <v>45844</v>
      </c>
      <c r="C447" t="s">
        <v>2458</v>
      </c>
      <c r="D447" t="s">
        <v>605</v>
      </c>
      <c r="E447" t="s">
        <v>950</v>
      </c>
      <c r="F447" t="s">
        <v>2276</v>
      </c>
      <c r="G447">
        <v>7</v>
      </c>
      <c r="H447">
        <v>85.31</v>
      </c>
      <c r="I447">
        <v>0</v>
      </c>
      <c r="J447">
        <v>0</v>
      </c>
      <c r="K447">
        <v>686.75</v>
      </c>
      <c r="L447">
        <v>434.98</v>
      </c>
      <c r="M447">
        <v>251.77</v>
      </c>
      <c r="N447" t="s">
        <v>133</v>
      </c>
      <c r="O447" t="s">
        <v>24</v>
      </c>
      <c r="P447" t="s">
        <v>25</v>
      </c>
      <c r="Q447">
        <v>0.77083333333333337</v>
      </c>
      <c r="R447" t="s">
        <v>27</v>
      </c>
      <c r="S447" t="s">
        <v>4851</v>
      </c>
      <c r="T447" t="s">
        <v>4847</v>
      </c>
      <c r="U447">
        <v>75.680000000000007</v>
      </c>
      <c r="V447" t="s">
        <v>5632</v>
      </c>
      <c r="W447" t="s">
        <v>4958</v>
      </c>
      <c r="X447" t="s">
        <v>5065</v>
      </c>
      <c r="Y447" t="s">
        <v>5018</v>
      </c>
      <c r="Z447" t="s">
        <v>5049</v>
      </c>
      <c r="AA447" t="s">
        <v>4962</v>
      </c>
      <c r="AB447">
        <f>YEAR(Sales_Trans_2[[#This Row],[Transaction_Date]])</f>
        <v>2025</v>
      </c>
      <c r="AC447" t="str">
        <f>TEXT(Sales_Trans_2[[#This Row],[Transaction_Date]],"mmm")</f>
        <v>Jul</v>
      </c>
      <c r="AD447">
        <f>MONTH(Sales_Trans_2[[#This Row],[Transaction_Date]])</f>
        <v>7</v>
      </c>
      <c r="AE447" s="19">
        <f>IFERROR(Sales_Trans_2[[#This Row],[Profit]]/Sales_Trans_2[[#This Row],[Sales_Amount]],0)</f>
        <v>0.36661084819803424</v>
      </c>
      <c r="AF447" s="20" t="str">
        <f>IF(Sales_Trans_2[[#This Row],[Discount_Pct]]=0,"0%",
IF(Sales_Trans_2[[#This Row],[Discount_Pct]]&lt;=5,"1-5%",
IF(Sales_Trans_2[[#This Row],[Discount_Pct]]&lt;=10,"6-10%",
IF(Sales_Trans_2[[#This Row],[Discount_Pct]]&lt;=15,"11-15%","&gt;15%"))))</f>
        <v>0%</v>
      </c>
    </row>
    <row r="448" spans="1:32" x14ac:dyDescent="0.25">
      <c r="A448" t="s">
        <v>3754</v>
      </c>
      <c r="B448" s="10">
        <v>45814</v>
      </c>
      <c r="C448" t="s">
        <v>1901</v>
      </c>
      <c r="D448" t="s">
        <v>1475</v>
      </c>
      <c r="E448" t="s">
        <v>1157</v>
      </c>
      <c r="F448" t="s">
        <v>1158</v>
      </c>
      <c r="G448">
        <v>3</v>
      </c>
      <c r="H448">
        <v>206.02</v>
      </c>
      <c r="I448">
        <v>0</v>
      </c>
      <c r="J448">
        <v>0</v>
      </c>
      <c r="K448">
        <v>618.05999999999995</v>
      </c>
      <c r="L448">
        <v>475.29</v>
      </c>
      <c r="M448">
        <v>142.77000000000001</v>
      </c>
      <c r="N448" t="s">
        <v>133</v>
      </c>
      <c r="O448" t="s">
        <v>24</v>
      </c>
      <c r="P448" t="s">
        <v>25</v>
      </c>
      <c r="Q448">
        <v>0.60416666666666663</v>
      </c>
      <c r="R448" t="s">
        <v>49</v>
      </c>
      <c r="S448" t="s">
        <v>4900</v>
      </c>
      <c r="T448" t="s">
        <v>4887</v>
      </c>
      <c r="U448">
        <v>183.39</v>
      </c>
      <c r="V448" t="s">
        <v>5397</v>
      </c>
      <c r="W448" t="s">
        <v>4958</v>
      </c>
      <c r="X448" t="s">
        <v>5179</v>
      </c>
      <c r="Y448" t="s">
        <v>5007</v>
      </c>
      <c r="Z448" t="s">
        <v>5180</v>
      </c>
      <c r="AA448" t="s">
        <v>4962</v>
      </c>
      <c r="AB448">
        <f>YEAR(Sales_Trans_2[[#This Row],[Transaction_Date]])</f>
        <v>2025</v>
      </c>
      <c r="AC448" t="str">
        <f>TEXT(Sales_Trans_2[[#This Row],[Transaction_Date]],"mmm")</f>
        <v>Jun</v>
      </c>
      <c r="AD448">
        <f>MONTH(Sales_Trans_2[[#This Row],[Transaction_Date]])</f>
        <v>6</v>
      </c>
      <c r="AE448" s="19">
        <f>IFERROR(Sales_Trans_2[[#This Row],[Profit]]/Sales_Trans_2[[#This Row],[Sales_Amount]],0)</f>
        <v>0.23099699058343853</v>
      </c>
      <c r="AF448" s="20" t="str">
        <f>IF(Sales_Trans_2[[#This Row],[Discount_Pct]]=0,"0%",
IF(Sales_Trans_2[[#This Row],[Discount_Pct]]&lt;=5,"1-5%",
IF(Sales_Trans_2[[#This Row],[Discount_Pct]]&lt;=10,"6-10%",
IF(Sales_Trans_2[[#This Row],[Discount_Pct]]&lt;=15,"11-15%","&gt;15%"))))</f>
        <v>0%</v>
      </c>
    </row>
    <row r="449" spans="1:32" x14ac:dyDescent="0.25">
      <c r="A449" t="s">
        <v>1654</v>
      </c>
      <c r="B449" s="10">
        <v>45722</v>
      </c>
      <c r="C449" t="s">
        <v>565</v>
      </c>
      <c r="D449" t="s">
        <v>509</v>
      </c>
      <c r="E449" t="s">
        <v>1066</v>
      </c>
      <c r="F449" t="s">
        <v>1655</v>
      </c>
      <c r="G449">
        <v>4</v>
      </c>
      <c r="H449">
        <v>332.43</v>
      </c>
      <c r="I449">
        <v>0</v>
      </c>
      <c r="J449">
        <v>0</v>
      </c>
      <c r="K449">
        <v>1329.72</v>
      </c>
      <c r="L449">
        <v>1014.8</v>
      </c>
      <c r="M449">
        <v>314.92</v>
      </c>
      <c r="N449" t="s">
        <v>40</v>
      </c>
      <c r="O449" t="s">
        <v>24</v>
      </c>
      <c r="P449" t="s">
        <v>25</v>
      </c>
      <c r="Q449">
        <v>0.6166666666666667</v>
      </c>
      <c r="R449" t="s">
        <v>49</v>
      </c>
      <c r="S449" t="s">
        <v>4875</v>
      </c>
      <c r="T449" t="s">
        <v>4864</v>
      </c>
      <c r="U449">
        <v>291.93</v>
      </c>
      <c r="V449" t="s">
        <v>4972</v>
      </c>
      <c r="W449" t="s">
        <v>4958</v>
      </c>
      <c r="X449" t="s">
        <v>5801</v>
      </c>
      <c r="Y449" t="s">
        <v>4960</v>
      </c>
      <c r="Z449" t="s">
        <v>5120</v>
      </c>
      <c r="AA449" t="s">
        <v>4962</v>
      </c>
      <c r="AB449">
        <f>YEAR(Sales_Trans_2[[#This Row],[Transaction_Date]])</f>
        <v>2025</v>
      </c>
      <c r="AC449" t="str">
        <f>TEXT(Sales_Trans_2[[#This Row],[Transaction_Date]],"mmm")</f>
        <v>Mar</v>
      </c>
      <c r="AD449">
        <f>MONTH(Sales_Trans_2[[#This Row],[Transaction_Date]])</f>
        <v>3</v>
      </c>
      <c r="AE449" s="19">
        <f>IFERROR(Sales_Trans_2[[#This Row],[Profit]]/Sales_Trans_2[[#This Row],[Sales_Amount]],0)</f>
        <v>0.2368318142165268</v>
      </c>
      <c r="AF449" s="20" t="str">
        <f>IF(Sales_Trans_2[[#This Row],[Discount_Pct]]=0,"0%",
IF(Sales_Trans_2[[#This Row],[Discount_Pct]]&lt;=5,"1-5%",
IF(Sales_Trans_2[[#This Row],[Discount_Pct]]&lt;=10,"6-10%",
IF(Sales_Trans_2[[#This Row],[Discount_Pct]]&lt;=15,"11-15%","&gt;15%"))))</f>
        <v>0%</v>
      </c>
    </row>
    <row r="450" spans="1:32" x14ac:dyDescent="0.25">
      <c r="A450" t="s">
        <v>4342</v>
      </c>
      <c r="B450" s="10">
        <v>45808</v>
      </c>
      <c r="C450" t="s">
        <v>966</v>
      </c>
      <c r="D450" t="s">
        <v>389</v>
      </c>
      <c r="E450" t="s">
        <v>192</v>
      </c>
      <c r="F450" t="s">
        <v>2538</v>
      </c>
      <c r="G450">
        <v>7</v>
      </c>
      <c r="H450">
        <v>84.51</v>
      </c>
      <c r="I450">
        <v>0</v>
      </c>
      <c r="J450">
        <v>0</v>
      </c>
      <c r="K450">
        <v>680.31</v>
      </c>
      <c r="L450">
        <v>483.63</v>
      </c>
      <c r="M450">
        <v>196.68</v>
      </c>
      <c r="N450" t="s">
        <v>23</v>
      </c>
      <c r="O450" t="s">
        <v>24</v>
      </c>
      <c r="P450" t="s">
        <v>25</v>
      </c>
      <c r="Q450">
        <v>0.86527777777777781</v>
      </c>
      <c r="R450" t="s">
        <v>27</v>
      </c>
      <c r="S450" t="s">
        <v>4854</v>
      </c>
      <c r="T450" t="s">
        <v>4847</v>
      </c>
      <c r="U450">
        <v>83.13</v>
      </c>
      <c r="V450" t="s">
        <v>4957</v>
      </c>
      <c r="W450" t="s">
        <v>4958</v>
      </c>
      <c r="X450" t="s">
        <v>5428</v>
      </c>
      <c r="Y450" t="s">
        <v>5011</v>
      </c>
      <c r="Z450" t="s">
        <v>5284</v>
      </c>
      <c r="AA450" t="s">
        <v>4962</v>
      </c>
      <c r="AB450">
        <f>YEAR(Sales_Trans_2[[#This Row],[Transaction_Date]])</f>
        <v>2025</v>
      </c>
      <c r="AC450" t="str">
        <f>TEXT(Sales_Trans_2[[#This Row],[Transaction_Date]],"mmm")</f>
        <v>May</v>
      </c>
      <c r="AD450">
        <f>MONTH(Sales_Trans_2[[#This Row],[Transaction_Date]])</f>
        <v>5</v>
      </c>
      <c r="AE450" s="19">
        <f>IFERROR(Sales_Trans_2[[#This Row],[Profit]]/Sales_Trans_2[[#This Row],[Sales_Amount]],0)</f>
        <v>0.28910349693522075</v>
      </c>
      <c r="AF450" s="20" t="str">
        <f>IF(Sales_Trans_2[[#This Row],[Discount_Pct]]=0,"0%",
IF(Sales_Trans_2[[#This Row],[Discount_Pct]]&lt;=5,"1-5%",
IF(Sales_Trans_2[[#This Row],[Discount_Pct]]&lt;=10,"6-10%",
IF(Sales_Trans_2[[#This Row],[Discount_Pct]]&lt;=15,"11-15%","&gt;15%"))))</f>
        <v>0%</v>
      </c>
    </row>
    <row r="451" spans="1:32" x14ac:dyDescent="0.25">
      <c r="A451" t="s">
        <v>2937</v>
      </c>
      <c r="B451" s="10">
        <v>45805</v>
      </c>
      <c r="C451" t="s">
        <v>1099</v>
      </c>
      <c r="D451" t="s">
        <v>432</v>
      </c>
      <c r="E451" t="s">
        <v>1347</v>
      </c>
      <c r="F451" t="s">
        <v>1313</v>
      </c>
      <c r="G451">
        <v>4</v>
      </c>
      <c r="H451">
        <v>334.96</v>
      </c>
      <c r="I451">
        <v>0</v>
      </c>
      <c r="J451">
        <v>0</v>
      </c>
      <c r="K451">
        <v>1339.84</v>
      </c>
      <c r="L451">
        <v>1005.68</v>
      </c>
      <c r="M451">
        <v>334.16</v>
      </c>
      <c r="N451" t="s">
        <v>23</v>
      </c>
      <c r="O451" t="s">
        <v>24</v>
      </c>
      <c r="P451" t="s">
        <v>25</v>
      </c>
      <c r="Q451">
        <v>0.55277777777777781</v>
      </c>
      <c r="R451" t="s">
        <v>49</v>
      </c>
      <c r="S451" t="s">
        <v>4841</v>
      </c>
      <c r="T451" t="s">
        <v>4828</v>
      </c>
      <c r="U451">
        <v>305.67</v>
      </c>
      <c r="V451" t="s">
        <v>5048</v>
      </c>
      <c r="W451" t="s">
        <v>4958</v>
      </c>
      <c r="X451" t="s">
        <v>4976</v>
      </c>
      <c r="Y451" t="s">
        <v>4977</v>
      </c>
      <c r="Z451" t="s">
        <v>5089</v>
      </c>
      <c r="AA451" t="s">
        <v>4962</v>
      </c>
      <c r="AB451">
        <f>YEAR(Sales_Trans_2[[#This Row],[Transaction_Date]])</f>
        <v>2025</v>
      </c>
      <c r="AC451" t="str">
        <f>TEXT(Sales_Trans_2[[#This Row],[Transaction_Date]],"mmm")</f>
        <v>May</v>
      </c>
      <c r="AD451">
        <f>MONTH(Sales_Trans_2[[#This Row],[Transaction_Date]])</f>
        <v>5</v>
      </c>
      <c r="AE451" s="19">
        <f>IFERROR(Sales_Trans_2[[#This Row],[Profit]]/Sales_Trans_2[[#This Row],[Sales_Amount]],0)</f>
        <v>0.24940291378074997</v>
      </c>
      <c r="AF451" s="20" t="str">
        <f>IF(Sales_Trans_2[[#This Row],[Discount_Pct]]=0,"0%",
IF(Sales_Trans_2[[#This Row],[Discount_Pct]]&lt;=5,"1-5%",
IF(Sales_Trans_2[[#This Row],[Discount_Pct]]&lt;=10,"6-10%",
IF(Sales_Trans_2[[#This Row],[Discount_Pct]]&lt;=15,"11-15%","&gt;15%"))))</f>
        <v>0%</v>
      </c>
    </row>
    <row r="452" spans="1:32" x14ac:dyDescent="0.25">
      <c r="A452" t="s">
        <v>3150</v>
      </c>
      <c r="B452" s="10">
        <v>45799</v>
      </c>
      <c r="C452" t="s">
        <v>1538</v>
      </c>
      <c r="D452" t="s">
        <v>220</v>
      </c>
      <c r="E452" t="s">
        <v>1347</v>
      </c>
      <c r="F452" t="s">
        <v>1313</v>
      </c>
      <c r="G452">
        <v>3</v>
      </c>
      <c r="H452">
        <v>334.1</v>
      </c>
      <c r="I452">
        <v>0</v>
      </c>
      <c r="J452">
        <v>0</v>
      </c>
      <c r="K452">
        <v>1002.3</v>
      </c>
      <c r="L452">
        <v>615.80999999999995</v>
      </c>
      <c r="M452">
        <v>386.49</v>
      </c>
      <c r="N452" t="s">
        <v>133</v>
      </c>
      <c r="O452" t="s">
        <v>24</v>
      </c>
      <c r="P452" t="s">
        <v>25</v>
      </c>
      <c r="Q452">
        <v>0.4909722222222222</v>
      </c>
      <c r="R452" t="s">
        <v>49</v>
      </c>
      <c r="S452" t="s">
        <v>4653</v>
      </c>
      <c r="T452" t="s">
        <v>4636</v>
      </c>
      <c r="U452">
        <v>332.74</v>
      </c>
      <c r="V452" t="s">
        <v>5681</v>
      </c>
      <c r="W452" t="s">
        <v>4958</v>
      </c>
      <c r="X452" t="s">
        <v>4976</v>
      </c>
      <c r="Y452" t="s">
        <v>4977</v>
      </c>
      <c r="Z452" t="s">
        <v>5089</v>
      </c>
      <c r="AA452" t="s">
        <v>4962</v>
      </c>
      <c r="AB452">
        <f>YEAR(Sales_Trans_2[[#This Row],[Transaction_Date]])</f>
        <v>2025</v>
      </c>
      <c r="AC452" t="str">
        <f>TEXT(Sales_Trans_2[[#This Row],[Transaction_Date]],"mmm")</f>
        <v>May</v>
      </c>
      <c r="AD452">
        <f>MONTH(Sales_Trans_2[[#This Row],[Transaction_Date]])</f>
        <v>5</v>
      </c>
      <c r="AE452" s="19">
        <f>IFERROR(Sales_Trans_2[[#This Row],[Profit]]/Sales_Trans_2[[#This Row],[Sales_Amount]],0)</f>
        <v>0.38560311284046694</v>
      </c>
      <c r="AF452" s="20" t="str">
        <f>IF(Sales_Trans_2[[#This Row],[Discount_Pct]]=0,"0%",
IF(Sales_Trans_2[[#This Row],[Discount_Pct]]&lt;=5,"1-5%",
IF(Sales_Trans_2[[#This Row],[Discount_Pct]]&lt;=10,"6-10%",
IF(Sales_Trans_2[[#This Row],[Discount_Pct]]&lt;=15,"11-15%","&gt;15%"))))</f>
        <v>0%</v>
      </c>
    </row>
    <row r="453" spans="1:32" x14ac:dyDescent="0.25">
      <c r="A453" t="s">
        <v>3293</v>
      </c>
      <c r="B453" s="10">
        <v>45795</v>
      </c>
      <c r="C453" t="s">
        <v>870</v>
      </c>
      <c r="D453" t="s">
        <v>895</v>
      </c>
      <c r="E453" t="s">
        <v>285</v>
      </c>
      <c r="F453" t="s">
        <v>2070</v>
      </c>
      <c r="G453">
        <v>8</v>
      </c>
      <c r="H453">
        <v>471.94</v>
      </c>
      <c r="I453">
        <v>0</v>
      </c>
      <c r="J453">
        <v>0</v>
      </c>
      <c r="K453">
        <v>4341.8500000000004</v>
      </c>
      <c r="L453">
        <v>2961.44</v>
      </c>
      <c r="M453">
        <v>1380.41</v>
      </c>
      <c r="N453" t="s">
        <v>23</v>
      </c>
      <c r="O453" t="s">
        <v>24</v>
      </c>
      <c r="P453" t="s">
        <v>25</v>
      </c>
      <c r="Q453">
        <v>0.55277777777777781</v>
      </c>
      <c r="R453" t="s">
        <v>27</v>
      </c>
      <c r="S453" t="s">
        <v>4843</v>
      </c>
      <c r="T453" t="s">
        <v>4828</v>
      </c>
      <c r="U453">
        <v>438.7</v>
      </c>
      <c r="V453" t="s">
        <v>5129</v>
      </c>
      <c r="W453" t="s">
        <v>4958</v>
      </c>
      <c r="X453" t="s">
        <v>5114</v>
      </c>
      <c r="Y453" t="s">
        <v>5011</v>
      </c>
      <c r="Z453" t="s">
        <v>5112</v>
      </c>
      <c r="AA453" t="s">
        <v>4962</v>
      </c>
      <c r="AB453">
        <f>YEAR(Sales_Trans_2[[#This Row],[Transaction_Date]])</f>
        <v>2025</v>
      </c>
      <c r="AC453" t="str">
        <f>TEXT(Sales_Trans_2[[#This Row],[Transaction_Date]],"mmm")</f>
        <v>May</v>
      </c>
      <c r="AD453">
        <f>MONTH(Sales_Trans_2[[#This Row],[Transaction_Date]])</f>
        <v>5</v>
      </c>
      <c r="AE453" s="19">
        <f>IFERROR(Sales_Trans_2[[#This Row],[Profit]]/Sales_Trans_2[[#This Row],[Sales_Amount]],0)</f>
        <v>0.31793129656713154</v>
      </c>
      <c r="AF453" s="20" t="str">
        <f>IF(Sales_Trans_2[[#This Row],[Discount_Pct]]=0,"0%",
IF(Sales_Trans_2[[#This Row],[Discount_Pct]]&lt;=5,"1-5%",
IF(Sales_Trans_2[[#This Row],[Discount_Pct]]&lt;=10,"6-10%",
IF(Sales_Trans_2[[#This Row],[Discount_Pct]]&lt;=15,"11-15%","&gt;15%"))))</f>
        <v>0%</v>
      </c>
    </row>
    <row r="454" spans="1:32" x14ac:dyDescent="0.25">
      <c r="A454" t="s">
        <v>1818</v>
      </c>
      <c r="B454" s="10">
        <v>45794</v>
      </c>
      <c r="C454" t="s">
        <v>1470</v>
      </c>
      <c r="D454" t="s">
        <v>928</v>
      </c>
      <c r="E454" t="s">
        <v>380</v>
      </c>
      <c r="F454" t="s">
        <v>936</v>
      </c>
      <c r="G454">
        <v>8</v>
      </c>
      <c r="H454">
        <v>392.42</v>
      </c>
      <c r="I454">
        <v>0</v>
      </c>
      <c r="J454">
        <v>0</v>
      </c>
      <c r="K454">
        <v>3610.26</v>
      </c>
      <c r="L454">
        <v>2030.64</v>
      </c>
      <c r="M454">
        <v>1579.62</v>
      </c>
      <c r="N454" t="s">
        <v>40</v>
      </c>
      <c r="O454" t="s">
        <v>24</v>
      </c>
      <c r="P454" t="s">
        <v>25</v>
      </c>
      <c r="Q454">
        <v>0.76736111111111116</v>
      </c>
      <c r="R454" t="s">
        <v>27</v>
      </c>
      <c r="S454" t="s">
        <v>4919</v>
      </c>
      <c r="T454" t="s">
        <v>4908</v>
      </c>
      <c r="U454">
        <v>351.78</v>
      </c>
      <c r="V454" t="s">
        <v>5293</v>
      </c>
      <c r="W454" t="s">
        <v>4958</v>
      </c>
      <c r="X454" t="s">
        <v>5366</v>
      </c>
      <c r="Y454" t="s">
        <v>5018</v>
      </c>
      <c r="Z454" t="s">
        <v>5076</v>
      </c>
      <c r="AA454" t="s">
        <v>4962</v>
      </c>
      <c r="AB454">
        <f>YEAR(Sales_Trans_2[[#This Row],[Transaction_Date]])</f>
        <v>2025</v>
      </c>
      <c r="AC454" t="str">
        <f>TEXT(Sales_Trans_2[[#This Row],[Transaction_Date]],"mmm")</f>
        <v>May</v>
      </c>
      <c r="AD454">
        <f>MONTH(Sales_Trans_2[[#This Row],[Transaction_Date]])</f>
        <v>5</v>
      </c>
      <c r="AE454" s="19">
        <f>IFERROR(Sales_Trans_2[[#This Row],[Profit]]/Sales_Trans_2[[#This Row],[Sales_Amount]],0)</f>
        <v>0.43753635472237451</v>
      </c>
      <c r="AF454" s="20" t="str">
        <f>IF(Sales_Trans_2[[#This Row],[Discount_Pct]]=0,"0%",
IF(Sales_Trans_2[[#This Row],[Discount_Pct]]&lt;=5,"1-5%",
IF(Sales_Trans_2[[#This Row],[Discount_Pct]]&lt;=10,"6-10%",
IF(Sales_Trans_2[[#This Row],[Discount_Pct]]&lt;=15,"11-15%","&gt;15%"))))</f>
        <v>0%</v>
      </c>
    </row>
    <row r="455" spans="1:32" x14ac:dyDescent="0.25">
      <c r="A455" t="s">
        <v>4490</v>
      </c>
      <c r="B455" s="10">
        <v>45790</v>
      </c>
      <c r="C455" t="s">
        <v>2115</v>
      </c>
      <c r="D455" t="s">
        <v>886</v>
      </c>
      <c r="E455" t="s">
        <v>309</v>
      </c>
      <c r="F455" t="s">
        <v>1504</v>
      </c>
      <c r="G455">
        <v>4</v>
      </c>
      <c r="H455">
        <v>252.99</v>
      </c>
      <c r="I455">
        <v>0</v>
      </c>
      <c r="J455">
        <v>0</v>
      </c>
      <c r="K455">
        <v>1011.96</v>
      </c>
      <c r="L455">
        <v>769.64</v>
      </c>
      <c r="M455">
        <v>242.32</v>
      </c>
      <c r="N455" t="s">
        <v>68</v>
      </c>
      <c r="O455" t="s">
        <v>24</v>
      </c>
      <c r="P455" t="s">
        <v>25</v>
      </c>
      <c r="Q455">
        <v>0.67222222222222228</v>
      </c>
      <c r="R455" t="s">
        <v>49</v>
      </c>
      <c r="S455" t="s">
        <v>4827</v>
      </c>
      <c r="T455" t="s">
        <v>4828</v>
      </c>
      <c r="U455">
        <v>232.92</v>
      </c>
      <c r="V455" t="s">
        <v>5650</v>
      </c>
      <c r="W455" t="s">
        <v>4958</v>
      </c>
      <c r="X455" t="s">
        <v>5345</v>
      </c>
      <c r="Y455" t="s">
        <v>4970</v>
      </c>
      <c r="Z455" t="s">
        <v>5122</v>
      </c>
      <c r="AA455" t="s">
        <v>4962</v>
      </c>
      <c r="AB455">
        <f>YEAR(Sales_Trans_2[[#This Row],[Transaction_Date]])</f>
        <v>2025</v>
      </c>
      <c r="AC455" t="str">
        <f>TEXT(Sales_Trans_2[[#This Row],[Transaction_Date]],"mmm")</f>
        <v>May</v>
      </c>
      <c r="AD455">
        <f>MONTH(Sales_Trans_2[[#This Row],[Transaction_Date]])</f>
        <v>5</v>
      </c>
      <c r="AE455" s="19">
        <f>IFERROR(Sales_Trans_2[[#This Row],[Profit]]/Sales_Trans_2[[#This Row],[Sales_Amount]],0)</f>
        <v>0.23945610498438671</v>
      </c>
      <c r="AF455" s="20" t="str">
        <f>IF(Sales_Trans_2[[#This Row],[Discount_Pct]]=0,"0%",
IF(Sales_Trans_2[[#This Row],[Discount_Pct]]&lt;=5,"1-5%",
IF(Sales_Trans_2[[#This Row],[Discount_Pct]]&lt;=10,"6-10%",
IF(Sales_Trans_2[[#This Row],[Discount_Pct]]&lt;=15,"11-15%","&gt;15%"))))</f>
        <v>0%</v>
      </c>
    </row>
    <row r="456" spans="1:32" x14ac:dyDescent="0.25">
      <c r="A456" t="s">
        <v>1276</v>
      </c>
      <c r="B456" s="10">
        <v>45874</v>
      </c>
      <c r="C456" t="s">
        <v>51</v>
      </c>
      <c r="D456" t="s">
        <v>44</v>
      </c>
      <c r="E456" t="s">
        <v>913</v>
      </c>
      <c r="F456" t="s">
        <v>1014</v>
      </c>
      <c r="G456">
        <v>4</v>
      </c>
      <c r="H456">
        <v>455.26</v>
      </c>
      <c r="I456">
        <v>0</v>
      </c>
      <c r="J456">
        <v>0</v>
      </c>
      <c r="K456">
        <v>1821.04</v>
      </c>
      <c r="L456">
        <v>946.16</v>
      </c>
      <c r="M456">
        <v>874.88</v>
      </c>
      <c r="N456" t="s">
        <v>68</v>
      </c>
      <c r="O456" t="s">
        <v>24</v>
      </c>
      <c r="P456" t="s">
        <v>25</v>
      </c>
      <c r="Q456">
        <v>0.8208333333333333</v>
      </c>
      <c r="R456" t="s">
        <v>49</v>
      </c>
      <c r="S456" t="s">
        <v>4650</v>
      </c>
      <c r="T456" t="s">
        <v>4636</v>
      </c>
      <c r="U456">
        <v>398.25</v>
      </c>
      <c r="V456" t="s">
        <v>5235</v>
      </c>
      <c r="W456" t="s">
        <v>4958</v>
      </c>
      <c r="X456" t="s">
        <v>5958</v>
      </c>
      <c r="Y456" t="s">
        <v>5011</v>
      </c>
      <c r="Z456" t="s">
        <v>5063</v>
      </c>
      <c r="AA456" t="s">
        <v>4962</v>
      </c>
      <c r="AB456">
        <f>YEAR(Sales_Trans_2[[#This Row],[Transaction_Date]])</f>
        <v>2025</v>
      </c>
      <c r="AC456" t="str">
        <f>TEXT(Sales_Trans_2[[#This Row],[Transaction_Date]],"mmm")</f>
        <v>Aug</v>
      </c>
      <c r="AD456">
        <f>MONTH(Sales_Trans_2[[#This Row],[Transaction_Date]])</f>
        <v>8</v>
      </c>
      <c r="AE456" s="19">
        <f>IFERROR(Sales_Trans_2[[#This Row],[Profit]]/Sales_Trans_2[[#This Row],[Sales_Amount]],0)</f>
        <v>0.48042876597987966</v>
      </c>
      <c r="AF456" s="20" t="str">
        <f>IF(Sales_Trans_2[[#This Row],[Discount_Pct]]=0,"0%",
IF(Sales_Trans_2[[#This Row],[Discount_Pct]]&lt;=5,"1-5%",
IF(Sales_Trans_2[[#This Row],[Discount_Pct]]&lt;=10,"6-10%",
IF(Sales_Trans_2[[#This Row],[Discount_Pct]]&lt;=15,"11-15%","&gt;15%"))))</f>
        <v>0%</v>
      </c>
    </row>
    <row r="457" spans="1:32" x14ac:dyDescent="0.25">
      <c r="A457" t="s">
        <v>2761</v>
      </c>
      <c r="B457" s="10">
        <v>45752</v>
      </c>
      <c r="C457" t="s">
        <v>1013</v>
      </c>
      <c r="D457" t="s">
        <v>77</v>
      </c>
      <c r="E457" t="s">
        <v>634</v>
      </c>
      <c r="F457" t="s">
        <v>2016</v>
      </c>
      <c r="G457">
        <v>6</v>
      </c>
      <c r="H457">
        <v>143.82</v>
      </c>
      <c r="I457">
        <v>0</v>
      </c>
      <c r="J457">
        <v>0</v>
      </c>
      <c r="K457">
        <v>992.36</v>
      </c>
      <c r="L457">
        <v>703.62</v>
      </c>
      <c r="M457">
        <v>288.74</v>
      </c>
      <c r="N457" t="s">
        <v>68</v>
      </c>
      <c r="O457" t="s">
        <v>24</v>
      </c>
      <c r="P457" t="s">
        <v>25</v>
      </c>
      <c r="Q457">
        <v>0.81388888888888888</v>
      </c>
      <c r="R457" t="s">
        <v>27</v>
      </c>
      <c r="S457" t="s">
        <v>4863</v>
      </c>
      <c r="T457" t="s">
        <v>4864</v>
      </c>
      <c r="U457">
        <v>131.03</v>
      </c>
      <c r="V457" t="s">
        <v>5210</v>
      </c>
      <c r="W457" t="s">
        <v>4958</v>
      </c>
      <c r="X457" t="s">
        <v>5861</v>
      </c>
      <c r="Y457" t="s">
        <v>5011</v>
      </c>
      <c r="Z457" t="s">
        <v>4995</v>
      </c>
      <c r="AA457" t="s">
        <v>4962</v>
      </c>
      <c r="AB457">
        <f>YEAR(Sales_Trans_2[[#This Row],[Transaction_Date]])</f>
        <v>2025</v>
      </c>
      <c r="AC457" t="str">
        <f>TEXT(Sales_Trans_2[[#This Row],[Transaction_Date]],"mmm")</f>
        <v>Apr</v>
      </c>
      <c r="AD457">
        <f>MONTH(Sales_Trans_2[[#This Row],[Transaction_Date]])</f>
        <v>4</v>
      </c>
      <c r="AE457" s="19">
        <f>IFERROR(Sales_Trans_2[[#This Row],[Profit]]/Sales_Trans_2[[#This Row],[Sales_Amount]],0)</f>
        <v>0.29096295699141439</v>
      </c>
      <c r="AF457" s="20" t="str">
        <f>IF(Sales_Trans_2[[#This Row],[Discount_Pct]]=0,"0%",
IF(Sales_Trans_2[[#This Row],[Discount_Pct]]&lt;=5,"1-5%",
IF(Sales_Trans_2[[#This Row],[Discount_Pct]]&lt;=10,"6-10%",
IF(Sales_Trans_2[[#This Row],[Discount_Pct]]&lt;=15,"11-15%","&gt;15%"))))</f>
        <v>0%</v>
      </c>
    </row>
    <row r="458" spans="1:32" x14ac:dyDescent="0.25">
      <c r="A458" t="s">
        <v>3067</v>
      </c>
      <c r="B458" s="10">
        <v>45752</v>
      </c>
      <c r="C458" t="s">
        <v>3068</v>
      </c>
      <c r="D458" t="s">
        <v>1382</v>
      </c>
      <c r="E458" t="s">
        <v>857</v>
      </c>
      <c r="F458" t="s">
        <v>121</v>
      </c>
      <c r="G458">
        <v>7</v>
      </c>
      <c r="H458">
        <v>329.41</v>
      </c>
      <c r="I458">
        <v>0</v>
      </c>
      <c r="J458">
        <v>0</v>
      </c>
      <c r="K458">
        <v>2651.75</v>
      </c>
      <c r="L458">
        <v>1645.35</v>
      </c>
      <c r="M458">
        <v>1006.4</v>
      </c>
      <c r="N458" t="s">
        <v>47</v>
      </c>
      <c r="O458" t="s">
        <v>24</v>
      </c>
      <c r="P458" t="s">
        <v>25</v>
      </c>
      <c r="Q458">
        <v>0.77152777777777781</v>
      </c>
      <c r="R458" t="s">
        <v>27</v>
      </c>
      <c r="S458" t="s">
        <v>4774</v>
      </c>
      <c r="T458" t="s">
        <v>4752</v>
      </c>
      <c r="U458">
        <v>317.99</v>
      </c>
      <c r="V458" t="s">
        <v>5568</v>
      </c>
      <c r="W458" t="s">
        <v>4958</v>
      </c>
      <c r="X458" t="s">
        <v>5036</v>
      </c>
      <c r="Y458" t="s">
        <v>5007</v>
      </c>
      <c r="Z458" t="s">
        <v>5037</v>
      </c>
      <c r="AA458" t="s">
        <v>4962</v>
      </c>
      <c r="AB458">
        <f>YEAR(Sales_Trans_2[[#This Row],[Transaction_Date]])</f>
        <v>2025</v>
      </c>
      <c r="AC458" t="str">
        <f>TEXT(Sales_Trans_2[[#This Row],[Transaction_Date]],"mmm")</f>
        <v>Apr</v>
      </c>
      <c r="AD458">
        <f>MONTH(Sales_Trans_2[[#This Row],[Transaction_Date]])</f>
        <v>4</v>
      </c>
      <c r="AE458" s="19">
        <f>IFERROR(Sales_Trans_2[[#This Row],[Profit]]/Sales_Trans_2[[#This Row],[Sales_Amount]],0)</f>
        <v>0.37952295653813517</v>
      </c>
      <c r="AF458" s="20" t="str">
        <f>IF(Sales_Trans_2[[#This Row],[Discount_Pct]]=0,"0%",
IF(Sales_Trans_2[[#This Row],[Discount_Pct]]&lt;=5,"1-5%",
IF(Sales_Trans_2[[#This Row],[Discount_Pct]]&lt;=10,"6-10%",
IF(Sales_Trans_2[[#This Row],[Discount_Pct]]&lt;=15,"11-15%","&gt;15%"))))</f>
        <v>0%</v>
      </c>
    </row>
    <row r="459" spans="1:32" x14ac:dyDescent="0.25">
      <c r="A459" t="s">
        <v>4144</v>
      </c>
      <c r="B459" s="10">
        <v>45752</v>
      </c>
      <c r="C459" t="s">
        <v>129</v>
      </c>
      <c r="D459" t="s">
        <v>1194</v>
      </c>
      <c r="E459" t="s">
        <v>1309</v>
      </c>
      <c r="F459" t="s">
        <v>2016</v>
      </c>
      <c r="G459">
        <v>7</v>
      </c>
      <c r="H459">
        <v>123.44</v>
      </c>
      <c r="I459">
        <v>0</v>
      </c>
      <c r="J459">
        <v>0</v>
      </c>
      <c r="K459">
        <v>993.69</v>
      </c>
      <c r="L459">
        <v>650.72</v>
      </c>
      <c r="M459">
        <v>342.97</v>
      </c>
      <c r="N459" t="s">
        <v>23</v>
      </c>
      <c r="O459" t="s">
        <v>24</v>
      </c>
      <c r="P459" t="s">
        <v>25</v>
      </c>
      <c r="Q459">
        <v>0.67083333333333328</v>
      </c>
      <c r="R459" t="s">
        <v>27</v>
      </c>
      <c r="S459" t="s">
        <v>4896</v>
      </c>
      <c r="T459" t="s">
        <v>4887</v>
      </c>
      <c r="U459">
        <v>109.69</v>
      </c>
      <c r="V459" t="s">
        <v>5649</v>
      </c>
      <c r="W459" t="s">
        <v>4958</v>
      </c>
      <c r="X459" t="s">
        <v>5861</v>
      </c>
      <c r="Y459" t="s">
        <v>5011</v>
      </c>
      <c r="Z459" t="s">
        <v>5212</v>
      </c>
      <c r="AA459" t="s">
        <v>4962</v>
      </c>
      <c r="AB459">
        <f>YEAR(Sales_Trans_2[[#This Row],[Transaction_Date]])</f>
        <v>2025</v>
      </c>
      <c r="AC459" t="str">
        <f>TEXT(Sales_Trans_2[[#This Row],[Transaction_Date]],"mmm")</f>
        <v>Apr</v>
      </c>
      <c r="AD459">
        <f>MONTH(Sales_Trans_2[[#This Row],[Transaction_Date]])</f>
        <v>4</v>
      </c>
      <c r="AE459" s="19">
        <f>IFERROR(Sales_Trans_2[[#This Row],[Profit]]/Sales_Trans_2[[#This Row],[Sales_Amount]],0)</f>
        <v>0.34514788314263001</v>
      </c>
      <c r="AF459" s="20" t="str">
        <f>IF(Sales_Trans_2[[#This Row],[Discount_Pct]]=0,"0%",
IF(Sales_Trans_2[[#This Row],[Discount_Pct]]&lt;=5,"1-5%",
IF(Sales_Trans_2[[#This Row],[Discount_Pct]]&lt;=10,"6-10%",
IF(Sales_Trans_2[[#This Row],[Discount_Pct]]&lt;=15,"11-15%","&gt;15%"))))</f>
        <v>0%</v>
      </c>
    </row>
    <row r="460" spans="1:32" x14ac:dyDescent="0.25">
      <c r="A460" t="s">
        <v>4119</v>
      </c>
      <c r="B460" s="10">
        <v>45721</v>
      </c>
      <c r="C460" t="s">
        <v>1197</v>
      </c>
      <c r="D460" t="s">
        <v>493</v>
      </c>
      <c r="E460" t="s">
        <v>38</v>
      </c>
      <c r="F460" t="s">
        <v>1655</v>
      </c>
      <c r="G460">
        <v>3</v>
      </c>
      <c r="H460">
        <v>254.52</v>
      </c>
      <c r="I460">
        <v>0</v>
      </c>
      <c r="J460">
        <v>0</v>
      </c>
      <c r="K460">
        <v>878.09</v>
      </c>
      <c r="L460">
        <v>573.6</v>
      </c>
      <c r="M460">
        <v>304.49</v>
      </c>
      <c r="N460" t="s">
        <v>47</v>
      </c>
      <c r="O460" t="s">
        <v>24</v>
      </c>
      <c r="P460" t="s">
        <v>25</v>
      </c>
      <c r="Q460">
        <v>0.61597222222222225</v>
      </c>
      <c r="R460" t="s">
        <v>27</v>
      </c>
      <c r="S460" t="s">
        <v>4688</v>
      </c>
      <c r="T460" t="s">
        <v>4672</v>
      </c>
      <c r="U460">
        <v>232.58</v>
      </c>
      <c r="V460" t="s">
        <v>5224</v>
      </c>
      <c r="W460" t="s">
        <v>4958</v>
      </c>
      <c r="X460" t="s">
        <v>5801</v>
      </c>
      <c r="Y460" t="s">
        <v>4960</v>
      </c>
      <c r="Z460" t="s">
        <v>4989</v>
      </c>
      <c r="AA460" t="s">
        <v>4962</v>
      </c>
      <c r="AB460">
        <f>YEAR(Sales_Trans_2[[#This Row],[Transaction_Date]])</f>
        <v>2025</v>
      </c>
      <c r="AC460" t="str">
        <f>TEXT(Sales_Trans_2[[#This Row],[Transaction_Date]],"mmm")</f>
        <v>Mar</v>
      </c>
      <c r="AD460">
        <f>MONTH(Sales_Trans_2[[#This Row],[Transaction_Date]])</f>
        <v>3</v>
      </c>
      <c r="AE460" s="19">
        <f>IFERROR(Sales_Trans_2[[#This Row],[Profit]]/Sales_Trans_2[[#This Row],[Sales_Amount]],0)</f>
        <v>0.34676399913448508</v>
      </c>
      <c r="AF460" s="20" t="str">
        <f>IF(Sales_Trans_2[[#This Row],[Discount_Pct]]=0,"0%",
IF(Sales_Trans_2[[#This Row],[Discount_Pct]]&lt;=5,"1-5%",
IF(Sales_Trans_2[[#This Row],[Discount_Pct]]&lt;=10,"6-10%",
IF(Sales_Trans_2[[#This Row],[Discount_Pct]]&lt;=15,"11-15%","&gt;15%"))))</f>
        <v>0%</v>
      </c>
    </row>
    <row r="461" spans="1:32" x14ac:dyDescent="0.25">
      <c r="A461" t="s">
        <v>2015</v>
      </c>
      <c r="B461" s="10">
        <v>45775</v>
      </c>
      <c r="C461" t="s">
        <v>1901</v>
      </c>
      <c r="D461" t="s">
        <v>284</v>
      </c>
      <c r="E461" t="s">
        <v>634</v>
      </c>
      <c r="F461" t="s">
        <v>2016</v>
      </c>
      <c r="G461">
        <v>7</v>
      </c>
      <c r="H461">
        <v>75.44</v>
      </c>
      <c r="I461">
        <v>0</v>
      </c>
      <c r="J461">
        <v>0</v>
      </c>
      <c r="K461">
        <v>528.08000000000004</v>
      </c>
      <c r="L461">
        <v>380.24</v>
      </c>
      <c r="M461">
        <v>147.84</v>
      </c>
      <c r="N461" t="s">
        <v>40</v>
      </c>
      <c r="O461" t="s">
        <v>24</v>
      </c>
      <c r="P461" t="s">
        <v>25</v>
      </c>
      <c r="Q461">
        <v>0.4513888888888889</v>
      </c>
      <c r="R461" t="s">
        <v>49</v>
      </c>
      <c r="S461" t="s">
        <v>4791</v>
      </c>
      <c r="T461" t="s">
        <v>4776</v>
      </c>
      <c r="U461">
        <v>42.16</v>
      </c>
      <c r="V461" t="s">
        <v>5397</v>
      </c>
      <c r="W461" t="s">
        <v>4958</v>
      </c>
      <c r="X461" t="s">
        <v>5861</v>
      </c>
      <c r="Y461" t="s">
        <v>5011</v>
      </c>
      <c r="Z461" t="s">
        <v>4995</v>
      </c>
      <c r="AA461" t="s">
        <v>4962</v>
      </c>
      <c r="AB461">
        <f>YEAR(Sales_Trans_2[[#This Row],[Transaction_Date]])</f>
        <v>2025</v>
      </c>
      <c r="AC461" t="str">
        <f>TEXT(Sales_Trans_2[[#This Row],[Transaction_Date]],"mmm")</f>
        <v>Apr</v>
      </c>
      <c r="AD461">
        <f>MONTH(Sales_Trans_2[[#This Row],[Transaction_Date]])</f>
        <v>4</v>
      </c>
      <c r="AE461" s="19">
        <f>IFERROR(Sales_Trans_2[[#This Row],[Profit]]/Sales_Trans_2[[#This Row],[Sales_Amount]],0)</f>
        <v>0.27995758218451749</v>
      </c>
      <c r="AF461" s="20" t="str">
        <f>IF(Sales_Trans_2[[#This Row],[Discount_Pct]]=0,"0%",
IF(Sales_Trans_2[[#This Row],[Discount_Pct]]&lt;=5,"1-5%",
IF(Sales_Trans_2[[#This Row],[Discount_Pct]]&lt;=10,"6-10%",
IF(Sales_Trans_2[[#This Row],[Discount_Pct]]&lt;=15,"11-15%","&gt;15%"))))</f>
        <v>0%</v>
      </c>
    </row>
    <row r="462" spans="1:32" x14ac:dyDescent="0.25">
      <c r="A462" t="s">
        <v>2898</v>
      </c>
      <c r="B462" s="10">
        <v>45934</v>
      </c>
      <c r="C462" t="s">
        <v>246</v>
      </c>
      <c r="D462" t="s">
        <v>759</v>
      </c>
      <c r="E462" t="s">
        <v>1031</v>
      </c>
      <c r="F462" t="s">
        <v>2312</v>
      </c>
      <c r="G462">
        <v>3</v>
      </c>
      <c r="H462">
        <v>233.01</v>
      </c>
      <c r="I462">
        <v>0</v>
      </c>
      <c r="J462">
        <v>0</v>
      </c>
      <c r="K462">
        <v>699.03</v>
      </c>
      <c r="L462">
        <v>569.07000000000005</v>
      </c>
      <c r="M462">
        <v>129.96</v>
      </c>
      <c r="N462" t="s">
        <v>4971</v>
      </c>
      <c r="O462" t="s">
        <v>24</v>
      </c>
      <c r="P462" t="s">
        <v>25</v>
      </c>
      <c r="Q462">
        <v>0.70833333333333337</v>
      </c>
      <c r="R462" t="s">
        <v>49</v>
      </c>
      <c r="S462" t="s">
        <v>4741</v>
      </c>
      <c r="T462" t="s">
        <v>4729</v>
      </c>
      <c r="U462">
        <v>217.85</v>
      </c>
      <c r="V462" t="s">
        <v>5183</v>
      </c>
      <c r="W462" t="s">
        <v>4958</v>
      </c>
      <c r="X462" t="s">
        <v>5645</v>
      </c>
      <c r="Y462" t="s">
        <v>4960</v>
      </c>
      <c r="Z462" t="s">
        <v>5000</v>
      </c>
      <c r="AA462" t="s">
        <v>4962</v>
      </c>
      <c r="AB462">
        <f>YEAR(Sales_Trans_2[[#This Row],[Transaction_Date]])</f>
        <v>2025</v>
      </c>
      <c r="AC462" t="str">
        <f>TEXT(Sales_Trans_2[[#This Row],[Transaction_Date]],"mmm")</f>
        <v>Oct</v>
      </c>
      <c r="AD462">
        <f>MONTH(Sales_Trans_2[[#This Row],[Transaction_Date]])</f>
        <v>10</v>
      </c>
      <c r="AE462" s="19">
        <f>IFERROR(Sales_Trans_2[[#This Row],[Profit]]/Sales_Trans_2[[#This Row],[Sales_Amount]],0)</f>
        <v>0.18591476760654052</v>
      </c>
      <c r="AF462" s="20" t="str">
        <f>IF(Sales_Trans_2[[#This Row],[Discount_Pct]]=0,"0%",
IF(Sales_Trans_2[[#This Row],[Discount_Pct]]&lt;=5,"1-5%",
IF(Sales_Trans_2[[#This Row],[Discount_Pct]]&lt;=10,"6-10%",
IF(Sales_Trans_2[[#This Row],[Discount_Pct]]&lt;=15,"11-15%","&gt;15%"))))</f>
        <v>0%</v>
      </c>
    </row>
    <row r="463" spans="1:32" x14ac:dyDescent="0.25">
      <c r="A463" t="s">
        <v>2531</v>
      </c>
      <c r="B463" s="10">
        <v>45781</v>
      </c>
      <c r="C463" t="s">
        <v>185</v>
      </c>
      <c r="D463" t="s">
        <v>605</v>
      </c>
      <c r="E463" t="s">
        <v>816</v>
      </c>
      <c r="F463" t="s">
        <v>1589</v>
      </c>
      <c r="G463">
        <v>4</v>
      </c>
      <c r="H463">
        <v>84.3</v>
      </c>
      <c r="I463">
        <v>0</v>
      </c>
      <c r="J463">
        <v>0</v>
      </c>
      <c r="K463">
        <v>387.78</v>
      </c>
      <c r="L463">
        <v>248.56</v>
      </c>
      <c r="M463">
        <v>139.22</v>
      </c>
      <c r="N463" t="s">
        <v>47</v>
      </c>
      <c r="O463" t="s">
        <v>24</v>
      </c>
      <c r="P463" t="s">
        <v>25</v>
      </c>
      <c r="Q463">
        <v>0.80902777777777779</v>
      </c>
      <c r="R463" t="s">
        <v>27</v>
      </c>
      <c r="S463" t="s">
        <v>4851</v>
      </c>
      <c r="T463" t="s">
        <v>4847</v>
      </c>
      <c r="U463">
        <v>75.680000000000007</v>
      </c>
      <c r="V463" t="s">
        <v>5110</v>
      </c>
      <c r="W463" t="s">
        <v>4958</v>
      </c>
      <c r="X463" t="s">
        <v>5093</v>
      </c>
      <c r="Y463" t="s">
        <v>5011</v>
      </c>
      <c r="Z463" t="s">
        <v>5094</v>
      </c>
      <c r="AA463" t="s">
        <v>4962</v>
      </c>
      <c r="AB463">
        <f>YEAR(Sales_Trans_2[[#This Row],[Transaction_Date]])</f>
        <v>2025</v>
      </c>
      <c r="AC463" t="str">
        <f>TEXT(Sales_Trans_2[[#This Row],[Transaction_Date]],"mmm")</f>
        <v>May</v>
      </c>
      <c r="AD463">
        <f>MONTH(Sales_Trans_2[[#This Row],[Transaction_Date]])</f>
        <v>5</v>
      </c>
      <c r="AE463" s="19">
        <f>IFERROR(Sales_Trans_2[[#This Row],[Profit]]/Sales_Trans_2[[#This Row],[Sales_Amount]],0)</f>
        <v>0.35901799989684874</v>
      </c>
      <c r="AF463" s="20" t="str">
        <f>IF(Sales_Trans_2[[#This Row],[Discount_Pct]]=0,"0%",
IF(Sales_Trans_2[[#This Row],[Discount_Pct]]&lt;=5,"1-5%",
IF(Sales_Trans_2[[#This Row],[Discount_Pct]]&lt;=10,"6-10%",
IF(Sales_Trans_2[[#This Row],[Discount_Pct]]&lt;=15,"11-15%","&gt;15%"))))</f>
        <v>0%</v>
      </c>
    </row>
    <row r="464" spans="1:32" x14ac:dyDescent="0.25">
      <c r="A464" t="s">
        <v>2957</v>
      </c>
      <c r="B464" s="10">
        <v>45751</v>
      </c>
      <c r="C464" t="s">
        <v>1128</v>
      </c>
      <c r="D464" t="s">
        <v>2958</v>
      </c>
      <c r="E464" t="s">
        <v>1453</v>
      </c>
      <c r="F464" t="s">
        <v>1454</v>
      </c>
      <c r="G464">
        <v>6</v>
      </c>
      <c r="H464">
        <v>452.46</v>
      </c>
      <c r="I464">
        <v>0</v>
      </c>
      <c r="J464">
        <v>0</v>
      </c>
      <c r="K464">
        <v>2714.76</v>
      </c>
      <c r="L464">
        <v>1885.56</v>
      </c>
      <c r="M464">
        <v>829.2</v>
      </c>
      <c r="N464" t="s">
        <v>47</v>
      </c>
      <c r="O464" t="s">
        <v>24</v>
      </c>
      <c r="P464" t="s">
        <v>25</v>
      </c>
      <c r="Q464">
        <v>0.62986111111111109</v>
      </c>
      <c r="R464" t="s">
        <v>49</v>
      </c>
      <c r="S464" t="s">
        <v>4813</v>
      </c>
      <c r="T464" t="s">
        <v>4805</v>
      </c>
      <c r="U464">
        <v>414.29</v>
      </c>
      <c r="V464" t="s">
        <v>5128</v>
      </c>
      <c r="W464" t="s">
        <v>4958</v>
      </c>
      <c r="X464" t="s">
        <v>5053</v>
      </c>
      <c r="Y464" t="s">
        <v>4960</v>
      </c>
      <c r="Z464" t="s">
        <v>5054</v>
      </c>
      <c r="AA464" t="s">
        <v>4962</v>
      </c>
      <c r="AB464">
        <f>YEAR(Sales_Trans_2[[#This Row],[Transaction_Date]])</f>
        <v>2025</v>
      </c>
      <c r="AC464" t="str">
        <f>TEXT(Sales_Trans_2[[#This Row],[Transaction_Date]],"mmm")</f>
        <v>Apr</v>
      </c>
      <c r="AD464">
        <f>MONTH(Sales_Trans_2[[#This Row],[Transaction_Date]])</f>
        <v>4</v>
      </c>
      <c r="AE464" s="19">
        <f>IFERROR(Sales_Trans_2[[#This Row],[Profit]]/Sales_Trans_2[[#This Row],[Sales_Amount]],0)</f>
        <v>0.30544136498253988</v>
      </c>
      <c r="AF464" s="20" t="str">
        <f>IF(Sales_Trans_2[[#This Row],[Discount_Pct]]=0,"0%",
IF(Sales_Trans_2[[#This Row],[Discount_Pct]]&lt;=5,"1-5%",
IF(Sales_Trans_2[[#This Row],[Discount_Pct]]&lt;=10,"6-10%",
IF(Sales_Trans_2[[#This Row],[Discount_Pct]]&lt;=15,"11-15%","&gt;15%"))))</f>
        <v>0%</v>
      </c>
    </row>
    <row r="465" spans="1:32" x14ac:dyDescent="0.25">
      <c r="A465" t="s">
        <v>4286</v>
      </c>
      <c r="B465" s="10">
        <v>45720</v>
      </c>
      <c r="C465" t="s">
        <v>943</v>
      </c>
      <c r="D465" t="s">
        <v>493</v>
      </c>
      <c r="E465" t="s">
        <v>1247</v>
      </c>
      <c r="F465" t="s">
        <v>474</v>
      </c>
      <c r="G465">
        <v>7</v>
      </c>
      <c r="H465">
        <v>233.96</v>
      </c>
      <c r="I465">
        <v>0</v>
      </c>
      <c r="J465">
        <v>0</v>
      </c>
      <c r="K465">
        <v>1637.72</v>
      </c>
      <c r="L465">
        <v>1338.4</v>
      </c>
      <c r="M465">
        <v>299.32</v>
      </c>
      <c r="N465" t="s">
        <v>4971</v>
      </c>
      <c r="O465" t="s">
        <v>24</v>
      </c>
      <c r="P465" t="s">
        <v>25</v>
      </c>
      <c r="Q465">
        <v>0.41944444444444445</v>
      </c>
      <c r="R465" t="s">
        <v>49</v>
      </c>
      <c r="S465" t="s">
        <v>4688</v>
      </c>
      <c r="T465" t="s">
        <v>4672</v>
      </c>
      <c r="U465">
        <v>232.58</v>
      </c>
      <c r="V465" t="s">
        <v>5691</v>
      </c>
      <c r="W465" t="s">
        <v>4958</v>
      </c>
      <c r="X465" t="s">
        <v>5335</v>
      </c>
      <c r="Y465" t="s">
        <v>4960</v>
      </c>
      <c r="Z465" t="s">
        <v>5336</v>
      </c>
      <c r="AA465" t="s">
        <v>4962</v>
      </c>
      <c r="AB465">
        <f>YEAR(Sales_Trans_2[[#This Row],[Transaction_Date]])</f>
        <v>2025</v>
      </c>
      <c r="AC465" t="str">
        <f>TEXT(Sales_Trans_2[[#This Row],[Transaction_Date]],"mmm")</f>
        <v>Mar</v>
      </c>
      <c r="AD465">
        <f>MONTH(Sales_Trans_2[[#This Row],[Transaction_Date]])</f>
        <v>3</v>
      </c>
      <c r="AE465" s="19">
        <f>IFERROR(Sales_Trans_2[[#This Row],[Profit]]/Sales_Trans_2[[#This Row],[Sales_Amount]],0)</f>
        <v>0.18276628483501453</v>
      </c>
      <c r="AF465" s="20" t="str">
        <f>IF(Sales_Trans_2[[#This Row],[Discount_Pct]]=0,"0%",
IF(Sales_Trans_2[[#This Row],[Discount_Pct]]&lt;=5,"1-5%",
IF(Sales_Trans_2[[#This Row],[Discount_Pct]]&lt;=10,"6-10%",
IF(Sales_Trans_2[[#This Row],[Discount_Pct]]&lt;=15,"11-15%","&gt;15%"))))</f>
        <v>0%</v>
      </c>
    </row>
    <row r="466" spans="1:32" x14ac:dyDescent="0.25">
      <c r="A466" t="s">
        <v>2526</v>
      </c>
      <c r="B466" s="10">
        <v>45661</v>
      </c>
      <c r="C466" t="s">
        <v>1538</v>
      </c>
      <c r="D466" t="s">
        <v>905</v>
      </c>
      <c r="E466" t="s">
        <v>303</v>
      </c>
      <c r="F466" t="s">
        <v>779</v>
      </c>
      <c r="G466">
        <v>4</v>
      </c>
      <c r="H466">
        <v>507.28</v>
      </c>
      <c r="I466">
        <v>0</v>
      </c>
      <c r="J466">
        <v>0</v>
      </c>
      <c r="K466">
        <v>2029.12</v>
      </c>
      <c r="L466">
        <v>1590.76</v>
      </c>
      <c r="M466">
        <v>438.36</v>
      </c>
      <c r="N466" t="s">
        <v>47</v>
      </c>
      <c r="O466" t="s">
        <v>24</v>
      </c>
      <c r="P466" t="s">
        <v>25</v>
      </c>
      <c r="Q466">
        <v>0.67361111111111116</v>
      </c>
      <c r="R466" t="s">
        <v>49</v>
      </c>
      <c r="S466" t="s">
        <v>4686</v>
      </c>
      <c r="T466" t="s">
        <v>4672</v>
      </c>
      <c r="U466">
        <v>464.41</v>
      </c>
      <c r="V466" t="s">
        <v>5681</v>
      </c>
      <c r="W466" t="s">
        <v>4958</v>
      </c>
      <c r="X466" t="s">
        <v>4996</v>
      </c>
      <c r="Y466" t="s">
        <v>4960</v>
      </c>
      <c r="Z466" t="s">
        <v>5351</v>
      </c>
      <c r="AA466" t="s">
        <v>4962</v>
      </c>
      <c r="AB466">
        <f>YEAR(Sales_Trans_2[[#This Row],[Transaction_Date]])</f>
        <v>2025</v>
      </c>
      <c r="AC466" t="str">
        <f>TEXT(Sales_Trans_2[[#This Row],[Transaction_Date]],"mmm")</f>
        <v>Jan</v>
      </c>
      <c r="AD466">
        <f>MONTH(Sales_Trans_2[[#This Row],[Transaction_Date]])</f>
        <v>1</v>
      </c>
      <c r="AE466" s="19">
        <f>IFERROR(Sales_Trans_2[[#This Row],[Profit]]/Sales_Trans_2[[#This Row],[Sales_Amount]],0)</f>
        <v>0.2160345371392525</v>
      </c>
      <c r="AF466" s="20" t="str">
        <f>IF(Sales_Trans_2[[#This Row],[Discount_Pct]]=0,"0%",
IF(Sales_Trans_2[[#This Row],[Discount_Pct]]&lt;=5,"1-5%",
IF(Sales_Trans_2[[#This Row],[Discount_Pct]]&lt;=10,"6-10%",
IF(Sales_Trans_2[[#This Row],[Discount_Pct]]&lt;=15,"11-15%","&gt;15%"))))</f>
        <v>0%</v>
      </c>
    </row>
    <row r="467" spans="1:32" x14ac:dyDescent="0.25">
      <c r="A467" t="s">
        <v>4174</v>
      </c>
      <c r="B467" s="10">
        <v>45661</v>
      </c>
      <c r="C467" t="s">
        <v>538</v>
      </c>
      <c r="D467" t="s">
        <v>1150</v>
      </c>
      <c r="E467" t="s">
        <v>704</v>
      </c>
      <c r="F467" t="s">
        <v>1655</v>
      </c>
      <c r="G467">
        <v>6</v>
      </c>
      <c r="H467">
        <v>479.54</v>
      </c>
      <c r="I467">
        <v>0</v>
      </c>
      <c r="J467">
        <v>0</v>
      </c>
      <c r="K467">
        <v>2877.24</v>
      </c>
      <c r="L467">
        <v>2020.8</v>
      </c>
      <c r="M467">
        <v>856.44</v>
      </c>
      <c r="N467" t="s">
        <v>68</v>
      </c>
      <c r="O467" t="s">
        <v>24</v>
      </c>
      <c r="P467" t="s">
        <v>25</v>
      </c>
      <c r="Q467">
        <v>0.49166666666666664</v>
      </c>
      <c r="R467" t="s">
        <v>49</v>
      </c>
      <c r="S467" t="s">
        <v>4802</v>
      </c>
      <c r="T467" t="s">
        <v>4776</v>
      </c>
      <c r="U467">
        <v>468.94</v>
      </c>
      <c r="V467" t="s">
        <v>5521</v>
      </c>
      <c r="W467" t="s">
        <v>4958</v>
      </c>
      <c r="X467" t="s">
        <v>5801</v>
      </c>
      <c r="Y467" t="s">
        <v>4960</v>
      </c>
      <c r="Z467" t="s">
        <v>4997</v>
      </c>
      <c r="AA467" t="s">
        <v>4962</v>
      </c>
      <c r="AB467">
        <f>YEAR(Sales_Trans_2[[#This Row],[Transaction_Date]])</f>
        <v>2025</v>
      </c>
      <c r="AC467" t="str">
        <f>TEXT(Sales_Trans_2[[#This Row],[Transaction_Date]],"mmm")</f>
        <v>Jan</v>
      </c>
      <c r="AD467">
        <f>MONTH(Sales_Trans_2[[#This Row],[Transaction_Date]])</f>
        <v>1</v>
      </c>
      <c r="AE467" s="19">
        <f>IFERROR(Sales_Trans_2[[#This Row],[Profit]]/Sales_Trans_2[[#This Row],[Sales_Amount]],0)</f>
        <v>0.29766025774700761</v>
      </c>
      <c r="AF467" s="20" t="str">
        <f>IF(Sales_Trans_2[[#This Row],[Discount_Pct]]=0,"0%",
IF(Sales_Trans_2[[#This Row],[Discount_Pct]]&lt;=5,"1-5%",
IF(Sales_Trans_2[[#This Row],[Discount_Pct]]&lt;=10,"6-10%",
IF(Sales_Trans_2[[#This Row],[Discount_Pct]]&lt;=15,"11-15%","&gt;15%"))))</f>
        <v>0%</v>
      </c>
    </row>
    <row r="468" spans="1:32" x14ac:dyDescent="0.25">
      <c r="A468" t="s">
        <v>4210</v>
      </c>
      <c r="B468" s="10">
        <v>46145</v>
      </c>
      <c r="C468" t="s">
        <v>2223</v>
      </c>
      <c r="D468" t="s">
        <v>566</v>
      </c>
      <c r="E468" t="s">
        <v>1347</v>
      </c>
      <c r="F468" t="s">
        <v>1313</v>
      </c>
      <c r="G468">
        <v>4</v>
      </c>
      <c r="H468">
        <v>328.59</v>
      </c>
      <c r="I468">
        <v>0</v>
      </c>
      <c r="J468">
        <v>0</v>
      </c>
      <c r="K468">
        <v>1314.36</v>
      </c>
      <c r="L468">
        <v>1021.96</v>
      </c>
      <c r="M468">
        <v>292.39999999999998</v>
      </c>
      <c r="N468" t="s">
        <v>68</v>
      </c>
      <c r="O468" t="s">
        <v>345</v>
      </c>
      <c r="P468" t="s">
        <v>25</v>
      </c>
      <c r="Q468">
        <v>0.42777777777777776</v>
      </c>
      <c r="R468" t="s">
        <v>49</v>
      </c>
      <c r="S468" t="s">
        <v>4767</v>
      </c>
      <c r="T468" t="s">
        <v>4752</v>
      </c>
      <c r="U468">
        <v>328.59</v>
      </c>
      <c r="V468" t="s">
        <v>5090</v>
      </c>
      <c r="W468" t="s">
        <v>4968</v>
      </c>
      <c r="X468" t="s">
        <v>4976</v>
      </c>
      <c r="Y468" t="s">
        <v>4977</v>
      </c>
      <c r="Z468" t="s">
        <v>5089</v>
      </c>
      <c r="AA468" t="s">
        <v>4962</v>
      </c>
      <c r="AB468">
        <f>YEAR(Sales_Trans_2[[#This Row],[Transaction_Date]])</f>
        <v>2026</v>
      </c>
      <c r="AC468" t="str">
        <f>TEXT(Sales_Trans_2[[#This Row],[Transaction_Date]],"mmm")</f>
        <v>May</v>
      </c>
      <c r="AD468">
        <f>MONTH(Sales_Trans_2[[#This Row],[Transaction_Date]])</f>
        <v>5</v>
      </c>
      <c r="AE468" s="19">
        <f>IFERROR(Sales_Trans_2[[#This Row],[Profit]]/Sales_Trans_2[[#This Row],[Sales_Amount]],0)</f>
        <v>0.22246568672205483</v>
      </c>
      <c r="AF468" s="20" t="str">
        <f>IF(Sales_Trans_2[[#This Row],[Discount_Pct]]=0,"0%",
IF(Sales_Trans_2[[#This Row],[Discount_Pct]]&lt;=5,"1-5%",
IF(Sales_Trans_2[[#This Row],[Discount_Pct]]&lt;=10,"6-10%",
IF(Sales_Trans_2[[#This Row],[Discount_Pct]]&lt;=15,"11-15%","&gt;15%"))))</f>
        <v>0%</v>
      </c>
    </row>
    <row r="469" spans="1:32" x14ac:dyDescent="0.25">
      <c r="A469" t="s">
        <v>2908</v>
      </c>
      <c r="B469" s="10">
        <v>46047</v>
      </c>
      <c r="C469" t="s">
        <v>1200</v>
      </c>
      <c r="D469" t="s">
        <v>1382</v>
      </c>
      <c r="E469" t="s">
        <v>120</v>
      </c>
      <c r="F469" t="s">
        <v>401</v>
      </c>
      <c r="G469">
        <v>2</v>
      </c>
      <c r="H469">
        <v>317.99</v>
      </c>
      <c r="I469">
        <v>0</v>
      </c>
      <c r="J469">
        <v>0</v>
      </c>
      <c r="K469">
        <v>731.38</v>
      </c>
      <c r="L469">
        <v>470.1</v>
      </c>
      <c r="M469">
        <v>261.27999999999997</v>
      </c>
      <c r="N469" t="s">
        <v>4971</v>
      </c>
      <c r="O469" t="s">
        <v>345</v>
      </c>
      <c r="P469" t="s">
        <v>25</v>
      </c>
      <c r="Q469">
        <v>0.85763888888888884</v>
      </c>
      <c r="R469" t="s">
        <v>27</v>
      </c>
      <c r="S469" t="s">
        <v>4774</v>
      </c>
      <c r="T469" t="s">
        <v>4752</v>
      </c>
      <c r="U469">
        <v>317.99</v>
      </c>
      <c r="V469" t="s">
        <v>5052</v>
      </c>
      <c r="W469" t="s">
        <v>4968</v>
      </c>
      <c r="X469" t="s">
        <v>5002</v>
      </c>
      <c r="Y469" t="s">
        <v>4970</v>
      </c>
      <c r="Z469" t="s">
        <v>5207</v>
      </c>
      <c r="AA469" t="s">
        <v>4962</v>
      </c>
      <c r="AB469">
        <f>YEAR(Sales_Trans_2[[#This Row],[Transaction_Date]])</f>
        <v>2026</v>
      </c>
      <c r="AC469" t="str">
        <f>TEXT(Sales_Trans_2[[#This Row],[Transaction_Date]],"mmm")</f>
        <v>Jan</v>
      </c>
      <c r="AD469">
        <f>MONTH(Sales_Trans_2[[#This Row],[Transaction_Date]])</f>
        <v>1</v>
      </c>
      <c r="AE469" s="19">
        <f>IFERROR(Sales_Trans_2[[#This Row],[Profit]]/Sales_Trans_2[[#This Row],[Sales_Amount]],0)</f>
        <v>0.35724247313298146</v>
      </c>
      <c r="AF469" s="20" t="str">
        <f>IF(Sales_Trans_2[[#This Row],[Discount_Pct]]=0,"0%",
IF(Sales_Trans_2[[#This Row],[Discount_Pct]]&lt;=5,"1-5%",
IF(Sales_Trans_2[[#This Row],[Discount_Pct]]&lt;=10,"6-10%",
IF(Sales_Trans_2[[#This Row],[Discount_Pct]]&lt;=15,"11-15%","&gt;15%"))))</f>
        <v>0%</v>
      </c>
    </row>
    <row r="470" spans="1:32" x14ac:dyDescent="0.25">
      <c r="A470" t="s">
        <v>3140</v>
      </c>
      <c r="B470" s="10">
        <v>46014</v>
      </c>
      <c r="C470" t="s">
        <v>2332</v>
      </c>
      <c r="D470" t="s">
        <v>555</v>
      </c>
      <c r="E470" t="s">
        <v>120</v>
      </c>
      <c r="F470" t="s">
        <v>601</v>
      </c>
      <c r="G470">
        <v>4</v>
      </c>
      <c r="H470">
        <v>522.72</v>
      </c>
      <c r="I470">
        <v>0</v>
      </c>
      <c r="J470">
        <v>0</v>
      </c>
      <c r="K470">
        <v>2090.88</v>
      </c>
      <c r="L470">
        <v>1462.28</v>
      </c>
      <c r="M470">
        <v>628.6</v>
      </c>
      <c r="N470" t="s">
        <v>68</v>
      </c>
      <c r="O470" t="s">
        <v>345</v>
      </c>
      <c r="P470" t="s">
        <v>25</v>
      </c>
      <c r="Q470">
        <v>0.73333333333333328</v>
      </c>
      <c r="R470" t="s">
        <v>49</v>
      </c>
      <c r="S470" t="s">
        <v>4797</v>
      </c>
      <c r="T470" t="s">
        <v>4776</v>
      </c>
      <c r="U470">
        <v>491.81</v>
      </c>
      <c r="V470" t="s">
        <v>5208</v>
      </c>
      <c r="W470" t="s">
        <v>4958</v>
      </c>
      <c r="X470" t="s">
        <v>5209</v>
      </c>
      <c r="Y470" t="s">
        <v>4966</v>
      </c>
      <c r="Z470" t="s">
        <v>5207</v>
      </c>
      <c r="AA470" t="s">
        <v>4962</v>
      </c>
      <c r="AB470">
        <f>YEAR(Sales_Trans_2[[#This Row],[Transaction_Date]])</f>
        <v>2025</v>
      </c>
      <c r="AC470" t="str">
        <f>TEXT(Sales_Trans_2[[#This Row],[Transaction_Date]],"mmm")</f>
        <v>Dec</v>
      </c>
      <c r="AD470">
        <f>MONTH(Sales_Trans_2[[#This Row],[Transaction_Date]])</f>
        <v>12</v>
      </c>
      <c r="AE470" s="19">
        <f>IFERROR(Sales_Trans_2[[#This Row],[Profit]]/Sales_Trans_2[[#This Row],[Sales_Amount]],0)</f>
        <v>0.30063896541169266</v>
      </c>
      <c r="AF470" s="20" t="str">
        <f>IF(Sales_Trans_2[[#This Row],[Discount_Pct]]=0,"0%",
IF(Sales_Trans_2[[#This Row],[Discount_Pct]]&lt;=5,"1-5%",
IF(Sales_Trans_2[[#This Row],[Discount_Pct]]&lt;=10,"6-10%",
IF(Sales_Trans_2[[#This Row],[Discount_Pct]]&lt;=15,"11-15%","&gt;15%"))))</f>
        <v>0%</v>
      </c>
    </row>
    <row r="471" spans="1:32" x14ac:dyDescent="0.25">
      <c r="A471" t="s">
        <v>3452</v>
      </c>
      <c r="B471" s="10">
        <v>46077</v>
      </c>
      <c r="C471" t="s">
        <v>1013</v>
      </c>
      <c r="D471" t="s">
        <v>296</v>
      </c>
      <c r="E471" t="s">
        <v>171</v>
      </c>
      <c r="F471" t="s">
        <v>3453</v>
      </c>
      <c r="G471">
        <v>3</v>
      </c>
      <c r="H471">
        <v>548.71</v>
      </c>
      <c r="I471">
        <v>0</v>
      </c>
      <c r="J471">
        <v>0</v>
      </c>
      <c r="K471">
        <v>1646.13</v>
      </c>
      <c r="L471">
        <v>1089.8699999999999</v>
      </c>
      <c r="M471">
        <v>556.26</v>
      </c>
      <c r="N471" t="s">
        <v>4971</v>
      </c>
      <c r="O471" t="s">
        <v>345</v>
      </c>
      <c r="P471" t="s">
        <v>25</v>
      </c>
      <c r="Q471">
        <v>0.54861111111111116</v>
      </c>
      <c r="R471" t="s">
        <v>49</v>
      </c>
      <c r="S471" t="s">
        <v>4780</v>
      </c>
      <c r="T471" t="s">
        <v>4776</v>
      </c>
      <c r="U471">
        <v>507.5</v>
      </c>
      <c r="V471" t="s">
        <v>5210</v>
      </c>
      <c r="W471" t="s">
        <v>4958</v>
      </c>
      <c r="X471" t="s">
        <v>5325</v>
      </c>
      <c r="Y471" t="s">
        <v>5011</v>
      </c>
      <c r="Z471" t="s">
        <v>4974</v>
      </c>
      <c r="AA471" t="s">
        <v>4962</v>
      </c>
      <c r="AB471">
        <f>YEAR(Sales_Trans_2[[#This Row],[Transaction_Date]])</f>
        <v>2026</v>
      </c>
      <c r="AC471" t="str">
        <f>TEXT(Sales_Trans_2[[#This Row],[Transaction_Date]],"mmm")</f>
        <v>Feb</v>
      </c>
      <c r="AD471">
        <f>MONTH(Sales_Trans_2[[#This Row],[Transaction_Date]])</f>
        <v>2</v>
      </c>
      <c r="AE471" s="19">
        <f>IFERROR(Sales_Trans_2[[#This Row],[Profit]]/Sales_Trans_2[[#This Row],[Sales_Amount]],0)</f>
        <v>0.33791984837163525</v>
      </c>
      <c r="AF471" s="20" t="str">
        <f>IF(Sales_Trans_2[[#This Row],[Discount_Pct]]=0,"0%",
IF(Sales_Trans_2[[#This Row],[Discount_Pct]]&lt;=5,"1-5%",
IF(Sales_Trans_2[[#This Row],[Discount_Pct]]&lt;=10,"6-10%",
IF(Sales_Trans_2[[#This Row],[Discount_Pct]]&lt;=15,"11-15%","&gt;15%"))))</f>
        <v>0%</v>
      </c>
    </row>
    <row r="472" spans="1:32" x14ac:dyDescent="0.25">
      <c r="A472" t="s">
        <v>4398</v>
      </c>
      <c r="B472" s="10">
        <v>46143</v>
      </c>
      <c r="C472" t="s">
        <v>604</v>
      </c>
      <c r="D472" t="s">
        <v>755</v>
      </c>
      <c r="E472" t="s">
        <v>544</v>
      </c>
      <c r="F472" t="s">
        <v>545</v>
      </c>
      <c r="G472">
        <v>6</v>
      </c>
      <c r="H472">
        <v>493.69</v>
      </c>
      <c r="I472">
        <v>0</v>
      </c>
      <c r="J472">
        <v>0</v>
      </c>
      <c r="K472">
        <v>2962.14</v>
      </c>
      <c r="L472">
        <v>2111.2199999999998</v>
      </c>
      <c r="M472">
        <v>850.92</v>
      </c>
      <c r="N472" t="s">
        <v>23</v>
      </c>
      <c r="O472" t="s">
        <v>345</v>
      </c>
      <c r="P472" t="s">
        <v>25</v>
      </c>
      <c r="Q472">
        <v>0.38819444444444445</v>
      </c>
      <c r="R472" t="s">
        <v>49</v>
      </c>
      <c r="S472" t="s">
        <v>4927</v>
      </c>
      <c r="T472" t="s">
        <v>4908</v>
      </c>
      <c r="U472">
        <v>442.14</v>
      </c>
      <c r="V472" t="s">
        <v>5362</v>
      </c>
      <c r="W472" t="s">
        <v>4958</v>
      </c>
      <c r="X472" t="s">
        <v>5406</v>
      </c>
      <c r="Y472" t="s">
        <v>4960</v>
      </c>
      <c r="Z472" t="s">
        <v>5407</v>
      </c>
      <c r="AA472" t="s">
        <v>4962</v>
      </c>
      <c r="AB472">
        <f>YEAR(Sales_Trans_2[[#This Row],[Transaction_Date]])</f>
        <v>2026</v>
      </c>
      <c r="AC472" t="str">
        <f>TEXT(Sales_Trans_2[[#This Row],[Transaction_Date]],"mmm")</f>
        <v>May</v>
      </c>
      <c r="AD472">
        <f>MONTH(Sales_Trans_2[[#This Row],[Transaction_Date]])</f>
        <v>5</v>
      </c>
      <c r="AE472" s="19">
        <f>IFERROR(Sales_Trans_2[[#This Row],[Profit]]/Sales_Trans_2[[#This Row],[Sales_Amount]],0)</f>
        <v>0.28726528793372358</v>
      </c>
      <c r="AF472" s="20" t="str">
        <f>IF(Sales_Trans_2[[#This Row],[Discount_Pct]]=0,"0%",
IF(Sales_Trans_2[[#This Row],[Discount_Pct]]&lt;=5,"1-5%",
IF(Sales_Trans_2[[#This Row],[Discount_Pct]]&lt;=10,"6-10%",
IF(Sales_Trans_2[[#This Row],[Discount_Pct]]&lt;=15,"11-15%","&gt;15%"))))</f>
        <v>0%</v>
      </c>
    </row>
    <row r="473" spans="1:32" x14ac:dyDescent="0.25">
      <c r="A473" t="s">
        <v>3107</v>
      </c>
      <c r="B473" s="10">
        <v>46007</v>
      </c>
      <c r="C473" t="s">
        <v>469</v>
      </c>
      <c r="D473" t="s">
        <v>2058</v>
      </c>
      <c r="E473" t="s">
        <v>254</v>
      </c>
      <c r="F473" t="s">
        <v>255</v>
      </c>
      <c r="G473">
        <v>8</v>
      </c>
      <c r="H473">
        <v>397.84</v>
      </c>
      <c r="I473">
        <v>0</v>
      </c>
      <c r="J473">
        <v>0</v>
      </c>
      <c r="K473">
        <v>3182.72</v>
      </c>
      <c r="L473">
        <v>2786.64</v>
      </c>
      <c r="M473">
        <v>396.08</v>
      </c>
      <c r="N473" t="s">
        <v>4971</v>
      </c>
      <c r="O473" t="s">
        <v>345</v>
      </c>
      <c r="P473" t="s">
        <v>25</v>
      </c>
      <c r="Q473">
        <v>0.80277777777777781</v>
      </c>
      <c r="R473" t="s">
        <v>49</v>
      </c>
      <c r="S473" t="s">
        <v>4738</v>
      </c>
      <c r="T473" t="s">
        <v>4729</v>
      </c>
      <c r="U473">
        <v>392.79</v>
      </c>
      <c r="V473" t="s">
        <v>5409</v>
      </c>
      <c r="W473" t="s">
        <v>4958</v>
      </c>
      <c r="X473" t="s">
        <v>5435</v>
      </c>
      <c r="Y473" t="s">
        <v>5018</v>
      </c>
      <c r="Z473" t="s">
        <v>5436</v>
      </c>
      <c r="AA473" t="s">
        <v>4962</v>
      </c>
      <c r="AB473">
        <f>YEAR(Sales_Trans_2[[#This Row],[Transaction_Date]])</f>
        <v>2025</v>
      </c>
      <c r="AC473" t="str">
        <f>TEXT(Sales_Trans_2[[#This Row],[Transaction_Date]],"mmm")</f>
        <v>Dec</v>
      </c>
      <c r="AD473">
        <f>MONTH(Sales_Trans_2[[#This Row],[Transaction_Date]])</f>
        <v>12</v>
      </c>
      <c r="AE473" s="19">
        <f>IFERROR(Sales_Trans_2[[#This Row],[Profit]]/Sales_Trans_2[[#This Row],[Sales_Amount]],0)</f>
        <v>0.1244470138749246</v>
      </c>
      <c r="AF473" s="20" t="str">
        <f>IF(Sales_Trans_2[[#This Row],[Discount_Pct]]=0,"0%",
IF(Sales_Trans_2[[#This Row],[Discount_Pct]]&lt;=5,"1-5%",
IF(Sales_Trans_2[[#This Row],[Discount_Pct]]&lt;=10,"6-10%",
IF(Sales_Trans_2[[#This Row],[Discount_Pct]]&lt;=15,"11-15%","&gt;15%"))))</f>
        <v>0%</v>
      </c>
    </row>
    <row r="474" spans="1:32" x14ac:dyDescent="0.25">
      <c r="A474" t="s">
        <v>3406</v>
      </c>
      <c r="B474" s="10">
        <v>46068</v>
      </c>
      <c r="C474" t="s">
        <v>538</v>
      </c>
      <c r="D474" t="s">
        <v>581</v>
      </c>
      <c r="E474" t="s">
        <v>215</v>
      </c>
      <c r="F474" t="s">
        <v>216</v>
      </c>
      <c r="G474">
        <v>7</v>
      </c>
      <c r="H474">
        <v>155.72</v>
      </c>
      <c r="I474">
        <v>0</v>
      </c>
      <c r="J474">
        <v>0</v>
      </c>
      <c r="K474">
        <v>1253.55</v>
      </c>
      <c r="L474">
        <v>748.93</v>
      </c>
      <c r="M474">
        <v>504.62</v>
      </c>
      <c r="N474" t="s">
        <v>68</v>
      </c>
      <c r="O474" t="s">
        <v>345</v>
      </c>
      <c r="P474" t="s">
        <v>25</v>
      </c>
      <c r="Q474">
        <v>0.85972222222222228</v>
      </c>
      <c r="R474" t="s">
        <v>27</v>
      </c>
      <c r="S474" t="s">
        <v>4710</v>
      </c>
      <c r="T474" t="s">
        <v>4703</v>
      </c>
      <c r="U474">
        <v>139.21</v>
      </c>
      <c r="V474" t="s">
        <v>5521</v>
      </c>
      <c r="W474" t="s">
        <v>4958</v>
      </c>
      <c r="X474" t="s">
        <v>5168</v>
      </c>
      <c r="Y474" t="s">
        <v>4966</v>
      </c>
      <c r="Z474" t="s">
        <v>5169</v>
      </c>
      <c r="AA474" t="s">
        <v>4962</v>
      </c>
      <c r="AB474">
        <f>YEAR(Sales_Trans_2[[#This Row],[Transaction_Date]])</f>
        <v>2026</v>
      </c>
      <c r="AC474" t="str">
        <f>TEXT(Sales_Trans_2[[#This Row],[Transaction_Date]],"mmm")</f>
        <v>Feb</v>
      </c>
      <c r="AD474">
        <f>MONTH(Sales_Trans_2[[#This Row],[Transaction_Date]])</f>
        <v>2</v>
      </c>
      <c r="AE474" s="19">
        <f>IFERROR(Sales_Trans_2[[#This Row],[Profit]]/Sales_Trans_2[[#This Row],[Sales_Amount]],0)</f>
        <v>0.40255275018946196</v>
      </c>
      <c r="AF474" s="20" t="str">
        <f>IF(Sales_Trans_2[[#This Row],[Discount_Pct]]=0,"0%",
IF(Sales_Trans_2[[#This Row],[Discount_Pct]]&lt;=5,"1-5%",
IF(Sales_Trans_2[[#This Row],[Discount_Pct]]&lt;=10,"6-10%",
IF(Sales_Trans_2[[#This Row],[Discount_Pct]]&lt;=15,"11-15%","&gt;15%"))))</f>
        <v>0%</v>
      </c>
    </row>
    <row r="475" spans="1:32" x14ac:dyDescent="0.25">
      <c r="A475" t="s">
        <v>3076</v>
      </c>
      <c r="B475" s="10">
        <v>46102</v>
      </c>
      <c r="C475" t="s">
        <v>1690</v>
      </c>
      <c r="D475" t="s">
        <v>1658</v>
      </c>
      <c r="E475" t="s">
        <v>114</v>
      </c>
      <c r="F475" t="s">
        <v>115</v>
      </c>
      <c r="G475">
        <v>4</v>
      </c>
      <c r="H475">
        <v>233.47</v>
      </c>
      <c r="I475">
        <v>0</v>
      </c>
      <c r="J475">
        <v>0</v>
      </c>
      <c r="K475">
        <v>1073.96</v>
      </c>
      <c r="L475">
        <v>755.92</v>
      </c>
      <c r="M475">
        <v>318.04000000000002</v>
      </c>
      <c r="N475" t="s">
        <v>47</v>
      </c>
      <c r="O475" t="s">
        <v>345</v>
      </c>
      <c r="P475" t="s">
        <v>25</v>
      </c>
      <c r="Q475">
        <v>0.71180555555555558</v>
      </c>
      <c r="R475" t="s">
        <v>27</v>
      </c>
      <c r="S475" t="s">
        <v>4804</v>
      </c>
      <c r="T475" t="s">
        <v>4805</v>
      </c>
      <c r="U475">
        <v>233.47</v>
      </c>
      <c r="V475" t="s">
        <v>5522</v>
      </c>
      <c r="W475" t="s">
        <v>4968</v>
      </c>
      <c r="X475" t="s">
        <v>5523</v>
      </c>
      <c r="Y475" t="s">
        <v>4966</v>
      </c>
      <c r="Z475" t="s">
        <v>5524</v>
      </c>
      <c r="AA475" t="s">
        <v>4962</v>
      </c>
      <c r="AB475">
        <f>YEAR(Sales_Trans_2[[#This Row],[Transaction_Date]])</f>
        <v>2026</v>
      </c>
      <c r="AC475" t="str">
        <f>TEXT(Sales_Trans_2[[#This Row],[Transaction_Date]],"mmm")</f>
        <v>Mar</v>
      </c>
      <c r="AD475">
        <f>MONTH(Sales_Trans_2[[#This Row],[Transaction_Date]])</f>
        <v>3</v>
      </c>
      <c r="AE475" s="19">
        <f>IFERROR(Sales_Trans_2[[#This Row],[Profit]]/Sales_Trans_2[[#This Row],[Sales_Amount]],0)</f>
        <v>0.29613765875824055</v>
      </c>
      <c r="AF475" s="20" t="str">
        <f>IF(Sales_Trans_2[[#This Row],[Discount_Pct]]=0,"0%",
IF(Sales_Trans_2[[#This Row],[Discount_Pct]]&lt;=5,"1-5%",
IF(Sales_Trans_2[[#This Row],[Discount_Pct]]&lt;=10,"6-10%",
IF(Sales_Trans_2[[#This Row],[Discount_Pct]]&lt;=15,"11-15%","&gt;15%"))))</f>
        <v>0%</v>
      </c>
    </row>
    <row r="476" spans="1:32" x14ac:dyDescent="0.25">
      <c r="A476" t="s">
        <v>1111</v>
      </c>
      <c r="B476" s="10">
        <v>46106</v>
      </c>
      <c r="C476" t="s">
        <v>477</v>
      </c>
      <c r="D476" t="s">
        <v>1112</v>
      </c>
      <c r="E476" t="s">
        <v>238</v>
      </c>
      <c r="F476" t="s">
        <v>1113</v>
      </c>
      <c r="G476">
        <v>4</v>
      </c>
      <c r="H476">
        <v>399.72</v>
      </c>
      <c r="I476">
        <v>0</v>
      </c>
      <c r="J476">
        <v>0</v>
      </c>
      <c r="K476">
        <v>1598.88</v>
      </c>
      <c r="L476">
        <v>1297.92</v>
      </c>
      <c r="M476">
        <v>300.95999999999998</v>
      </c>
      <c r="N476" t="s">
        <v>68</v>
      </c>
      <c r="O476" t="s">
        <v>345</v>
      </c>
      <c r="P476" t="s">
        <v>25</v>
      </c>
      <c r="Q476">
        <v>0.58194444444444449</v>
      </c>
      <c r="R476" t="s">
        <v>49</v>
      </c>
      <c r="S476" t="s">
        <v>4904</v>
      </c>
      <c r="T476" t="s">
        <v>4887</v>
      </c>
      <c r="U476">
        <v>360.52</v>
      </c>
      <c r="V476" t="s">
        <v>5537</v>
      </c>
      <c r="W476" t="s">
        <v>4958</v>
      </c>
      <c r="X476" t="s">
        <v>5481</v>
      </c>
      <c r="Y476" t="s">
        <v>4960</v>
      </c>
      <c r="Z476" t="s">
        <v>5073</v>
      </c>
      <c r="AA476" t="s">
        <v>4962</v>
      </c>
      <c r="AB476">
        <f>YEAR(Sales_Trans_2[[#This Row],[Transaction_Date]])</f>
        <v>2026</v>
      </c>
      <c r="AC476" t="str">
        <f>TEXT(Sales_Trans_2[[#This Row],[Transaction_Date]],"mmm")</f>
        <v>Mar</v>
      </c>
      <c r="AD476">
        <f>MONTH(Sales_Trans_2[[#This Row],[Transaction_Date]])</f>
        <v>3</v>
      </c>
      <c r="AE476" s="19">
        <f>IFERROR(Sales_Trans_2[[#This Row],[Profit]]/Sales_Trans_2[[#This Row],[Sales_Amount]],0)</f>
        <v>0.18823176223356347</v>
      </c>
      <c r="AF476" s="20" t="str">
        <f>IF(Sales_Trans_2[[#This Row],[Discount_Pct]]=0,"0%",
IF(Sales_Trans_2[[#This Row],[Discount_Pct]]&lt;=5,"1-5%",
IF(Sales_Trans_2[[#This Row],[Discount_Pct]]&lt;=10,"6-10%",
IF(Sales_Trans_2[[#This Row],[Discount_Pct]]&lt;=15,"11-15%","&gt;15%"))))</f>
        <v>0%</v>
      </c>
    </row>
    <row r="477" spans="1:32" x14ac:dyDescent="0.25">
      <c r="A477" t="s">
        <v>3813</v>
      </c>
      <c r="B477" s="10">
        <v>46004</v>
      </c>
      <c r="C477" t="s">
        <v>1069</v>
      </c>
      <c r="D477" t="s">
        <v>280</v>
      </c>
      <c r="E477" t="s">
        <v>488</v>
      </c>
      <c r="F477" t="s">
        <v>2744</v>
      </c>
      <c r="G477">
        <v>8</v>
      </c>
      <c r="H477">
        <v>134.76</v>
      </c>
      <c r="I477">
        <v>0</v>
      </c>
      <c r="J477">
        <v>0</v>
      </c>
      <c r="K477">
        <v>1239.79</v>
      </c>
      <c r="L477">
        <v>778.8</v>
      </c>
      <c r="M477">
        <v>460.99</v>
      </c>
      <c r="N477" t="s">
        <v>23</v>
      </c>
      <c r="O477" t="s">
        <v>345</v>
      </c>
      <c r="P477" t="s">
        <v>25</v>
      </c>
      <c r="Q477">
        <v>0.82430555555555551</v>
      </c>
      <c r="R477" t="s">
        <v>27</v>
      </c>
      <c r="S477" t="s">
        <v>4726</v>
      </c>
      <c r="T477" t="s">
        <v>4703</v>
      </c>
      <c r="U477">
        <v>124.84</v>
      </c>
      <c r="V477" t="s">
        <v>5641</v>
      </c>
      <c r="W477" t="s">
        <v>4958</v>
      </c>
      <c r="X477" t="s">
        <v>5643</v>
      </c>
      <c r="Y477" t="s">
        <v>4960</v>
      </c>
      <c r="Z477" t="s">
        <v>5339</v>
      </c>
      <c r="AA477" t="s">
        <v>4962</v>
      </c>
      <c r="AB477">
        <f>YEAR(Sales_Trans_2[[#This Row],[Transaction_Date]])</f>
        <v>2025</v>
      </c>
      <c r="AC477" t="str">
        <f>TEXT(Sales_Trans_2[[#This Row],[Transaction_Date]],"mmm")</f>
        <v>Dec</v>
      </c>
      <c r="AD477">
        <f>MONTH(Sales_Trans_2[[#This Row],[Transaction_Date]])</f>
        <v>12</v>
      </c>
      <c r="AE477" s="19">
        <f>IFERROR(Sales_Trans_2[[#This Row],[Profit]]/Sales_Trans_2[[#This Row],[Sales_Amount]],0)</f>
        <v>0.37182910008953129</v>
      </c>
      <c r="AF477" s="20" t="str">
        <f>IF(Sales_Trans_2[[#This Row],[Discount_Pct]]=0,"0%",
IF(Sales_Trans_2[[#This Row],[Discount_Pct]]&lt;=5,"1-5%",
IF(Sales_Trans_2[[#This Row],[Discount_Pct]]&lt;=10,"6-10%",
IF(Sales_Trans_2[[#This Row],[Discount_Pct]]&lt;=15,"11-15%","&gt;15%"))))</f>
        <v>0%</v>
      </c>
    </row>
    <row r="478" spans="1:32" x14ac:dyDescent="0.25">
      <c r="A478" t="s">
        <v>483</v>
      </c>
      <c r="B478" s="10">
        <v>45961</v>
      </c>
      <c r="C478" t="s">
        <v>484</v>
      </c>
      <c r="D478" t="s">
        <v>360</v>
      </c>
      <c r="E478" t="s">
        <v>209</v>
      </c>
      <c r="F478" t="s">
        <v>210</v>
      </c>
      <c r="G478">
        <v>4</v>
      </c>
      <c r="H478">
        <v>353.05</v>
      </c>
      <c r="I478">
        <v>0</v>
      </c>
      <c r="J478">
        <v>0</v>
      </c>
      <c r="K478">
        <v>1412.2</v>
      </c>
      <c r="L478">
        <v>1051.2</v>
      </c>
      <c r="M478">
        <v>361</v>
      </c>
      <c r="N478" t="s">
        <v>47</v>
      </c>
      <c r="O478" t="s">
        <v>345</v>
      </c>
      <c r="P478" t="s">
        <v>25</v>
      </c>
      <c r="Q478">
        <v>0.50347222222222221</v>
      </c>
      <c r="R478" t="s">
        <v>49</v>
      </c>
      <c r="S478" t="s">
        <v>4922</v>
      </c>
      <c r="T478" t="s">
        <v>4908</v>
      </c>
      <c r="U478">
        <v>353.05</v>
      </c>
      <c r="V478" t="s">
        <v>5699</v>
      </c>
      <c r="W478" t="s">
        <v>4964</v>
      </c>
      <c r="X478" t="s">
        <v>4973</v>
      </c>
      <c r="Y478" t="s">
        <v>4960</v>
      </c>
      <c r="Z478" t="s">
        <v>5067</v>
      </c>
      <c r="AA478" t="s">
        <v>4962</v>
      </c>
      <c r="AB478">
        <f>YEAR(Sales_Trans_2[[#This Row],[Transaction_Date]])</f>
        <v>2025</v>
      </c>
      <c r="AC478" t="str">
        <f>TEXT(Sales_Trans_2[[#This Row],[Transaction_Date]],"mmm")</f>
        <v>Oct</v>
      </c>
      <c r="AD478">
        <f>MONTH(Sales_Trans_2[[#This Row],[Transaction_Date]])</f>
        <v>10</v>
      </c>
      <c r="AE478" s="19">
        <f>IFERROR(Sales_Trans_2[[#This Row],[Profit]]/Sales_Trans_2[[#This Row],[Sales_Amount]],0)</f>
        <v>0.25562951423311148</v>
      </c>
      <c r="AF478" s="20" t="str">
        <f>IF(Sales_Trans_2[[#This Row],[Discount_Pct]]=0,"0%",
IF(Sales_Trans_2[[#This Row],[Discount_Pct]]&lt;=5,"1-5%",
IF(Sales_Trans_2[[#This Row],[Discount_Pct]]&lt;=10,"6-10%",
IF(Sales_Trans_2[[#This Row],[Discount_Pct]]&lt;=15,"11-15%","&gt;15%"))))</f>
        <v>0%</v>
      </c>
    </row>
    <row r="479" spans="1:32" x14ac:dyDescent="0.25">
      <c r="A479" t="s">
        <v>1852</v>
      </c>
      <c r="B479" s="10">
        <v>45961</v>
      </c>
      <c r="C479" t="s">
        <v>1853</v>
      </c>
      <c r="D479" t="s">
        <v>1010</v>
      </c>
      <c r="E479" t="s">
        <v>78</v>
      </c>
      <c r="F479" t="s">
        <v>79</v>
      </c>
      <c r="G479">
        <v>1</v>
      </c>
      <c r="H479">
        <v>261.55</v>
      </c>
      <c r="I479">
        <v>0</v>
      </c>
      <c r="J479">
        <v>0</v>
      </c>
      <c r="K479">
        <v>261.55</v>
      </c>
      <c r="L479">
        <v>215.03</v>
      </c>
      <c r="M479">
        <v>46.52</v>
      </c>
      <c r="N479" t="s">
        <v>40</v>
      </c>
      <c r="O479" t="s">
        <v>345</v>
      </c>
      <c r="P479" t="s">
        <v>25</v>
      </c>
      <c r="Q479">
        <v>0.68333333333333335</v>
      </c>
      <c r="R479" t="s">
        <v>49</v>
      </c>
      <c r="S479" t="s">
        <v>4821</v>
      </c>
      <c r="T479" t="s">
        <v>4805</v>
      </c>
      <c r="U479">
        <v>261.55</v>
      </c>
      <c r="V479" t="s">
        <v>5880</v>
      </c>
      <c r="W479" t="s">
        <v>4964</v>
      </c>
      <c r="X479" t="s">
        <v>5359</v>
      </c>
      <c r="Y479" t="s">
        <v>4960</v>
      </c>
      <c r="Z479" t="s">
        <v>5360</v>
      </c>
      <c r="AA479" t="s">
        <v>4962</v>
      </c>
      <c r="AB479">
        <f>YEAR(Sales_Trans_2[[#This Row],[Transaction_Date]])</f>
        <v>2025</v>
      </c>
      <c r="AC479" t="str">
        <f>TEXT(Sales_Trans_2[[#This Row],[Transaction_Date]],"mmm")</f>
        <v>Oct</v>
      </c>
      <c r="AD479">
        <f>MONTH(Sales_Trans_2[[#This Row],[Transaction_Date]])</f>
        <v>10</v>
      </c>
      <c r="AE479" s="19">
        <f>IFERROR(Sales_Trans_2[[#This Row],[Profit]]/Sales_Trans_2[[#This Row],[Sales_Amount]],0)</f>
        <v>0.17786274134964633</v>
      </c>
      <c r="AF479" s="20" t="str">
        <f>IF(Sales_Trans_2[[#This Row],[Discount_Pct]]=0,"0%",
IF(Sales_Trans_2[[#This Row],[Discount_Pct]]&lt;=5,"1-5%",
IF(Sales_Trans_2[[#This Row],[Discount_Pct]]&lt;=10,"6-10%",
IF(Sales_Trans_2[[#This Row],[Discount_Pct]]&lt;=15,"11-15%","&gt;15%"))))</f>
        <v>0%</v>
      </c>
    </row>
    <row r="480" spans="1:32" x14ac:dyDescent="0.25">
      <c r="A480" t="s">
        <v>4187</v>
      </c>
      <c r="B480" s="10">
        <v>45879</v>
      </c>
      <c r="C480" t="s">
        <v>319</v>
      </c>
      <c r="D480" t="s">
        <v>530</v>
      </c>
      <c r="E480" t="s">
        <v>1413</v>
      </c>
      <c r="F480" t="s">
        <v>2803</v>
      </c>
      <c r="G480">
        <v>6</v>
      </c>
      <c r="H480">
        <v>135.41</v>
      </c>
      <c r="I480">
        <v>0</v>
      </c>
      <c r="J480">
        <v>0</v>
      </c>
      <c r="K480">
        <v>812.46</v>
      </c>
      <c r="L480">
        <v>574.20000000000005</v>
      </c>
      <c r="M480">
        <v>238.26</v>
      </c>
      <c r="N480" t="s">
        <v>4971</v>
      </c>
      <c r="O480" t="s">
        <v>345</v>
      </c>
      <c r="P480" t="s">
        <v>25</v>
      </c>
      <c r="Q480">
        <v>0.81736111111111109</v>
      </c>
      <c r="R480" t="s">
        <v>49</v>
      </c>
      <c r="S480" t="s">
        <v>4772</v>
      </c>
      <c r="T480" t="s">
        <v>4752</v>
      </c>
      <c r="U480">
        <v>125.15</v>
      </c>
      <c r="V480" t="s">
        <v>5858</v>
      </c>
      <c r="W480" t="s">
        <v>4958</v>
      </c>
      <c r="X480" t="s">
        <v>5309</v>
      </c>
      <c r="Y480" t="s">
        <v>5018</v>
      </c>
      <c r="Z480" t="s">
        <v>5310</v>
      </c>
      <c r="AA480" t="s">
        <v>4962</v>
      </c>
      <c r="AB480">
        <f>YEAR(Sales_Trans_2[[#This Row],[Transaction_Date]])</f>
        <v>2025</v>
      </c>
      <c r="AC480" t="str">
        <f>TEXT(Sales_Trans_2[[#This Row],[Transaction_Date]],"mmm")</f>
        <v>Aug</v>
      </c>
      <c r="AD480">
        <f>MONTH(Sales_Trans_2[[#This Row],[Transaction_Date]])</f>
        <v>8</v>
      </c>
      <c r="AE480" s="19">
        <f>IFERROR(Sales_Trans_2[[#This Row],[Profit]]/Sales_Trans_2[[#This Row],[Sales_Amount]],0)</f>
        <v>0.29325751421608448</v>
      </c>
      <c r="AF480" s="20" t="str">
        <f>IF(Sales_Trans_2[[#This Row],[Discount_Pct]]=0,"0%",
IF(Sales_Trans_2[[#This Row],[Discount_Pct]]&lt;=5,"1-5%",
IF(Sales_Trans_2[[#This Row],[Discount_Pct]]&lt;=10,"6-10%",
IF(Sales_Trans_2[[#This Row],[Discount_Pct]]&lt;=15,"11-15%","&gt;15%"))))</f>
        <v>0%</v>
      </c>
    </row>
    <row r="481" spans="1:32" x14ac:dyDescent="0.25">
      <c r="A481" t="s">
        <v>1331</v>
      </c>
      <c r="B481" s="10">
        <v>45757</v>
      </c>
      <c r="C481" t="s">
        <v>1332</v>
      </c>
      <c r="D481" t="s">
        <v>65</v>
      </c>
      <c r="E481" t="s">
        <v>148</v>
      </c>
      <c r="F481" t="s">
        <v>149</v>
      </c>
      <c r="G481">
        <v>2</v>
      </c>
      <c r="H481">
        <v>172.63</v>
      </c>
      <c r="I481">
        <v>0</v>
      </c>
      <c r="J481">
        <v>0</v>
      </c>
      <c r="K481">
        <v>397.05</v>
      </c>
      <c r="L481">
        <v>284</v>
      </c>
      <c r="M481">
        <v>113.05</v>
      </c>
      <c r="N481" t="s">
        <v>40</v>
      </c>
      <c r="O481" t="s">
        <v>345</v>
      </c>
      <c r="P481" t="s">
        <v>25</v>
      </c>
      <c r="Q481">
        <v>0.49444444444444446</v>
      </c>
      <c r="R481" t="s">
        <v>27</v>
      </c>
      <c r="S481" t="s">
        <v>4719</v>
      </c>
      <c r="T481" t="s">
        <v>4703</v>
      </c>
      <c r="U481">
        <v>172.63</v>
      </c>
      <c r="V481" t="s">
        <v>5519</v>
      </c>
      <c r="W481" t="s">
        <v>4968</v>
      </c>
      <c r="X481" t="s">
        <v>5666</v>
      </c>
      <c r="Y481" t="s">
        <v>4970</v>
      </c>
      <c r="Z481" t="s">
        <v>5135</v>
      </c>
      <c r="AA481" t="s">
        <v>4962</v>
      </c>
      <c r="AB481">
        <f>YEAR(Sales_Trans_2[[#This Row],[Transaction_Date]])</f>
        <v>2025</v>
      </c>
      <c r="AC481" t="str">
        <f>TEXT(Sales_Trans_2[[#This Row],[Transaction_Date]],"mmm")</f>
        <v>Apr</v>
      </c>
      <c r="AD481">
        <f>MONTH(Sales_Trans_2[[#This Row],[Transaction_Date]])</f>
        <v>4</v>
      </c>
      <c r="AE481" s="19">
        <f>IFERROR(Sales_Trans_2[[#This Row],[Profit]]/Sales_Trans_2[[#This Row],[Sales_Amount]],0)</f>
        <v>0.28472484573731266</v>
      </c>
      <c r="AF481" s="20" t="str">
        <f>IF(Sales_Trans_2[[#This Row],[Discount_Pct]]=0,"0%",
IF(Sales_Trans_2[[#This Row],[Discount_Pct]]&lt;=5,"1-5%",
IF(Sales_Trans_2[[#This Row],[Discount_Pct]]&lt;=10,"6-10%",
IF(Sales_Trans_2[[#This Row],[Discount_Pct]]&lt;=15,"11-15%","&gt;15%"))))</f>
        <v>0%</v>
      </c>
    </row>
    <row r="482" spans="1:32" x14ac:dyDescent="0.25">
      <c r="A482" t="s">
        <v>3689</v>
      </c>
      <c r="B482" s="10">
        <v>45923</v>
      </c>
      <c r="C482" t="s">
        <v>786</v>
      </c>
      <c r="D482" t="s">
        <v>137</v>
      </c>
      <c r="E482" t="s">
        <v>1066</v>
      </c>
      <c r="F482" t="s">
        <v>1067</v>
      </c>
      <c r="G482">
        <v>2</v>
      </c>
      <c r="H482">
        <v>93.47</v>
      </c>
      <c r="I482">
        <v>0</v>
      </c>
      <c r="J482">
        <v>0</v>
      </c>
      <c r="K482">
        <v>186.94</v>
      </c>
      <c r="L482">
        <v>144.58000000000001</v>
      </c>
      <c r="M482">
        <v>42.36</v>
      </c>
      <c r="N482" t="s">
        <v>40</v>
      </c>
      <c r="O482" t="s">
        <v>345</v>
      </c>
      <c r="P482" t="s">
        <v>25</v>
      </c>
      <c r="Q482">
        <v>0.7895833333333333</v>
      </c>
      <c r="R482" t="s">
        <v>49</v>
      </c>
      <c r="S482" t="s">
        <v>4917</v>
      </c>
      <c r="T482" t="s">
        <v>4908</v>
      </c>
      <c r="U482">
        <v>93.47</v>
      </c>
      <c r="V482" t="s">
        <v>5068</v>
      </c>
      <c r="W482" t="s">
        <v>4964</v>
      </c>
      <c r="X482" t="s">
        <v>5119</v>
      </c>
      <c r="Y482" t="s">
        <v>4966</v>
      </c>
      <c r="Z482" t="s">
        <v>5120</v>
      </c>
      <c r="AA482" t="s">
        <v>4962</v>
      </c>
      <c r="AB482">
        <f>YEAR(Sales_Trans_2[[#This Row],[Transaction_Date]])</f>
        <v>2025</v>
      </c>
      <c r="AC482" t="str">
        <f>TEXT(Sales_Trans_2[[#This Row],[Transaction_Date]],"mmm")</f>
        <v>Sep</v>
      </c>
      <c r="AD482">
        <f>MONTH(Sales_Trans_2[[#This Row],[Transaction_Date]])</f>
        <v>9</v>
      </c>
      <c r="AE482" s="19">
        <f>IFERROR(Sales_Trans_2[[#This Row],[Profit]]/Sales_Trans_2[[#This Row],[Sales_Amount]],0)</f>
        <v>0.22659676901679685</v>
      </c>
      <c r="AF482" s="20" t="str">
        <f>IF(Sales_Trans_2[[#This Row],[Discount_Pct]]=0,"0%",
IF(Sales_Trans_2[[#This Row],[Discount_Pct]]&lt;=5,"1-5%",
IF(Sales_Trans_2[[#This Row],[Discount_Pct]]&lt;=10,"6-10%",
IF(Sales_Trans_2[[#This Row],[Discount_Pct]]&lt;=15,"11-15%","&gt;15%"))))</f>
        <v>0%</v>
      </c>
    </row>
    <row r="483" spans="1:32" x14ac:dyDescent="0.25">
      <c r="A483" t="s">
        <v>806</v>
      </c>
      <c r="B483" s="10">
        <v>45847</v>
      </c>
      <c r="C483" t="s">
        <v>807</v>
      </c>
      <c r="D483" t="s">
        <v>147</v>
      </c>
      <c r="E483" t="s">
        <v>808</v>
      </c>
      <c r="F483" t="s">
        <v>239</v>
      </c>
      <c r="G483">
        <v>3</v>
      </c>
      <c r="H483">
        <v>332.73</v>
      </c>
      <c r="I483">
        <v>0</v>
      </c>
      <c r="J483">
        <v>0</v>
      </c>
      <c r="K483">
        <v>1147.92</v>
      </c>
      <c r="L483">
        <v>783.66</v>
      </c>
      <c r="M483">
        <v>364.26</v>
      </c>
      <c r="N483" t="s">
        <v>133</v>
      </c>
      <c r="O483" t="s">
        <v>345</v>
      </c>
      <c r="P483" t="s">
        <v>25</v>
      </c>
      <c r="Q483">
        <v>0.63888888888888884</v>
      </c>
      <c r="R483" t="s">
        <v>27</v>
      </c>
      <c r="S483" t="s">
        <v>4717</v>
      </c>
      <c r="T483" t="s">
        <v>4703</v>
      </c>
      <c r="U483">
        <v>332.73</v>
      </c>
      <c r="V483" t="s">
        <v>5819</v>
      </c>
      <c r="W483" t="s">
        <v>4968</v>
      </c>
      <c r="X483" t="s">
        <v>5015</v>
      </c>
      <c r="Y483" t="s">
        <v>4966</v>
      </c>
      <c r="Z483" t="s">
        <v>5703</v>
      </c>
      <c r="AA483" t="s">
        <v>4962</v>
      </c>
      <c r="AB483">
        <f>YEAR(Sales_Trans_2[[#This Row],[Transaction_Date]])</f>
        <v>2025</v>
      </c>
      <c r="AC483" t="str">
        <f>TEXT(Sales_Trans_2[[#This Row],[Transaction_Date]],"mmm")</f>
        <v>Jul</v>
      </c>
      <c r="AD483">
        <f>MONTH(Sales_Trans_2[[#This Row],[Transaction_Date]])</f>
        <v>7</v>
      </c>
      <c r="AE483" s="19">
        <f>IFERROR(Sales_Trans_2[[#This Row],[Profit]]/Sales_Trans_2[[#This Row],[Sales_Amount]],0)</f>
        <v>0.31732176458289774</v>
      </c>
      <c r="AF483" s="20" t="str">
        <f>IF(Sales_Trans_2[[#This Row],[Discount_Pct]]=0,"0%",
IF(Sales_Trans_2[[#This Row],[Discount_Pct]]&lt;=5,"1-5%",
IF(Sales_Trans_2[[#This Row],[Discount_Pct]]&lt;=10,"6-10%",
IF(Sales_Trans_2[[#This Row],[Discount_Pct]]&lt;=15,"11-15%","&gt;15%"))))</f>
        <v>0%</v>
      </c>
    </row>
    <row r="484" spans="1:32" x14ac:dyDescent="0.25">
      <c r="A484" t="s">
        <v>3920</v>
      </c>
      <c r="B484" s="10">
        <v>45900</v>
      </c>
      <c r="C484" t="s">
        <v>2918</v>
      </c>
      <c r="D484" t="s">
        <v>509</v>
      </c>
      <c r="E484" t="s">
        <v>221</v>
      </c>
      <c r="F484" t="s">
        <v>249</v>
      </c>
      <c r="G484">
        <v>3</v>
      </c>
      <c r="H484">
        <v>291.93</v>
      </c>
      <c r="I484">
        <v>0</v>
      </c>
      <c r="J484">
        <v>0</v>
      </c>
      <c r="K484">
        <v>1007.16</v>
      </c>
      <c r="L484">
        <v>761.1</v>
      </c>
      <c r="M484">
        <v>246.06</v>
      </c>
      <c r="N484" t="s">
        <v>40</v>
      </c>
      <c r="O484" t="s">
        <v>345</v>
      </c>
      <c r="P484" t="s">
        <v>25</v>
      </c>
      <c r="Q484">
        <v>0.52013888888888893</v>
      </c>
      <c r="R484" t="s">
        <v>27</v>
      </c>
      <c r="S484" t="s">
        <v>4875</v>
      </c>
      <c r="T484" t="s">
        <v>4864</v>
      </c>
      <c r="U484">
        <v>291.93</v>
      </c>
      <c r="V484" t="s">
        <v>5778</v>
      </c>
      <c r="W484" t="s">
        <v>4964</v>
      </c>
      <c r="X484" t="s">
        <v>5316</v>
      </c>
      <c r="Y484" t="s">
        <v>5011</v>
      </c>
      <c r="Z484" t="s">
        <v>5019</v>
      </c>
      <c r="AA484" t="s">
        <v>4962</v>
      </c>
      <c r="AB484">
        <f>YEAR(Sales_Trans_2[[#This Row],[Transaction_Date]])</f>
        <v>2025</v>
      </c>
      <c r="AC484" t="str">
        <f>TEXT(Sales_Trans_2[[#This Row],[Transaction_Date]],"mmm")</f>
        <v>Aug</v>
      </c>
      <c r="AD484">
        <f>MONTH(Sales_Trans_2[[#This Row],[Transaction_Date]])</f>
        <v>8</v>
      </c>
      <c r="AE484" s="19">
        <f>IFERROR(Sales_Trans_2[[#This Row],[Profit]]/Sales_Trans_2[[#This Row],[Sales_Amount]],0)</f>
        <v>0.24431073513642321</v>
      </c>
      <c r="AF484" s="20" t="str">
        <f>IF(Sales_Trans_2[[#This Row],[Discount_Pct]]=0,"0%",
IF(Sales_Trans_2[[#This Row],[Discount_Pct]]&lt;=5,"1-5%",
IF(Sales_Trans_2[[#This Row],[Discount_Pct]]&lt;=10,"6-10%",
IF(Sales_Trans_2[[#This Row],[Discount_Pct]]&lt;=15,"11-15%","&gt;15%"))))</f>
        <v>0%</v>
      </c>
    </row>
    <row r="485" spans="1:32" x14ac:dyDescent="0.25">
      <c r="A485" t="s">
        <v>2473</v>
      </c>
      <c r="B485" s="10">
        <v>45890</v>
      </c>
      <c r="C485" t="s">
        <v>76</v>
      </c>
      <c r="D485" t="s">
        <v>2158</v>
      </c>
      <c r="E485" t="s">
        <v>488</v>
      </c>
      <c r="F485" t="s">
        <v>489</v>
      </c>
      <c r="G485">
        <v>4</v>
      </c>
      <c r="H485">
        <v>91.61</v>
      </c>
      <c r="I485">
        <v>0</v>
      </c>
      <c r="J485">
        <v>0</v>
      </c>
      <c r="K485">
        <v>366.44</v>
      </c>
      <c r="L485">
        <v>282.8</v>
      </c>
      <c r="M485">
        <v>83.64</v>
      </c>
      <c r="N485" t="s">
        <v>4971</v>
      </c>
      <c r="O485" t="s">
        <v>345</v>
      </c>
      <c r="P485" t="s">
        <v>25</v>
      </c>
      <c r="Q485">
        <v>0.7729166666666667</v>
      </c>
      <c r="R485" t="s">
        <v>49</v>
      </c>
      <c r="S485" t="s">
        <v>4929</v>
      </c>
      <c r="T485" t="s">
        <v>4930</v>
      </c>
      <c r="U485">
        <v>91.61</v>
      </c>
      <c r="V485" t="s">
        <v>5929</v>
      </c>
      <c r="W485" t="s">
        <v>4968</v>
      </c>
      <c r="X485" t="s">
        <v>5338</v>
      </c>
      <c r="Y485" t="s">
        <v>5011</v>
      </c>
      <c r="Z485" t="s">
        <v>5339</v>
      </c>
      <c r="AA485" t="s">
        <v>4962</v>
      </c>
      <c r="AB485">
        <f>YEAR(Sales_Trans_2[[#This Row],[Transaction_Date]])</f>
        <v>2025</v>
      </c>
      <c r="AC485" t="str">
        <f>TEXT(Sales_Trans_2[[#This Row],[Transaction_Date]],"mmm")</f>
        <v>Aug</v>
      </c>
      <c r="AD485">
        <f>MONTH(Sales_Trans_2[[#This Row],[Transaction_Date]])</f>
        <v>8</v>
      </c>
      <c r="AE485" s="19">
        <f>IFERROR(Sales_Trans_2[[#This Row],[Profit]]/Sales_Trans_2[[#This Row],[Sales_Amount]],0)</f>
        <v>0.22825019102718044</v>
      </c>
      <c r="AF485" s="20" t="str">
        <f>IF(Sales_Trans_2[[#This Row],[Discount_Pct]]=0,"0%",
IF(Sales_Trans_2[[#This Row],[Discount_Pct]]&lt;=5,"1-5%",
IF(Sales_Trans_2[[#This Row],[Discount_Pct]]&lt;=10,"6-10%",
IF(Sales_Trans_2[[#This Row],[Discount_Pct]]&lt;=15,"11-15%","&gt;15%"))))</f>
        <v>0%</v>
      </c>
    </row>
    <row r="486" spans="1:32" x14ac:dyDescent="0.25">
      <c r="A486" t="s">
        <v>2379</v>
      </c>
      <c r="B486" s="10">
        <v>45861</v>
      </c>
      <c r="C486" t="s">
        <v>1409</v>
      </c>
      <c r="D486" t="s">
        <v>247</v>
      </c>
      <c r="E486" t="s">
        <v>90</v>
      </c>
      <c r="F486" t="s">
        <v>91</v>
      </c>
      <c r="G486">
        <v>4</v>
      </c>
      <c r="H486">
        <v>326.25</v>
      </c>
      <c r="I486">
        <v>0</v>
      </c>
      <c r="J486">
        <v>0</v>
      </c>
      <c r="K486">
        <v>1305</v>
      </c>
      <c r="L486">
        <v>1086.1199999999999</v>
      </c>
      <c r="M486">
        <v>218.88</v>
      </c>
      <c r="N486" t="s">
        <v>47</v>
      </c>
      <c r="O486" t="s">
        <v>345</v>
      </c>
      <c r="P486" t="s">
        <v>25</v>
      </c>
      <c r="Q486">
        <v>0.38750000000000001</v>
      </c>
      <c r="R486" t="s">
        <v>49</v>
      </c>
      <c r="S486" t="s">
        <v>4897</v>
      </c>
      <c r="T486" t="s">
        <v>4887</v>
      </c>
      <c r="U486">
        <v>223.15</v>
      </c>
      <c r="V486" t="s">
        <v>5492</v>
      </c>
      <c r="W486" t="s">
        <v>4958</v>
      </c>
      <c r="X486" t="s">
        <v>5467</v>
      </c>
      <c r="Y486" t="s">
        <v>4966</v>
      </c>
      <c r="Z486" t="s">
        <v>5468</v>
      </c>
      <c r="AA486" t="s">
        <v>4962</v>
      </c>
      <c r="AB486">
        <f>YEAR(Sales_Trans_2[[#This Row],[Transaction_Date]])</f>
        <v>2025</v>
      </c>
      <c r="AC486" t="str">
        <f>TEXT(Sales_Trans_2[[#This Row],[Transaction_Date]],"mmm")</f>
        <v>Jul</v>
      </c>
      <c r="AD486">
        <f>MONTH(Sales_Trans_2[[#This Row],[Transaction_Date]])</f>
        <v>7</v>
      </c>
      <c r="AE486" s="19">
        <f>IFERROR(Sales_Trans_2[[#This Row],[Profit]]/Sales_Trans_2[[#This Row],[Sales_Amount]],0)</f>
        <v>0.16772413793103447</v>
      </c>
      <c r="AF486" s="20" t="str">
        <f>IF(Sales_Trans_2[[#This Row],[Discount_Pct]]=0,"0%",
IF(Sales_Trans_2[[#This Row],[Discount_Pct]]&lt;=5,"1-5%",
IF(Sales_Trans_2[[#This Row],[Discount_Pct]]&lt;=10,"6-10%",
IF(Sales_Trans_2[[#This Row],[Discount_Pct]]&lt;=15,"11-15%","&gt;15%"))))</f>
        <v>0%</v>
      </c>
    </row>
    <row r="487" spans="1:32" x14ac:dyDescent="0.25">
      <c r="A487" t="s">
        <v>3031</v>
      </c>
      <c r="B487" s="10">
        <v>45815</v>
      </c>
      <c r="C487" t="s">
        <v>860</v>
      </c>
      <c r="D487" t="s">
        <v>1382</v>
      </c>
      <c r="E487" t="s">
        <v>321</v>
      </c>
      <c r="F487" t="s">
        <v>322</v>
      </c>
      <c r="G487">
        <v>5</v>
      </c>
      <c r="H487">
        <v>317.99</v>
      </c>
      <c r="I487">
        <v>0</v>
      </c>
      <c r="J487">
        <v>0</v>
      </c>
      <c r="K487">
        <v>1828.44</v>
      </c>
      <c r="L487">
        <v>1175.25</v>
      </c>
      <c r="M487">
        <v>653.19000000000005</v>
      </c>
      <c r="N487" t="s">
        <v>133</v>
      </c>
      <c r="O487" t="s">
        <v>345</v>
      </c>
      <c r="P487" t="s">
        <v>25</v>
      </c>
      <c r="Q487">
        <v>0.62152777777777779</v>
      </c>
      <c r="R487" t="s">
        <v>27</v>
      </c>
      <c r="S487" t="s">
        <v>4774</v>
      </c>
      <c r="T487" t="s">
        <v>4752</v>
      </c>
      <c r="U487">
        <v>317.99</v>
      </c>
      <c r="V487" t="s">
        <v>5712</v>
      </c>
      <c r="W487" t="s">
        <v>4968</v>
      </c>
      <c r="X487" t="s">
        <v>5910</v>
      </c>
      <c r="Y487" t="s">
        <v>4966</v>
      </c>
      <c r="Z487" t="s">
        <v>5507</v>
      </c>
      <c r="AA487" t="s">
        <v>4962</v>
      </c>
      <c r="AB487">
        <f>YEAR(Sales_Trans_2[[#This Row],[Transaction_Date]])</f>
        <v>2025</v>
      </c>
      <c r="AC487" t="str">
        <f>TEXT(Sales_Trans_2[[#This Row],[Transaction_Date]],"mmm")</f>
        <v>Jun</v>
      </c>
      <c r="AD487">
        <f>MONTH(Sales_Trans_2[[#This Row],[Transaction_Date]])</f>
        <v>6</v>
      </c>
      <c r="AE487" s="19">
        <f>IFERROR(Sales_Trans_2[[#This Row],[Profit]]/Sales_Trans_2[[#This Row],[Sales_Amount]],0)</f>
        <v>0.35723895780009191</v>
      </c>
      <c r="AF487" s="20" t="str">
        <f>IF(Sales_Trans_2[[#This Row],[Discount_Pct]]=0,"0%",
IF(Sales_Trans_2[[#This Row],[Discount_Pct]]&lt;=5,"1-5%",
IF(Sales_Trans_2[[#This Row],[Discount_Pct]]&lt;=10,"6-10%",
IF(Sales_Trans_2[[#This Row],[Discount_Pct]]&lt;=15,"11-15%","&gt;15%"))))</f>
        <v>0%</v>
      </c>
    </row>
    <row r="488" spans="1:32" x14ac:dyDescent="0.25">
      <c r="A488" t="s">
        <v>3565</v>
      </c>
      <c r="B488" s="10">
        <v>45831</v>
      </c>
      <c r="C488" t="s">
        <v>940</v>
      </c>
      <c r="D488" t="s">
        <v>605</v>
      </c>
      <c r="E488" t="s">
        <v>612</v>
      </c>
      <c r="F488" t="s">
        <v>1266</v>
      </c>
      <c r="G488">
        <v>4</v>
      </c>
      <c r="H488">
        <v>75.680000000000007</v>
      </c>
      <c r="I488">
        <v>0</v>
      </c>
      <c r="J488">
        <v>0</v>
      </c>
      <c r="K488">
        <v>302.72000000000003</v>
      </c>
      <c r="L488">
        <v>248.56</v>
      </c>
      <c r="M488">
        <v>54.16</v>
      </c>
      <c r="N488" t="s">
        <v>40</v>
      </c>
      <c r="O488" t="s">
        <v>345</v>
      </c>
      <c r="P488" t="s">
        <v>25</v>
      </c>
      <c r="Q488">
        <v>0.50694444444444442</v>
      </c>
      <c r="R488" t="s">
        <v>49</v>
      </c>
      <c r="S488" t="s">
        <v>4851</v>
      </c>
      <c r="T488" t="s">
        <v>4847</v>
      </c>
      <c r="U488">
        <v>75.680000000000007</v>
      </c>
      <c r="V488" t="s">
        <v>5905</v>
      </c>
      <c r="W488" t="s">
        <v>4968</v>
      </c>
      <c r="X488" t="s">
        <v>5006</v>
      </c>
      <c r="Y488" t="s">
        <v>5007</v>
      </c>
      <c r="Z488" t="s">
        <v>5008</v>
      </c>
      <c r="AA488" t="s">
        <v>4962</v>
      </c>
      <c r="AB488">
        <f>YEAR(Sales_Trans_2[[#This Row],[Transaction_Date]])</f>
        <v>2025</v>
      </c>
      <c r="AC488" t="str">
        <f>TEXT(Sales_Trans_2[[#This Row],[Transaction_Date]],"mmm")</f>
        <v>Jun</v>
      </c>
      <c r="AD488">
        <f>MONTH(Sales_Trans_2[[#This Row],[Transaction_Date]])</f>
        <v>6</v>
      </c>
      <c r="AE488" s="19">
        <f>IFERROR(Sales_Trans_2[[#This Row],[Profit]]/Sales_Trans_2[[#This Row],[Sales_Amount]],0)</f>
        <v>0.17891120507399574</v>
      </c>
      <c r="AF488" s="20" t="str">
        <f>IF(Sales_Trans_2[[#This Row],[Discount_Pct]]=0,"0%",
IF(Sales_Trans_2[[#This Row],[Discount_Pct]]&lt;=5,"1-5%",
IF(Sales_Trans_2[[#This Row],[Discount_Pct]]&lt;=10,"6-10%",
IF(Sales_Trans_2[[#This Row],[Discount_Pct]]&lt;=15,"11-15%","&gt;15%"))))</f>
        <v>0%</v>
      </c>
    </row>
    <row r="489" spans="1:32" x14ac:dyDescent="0.25">
      <c r="A489" t="s">
        <v>2876</v>
      </c>
      <c r="B489" s="10">
        <v>45967</v>
      </c>
      <c r="C489" t="s">
        <v>1228</v>
      </c>
      <c r="D489" t="s">
        <v>414</v>
      </c>
      <c r="E489" t="s">
        <v>159</v>
      </c>
      <c r="F489" t="s">
        <v>2877</v>
      </c>
      <c r="G489">
        <v>7</v>
      </c>
      <c r="H489">
        <v>110.25</v>
      </c>
      <c r="I489">
        <v>0</v>
      </c>
      <c r="J489">
        <v>0</v>
      </c>
      <c r="K489">
        <v>771.75</v>
      </c>
      <c r="L489">
        <v>558.74</v>
      </c>
      <c r="M489">
        <v>213.01</v>
      </c>
      <c r="N489" t="s">
        <v>133</v>
      </c>
      <c r="O489" t="s">
        <v>345</v>
      </c>
      <c r="P489" t="s">
        <v>25</v>
      </c>
      <c r="Q489">
        <v>0.48819444444444443</v>
      </c>
      <c r="R489" t="s">
        <v>49</v>
      </c>
      <c r="S489" t="s">
        <v>4846</v>
      </c>
      <c r="T489" t="s">
        <v>4847</v>
      </c>
      <c r="U489">
        <v>96.72</v>
      </c>
      <c r="V489" t="s">
        <v>5062</v>
      </c>
      <c r="W489" t="s">
        <v>4958</v>
      </c>
      <c r="X489" t="s">
        <v>5489</v>
      </c>
      <c r="Y489" t="s">
        <v>4966</v>
      </c>
      <c r="Z489" t="s">
        <v>5034</v>
      </c>
      <c r="AA489" t="s">
        <v>4962</v>
      </c>
      <c r="AB489">
        <f>YEAR(Sales_Trans_2[[#This Row],[Transaction_Date]])</f>
        <v>2025</v>
      </c>
      <c r="AC489" t="str">
        <f>TEXT(Sales_Trans_2[[#This Row],[Transaction_Date]],"mmm")</f>
        <v>Nov</v>
      </c>
      <c r="AD489">
        <f>MONTH(Sales_Trans_2[[#This Row],[Transaction_Date]])</f>
        <v>11</v>
      </c>
      <c r="AE489" s="19">
        <f>IFERROR(Sales_Trans_2[[#This Row],[Profit]]/Sales_Trans_2[[#This Row],[Sales_Amount]],0)</f>
        <v>0.27600907029478455</v>
      </c>
      <c r="AF489" s="20" t="str">
        <f>IF(Sales_Trans_2[[#This Row],[Discount_Pct]]=0,"0%",
IF(Sales_Trans_2[[#This Row],[Discount_Pct]]&lt;=5,"1-5%",
IF(Sales_Trans_2[[#This Row],[Discount_Pct]]&lt;=10,"6-10%",
IF(Sales_Trans_2[[#This Row],[Discount_Pct]]&lt;=15,"11-15%","&gt;15%"))))</f>
        <v>0%</v>
      </c>
    </row>
    <row r="490" spans="1:32" x14ac:dyDescent="0.25">
      <c r="A490" t="s">
        <v>3392</v>
      </c>
      <c r="B490" s="10">
        <v>45967</v>
      </c>
      <c r="C490" t="s">
        <v>1034</v>
      </c>
      <c r="D490" t="s">
        <v>308</v>
      </c>
      <c r="E490" t="s">
        <v>148</v>
      </c>
      <c r="F490" t="s">
        <v>361</v>
      </c>
      <c r="G490">
        <v>2</v>
      </c>
      <c r="H490">
        <v>455.79</v>
      </c>
      <c r="I490">
        <v>0</v>
      </c>
      <c r="J490">
        <v>0</v>
      </c>
      <c r="K490">
        <v>911.58</v>
      </c>
      <c r="L490">
        <v>565.76</v>
      </c>
      <c r="M490">
        <v>345.82</v>
      </c>
      <c r="N490" t="s">
        <v>23</v>
      </c>
      <c r="O490" t="s">
        <v>345</v>
      </c>
      <c r="P490" t="s">
        <v>25</v>
      </c>
      <c r="Q490">
        <v>0.90208333333333335</v>
      </c>
      <c r="R490" t="s">
        <v>49</v>
      </c>
      <c r="S490" t="s">
        <v>4660</v>
      </c>
      <c r="T490" t="s">
        <v>4636</v>
      </c>
      <c r="U490">
        <v>455.79</v>
      </c>
      <c r="V490" t="s">
        <v>5914</v>
      </c>
      <c r="W490" t="s">
        <v>4964</v>
      </c>
      <c r="X490" t="s">
        <v>5017</v>
      </c>
      <c r="Y490" t="s">
        <v>5018</v>
      </c>
      <c r="Z490" t="s">
        <v>5135</v>
      </c>
      <c r="AA490" t="s">
        <v>4962</v>
      </c>
      <c r="AB490">
        <f>YEAR(Sales_Trans_2[[#This Row],[Transaction_Date]])</f>
        <v>2025</v>
      </c>
      <c r="AC490" t="str">
        <f>TEXT(Sales_Trans_2[[#This Row],[Transaction_Date]],"mmm")</f>
        <v>Nov</v>
      </c>
      <c r="AD490">
        <f>MONTH(Sales_Trans_2[[#This Row],[Transaction_Date]])</f>
        <v>11</v>
      </c>
      <c r="AE490" s="19">
        <f>IFERROR(Sales_Trans_2[[#This Row],[Profit]]/Sales_Trans_2[[#This Row],[Sales_Amount]],0)</f>
        <v>0.37936330327563128</v>
      </c>
      <c r="AF490" s="20" t="str">
        <f>IF(Sales_Trans_2[[#This Row],[Discount_Pct]]=0,"0%",
IF(Sales_Trans_2[[#This Row],[Discount_Pct]]&lt;=5,"1-5%",
IF(Sales_Trans_2[[#This Row],[Discount_Pct]]&lt;=10,"6-10%",
IF(Sales_Trans_2[[#This Row],[Discount_Pct]]&lt;=15,"11-15%","&gt;15%"))))</f>
        <v>0%</v>
      </c>
    </row>
    <row r="491" spans="1:32" x14ac:dyDescent="0.25">
      <c r="A491" t="s">
        <v>3428</v>
      </c>
      <c r="B491" s="10">
        <v>45814</v>
      </c>
      <c r="C491" t="s">
        <v>1349</v>
      </c>
      <c r="D491" t="s">
        <v>158</v>
      </c>
      <c r="E491" t="s">
        <v>60</v>
      </c>
      <c r="F491" t="s">
        <v>1262</v>
      </c>
      <c r="G491">
        <v>5</v>
      </c>
      <c r="H491">
        <v>306.62</v>
      </c>
      <c r="I491">
        <v>0</v>
      </c>
      <c r="J491">
        <v>0</v>
      </c>
      <c r="K491">
        <v>1533.1</v>
      </c>
      <c r="L491">
        <v>1299.6500000000001</v>
      </c>
      <c r="M491">
        <v>233.45</v>
      </c>
      <c r="N491" t="s">
        <v>4971</v>
      </c>
      <c r="O491" t="s">
        <v>345</v>
      </c>
      <c r="P491" t="s">
        <v>25</v>
      </c>
      <c r="Q491">
        <v>0.7055555555555556</v>
      </c>
      <c r="R491" t="s">
        <v>49</v>
      </c>
      <c r="S491" t="s">
        <v>4871</v>
      </c>
      <c r="T491" t="s">
        <v>4864</v>
      </c>
      <c r="U491">
        <v>306.62</v>
      </c>
      <c r="V491" t="s">
        <v>5505</v>
      </c>
      <c r="W491" t="s">
        <v>4968</v>
      </c>
      <c r="X491" t="s">
        <v>5044</v>
      </c>
      <c r="Y491" t="s">
        <v>4970</v>
      </c>
      <c r="Z491" t="s">
        <v>5051</v>
      </c>
      <c r="AA491" t="s">
        <v>4962</v>
      </c>
      <c r="AB491">
        <f>YEAR(Sales_Trans_2[[#This Row],[Transaction_Date]])</f>
        <v>2025</v>
      </c>
      <c r="AC491" t="str">
        <f>TEXT(Sales_Trans_2[[#This Row],[Transaction_Date]],"mmm")</f>
        <v>Jun</v>
      </c>
      <c r="AD491">
        <f>MONTH(Sales_Trans_2[[#This Row],[Transaction_Date]])</f>
        <v>6</v>
      </c>
      <c r="AE491" s="19">
        <f>IFERROR(Sales_Trans_2[[#This Row],[Profit]]/Sales_Trans_2[[#This Row],[Sales_Amount]],0)</f>
        <v>0.15227317200443546</v>
      </c>
      <c r="AF491" s="20" t="str">
        <f>IF(Sales_Trans_2[[#This Row],[Discount_Pct]]=0,"0%",
IF(Sales_Trans_2[[#This Row],[Discount_Pct]]&lt;=5,"1-5%",
IF(Sales_Trans_2[[#This Row],[Discount_Pct]]&lt;=10,"6-10%",
IF(Sales_Trans_2[[#This Row],[Discount_Pct]]&lt;=15,"11-15%","&gt;15%"))))</f>
        <v>0%</v>
      </c>
    </row>
    <row r="492" spans="1:32" x14ac:dyDescent="0.25">
      <c r="A492" t="s">
        <v>1961</v>
      </c>
      <c r="B492" s="10">
        <v>45803</v>
      </c>
      <c r="C492" t="s">
        <v>1300</v>
      </c>
      <c r="D492" t="s">
        <v>414</v>
      </c>
      <c r="E492" t="s">
        <v>38</v>
      </c>
      <c r="F492" t="s">
        <v>1889</v>
      </c>
      <c r="G492">
        <v>1</v>
      </c>
      <c r="H492">
        <v>96.72</v>
      </c>
      <c r="I492">
        <v>0</v>
      </c>
      <c r="J492">
        <v>0</v>
      </c>
      <c r="K492">
        <v>96.72</v>
      </c>
      <c r="L492">
        <v>79.819999999999993</v>
      </c>
      <c r="M492">
        <v>16.899999999999999</v>
      </c>
      <c r="N492" t="s">
        <v>40</v>
      </c>
      <c r="O492" t="s">
        <v>345</v>
      </c>
      <c r="P492" t="s">
        <v>25</v>
      </c>
      <c r="Q492">
        <v>0.76041666666666663</v>
      </c>
      <c r="R492" t="s">
        <v>49</v>
      </c>
      <c r="S492" t="s">
        <v>4846</v>
      </c>
      <c r="T492" t="s">
        <v>4847</v>
      </c>
      <c r="U492">
        <v>96.72</v>
      </c>
      <c r="V492" t="s">
        <v>5672</v>
      </c>
      <c r="W492" t="s">
        <v>4968</v>
      </c>
      <c r="X492" t="s">
        <v>5945</v>
      </c>
      <c r="Y492" t="s">
        <v>4960</v>
      </c>
      <c r="Z492" t="s">
        <v>4989</v>
      </c>
      <c r="AA492" t="s">
        <v>4962</v>
      </c>
      <c r="AB492">
        <f>YEAR(Sales_Trans_2[[#This Row],[Transaction_Date]])</f>
        <v>2025</v>
      </c>
      <c r="AC492" t="str">
        <f>TEXT(Sales_Trans_2[[#This Row],[Transaction_Date]],"mmm")</f>
        <v>May</v>
      </c>
      <c r="AD492">
        <f>MONTH(Sales_Trans_2[[#This Row],[Transaction_Date]])</f>
        <v>5</v>
      </c>
      <c r="AE492" s="19">
        <f>IFERROR(Sales_Trans_2[[#This Row],[Profit]]/Sales_Trans_2[[#This Row],[Sales_Amount]],0)</f>
        <v>0.17473118279569891</v>
      </c>
      <c r="AF492" s="20" t="str">
        <f>IF(Sales_Trans_2[[#This Row],[Discount_Pct]]=0,"0%",
IF(Sales_Trans_2[[#This Row],[Discount_Pct]]&lt;=5,"1-5%",
IF(Sales_Trans_2[[#This Row],[Discount_Pct]]&lt;=10,"6-10%",
IF(Sales_Trans_2[[#This Row],[Discount_Pct]]&lt;=15,"11-15%","&gt;15%"))))</f>
        <v>0%</v>
      </c>
    </row>
    <row r="493" spans="1:32" x14ac:dyDescent="0.25">
      <c r="A493" t="s">
        <v>3005</v>
      </c>
      <c r="B493" s="10">
        <v>45905</v>
      </c>
      <c r="C493" t="s">
        <v>2686</v>
      </c>
      <c r="D493" t="s">
        <v>290</v>
      </c>
      <c r="E493" t="s">
        <v>159</v>
      </c>
      <c r="F493" t="s">
        <v>545</v>
      </c>
      <c r="G493">
        <v>1</v>
      </c>
      <c r="H493">
        <v>210.36</v>
      </c>
      <c r="I493">
        <v>0</v>
      </c>
      <c r="J493">
        <v>0</v>
      </c>
      <c r="K493">
        <v>210.36</v>
      </c>
      <c r="L493">
        <v>155.65</v>
      </c>
      <c r="M493">
        <v>54.71</v>
      </c>
      <c r="N493" t="s">
        <v>4971</v>
      </c>
      <c r="O493" t="s">
        <v>345</v>
      </c>
      <c r="P493" t="s">
        <v>25</v>
      </c>
      <c r="Q493">
        <v>0.82291666666666663</v>
      </c>
      <c r="R493" t="s">
        <v>49</v>
      </c>
      <c r="S493" t="s">
        <v>4939</v>
      </c>
      <c r="T493" t="s">
        <v>4930</v>
      </c>
      <c r="U493">
        <v>210.36</v>
      </c>
      <c r="V493" t="s">
        <v>6036</v>
      </c>
      <c r="W493" t="s">
        <v>4968</v>
      </c>
      <c r="X493" t="s">
        <v>5406</v>
      </c>
      <c r="Y493" t="s">
        <v>4960</v>
      </c>
      <c r="Z493" t="s">
        <v>5034</v>
      </c>
      <c r="AA493" t="s">
        <v>4962</v>
      </c>
      <c r="AB493">
        <f>YEAR(Sales_Trans_2[[#This Row],[Transaction_Date]])</f>
        <v>2025</v>
      </c>
      <c r="AC493" t="str">
        <f>TEXT(Sales_Trans_2[[#This Row],[Transaction_Date]],"mmm")</f>
        <v>Sep</v>
      </c>
      <c r="AD493">
        <f>MONTH(Sales_Trans_2[[#This Row],[Transaction_Date]])</f>
        <v>9</v>
      </c>
      <c r="AE493" s="19">
        <f>IFERROR(Sales_Trans_2[[#This Row],[Profit]]/Sales_Trans_2[[#This Row],[Sales_Amount]],0)</f>
        <v>0.26007796158965579</v>
      </c>
      <c r="AF493" s="20" t="str">
        <f>IF(Sales_Trans_2[[#This Row],[Discount_Pct]]=0,"0%",
IF(Sales_Trans_2[[#This Row],[Discount_Pct]]&lt;=5,"1-5%",
IF(Sales_Trans_2[[#This Row],[Discount_Pct]]&lt;=10,"6-10%",
IF(Sales_Trans_2[[#This Row],[Discount_Pct]]&lt;=15,"11-15%","&gt;15%"))))</f>
        <v>0%</v>
      </c>
    </row>
    <row r="494" spans="1:32" x14ac:dyDescent="0.25">
      <c r="A494" t="s">
        <v>1646</v>
      </c>
      <c r="B494" s="10">
        <v>46205</v>
      </c>
      <c r="C494" t="s">
        <v>1179</v>
      </c>
      <c r="D494" t="s">
        <v>220</v>
      </c>
      <c r="E494" t="s">
        <v>45</v>
      </c>
      <c r="F494" t="s">
        <v>1093</v>
      </c>
      <c r="G494">
        <v>4</v>
      </c>
      <c r="H494">
        <v>351.25</v>
      </c>
      <c r="I494">
        <v>0</v>
      </c>
      <c r="J494">
        <v>0</v>
      </c>
      <c r="K494">
        <v>1615.75</v>
      </c>
      <c r="L494">
        <v>821.08</v>
      </c>
      <c r="M494">
        <v>794.67</v>
      </c>
      <c r="N494" t="s">
        <v>133</v>
      </c>
      <c r="O494" t="s">
        <v>345</v>
      </c>
      <c r="P494" t="s">
        <v>25</v>
      </c>
      <c r="Q494">
        <v>0.4284722222222222</v>
      </c>
      <c r="R494" t="s">
        <v>27</v>
      </c>
      <c r="S494" t="s">
        <v>4653</v>
      </c>
      <c r="T494" t="s">
        <v>4636</v>
      </c>
      <c r="U494">
        <v>332.74</v>
      </c>
      <c r="V494" t="s">
        <v>5682</v>
      </c>
      <c r="W494" t="s">
        <v>4958</v>
      </c>
      <c r="X494" t="s">
        <v>5152</v>
      </c>
      <c r="Y494" t="s">
        <v>5011</v>
      </c>
      <c r="Z494" t="s">
        <v>5423</v>
      </c>
      <c r="AA494" t="s">
        <v>5060</v>
      </c>
      <c r="AB494">
        <f>YEAR(Sales_Trans_2[[#This Row],[Transaction_Date]])</f>
        <v>2026</v>
      </c>
      <c r="AC494" t="str">
        <f>TEXT(Sales_Trans_2[[#This Row],[Transaction_Date]],"mmm")</f>
        <v>Jul</v>
      </c>
      <c r="AD494">
        <f>MONTH(Sales_Trans_2[[#This Row],[Transaction_Date]])</f>
        <v>7</v>
      </c>
      <c r="AE494" s="19">
        <f>IFERROR(Sales_Trans_2[[#This Row],[Profit]]/Sales_Trans_2[[#This Row],[Sales_Amount]],0)</f>
        <v>0.49182732477177776</v>
      </c>
      <c r="AF494" s="20" t="str">
        <f>IF(Sales_Trans_2[[#This Row],[Discount_Pct]]=0,"0%",
IF(Sales_Trans_2[[#This Row],[Discount_Pct]]&lt;=5,"1-5%",
IF(Sales_Trans_2[[#This Row],[Discount_Pct]]&lt;=10,"6-10%",
IF(Sales_Trans_2[[#This Row],[Discount_Pct]]&lt;=15,"11-15%","&gt;15%"))))</f>
        <v>0%</v>
      </c>
    </row>
    <row r="495" spans="1:32" x14ac:dyDescent="0.25">
      <c r="A495" t="s">
        <v>4331</v>
      </c>
      <c r="B495" s="10">
        <v>45922</v>
      </c>
      <c r="C495" t="s">
        <v>4332</v>
      </c>
      <c r="D495" t="s">
        <v>1091</v>
      </c>
      <c r="E495" t="s">
        <v>2009</v>
      </c>
      <c r="F495" t="s">
        <v>1170</v>
      </c>
      <c r="G495">
        <v>3</v>
      </c>
      <c r="H495">
        <v>297.32</v>
      </c>
      <c r="I495">
        <v>0</v>
      </c>
      <c r="J495">
        <v>0</v>
      </c>
      <c r="K495">
        <v>891.96</v>
      </c>
      <c r="L495">
        <v>675.84</v>
      </c>
      <c r="M495">
        <v>216.12</v>
      </c>
      <c r="N495" t="s">
        <v>4971</v>
      </c>
      <c r="O495" t="s">
        <v>345</v>
      </c>
      <c r="P495" t="s">
        <v>25</v>
      </c>
      <c r="Q495">
        <v>0.87847222222222221</v>
      </c>
      <c r="R495" t="s">
        <v>49</v>
      </c>
      <c r="S495" t="s">
        <v>4816</v>
      </c>
      <c r="T495" t="s">
        <v>4805</v>
      </c>
      <c r="U495">
        <v>297.32</v>
      </c>
      <c r="V495" t="s">
        <v>5964</v>
      </c>
      <c r="W495" t="s">
        <v>4968</v>
      </c>
      <c r="X495" t="s">
        <v>5176</v>
      </c>
      <c r="Y495" t="s">
        <v>5011</v>
      </c>
      <c r="Z495" t="s">
        <v>5177</v>
      </c>
      <c r="AA495" t="s">
        <v>5060</v>
      </c>
      <c r="AB495">
        <f>YEAR(Sales_Trans_2[[#This Row],[Transaction_Date]])</f>
        <v>2025</v>
      </c>
      <c r="AC495" t="str">
        <f>TEXT(Sales_Trans_2[[#This Row],[Transaction_Date]],"mmm")</f>
        <v>Sep</v>
      </c>
      <c r="AD495">
        <f>MONTH(Sales_Trans_2[[#This Row],[Transaction_Date]])</f>
        <v>9</v>
      </c>
      <c r="AE495" s="19">
        <f>IFERROR(Sales_Trans_2[[#This Row],[Profit]]/Sales_Trans_2[[#This Row],[Sales_Amount]],0)</f>
        <v>0.24229786089062288</v>
      </c>
      <c r="AF495" s="20" t="str">
        <f>IF(Sales_Trans_2[[#This Row],[Discount_Pct]]=0,"0%",
IF(Sales_Trans_2[[#This Row],[Discount_Pct]]&lt;=5,"1-5%",
IF(Sales_Trans_2[[#This Row],[Discount_Pct]]&lt;=10,"6-10%",
IF(Sales_Trans_2[[#This Row],[Discount_Pct]]&lt;=15,"11-15%","&gt;15%"))))</f>
        <v>0%</v>
      </c>
    </row>
    <row r="496" spans="1:32" x14ac:dyDescent="0.25">
      <c r="A496" t="s">
        <v>2658</v>
      </c>
      <c r="B496" s="10">
        <v>45915</v>
      </c>
      <c r="C496" t="s">
        <v>2659</v>
      </c>
      <c r="D496" t="s">
        <v>101</v>
      </c>
      <c r="E496" t="s">
        <v>177</v>
      </c>
      <c r="F496" t="s">
        <v>178</v>
      </c>
      <c r="G496">
        <v>1</v>
      </c>
      <c r="H496">
        <v>434.65</v>
      </c>
      <c r="I496">
        <v>0</v>
      </c>
      <c r="J496">
        <v>0</v>
      </c>
      <c r="K496">
        <v>434.65</v>
      </c>
      <c r="L496">
        <v>351.63</v>
      </c>
      <c r="M496">
        <v>83.02</v>
      </c>
      <c r="N496" t="s">
        <v>23</v>
      </c>
      <c r="O496" t="s">
        <v>345</v>
      </c>
      <c r="P496" t="s">
        <v>25</v>
      </c>
      <c r="Q496">
        <v>0.7583333333333333</v>
      </c>
      <c r="R496" t="s">
        <v>49</v>
      </c>
      <c r="S496" t="s">
        <v>4676</v>
      </c>
      <c r="T496" t="s">
        <v>4672</v>
      </c>
      <c r="U496">
        <v>434.65</v>
      </c>
      <c r="V496" t="s">
        <v>5566</v>
      </c>
      <c r="W496" t="s">
        <v>4964</v>
      </c>
      <c r="X496" t="s">
        <v>5130</v>
      </c>
      <c r="Y496" t="s">
        <v>4966</v>
      </c>
      <c r="Z496" t="s">
        <v>5227</v>
      </c>
      <c r="AA496" t="s">
        <v>5060</v>
      </c>
      <c r="AB496">
        <f>YEAR(Sales_Trans_2[[#This Row],[Transaction_Date]])</f>
        <v>2025</v>
      </c>
      <c r="AC496" t="str">
        <f>TEXT(Sales_Trans_2[[#This Row],[Transaction_Date]],"mmm")</f>
        <v>Sep</v>
      </c>
      <c r="AD496">
        <f>MONTH(Sales_Trans_2[[#This Row],[Transaction_Date]])</f>
        <v>9</v>
      </c>
      <c r="AE496" s="19">
        <f>IFERROR(Sales_Trans_2[[#This Row],[Profit]]/Sales_Trans_2[[#This Row],[Sales_Amount]],0)</f>
        <v>0.19100425629817094</v>
      </c>
      <c r="AF496" s="20" t="str">
        <f>IF(Sales_Trans_2[[#This Row],[Discount_Pct]]=0,"0%",
IF(Sales_Trans_2[[#This Row],[Discount_Pct]]&lt;=5,"1-5%",
IF(Sales_Trans_2[[#This Row],[Discount_Pct]]&lt;=10,"6-10%",
IF(Sales_Trans_2[[#This Row],[Discount_Pct]]&lt;=15,"11-15%","&gt;15%"))))</f>
        <v>0%</v>
      </c>
    </row>
    <row r="497" spans="1:32" x14ac:dyDescent="0.25">
      <c r="A497" t="s">
        <v>4574</v>
      </c>
      <c r="B497" s="10">
        <v>45829</v>
      </c>
      <c r="C497" t="s">
        <v>1892</v>
      </c>
      <c r="D497" t="s">
        <v>1678</v>
      </c>
      <c r="E497" t="s">
        <v>584</v>
      </c>
      <c r="F497" t="s">
        <v>988</v>
      </c>
      <c r="G497">
        <v>1</v>
      </c>
      <c r="H497">
        <v>342.27</v>
      </c>
      <c r="I497">
        <v>0</v>
      </c>
      <c r="J497">
        <v>0</v>
      </c>
      <c r="K497">
        <v>393.61</v>
      </c>
      <c r="L497">
        <v>266.10000000000002</v>
      </c>
      <c r="M497">
        <v>127.51</v>
      </c>
      <c r="N497" t="s">
        <v>68</v>
      </c>
      <c r="O497" t="s">
        <v>345</v>
      </c>
      <c r="P497" t="s">
        <v>25</v>
      </c>
      <c r="Q497">
        <v>0.81597222222222221</v>
      </c>
      <c r="R497" t="s">
        <v>27</v>
      </c>
      <c r="S497" t="s">
        <v>4699</v>
      </c>
      <c r="T497" t="s">
        <v>4672</v>
      </c>
      <c r="U497">
        <v>342.27</v>
      </c>
      <c r="V497" t="s">
        <v>4999</v>
      </c>
      <c r="W497" t="s">
        <v>4964</v>
      </c>
      <c r="X497" t="s">
        <v>5606</v>
      </c>
      <c r="Y497" t="s">
        <v>5011</v>
      </c>
      <c r="Z497" t="s">
        <v>5226</v>
      </c>
      <c r="AA497" t="s">
        <v>5060</v>
      </c>
      <c r="AB497">
        <f>YEAR(Sales_Trans_2[[#This Row],[Transaction_Date]])</f>
        <v>2025</v>
      </c>
      <c r="AC497" t="str">
        <f>TEXT(Sales_Trans_2[[#This Row],[Transaction_Date]],"mmm")</f>
        <v>Jun</v>
      </c>
      <c r="AD497">
        <f>MONTH(Sales_Trans_2[[#This Row],[Transaction_Date]])</f>
        <v>6</v>
      </c>
      <c r="AE497" s="19">
        <f>IFERROR(Sales_Trans_2[[#This Row],[Profit]]/Sales_Trans_2[[#This Row],[Sales_Amount]],0)</f>
        <v>0.32395010289372728</v>
      </c>
      <c r="AF497" s="20" t="str">
        <f>IF(Sales_Trans_2[[#This Row],[Discount_Pct]]=0,"0%",
IF(Sales_Trans_2[[#This Row],[Discount_Pct]]&lt;=5,"1-5%",
IF(Sales_Trans_2[[#This Row],[Discount_Pct]]&lt;=10,"6-10%",
IF(Sales_Trans_2[[#This Row],[Discount_Pct]]&lt;=15,"11-15%","&gt;15%"))))</f>
        <v>0%</v>
      </c>
    </row>
    <row r="498" spans="1:32" x14ac:dyDescent="0.25">
      <c r="A498" t="s">
        <v>3868</v>
      </c>
      <c r="B498" s="10">
        <v>45913</v>
      </c>
      <c r="C498" t="s">
        <v>3310</v>
      </c>
      <c r="D498" t="s">
        <v>1150</v>
      </c>
      <c r="E498" t="s">
        <v>1059</v>
      </c>
      <c r="F498" t="s">
        <v>304</v>
      </c>
      <c r="G498">
        <v>3</v>
      </c>
      <c r="H498">
        <v>468.94</v>
      </c>
      <c r="I498">
        <v>0</v>
      </c>
      <c r="J498">
        <v>0</v>
      </c>
      <c r="K498">
        <v>1617.84</v>
      </c>
      <c r="L498">
        <v>1010.4</v>
      </c>
      <c r="M498">
        <v>607.44000000000005</v>
      </c>
      <c r="N498" t="s">
        <v>4971</v>
      </c>
      <c r="O498" t="s">
        <v>24</v>
      </c>
      <c r="P498" t="s">
        <v>25</v>
      </c>
      <c r="Q498">
        <v>0.46319444444444446</v>
      </c>
      <c r="R498" t="s">
        <v>27</v>
      </c>
      <c r="S498" t="s">
        <v>4802</v>
      </c>
      <c r="T498" t="s">
        <v>4776</v>
      </c>
      <c r="U498">
        <v>468.94</v>
      </c>
      <c r="V498" t="s">
        <v>5100</v>
      </c>
      <c r="W498" t="s">
        <v>4964</v>
      </c>
      <c r="X498" t="s">
        <v>5101</v>
      </c>
      <c r="Y498" t="s">
        <v>4970</v>
      </c>
      <c r="Z498" t="s">
        <v>5099</v>
      </c>
      <c r="AA498" t="s">
        <v>5060</v>
      </c>
      <c r="AB498">
        <f>YEAR(Sales_Trans_2[[#This Row],[Transaction_Date]])</f>
        <v>2025</v>
      </c>
      <c r="AC498" t="str">
        <f>TEXT(Sales_Trans_2[[#This Row],[Transaction_Date]],"mmm")</f>
        <v>Sep</v>
      </c>
      <c r="AD498">
        <f>MONTH(Sales_Trans_2[[#This Row],[Transaction_Date]])</f>
        <v>9</v>
      </c>
      <c r="AE498" s="19">
        <f>IFERROR(Sales_Trans_2[[#This Row],[Profit]]/Sales_Trans_2[[#This Row],[Sales_Amount]],0)</f>
        <v>0.37546358107105776</v>
      </c>
      <c r="AF498" s="20" t="str">
        <f>IF(Sales_Trans_2[[#This Row],[Discount_Pct]]=0,"0%",
IF(Sales_Trans_2[[#This Row],[Discount_Pct]]&lt;=5,"1-5%",
IF(Sales_Trans_2[[#This Row],[Discount_Pct]]&lt;=10,"6-10%",
IF(Sales_Trans_2[[#This Row],[Discount_Pct]]&lt;=15,"11-15%","&gt;15%"))))</f>
        <v>0%</v>
      </c>
    </row>
    <row r="499" spans="1:32" x14ac:dyDescent="0.25">
      <c r="A499" t="s">
        <v>1516</v>
      </c>
      <c r="B499" s="10">
        <v>46038</v>
      </c>
      <c r="C499" t="s">
        <v>1517</v>
      </c>
      <c r="D499" t="s">
        <v>605</v>
      </c>
      <c r="E499" t="s">
        <v>847</v>
      </c>
      <c r="F499" t="s">
        <v>848</v>
      </c>
      <c r="G499">
        <v>2</v>
      </c>
      <c r="H499">
        <v>75.680000000000007</v>
      </c>
      <c r="I499">
        <v>0</v>
      </c>
      <c r="J499">
        <v>0</v>
      </c>
      <c r="K499">
        <v>151.36000000000001</v>
      </c>
      <c r="L499">
        <v>124.28</v>
      </c>
      <c r="M499">
        <v>27.08</v>
      </c>
      <c r="N499" t="s">
        <v>40</v>
      </c>
      <c r="O499" t="s">
        <v>24</v>
      </c>
      <c r="P499" t="s">
        <v>25</v>
      </c>
      <c r="Q499">
        <v>0.57847222222222228</v>
      </c>
      <c r="R499" t="s">
        <v>49</v>
      </c>
      <c r="S499" t="s">
        <v>4851</v>
      </c>
      <c r="T499" t="s">
        <v>4847</v>
      </c>
      <c r="U499">
        <v>75.680000000000007</v>
      </c>
      <c r="V499" t="s">
        <v>5106</v>
      </c>
      <c r="W499" t="s">
        <v>4964</v>
      </c>
      <c r="X499" t="s">
        <v>5107</v>
      </c>
      <c r="Y499" t="s">
        <v>4970</v>
      </c>
      <c r="Z499" t="s">
        <v>5108</v>
      </c>
      <c r="AA499" t="s">
        <v>5060</v>
      </c>
      <c r="AB499">
        <f>YEAR(Sales_Trans_2[[#This Row],[Transaction_Date]])</f>
        <v>2026</v>
      </c>
      <c r="AC499" t="str">
        <f>TEXT(Sales_Trans_2[[#This Row],[Transaction_Date]],"mmm")</f>
        <v>Jan</v>
      </c>
      <c r="AD499">
        <f>MONTH(Sales_Trans_2[[#This Row],[Transaction_Date]])</f>
        <v>1</v>
      </c>
      <c r="AE499" s="19">
        <f>IFERROR(Sales_Trans_2[[#This Row],[Profit]]/Sales_Trans_2[[#This Row],[Sales_Amount]],0)</f>
        <v>0.17891120507399574</v>
      </c>
      <c r="AF499" s="20" t="str">
        <f>IF(Sales_Trans_2[[#This Row],[Discount_Pct]]=0,"0%",
IF(Sales_Trans_2[[#This Row],[Discount_Pct]]&lt;=5,"1-5%",
IF(Sales_Trans_2[[#This Row],[Discount_Pct]]&lt;=10,"6-10%",
IF(Sales_Trans_2[[#This Row],[Discount_Pct]]&lt;=15,"11-15%","&gt;15%"))))</f>
        <v>0%</v>
      </c>
    </row>
    <row r="500" spans="1:32" x14ac:dyDescent="0.25">
      <c r="A500" t="s">
        <v>4165</v>
      </c>
      <c r="B500" s="10">
        <v>46038</v>
      </c>
      <c r="C500" t="s">
        <v>2385</v>
      </c>
      <c r="D500" t="s">
        <v>566</v>
      </c>
      <c r="E500" t="s">
        <v>2594</v>
      </c>
      <c r="F500" t="s">
        <v>1039</v>
      </c>
      <c r="G500">
        <v>3</v>
      </c>
      <c r="H500">
        <v>328.59</v>
      </c>
      <c r="I500">
        <v>0</v>
      </c>
      <c r="J500">
        <v>0</v>
      </c>
      <c r="K500">
        <v>985.77</v>
      </c>
      <c r="L500">
        <v>766.47</v>
      </c>
      <c r="M500">
        <v>219.3</v>
      </c>
      <c r="N500" t="s">
        <v>47</v>
      </c>
      <c r="O500" t="s">
        <v>24</v>
      </c>
      <c r="P500" t="s">
        <v>25</v>
      </c>
      <c r="Q500">
        <v>0.55069444444444449</v>
      </c>
      <c r="R500" t="s">
        <v>49</v>
      </c>
      <c r="S500" t="s">
        <v>4767</v>
      </c>
      <c r="T500" t="s">
        <v>4752</v>
      </c>
      <c r="U500">
        <v>328.59</v>
      </c>
      <c r="V500" t="s">
        <v>5086</v>
      </c>
      <c r="W500" t="s">
        <v>4968</v>
      </c>
      <c r="X500" t="s">
        <v>5222</v>
      </c>
      <c r="Y500" t="s">
        <v>4966</v>
      </c>
      <c r="Z500" t="s">
        <v>5223</v>
      </c>
      <c r="AA500" t="s">
        <v>5060</v>
      </c>
      <c r="AB500">
        <f>YEAR(Sales_Trans_2[[#This Row],[Transaction_Date]])</f>
        <v>2026</v>
      </c>
      <c r="AC500" t="str">
        <f>TEXT(Sales_Trans_2[[#This Row],[Transaction_Date]],"mmm")</f>
        <v>Jan</v>
      </c>
      <c r="AD500">
        <f>MONTH(Sales_Trans_2[[#This Row],[Transaction_Date]])</f>
        <v>1</v>
      </c>
      <c r="AE500" s="19">
        <f>IFERROR(Sales_Trans_2[[#This Row],[Profit]]/Sales_Trans_2[[#This Row],[Sales_Amount]],0)</f>
        <v>0.22246568672205486</v>
      </c>
      <c r="AF500" s="20" t="str">
        <f>IF(Sales_Trans_2[[#This Row],[Discount_Pct]]=0,"0%",
IF(Sales_Trans_2[[#This Row],[Discount_Pct]]&lt;=5,"1-5%",
IF(Sales_Trans_2[[#This Row],[Discount_Pct]]&lt;=10,"6-10%",
IF(Sales_Trans_2[[#This Row],[Discount_Pct]]&lt;=15,"11-15%","&gt;15%"))))</f>
        <v>0%</v>
      </c>
    </row>
    <row r="501" spans="1:32" x14ac:dyDescent="0.25">
      <c r="A501" t="s">
        <v>174</v>
      </c>
      <c r="B501" s="10">
        <v>46074</v>
      </c>
      <c r="C501" t="s">
        <v>175</v>
      </c>
      <c r="D501" t="s">
        <v>176</v>
      </c>
      <c r="E501" t="s">
        <v>177</v>
      </c>
      <c r="F501" t="s">
        <v>178</v>
      </c>
      <c r="G501">
        <v>2</v>
      </c>
      <c r="H501">
        <v>355.64</v>
      </c>
      <c r="I501">
        <v>0</v>
      </c>
      <c r="J501">
        <v>0</v>
      </c>
      <c r="K501">
        <v>817.97</v>
      </c>
      <c r="L501">
        <v>606.82000000000005</v>
      </c>
      <c r="M501">
        <v>211.15</v>
      </c>
      <c r="N501" t="s">
        <v>47</v>
      </c>
      <c r="O501" t="s">
        <v>24</v>
      </c>
      <c r="P501" t="s">
        <v>25</v>
      </c>
      <c r="Q501">
        <v>0.44583333333333336</v>
      </c>
      <c r="R501" t="s">
        <v>27</v>
      </c>
      <c r="S501" t="s">
        <v>4860</v>
      </c>
      <c r="T501" t="s">
        <v>4847</v>
      </c>
      <c r="U501">
        <v>355.64</v>
      </c>
      <c r="V501" t="s">
        <v>5132</v>
      </c>
      <c r="W501" t="s">
        <v>4968</v>
      </c>
      <c r="X501" t="s">
        <v>5130</v>
      </c>
      <c r="Y501" t="s">
        <v>4966</v>
      </c>
      <c r="Z501" t="s">
        <v>5227</v>
      </c>
      <c r="AA501" t="s">
        <v>5060</v>
      </c>
      <c r="AB501">
        <f>YEAR(Sales_Trans_2[[#This Row],[Transaction_Date]])</f>
        <v>2026</v>
      </c>
      <c r="AC501" t="str">
        <f>TEXT(Sales_Trans_2[[#This Row],[Transaction_Date]],"mmm")</f>
        <v>Feb</v>
      </c>
      <c r="AD501">
        <f>MONTH(Sales_Trans_2[[#This Row],[Transaction_Date]])</f>
        <v>2</v>
      </c>
      <c r="AE501" s="19">
        <f>IFERROR(Sales_Trans_2[[#This Row],[Profit]]/Sales_Trans_2[[#This Row],[Sales_Amount]],0)</f>
        <v>0.25813905155445799</v>
      </c>
      <c r="AF501" s="20" t="str">
        <f>IF(Sales_Trans_2[[#This Row],[Discount_Pct]]=0,"0%",
IF(Sales_Trans_2[[#This Row],[Discount_Pct]]&lt;=5,"1-5%",
IF(Sales_Trans_2[[#This Row],[Discount_Pct]]&lt;=10,"6-10%",
IF(Sales_Trans_2[[#This Row],[Discount_Pct]]&lt;=15,"11-15%","&gt;15%"))))</f>
        <v>0%</v>
      </c>
    </row>
    <row r="502" spans="1:32" x14ac:dyDescent="0.25">
      <c r="A502" t="s">
        <v>4159</v>
      </c>
      <c r="B502" s="10">
        <v>46100</v>
      </c>
      <c r="C502" t="s">
        <v>3151</v>
      </c>
      <c r="D502" t="s">
        <v>203</v>
      </c>
      <c r="E502" t="s">
        <v>1289</v>
      </c>
      <c r="F502" t="s">
        <v>316</v>
      </c>
      <c r="G502">
        <v>7</v>
      </c>
      <c r="H502">
        <v>218.72</v>
      </c>
      <c r="I502">
        <v>0</v>
      </c>
      <c r="J502">
        <v>0</v>
      </c>
      <c r="K502">
        <v>1531.04</v>
      </c>
      <c r="L502">
        <v>1191.4000000000001</v>
      </c>
      <c r="M502">
        <v>339.64</v>
      </c>
      <c r="N502" t="s">
        <v>133</v>
      </c>
      <c r="O502" t="s">
        <v>24</v>
      </c>
      <c r="P502" t="s">
        <v>25</v>
      </c>
      <c r="Q502">
        <v>0.86597222222222225</v>
      </c>
      <c r="R502" t="s">
        <v>49</v>
      </c>
      <c r="S502" t="s">
        <v>4852</v>
      </c>
      <c r="T502" t="s">
        <v>4847</v>
      </c>
      <c r="U502">
        <v>205.93</v>
      </c>
      <c r="V502" t="s">
        <v>5232</v>
      </c>
      <c r="W502" t="s">
        <v>4958</v>
      </c>
      <c r="X502" t="s">
        <v>5233</v>
      </c>
      <c r="Y502" t="s">
        <v>5007</v>
      </c>
      <c r="Z502" t="s">
        <v>5234</v>
      </c>
      <c r="AA502" t="s">
        <v>5060</v>
      </c>
      <c r="AB502">
        <f>YEAR(Sales_Trans_2[[#This Row],[Transaction_Date]])</f>
        <v>2026</v>
      </c>
      <c r="AC502" t="str">
        <f>TEXT(Sales_Trans_2[[#This Row],[Transaction_Date]],"mmm")</f>
        <v>Mar</v>
      </c>
      <c r="AD502">
        <f>MONTH(Sales_Trans_2[[#This Row],[Transaction_Date]])</f>
        <v>3</v>
      </c>
      <c r="AE502" s="19">
        <f>IFERROR(Sales_Trans_2[[#This Row],[Profit]]/Sales_Trans_2[[#This Row],[Sales_Amount]],0)</f>
        <v>0.22183613752743234</v>
      </c>
      <c r="AF502" s="20" t="str">
        <f>IF(Sales_Trans_2[[#This Row],[Discount_Pct]]=0,"0%",
IF(Sales_Trans_2[[#This Row],[Discount_Pct]]&lt;=5,"1-5%",
IF(Sales_Trans_2[[#This Row],[Discount_Pct]]&lt;=10,"6-10%",
IF(Sales_Trans_2[[#This Row],[Discount_Pct]]&lt;=15,"11-15%","&gt;15%"))))</f>
        <v>0%</v>
      </c>
    </row>
    <row r="503" spans="1:32" x14ac:dyDescent="0.25">
      <c r="A503" t="s">
        <v>3510</v>
      </c>
      <c r="B503" s="10">
        <v>46095</v>
      </c>
      <c r="C503" t="s">
        <v>359</v>
      </c>
      <c r="D503" t="s">
        <v>37</v>
      </c>
      <c r="E503" t="s">
        <v>519</v>
      </c>
      <c r="F503" t="s">
        <v>520</v>
      </c>
      <c r="G503">
        <v>4</v>
      </c>
      <c r="H503">
        <v>234.86</v>
      </c>
      <c r="I503">
        <v>0</v>
      </c>
      <c r="J503">
        <v>0</v>
      </c>
      <c r="K503">
        <v>1080.3599999999999</v>
      </c>
      <c r="L503">
        <v>852.92</v>
      </c>
      <c r="M503">
        <v>227.44</v>
      </c>
      <c r="N503" t="s">
        <v>133</v>
      </c>
      <c r="O503" t="s">
        <v>24</v>
      </c>
      <c r="P503" t="s">
        <v>25</v>
      </c>
      <c r="Q503">
        <v>0.5131944444444444</v>
      </c>
      <c r="R503" t="s">
        <v>27</v>
      </c>
      <c r="S503" t="s">
        <v>4893</v>
      </c>
      <c r="T503" t="s">
        <v>4887</v>
      </c>
      <c r="U503">
        <v>234.86</v>
      </c>
      <c r="V503" t="s">
        <v>5241</v>
      </c>
      <c r="W503" t="s">
        <v>4968</v>
      </c>
      <c r="X503" t="s">
        <v>5214</v>
      </c>
      <c r="Y503" t="s">
        <v>4966</v>
      </c>
      <c r="Z503" t="s">
        <v>5242</v>
      </c>
      <c r="AA503" t="s">
        <v>5060</v>
      </c>
      <c r="AB503">
        <f>YEAR(Sales_Trans_2[[#This Row],[Transaction_Date]])</f>
        <v>2026</v>
      </c>
      <c r="AC503" t="str">
        <f>TEXT(Sales_Trans_2[[#This Row],[Transaction_Date]],"mmm")</f>
        <v>Mar</v>
      </c>
      <c r="AD503">
        <f>MONTH(Sales_Trans_2[[#This Row],[Transaction_Date]])</f>
        <v>3</v>
      </c>
      <c r="AE503" s="19">
        <f>IFERROR(Sales_Trans_2[[#This Row],[Profit]]/Sales_Trans_2[[#This Row],[Sales_Amount]],0)</f>
        <v>0.21052241845310823</v>
      </c>
      <c r="AF503" s="20" t="str">
        <f>IF(Sales_Trans_2[[#This Row],[Discount_Pct]]=0,"0%",
IF(Sales_Trans_2[[#This Row],[Discount_Pct]]&lt;=5,"1-5%",
IF(Sales_Trans_2[[#This Row],[Discount_Pct]]&lt;=10,"6-10%",
IF(Sales_Trans_2[[#This Row],[Discount_Pct]]&lt;=15,"11-15%","&gt;15%"))))</f>
        <v>0%</v>
      </c>
    </row>
    <row r="504" spans="1:32" x14ac:dyDescent="0.25">
      <c r="A504" t="s">
        <v>2630</v>
      </c>
      <c r="B504" s="10">
        <v>46016</v>
      </c>
      <c r="C504" t="s">
        <v>444</v>
      </c>
      <c r="D504" t="s">
        <v>1539</v>
      </c>
      <c r="E504" t="s">
        <v>1905</v>
      </c>
      <c r="F504" t="s">
        <v>1313</v>
      </c>
      <c r="G504">
        <v>5</v>
      </c>
      <c r="H504">
        <v>67.040000000000006</v>
      </c>
      <c r="I504">
        <v>0</v>
      </c>
      <c r="J504">
        <v>0</v>
      </c>
      <c r="K504">
        <v>335.2</v>
      </c>
      <c r="L504">
        <v>249.95</v>
      </c>
      <c r="M504">
        <v>85.25</v>
      </c>
      <c r="N504" t="s">
        <v>40</v>
      </c>
      <c r="O504" t="s">
        <v>24</v>
      </c>
      <c r="P504" t="s">
        <v>25</v>
      </c>
      <c r="Q504">
        <v>0.72847222222222219</v>
      </c>
      <c r="R504" t="s">
        <v>49</v>
      </c>
      <c r="S504" t="s">
        <v>4943</v>
      </c>
      <c r="T504" t="s">
        <v>4930</v>
      </c>
      <c r="U504">
        <v>66.400000000000006</v>
      </c>
      <c r="V504" t="s">
        <v>5047</v>
      </c>
      <c r="W504" t="s">
        <v>4958</v>
      </c>
      <c r="X504" t="s">
        <v>4976</v>
      </c>
      <c r="Y504" t="s">
        <v>4977</v>
      </c>
      <c r="Z504" t="s">
        <v>5249</v>
      </c>
      <c r="AA504" t="s">
        <v>5060</v>
      </c>
      <c r="AB504">
        <f>YEAR(Sales_Trans_2[[#This Row],[Transaction_Date]])</f>
        <v>2025</v>
      </c>
      <c r="AC504" t="str">
        <f>TEXT(Sales_Trans_2[[#This Row],[Transaction_Date]],"mmm")</f>
        <v>Dec</v>
      </c>
      <c r="AD504">
        <f>MONTH(Sales_Trans_2[[#This Row],[Transaction_Date]])</f>
        <v>12</v>
      </c>
      <c r="AE504" s="19">
        <f>IFERROR(Sales_Trans_2[[#This Row],[Profit]]/Sales_Trans_2[[#This Row],[Sales_Amount]],0)</f>
        <v>0.25432577565632458</v>
      </c>
      <c r="AF504" s="20" t="str">
        <f>IF(Sales_Trans_2[[#This Row],[Discount_Pct]]=0,"0%",
IF(Sales_Trans_2[[#This Row],[Discount_Pct]]&lt;=5,"1-5%",
IF(Sales_Trans_2[[#This Row],[Discount_Pct]]&lt;=10,"6-10%",
IF(Sales_Trans_2[[#This Row],[Discount_Pct]]&lt;=15,"11-15%","&gt;15%"))))</f>
        <v>0%</v>
      </c>
    </row>
    <row r="505" spans="1:32" x14ac:dyDescent="0.25">
      <c r="A505" t="s">
        <v>2699</v>
      </c>
      <c r="B505" s="10">
        <v>46053</v>
      </c>
      <c r="C505" t="s">
        <v>679</v>
      </c>
      <c r="D505" t="s">
        <v>1650</v>
      </c>
      <c r="E505" t="s">
        <v>372</v>
      </c>
      <c r="F505" t="s">
        <v>373</v>
      </c>
      <c r="G505">
        <v>1</v>
      </c>
      <c r="H505">
        <v>232.2</v>
      </c>
      <c r="I505">
        <v>0</v>
      </c>
      <c r="J505">
        <v>0</v>
      </c>
      <c r="K505">
        <v>267.02999999999997</v>
      </c>
      <c r="L505">
        <v>160.97999999999999</v>
      </c>
      <c r="M505">
        <v>106.05</v>
      </c>
      <c r="N505" t="s">
        <v>133</v>
      </c>
      <c r="O505" t="s">
        <v>24</v>
      </c>
      <c r="P505" t="s">
        <v>25</v>
      </c>
      <c r="Q505">
        <v>0.56041666666666667</v>
      </c>
      <c r="R505" t="s">
        <v>27</v>
      </c>
      <c r="S505" t="s">
        <v>4800</v>
      </c>
      <c r="T505" t="s">
        <v>4776</v>
      </c>
      <c r="U505">
        <v>232.2</v>
      </c>
      <c r="V505" t="s">
        <v>5260</v>
      </c>
      <c r="W505" t="s">
        <v>4964</v>
      </c>
      <c r="X505" t="s">
        <v>5258</v>
      </c>
      <c r="Y505" t="s">
        <v>4966</v>
      </c>
      <c r="Z505" t="s">
        <v>5259</v>
      </c>
      <c r="AA505" t="s">
        <v>5060</v>
      </c>
      <c r="AB505">
        <f>YEAR(Sales_Trans_2[[#This Row],[Transaction_Date]])</f>
        <v>2026</v>
      </c>
      <c r="AC505" t="str">
        <f>TEXT(Sales_Trans_2[[#This Row],[Transaction_Date]],"mmm")</f>
        <v>Jan</v>
      </c>
      <c r="AD505">
        <f>MONTH(Sales_Trans_2[[#This Row],[Transaction_Date]])</f>
        <v>1</v>
      </c>
      <c r="AE505" s="19">
        <f>IFERROR(Sales_Trans_2[[#This Row],[Profit]]/Sales_Trans_2[[#This Row],[Sales_Amount]],0)</f>
        <v>0.39714638804628699</v>
      </c>
      <c r="AF505" s="20" t="str">
        <f>IF(Sales_Trans_2[[#This Row],[Discount_Pct]]=0,"0%",
IF(Sales_Trans_2[[#This Row],[Discount_Pct]]&lt;=5,"1-5%",
IF(Sales_Trans_2[[#This Row],[Discount_Pct]]&lt;=10,"6-10%",
IF(Sales_Trans_2[[#This Row],[Discount_Pct]]&lt;=15,"11-15%","&gt;15%"))))</f>
        <v>0%</v>
      </c>
    </row>
    <row r="506" spans="1:32" x14ac:dyDescent="0.25">
      <c r="A506" t="s">
        <v>2063</v>
      </c>
      <c r="B506" s="10">
        <v>46012</v>
      </c>
      <c r="C506" t="s">
        <v>1013</v>
      </c>
      <c r="D506" t="s">
        <v>459</v>
      </c>
      <c r="E506" t="s">
        <v>395</v>
      </c>
      <c r="F506" t="s">
        <v>951</v>
      </c>
      <c r="G506">
        <v>8</v>
      </c>
      <c r="H506">
        <v>78.55</v>
      </c>
      <c r="I506">
        <v>0</v>
      </c>
      <c r="J506">
        <v>0</v>
      </c>
      <c r="K506">
        <v>722.66</v>
      </c>
      <c r="L506">
        <v>474.96</v>
      </c>
      <c r="M506">
        <v>247.7</v>
      </c>
      <c r="N506" t="s">
        <v>4971</v>
      </c>
      <c r="O506" t="s">
        <v>24</v>
      </c>
      <c r="P506" t="s">
        <v>25</v>
      </c>
      <c r="Q506">
        <v>0.7319444444444444</v>
      </c>
      <c r="R506" t="s">
        <v>27</v>
      </c>
      <c r="S506" t="s">
        <v>4838</v>
      </c>
      <c r="T506" t="s">
        <v>4828</v>
      </c>
      <c r="U506">
        <v>71.290000000000006</v>
      </c>
      <c r="V506" t="s">
        <v>5210</v>
      </c>
      <c r="W506" t="s">
        <v>4958</v>
      </c>
      <c r="X506" t="s">
        <v>5261</v>
      </c>
      <c r="Y506" t="s">
        <v>4970</v>
      </c>
      <c r="Z506" t="s">
        <v>5262</v>
      </c>
      <c r="AA506" t="s">
        <v>5060</v>
      </c>
      <c r="AB506">
        <f>YEAR(Sales_Trans_2[[#This Row],[Transaction_Date]])</f>
        <v>2025</v>
      </c>
      <c r="AC506" t="str">
        <f>TEXT(Sales_Trans_2[[#This Row],[Transaction_Date]],"mmm")</f>
        <v>Dec</v>
      </c>
      <c r="AD506">
        <f>MONTH(Sales_Trans_2[[#This Row],[Transaction_Date]])</f>
        <v>12</v>
      </c>
      <c r="AE506" s="19">
        <f>IFERROR(Sales_Trans_2[[#This Row],[Profit]]/Sales_Trans_2[[#This Row],[Sales_Amount]],0)</f>
        <v>0.34276146458915674</v>
      </c>
      <c r="AF506" s="20" t="str">
        <f>IF(Sales_Trans_2[[#This Row],[Discount_Pct]]=0,"0%",
IF(Sales_Trans_2[[#This Row],[Discount_Pct]]&lt;=5,"1-5%",
IF(Sales_Trans_2[[#This Row],[Discount_Pct]]&lt;=10,"6-10%",
IF(Sales_Trans_2[[#This Row],[Discount_Pct]]&lt;=15,"11-15%","&gt;15%"))))</f>
        <v>0%</v>
      </c>
    </row>
    <row r="507" spans="1:32" x14ac:dyDescent="0.25">
      <c r="A507" t="s">
        <v>2225</v>
      </c>
      <c r="B507" s="10">
        <v>46094</v>
      </c>
      <c r="C507" t="s">
        <v>258</v>
      </c>
      <c r="D507" t="s">
        <v>1096</v>
      </c>
      <c r="E507" t="s">
        <v>576</v>
      </c>
      <c r="F507" t="s">
        <v>841</v>
      </c>
      <c r="G507">
        <v>3</v>
      </c>
      <c r="H507">
        <v>431.28</v>
      </c>
      <c r="I507">
        <v>0</v>
      </c>
      <c r="J507">
        <v>0</v>
      </c>
      <c r="K507">
        <v>1293.8399999999999</v>
      </c>
      <c r="L507">
        <v>1045.23</v>
      </c>
      <c r="M507">
        <v>248.61</v>
      </c>
      <c r="N507" t="s">
        <v>47</v>
      </c>
      <c r="O507" t="s">
        <v>24</v>
      </c>
      <c r="P507" t="s">
        <v>25</v>
      </c>
      <c r="Q507">
        <v>0.58402777777777781</v>
      </c>
      <c r="R507" t="s">
        <v>49</v>
      </c>
      <c r="S507" t="s">
        <v>4869</v>
      </c>
      <c r="T507" t="s">
        <v>4864</v>
      </c>
      <c r="U507">
        <v>405.1</v>
      </c>
      <c r="V507" t="s">
        <v>5298</v>
      </c>
      <c r="W507" t="s">
        <v>4958</v>
      </c>
      <c r="X507" t="s">
        <v>5299</v>
      </c>
      <c r="Y507" t="s">
        <v>4977</v>
      </c>
      <c r="Z507" t="s">
        <v>5220</v>
      </c>
      <c r="AA507" t="s">
        <v>5060</v>
      </c>
      <c r="AB507">
        <f>YEAR(Sales_Trans_2[[#This Row],[Transaction_Date]])</f>
        <v>2026</v>
      </c>
      <c r="AC507" t="str">
        <f>TEXT(Sales_Trans_2[[#This Row],[Transaction_Date]],"mmm")</f>
        <v>Mar</v>
      </c>
      <c r="AD507">
        <f>MONTH(Sales_Trans_2[[#This Row],[Transaction_Date]])</f>
        <v>3</v>
      </c>
      <c r="AE507" s="19">
        <f>IFERROR(Sales_Trans_2[[#This Row],[Profit]]/Sales_Trans_2[[#This Row],[Sales_Amount]],0)</f>
        <v>0.19214895195696532</v>
      </c>
      <c r="AF507" s="20" t="str">
        <f>IF(Sales_Trans_2[[#This Row],[Discount_Pct]]=0,"0%",
IF(Sales_Trans_2[[#This Row],[Discount_Pct]]&lt;=5,"1-5%",
IF(Sales_Trans_2[[#This Row],[Discount_Pct]]&lt;=10,"6-10%",
IF(Sales_Trans_2[[#This Row],[Discount_Pct]]&lt;=15,"11-15%","&gt;15%"))))</f>
        <v>0%</v>
      </c>
    </row>
    <row r="508" spans="1:32" x14ac:dyDescent="0.25">
      <c r="A508" t="s">
        <v>2216</v>
      </c>
      <c r="B508" s="10">
        <v>46112</v>
      </c>
      <c r="C508" t="s">
        <v>1232</v>
      </c>
      <c r="D508" t="s">
        <v>1804</v>
      </c>
      <c r="E508" t="s">
        <v>840</v>
      </c>
      <c r="F508" t="s">
        <v>841</v>
      </c>
      <c r="G508">
        <v>5</v>
      </c>
      <c r="H508">
        <v>42.97</v>
      </c>
      <c r="I508">
        <v>0</v>
      </c>
      <c r="J508">
        <v>0</v>
      </c>
      <c r="K508">
        <v>214.85</v>
      </c>
      <c r="L508">
        <v>182.95</v>
      </c>
      <c r="M508">
        <v>31.9</v>
      </c>
      <c r="N508" t="s">
        <v>23</v>
      </c>
      <c r="O508" t="s">
        <v>24</v>
      </c>
      <c r="P508" t="s">
        <v>25</v>
      </c>
      <c r="Q508">
        <v>0.80208333333333337</v>
      </c>
      <c r="R508" t="s">
        <v>49</v>
      </c>
      <c r="S508" t="s">
        <v>4744</v>
      </c>
      <c r="T508" t="s">
        <v>4729</v>
      </c>
      <c r="U508">
        <v>42.97</v>
      </c>
      <c r="V508" t="s">
        <v>5020</v>
      </c>
      <c r="W508" t="s">
        <v>4968</v>
      </c>
      <c r="X508" t="s">
        <v>5299</v>
      </c>
      <c r="Y508" t="s">
        <v>4977</v>
      </c>
      <c r="Z508" t="s">
        <v>5300</v>
      </c>
      <c r="AA508" t="s">
        <v>5060</v>
      </c>
      <c r="AB508">
        <f>YEAR(Sales_Trans_2[[#This Row],[Transaction_Date]])</f>
        <v>2026</v>
      </c>
      <c r="AC508" t="str">
        <f>TEXT(Sales_Trans_2[[#This Row],[Transaction_Date]],"mmm")</f>
        <v>Mar</v>
      </c>
      <c r="AD508">
        <f>MONTH(Sales_Trans_2[[#This Row],[Transaction_Date]])</f>
        <v>3</v>
      </c>
      <c r="AE508" s="19">
        <f>IFERROR(Sales_Trans_2[[#This Row],[Profit]]/Sales_Trans_2[[#This Row],[Sales_Amount]],0)</f>
        <v>0.14847568070747033</v>
      </c>
      <c r="AF508" s="20" t="str">
        <f>IF(Sales_Trans_2[[#This Row],[Discount_Pct]]=0,"0%",
IF(Sales_Trans_2[[#This Row],[Discount_Pct]]&lt;=5,"1-5%",
IF(Sales_Trans_2[[#This Row],[Discount_Pct]]&lt;=10,"6-10%",
IF(Sales_Trans_2[[#This Row],[Discount_Pct]]&lt;=15,"11-15%","&gt;15%"))))</f>
        <v>0%</v>
      </c>
    </row>
    <row r="509" spans="1:32" x14ac:dyDescent="0.25">
      <c r="A509" t="s">
        <v>3170</v>
      </c>
      <c r="B509" s="10">
        <v>46055</v>
      </c>
      <c r="C509" t="s">
        <v>1551</v>
      </c>
      <c r="D509" t="s">
        <v>432</v>
      </c>
      <c r="E509" t="s">
        <v>2611</v>
      </c>
      <c r="F509" t="s">
        <v>2612</v>
      </c>
      <c r="G509">
        <v>8</v>
      </c>
      <c r="H509">
        <v>306.43</v>
      </c>
      <c r="I509">
        <v>0</v>
      </c>
      <c r="J509">
        <v>0</v>
      </c>
      <c r="K509">
        <v>2451.44</v>
      </c>
      <c r="L509">
        <v>2011.36</v>
      </c>
      <c r="M509">
        <v>440.08</v>
      </c>
      <c r="N509" t="s">
        <v>68</v>
      </c>
      <c r="O509" t="s">
        <v>24</v>
      </c>
      <c r="P509" t="s">
        <v>25</v>
      </c>
      <c r="Q509">
        <v>0.87222222222222223</v>
      </c>
      <c r="R509" t="s">
        <v>49</v>
      </c>
      <c r="S509" t="s">
        <v>4841</v>
      </c>
      <c r="T509" t="s">
        <v>4828</v>
      </c>
      <c r="U509">
        <v>305.67</v>
      </c>
      <c r="V509" t="s">
        <v>5291</v>
      </c>
      <c r="W509" t="s">
        <v>4958</v>
      </c>
      <c r="X509" t="s">
        <v>5304</v>
      </c>
      <c r="Y509" t="s">
        <v>4966</v>
      </c>
      <c r="Z509" t="s">
        <v>5305</v>
      </c>
      <c r="AA509" t="s">
        <v>5060</v>
      </c>
      <c r="AB509">
        <f>YEAR(Sales_Trans_2[[#This Row],[Transaction_Date]])</f>
        <v>2026</v>
      </c>
      <c r="AC509" t="str">
        <f>TEXT(Sales_Trans_2[[#This Row],[Transaction_Date]],"mmm")</f>
        <v>Feb</v>
      </c>
      <c r="AD509">
        <f>MONTH(Sales_Trans_2[[#This Row],[Transaction_Date]])</f>
        <v>2</v>
      </c>
      <c r="AE509" s="19">
        <f>IFERROR(Sales_Trans_2[[#This Row],[Profit]]/Sales_Trans_2[[#This Row],[Sales_Amount]],0)</f>
        <v>0.17951897660150767</v>
      </c>
      <c r="AF509" s="20" t="str">
        <f>IF(Sales_Trans_2[[#This Row],[Discount_Pct]]=0,"0%",
IF(Sales_Trans_2[[#This Row],[Discount_Pct]]&lt;=5,"1-5%",
IF(Sales_Trans_2[[#This Row],[Discount_Pct]]&lt;=10,"6-10%",
IF(Sales_Trans_2[[#This Row],[Discount_Pct]]&lt;=15,"11-15%","&gt;15%"))))</f>
        <v>0%</v>
      </c>
    </row>
    <row r="510" spans="1:32" x14ac:dyDescent="0.25">
      <c r="A510" t="s">
        <v>3263</v>
      </c>
      <c r="B510" s="10">
        <v>45963</v>
      </c>
      <c r="C510" t="s">
        <v>1788</v>
      </c>
      <c r="D510" t="s">
        <v>2391</v>
      </c>
      <c r="E510" t="s">
        <v>2611</v>
      </c>
      <c r="F510" t="s">
        <v>2612</v>
      </c>
      <c r="G510">
        <v>2</v>
      </c>
      <c r="H510">
        <v>150.04</v>
      </c>
      <c r="I510">
        <v>0</v>
      </c>
      <c r="J510">
        <v>0</v>
      </c>
      <c r="K510">
        <v>345.09</v>
      </c>
      <c r="L510">
        <v>255.96</v>
      </c>
      <c r="M510">
        <v>89.13</v>
      </c>
      <c r="N510" t="s">
        <v>4971</v>
      </c>
      <c r="O510" t="s">
        <v>24</v>
      </c>
      <c r="P510" t="s">
        <v>25</v>
      </c>
      <c r="Q510">
        <v>0.84791666666666665</v>
      </c>
      <c r="R510" t="s">
        <v>27</v>
      </c>
      <c r="S510" t="s">
        <v>4885</v>
      </c>
      <c r="T510" t="s">
        <v>4864</v>
      </c>
      <c r="U510">
        <v>150.04</v>
      </c>
      <c r="V510" t="s">
        <v>5306</v>
      </c>
      <c r="W510" t="s">
        <v>4964</v>
      </c>
      <c r="X510" t="s">
        <v>5304</v>
      </c>
      <c r="Y510" t="s">
        <v>4966</v>
      </c>
      <c r="Z510" t="s">
        <v>5305</v>
      </c>
      <c r="AA510" t="s">
        <v>5060</v>
      </c>
      <c r="AB510">
        <f>YEAR(Sales_Trans_2[[#This Row],[Transaction_Date]])</f>
        <v>2025</v>
      </c>
      <c r="AC510" t="str">
        <f>TEXT(Sales_Trans_2[[#This Row],[Transaction_Date]],"mmm")</f>
        <v>Nov</v>
      </c>
      <c r="AD510">
        <f>MONTH(Sales_Trans_2[[#This Row],[Transaction_Date]])</f>
        <v>11</v>
      </c>
      <c r="AE510" s="19">
        <f>IFERROR(Sales_Trans_2[[#This Row],[Profit]]/Sales_Trans_2[[#This Row],[Sales_Amount]],0)</f>
        <v>0.25828044857863169</v>
      </c>
      <c r="AF510" s="20" t="str">
        <f>IF(Sales_Trans_2[[#This Row],[Discount_Pct]]=0,"0%",
IF(Sales_Trans_2[[#This Row],[Discount_Pct]]&lt;=5,"1-5%",
IF(Sales_Trans_2[[#This Row],[Discount_Pct]]&lt;=10,"6-10%",
IF(Sales_Trans_2[[#This Row],[Discount_Pct]]&lt;=15,"11-15%","&gt;15%"))))</f>
        <v>0%</v>
      </c>
    </row>
    <row r="511" spans="1:32" x14ac:dyDescent="0.25">
      <c r="A511" t="s">
        <v>3903</v>
      </c>
      <c r="B511" s="10">
        <v>46021</v>
      </c>
      <c r="C511" t="s">
        <v>3904</v>
      </c>
      <c r="D511" t="s">
        <v>326</v>
      </c>
      <c r="E511" t="s">
        <v>270</v>
      </c>
      <c r="F511" t="s">
        <v>3905</v>
      </c>
      <c r="G511">
        <v>4</v>
      </c>
      <c r="H511">
        <v>400.33</v>
      </c>
      <c r="I511">
        <v>0</v>
      </c>
      <c r="J511">
        <v>0</v>
      </c>
      <c r="K511">
        <v>1601.32</v>
      </c>
      <c r="L511">
        <v>1363.6</v>
      </c>
      <c r="M511">
        <v>237.72</v>
      </c>
      <c r="N511" t="s">
        <v>133</v>
      </c>
      <c r="O511" t="s">
        <v>24</v>
      </c>
      <c r="P511" t="s">
        <v>25</v>
      </c>
      <c r="Q511">
        <v>0.78472222222222221</v>
      </c>
      <c r="R511" t="s">
        <v>49</v>
      </c>
      <c r="S511" t="s">
        <v>4859</v>
      </c>
      <c r="T511" t="s">
        <v>4847</v>
      </c>
      <c r="U511">
        <v>400.33</v>
      </c>
      <c r="V511" t="s">
        <v>5320</v>
      </c>
      <c r="W511" t="s">
        <v>4964</v>
      </c>
      <c r="X511" t="s">
        <v>5321</v>
      </c>
      <c r="Y511" t="s">
        <v>4970</v>
      </c>
      <c r="Z511" t="s">
        <v>5280</v>
      </c>
      <c r="AA511" t="s">
        <v>5060</v>
      </c>
      <c r="AB511">
        <f>YEAR(Sales_Trans_2[[#This Row],[Transaction_Date]])</f>
        <v>2025</v>
      </c>
      <c r="AC511" t="str">
        <f>TEXT(Sales_Trans_2[[#This Row],[Transaction_Date]],"mmm")</f>
        <v>Dec</v>
      </c>
      <c r="AD511">
        <f>MONTH(Sales_Trans_2[[#This Row],[Transaction_Date]])</f>
        <v>12</v>
      </c>
      <c r="AE511" s="19">
        <f>IFERROR(Sales_Trans_2[[#This Row],[Profit]]/Sales_Trans_2[[#This Row],[Sales_Amount]],0)</f>
        <v>0.14845252666550096</v>
      </c>
      <c r="AF511" s="20" t="str">
        <f>IF(Sales_Trans_2[[#This Row],[Discount_Pct]]=0,"0%",
IF(Sales_Trans_2[[#This Row],[Discount_Pct]]&lt;=5,"1-5%",
IF(Sales_Trans_2[[#This Row],[Discount_Pct]]&lt;=10,"6-10%",
IF(Sales_Trans_2[[#This Row],[Discount_Pct]]&lt;=15,"11-15%","&gt;15%"))))</f>
        <v>0%</v>
      </c>
    </row>
    <row r="512" spans="1:32" x14ac:dyDescent="0.25">
      <c r="A512" t="s">
        <v>4202</v>
      </c>
      <c r="B512" s="10">
        <v>46004</v>
      </c>
      <c r="C512" t="s">
        <v>2005</v>
      </c>
      <c r="D512" t="s">
        <v>186</v>
      </c>
      <c r="E512" t="s">
        <v>395</v>
      </c>
      <c r="F512" t="s">
        <v>4203</v>
      </c>
      <c r="G512">
        <v>1</v>
      </c>
      <c r="H512">
        <v>217.42</v>
      </c>
      <c r="I512">
        <v>0</v>
      </c>
      <c r="J512">
        <v>0</v>
      </c>
      <c r="K512">
        <v>250.03</v>
      </c>
      <c r="L512">
        <v>177.03</v>
      </c>
      <c r="M512">
        <v>73</v>
      </c>
      <c r="N512" t="s">
        <v>133</v>
      </c>
      <c r="O512" t="s">
        <v>24</v>
      </c>
      <c r="P512" t="s">
        <v>25</v>
      </c>
      <c r="Q512">
        <v>0.52500000000000002</v>
      </c>
      <c r="R512" t="s">
        <v>27</v>
      </c>
      <c r="S512" t="s">
        <v>4724</v>
      </c>
      <c r="T512" t="s">
        <v>4703</v>
      </c>
      <c r="U512">
        <v>217.42</v>
      </c>
      <c r="V512" t="s">
        <v>5266</v>
      </c>
      <c r="W512" t="s">
        <v>4968</v>
      </c>
      <c r="X512" t="s">
        <v>5372</v>
      </c>
      <c r="Y512" t="s">
        <v>5007</v>
      </c>
      <c r="Z512" t="s">
        <v>5262</v>
      </c>
      <c r="AA512" t="s">
        <v>5060</v>
      </c>
      <c r="AB512">
        <f>YEAR(Sales_Trans_2[[#This Row],[Transaction_Date]])</f>
        <v>2025</v>
      </c>
      <c r="AC512" t="str">
        <f>TEXT(Sales_Trans_2[[#This Row],[Transaction_Date]],"mmm")</f>
        <v>Dec</v>
      </c>
      <c r="AD512">
        <f>MONTH(Sales_Trans_2[[#This Row],[Transaction_Date]])</f>
        <v>12</v>
      </c>
      <c r="AE512" s="19">
        <f>IFERROR(Sales_Trans_2[[#This Row],[Profit]]/Sales_Trans_2[[#This Row],[Sales_Amount]],0)</f>
        <v>0.29196496420429546</v>
      </c>
      <c r="AF512" s="20" t="str">
        <f>IF(Sales_Trans_2[[#This Row],[Discount_Pct]]=0,"0%",
IF(Sales_Trans_2[[#This Row],[Discount_Pct]]&lt;=5,"1-5%",
IF(Sales_Trans_2[[#This Row],[Discount_Pct]]&lt;=10,"6-10%",
IF(Sales_Trans_2[[#This Row],[Discount_Pct]]&lt;=15,"11-15%","&gt;15%"))))</f>
        <v>0%</v>
      </c>
    </row>
    <row r="513" spans="1:32" x14ac:dyDescent="0.25">
      <c r="A513" t="s">
        <v>1927</v>
      </c>
      <c r="B513" s="10">
        <v>46237</v>
      </c>
      <c r="C513" t="s">
        <v>1928</v>
      </c>
      <c r="D513" t="s">
        <v>59</v>
      </c>
      <c r="E513" t="s">
        <v>728</v>
      </c>
      <c r="F513" t="s">
        <v>729</v>
      </c>
      <c r="G513">
        <v>6</v>
      </c>
      <c r="H513">
        <v>348.55</v>
      </c>
      <c r="I513">
        <v>0</v>
      </c>
      <c r="J513">
        <v>0</v>
      </c>
      <c r="K513">
        <v>2404.9899999999998</v>
      </c>
      <c r="L513">
        <v>1630.68</v>
      </c>
      <c r="M513">
        <v>774.31</v>
      </c>
      <c r="N513" t="s">
        <v>47</v>
      </c>
      <c r="O513" t="s">
        <v>24</v>
      </c>
      <c r="P513" t="s">
        <v>25</v>
      </c>
      <c r="Q513">
        <v>0.6069444444444444</v>
      </c>
      <c r="R513" t="s">
        <v>27</v>
      </c>
      <c r="S513" t="s">
        <v>4721</v>
      </c>
      <c r="T513" t="s">
        <v>4703</v>
      </c>
      <c r="U513">
        <v>342.46</v>
      </c>
      <c r="V513" t="s">
        <v>5164</v>
      </c>
      <c r="W513" t="s">
        <v>4958</v>
      </c>
      <c r="X513" t="s">
        <v>5381</v>
      </c>
      <c r="Y513" t="s">
        <v>5018</v>
      </c>
      <c r="Z513" t="s">
        <v>5236</v>
      </c>
      <c r="AA513" t="s">
        <v>5060</v>
      </c>
      <c r="AB513">
        <f>YEAR(Sales_Trans_2[[#This Row],[Transaction_Date]])</f>
        <v>2026</v>
      </c>
      <c r="AC513" t="str">
        <f>TEXT(Sales_Trans_2[[#This Row],[Transaction_Date]],"mmm")</f>
        <v>Aug</v>
      </c>
      <c r="AD513">
        <f>MONTH(Sales_Trans_2[[#This Row],[Transaction_Date]])</f>
        <v>8</v>
      </c>
      <c r="AE513" s="19">
        <f>IFERROR(Sales_Trans_2[[#This Row],[Profit]]/Sales_Trans_2[[#This Row],[Sales_Amount]],0)</f>
        <v>0.32195975866843524</v>
      </c>
      <c r="AF513" s="20" t="str">
        <f>IF(Sales_Trans_2[[#This Row],[Discount_Pct]]=0,"0%",
IF(Sales_Trans_2[[#This Row],[Discount_Pct]]&lt;=5,"1-5%",
IF(Sales_Trans_2[[#This Row],[Discount_Pct]]&lt;=10,"6-10%",
IF(Sales_Trans_2[[#This Row],[Discount_Pct]]&lt;=15,"11-15%","&gt;15%"))))</f>
        <v>0%</v>
      </c>
    </row>
    <row r="514" spans="1:32" x14ac:dyDescent="0.25">
      <c r="A514" t="s">
        <v>4040</v>
      </c>
      <c r="B514" s="10">
        <v>46109</v>
      </c>
      <c r="C514" t="s">
        <v>246</v>
      </c>
      <c r="D514" t="s">
        <v>1678</v>
      </c>
      <c r="E514" t="s">
        <v>728</v>
      </c>
      <c r="F514" t="s">
        <v>729</v>
      </c>
      <c r="G514">
        <v>6</v>
      </c>
      <c r="H514">
        <v>386.68</v>
      </c>
      <c r="I514">
        <v>0</v>
      </c>
      <c r="J514">
        <v>0</v>
      </c>
      <c r="K514">
        <v>2668.09</v>
      </c>
      <c r="L514">
        <v>1596.6</v>
      </c>
      <c r="M514">
        <v>1071.49</v>
      </c>
      <c r="N514" t="s">
        <v>68</v>
      </c>
      <c r="O514" t="s">
        <v>24</v>
      </c>
      <c r="P514" t="s">
        <v>25</v>
      </c>
      <c r="Q514">
        <v>0.39583333333333331</v>
      </c>
      <c r="R514" t="s">
        <v>27</v>
      </c>
      <c r="S514" t="s">
        <v>4699</v>
      </c>
      <c r="T514" t="s">
        <v>4672</v>
      </c>
      <c r="U514">
        <v>342.27</v>
      </c>
      <c r="V514" t="s">
        <v>5183</v>
      </c>
      <c r="W514" t="s">
        <v>4958</v>
      </c>
      <c r="X514" t="s">
        <v>5381</v>
      </c>
      <c r="Y514" t="s">
        <v>5018</v>
      </c>
      <c r="Z514" t="s">
        <v>5236</v>
      </c>
      <c r="AA514" t="s">
        <v>5060</v>
      </c>
      <c r="AB514">
        <f>YEAR(Sales_Trans_2[[#This Row],[Transaction_Date]])</f>
        <v>2026</v>
      </c>
      <c r="AC514" t="str">
        <f>TEXT(Sales_Trans_2[[#This Row],[Transaction_Date]],"mmm")</f>
        <v>Mar</v>
      </c>
      <c r="AD514">
        <f>MONTH(Sales_Trans_2[[#This Row],[Transaction_Date]])</f>
        <v>3</v>
      </c>
      <c r="AE514" s="19">
        <f>IFERROR(Sales_Trans_2[[#This Row],[Profit]]/Sales_Trans_2[[#This Row],[Sales_Amount]],0)</f>
        <v>0.4015943989895393</v>
      </c>
      <c r="AF514" s="20" t="str">
        <f>IF(Sales_Trans_2[[#This Row],[Discount_Pct]]=0,"0%",
IF(Sales_Trans_2[[#This Row],[Discount_Pct]]&lt;=5,"1-5%",
IF(Sales_Trans_2[[#This Row],[Discount_Pct]]&lt;=10,"6-10%",
IF(Sales_Trans_2[[#This Row],[Discount_Pct]]&lt;=15,"11-15%","&gt;15%"))))</f>
        <v>0%</v>
      </c>
    </row>
    <row r="515" spans="1:32" x14ac:dyDescent="0.25">
      <c r="A515" t="s">
        <v>1415</v>
      </c>
      <c r="B515" s="10">
        <v>46095</v>
      </c>
      <c r="C515" t="s">
        <v>1416</v>
      </c>
      <c r="D515" t="s">
        <v>119</v>
      </c>
      <c r="E515" t="s">
        <v>728</v>
      </c>
      <c r="F515" t="s">
        <v>729</v>
      </c>
      <c r="G515">
        <v>4</v>
      </c>
      <c r="H515">
        <v>141.11000000000001</v>
      </c>
      <c r="I515">
        <v>0</v>
      </c>
      <c r="J515">
        <v>0</v>
      </c>
      <c r="K515">
        <v>649.11</v>
      </c>
      <c r="L515">
        <v>463.64</v>
      </c>
      <c r="M515">
        <v>185.47</v>
      </c>
      <c r="N515" t="s">
        <v>40</v>
      </c>
      <c r="O515" t="s">
        <v>24</v>
      </c>
      <c r="P515" t="s">
        <v>25</v>
      </c>
      <c r="Q515">
        <v>0.91041666666666665</v>
      </c>
      <c r="R515" t="s">
        <v>27</v>
      </c>
      <c r="S515" t="s">
        <v>4722</v>
      </c>
      <c r="T515" t="s">
        <v>4703</v>
      </c>
      <c r="U515">
        <v>141.11000000000001</v>
      </c>
      <c r="V515" t="s">
        <v>5382</v>
      </c>
      <c r="W515" t="s">
        <v>4968</v>
      </c>
      <c r="X515" t="s">
        <v>5381</v>
      </c>
      <c r="Y515" t="s">
        <v>5018</v>
      </c>
      <c r="Z515" t="s">
        <v>5236</v>
      </c>
      <c r="AA515" t="s">
        <v>5060</v>
      </c>
      <c r="AB515">
        <f>YEAR(Sales_Trans_2[[#This Row],[Transaction_Date]])</f>
        <v>2026</v>
      </c>
      <c r="AC515" t="str">
        <f>TEXT(Sales_Trans_2[[#This Row],[Transaction_Date]],"mmm")</f>
        <v>Mar</v>
      </c>
      <c r="AD515">
        <f>MONTH(Sales_Trans_2[[#This Row],[Transaction_Date]])</f>
        <v>3</v>
      </c>
      <c r="AE515" s="19">
        <f>IFERROR(Sales_Trans_2[[#This Row],[Profit]]/Sales_Trans_2[[#This Row],[Sales_Amount]],0)</f>
        <v>0.28572969142364157</v>
      </c>
      <c r="AF515" s="20" t="str">
        <f>IF(Sales_Trans_2[[#This Row],[Discount_Pct]]=0,"0%",
IF(Sales_Trans_2[[#This Row],[Discount_Pct]]&lt;=5,"1-5%",
IF(Sales_Trans_2[[#This Row],[Discount_Pct]]&lt;=10,"6-10%",
IF(Sales_Trans_2[[#This Row],[Discount_Pct]]&lt;=15,"11-15%","&gt;15%"))))</f>
        <v>0%</v>
      </c>
    </row>
    <row r="516" spans="1:32" x14ac:dyDescent="0.25">
      <c r="A516" t="s">
        <v>3134</v>
      </c>
      <c r="B516" s="10">
        <v>46004</v>
      </c>
      <c r="C516" t="s">
        <v>2332</v>
      </c>
      <c r="D516" t="s">
        <v>158</v>
      </c>
      <c r="E516" t="s">
        <v>840</v>
      </c>
      <c r="F516" t="s">
        <v>1463</v>
      </c>
      <c r="G516">
        <v>6</v>
      </c>
      <c r="H516">
        <v>325.33</v>
      </c>
      <c r="I516">
        <v>0</v>
      </c>
      <c r="J516">
        <v>0</v>
      </c>
      <c r="K516">
        <v>2244.7800000000002</v>
      </c>
      <c r="L516">
        <v>1559.58</v>
      </c>
      <c r="M516">
        <v>685.2</v>
      </c>
      <c r="N516" t="s">
        <v>68</v>
      </c>
      <c r="O516" t="s">
        <v>24</v>
      </c>
      <c r="P516" t="s">
        <v>25</v>
      </c>
      <c r="Q516">
        <v>0.74583333333333335</v>
      </c>
      <c r="R516" t="s">
        <v>27</v>
      </c>
      <c r="S516" t="s">
        <v>4871</v>
      </c>
      <c r="T516" t="s">
        <v>4864</v>
      </c>
      <c r="U516">
        <v>306.62</v>
      </c>
      <c r="V516" t="s">
        <v>5208</v>
      </c>
      <c r="W516" t="s">
        <v>4958</v>
      </c>
      <c r="X516" t="s">
        <v>5442</v>
      </c>
      <c r="Y516" t="s">
        <v>5011</v>
      </c>
      <c r="Z516" t="s">
        <v>5300</v>
      </c>
      <c r="AA516" t="s">
        <v>5060</v>
      </c>
      <c r="AB516">
        <f>YEAR(Sales_Trans_2[[#This Row],[Transaction_Date]])</f>
        <v>2025</v>
      </c>
      <c r="AC516" t="str">
        <f>TEXT(Sales_Trans_2[[#This Row],[Transaction_Date]],"mmm")</f>
        <v>Dec</v>
      </c>
      <c r="AD516">
        <f>MONTH(Sales_Trans_2[[#This Row],[Transaction_Date]])</f>
        <v>12</v>
      </c>
      <c r="AE516" s="19">
        <f>IFERROR(Sales_Trans_2[[#This Row],[Profit]]/Sales_Trans_2[[#This Row],[Sales_Amount]],0)</f>
        <v>0.30524149359848179</v>
      </c>
      <c r="AF516" s="20" t="str">
        <f>IF(Sales_Trans_2[[#This Row],[Discount_Pct]]=0,"0%",
IF(Sales_Trans_2[[#This Row],[Discount_Pct]]&lt;=5,"1-5%",
IF(Sales_Trans_2[[#This Row],[Discount_Pct]]&lt;=10,"6-10%",
IF(Sales_Trans_2[[#This Row],[Discount_Pct]]&lt;=15,"11-15%","&gt;15%"))))</f>
        <v>0%</v>
      </c>
    </row>
    <row r="517" spans="1:32" x14ac:dyDescent="0.25">
      <c r="A517" t="s">
        <v>3444</v>
      </c>
      <c r="B517" s="10">
        <v>46114</v>
      </c>
      <c r="C517" t="s">
        <v>1332</v>
      </c>
      <c r="D517" t="s">
        <v>44</v>
      </c>
      <c r="E517" t="s">
        <v>1092</v>
      </c>
      <c r="F517" t="s">
        <v>1093</v>
      </c>
      <c r="G517">
        <v>4</v>
      </c>
      <c r="H517">
        <v>398.25</v>
      </c>
      <c r="I517">
        <v>0</v>
      </c>
      <c r="J517">
        <v>0</v>
      </c>
      <c r="K517">
        <v>1593</v>
      </c>
      <c r="L517">
        <v>946.16</v>
      </c>
      <c r="M517">
        <v>646.84</v>
      </c>
      <c r="N517" t="s">
        <v>4971</v>
      </c>
      <c r="O517" t="s">
        <v>24</v>
      </c>
      <c r="P517" t="s">
        <v>25</v>
      </c>
      <c r="Q517">
        <v>0.60138888888888886</v>
      </c>
      <c r="R517" t="s">
        <v>49</v>
      </c>
      <c r="S517" t="s">
        <v>4650</v>
      </c>
      <c r="T517" t="s">
        <v>4636</v>
      </c>
      <c r="U517">
        <v>398.25</v>
      </c>
      <c r="V517" t="s">
        <v>5519</v>
      </c>
      <c r="W517" t="s">
        <v>4968</v>
      </c>
      <c r="X517" t="s">
        <v>5152</v>
      </c>
      <c r="Y517" t="s">
        <v>5011</v>
      </c>
      <c r="Z517" t="s">
        <v>5150</v>
      </c>
      <c r="AA517" t="s">
        <v>5060</v>
      </c>
      <c r="AB517">
        <f>YEAR(Sales_Trans_2[[#This Row],[Transaction_Date]])</f>
        <v>2026</v>
      </c>
      <c r="AC517" t="str">
        <f>TEXT(Sales_Trans_2[[#This Row],[Transaction_Date]],"mmm")</f>
        <v>Apr</v>
      </c>
      <c r="AD517">
        <f>MONTH(Sales_Trans_2[[#This Row],[Transaction_Date]])</f>
        <v>4</v>
      </c>
      <c r="AE517" s="19">
        <f>IFERROR(Sales_Trans_2[[#This Row],[Profit]]/Sales_Trans_2[[#This Row],[Sales_Amount]],0)</f>
        <v>0.40605147520401758</v>
      </c>
      <c r="AF517" s="20" t="str">
        <f>IF(Sales_Trans_2[[#This Row],[Discount_Pct]]=0,"0%",
IF(Sales_Trans_2[[#This Row],[Discount_Pct]]&lt;=5,"1-5%",
IF(Sales_Trans_2[[#This Row],[Discount_Pct]]&lt;=10,"6-10%",
IF(Sales_Trans_2[[#This Row],[Discount_Pct]]&lt;=15,"11-15%","&gt;15%"))))</f>
        <v>0%</v>
      </c>
    </row>
    <row r="518" spans="1:32" x14ac:dyDescent="0.25">
      <c r="A518" t="s">
        <v>3842</v>
      </c>
      <c r="B518" s="10">
        <v>46206</v>
      </c>
      <c r="C518" t="s">
        <v>3843</v>
      </c>
      <c r="D518" t="s">
        <v>264</v>
      </c>
      <c r="E518" t="s">
        <v>504</v>
      </c>
      <c r="F518" t="s">
        <v>1390</v>
      </c>
      <c r="G518">
        <v>1</v>
      </c>
      <c r="H518">
        <v>383.51</v>
      </c>
      <c r="I518">
        <v>0</v>
      </c>
      <c r="J518">
        <v>0</v>
      </c>
      <c r="K518">
        <v>441.04</v>
      </c>
      <c r="L518">
        <v>285.89999999999998</v>
      </c>
      <c r="M518">
        <v>155.13999999999999</v>
      </c>
      <c r="N518" t="s">
        <v>47</v>
      </c>
      <c r="O518" t="s">
        <v>24</v>
      </c>
      <c r="P518" t="s">
        <v>25</v>
      </c>
      <c r="Q518">
        <v>0.79791666666666672</v>
      </c>
      <c r="R518" t="s">
        <v>27</v>
      </c>
      <c r="S518" t="s">
        <v>4702</v>
      </c>
      <c r="T518" t="s">
        <v>4703</v>
      </c>
      <c r="U518">
        <v>383.51</v>
      </c>
      <c r="V518" t="s">
        <v>5525</v>
      </c>
      <c r="W518" t="s">
        <v>4964</v>
      </c>
      <c r="X518" t="s">
        <v>5526</v>
      </c>
      <c r="Y518" t="s">
        <v>4977</v>
      </c>
      <c r="Z518" t="s">
        <v>5349</v>
      </c>
      <c r="AA518" t="s">
        <v>5060</v>
      </c>
      <c r="AB518">
        <f>YEAR(Sales_Trans_2[[#This Row],[Transaction_Date]])</f>
        <v>2026</v>
      </c>
      <c r="AC518" t="str">
        <f>TEXT(Sales_Trans_2[[#This Row],[Transaction_Date]],"mmm")</f>
        <v>Jul</v>
      </c>
      <c r="AD518">
        <f>MONTH(Sales_Trans_2[[#This Row],[Transaction_Date]])</f>
        <v>7</v>
      </c>
      <c r="AE518" s="19">
        <f>IFERROR(Sales_Trans_2[[#This Row],[Profit]]/Sales_Trans_2[[#This Row],[Sales_Amount]],0)</f>
        <v>0.3517594775984037</v>
      </c>
      <c r="AF518" s="20" t="str">
        <f>IF(Sales_Trans_2[[#This Row],[Discount_Pct]]=0,"0%",
IF(Sales_Trans_2[[#This Row],[Discount_Pct]]&lt;=5,"1-5%",
IF(Sales_Trans_2[[#This Row],[Discount_Pct]]&lt;=10,"6-10%",
IF(Sales_Trans_2[[#This Row],[Discount_Pct]]&lt;=15,"11-15%","&gt;15%"))))</f>
        <v>0%</v>
      </c>
    </row>
    <row r="519" spans="1:32" x14ac:dyDescent="0.25">
      <c r="A519" t="s">
        <v>2104</v>
      </c>
      <c r="B519" s="10">
        <v>46017</v>
      </c>
      <c r="C519" t="s">
        <v>1594</v>
      </c>
      <c r="D519" t="s">
        <v>871</v>
      </c>
      <c r="E519" t="s">
        <v>372</v>
      </c>
      <c r="F519" t="s">
        <v>373</v>
      </c>
      <c r="G519">
        <v>2</v>
      </c>
      <c r="H519">
        <v>214.04</v>
      </c>
      <c r="I519">
        <v>0</v>
      </c>
      <c r="J519">
        <v>0</v>
      </c>
      <c r="K519">
        <v>428.08</v>
      </c>
      <c r="L519">
        <v>316.12</v>
      </c>
      <c r="M519">
        <v>111.96</v>
      </c>
      <c r="N519" t="s">
        <v>4971</v>
      </c>
      <c r="O519" t="s">
        <v>24</v>
      </c>
      <c r="P519" t="s">
        <v>25</v>
      </c>
      <c r="Q519">
        <v>0.62569444444444444</v>
      </c>
      <c r="R519" t="s">
        <v>49</v>
      </c>
      <c r="S519" t="s">
        <v>4947</v>
      </c>
      <c r="T519" t="s">
        <v>4930</v>
      </c>
      <c r="U519">
        <v>214.04</v>
      </c>
      <c r="V519" t="s">
        <v>5483</v>
      </c>
      <c r="W519" t="s">
        <v>4968</v>
      </c>
      <c r="X519" t="s">
        <v>5258</v>
      </c>
      <c r="Y519" t="s">
        <v>4966</v>
      </c>
      <c r="Z519" t="s">
        <v>5259</v>
      </c>
      <c r="AA519" t="s">
        <v>5060</v>
      </c>
      <c r="AB519">
        <f>YEAR(Sales_Trans_2[[#This Row],[Transaction_Date]])</f>
        <v>2025</v>
      </c>
      <c r="AC519" t="str">
        <f>TEXT(Sales_Trans_2[[#This Row],[Transaction_Date]],"mmm")</f>
        <v>Dec</v>
      </c>
      <c r="AD519">
        <f>MONTH(Sales_Trans_2[[#This Row],[Transaction_Date]])</f>
        <v>12</v>
      </c>
      <c r="AE519" s="19">
        <f>IFERROR(Sales_Trans_2[[#This Row],[Profit]]/Sales_Trans_2[[#This Row],[Sales_Amount]],0)</f>
        <v>0.26153989908428332</v>
      </c>
      <c r="AF519" s="20" t="str">
        <f>IF(Sales_Trans_2[[#This Row],[Discount_Pct]]=0,"0%",
IF(Sales_Trans_2[[#This Row],[Discount_Pct]]&lt;=5,"1-5%",
IF(Sales_Trans_2[[#This Row],[Discount_Pct]]&lt;=10,"6-10%",
IF(Sales_Trans_2[[#This Row],[Discount_Pct]]&lt;=15,"11-15%","&gt;15%"))))</f>
        <v>0%</v>
      </c>
    </row>
    <row r="520" spans="1:32" x14ac:dyDescent="0.25">
      <c r="A520" t="s">
        <v>1139</v>
      </c>
      <c r="B520" s="10">
        <v>46020</v>
      </c>
      <c r="C520" t="s">
        <v>922</v>
      </c>
      <c r="D520" t="s">
        <v>905</v>
      </c>
      <c r="E520" t="s">
        <v>433</v>
      </c>
      <c r="F520" t="s">
        <v>1140</v>
      </c>
      <c r="G520">
        <v>4</v>
      </c>
      <c r="H520">
        <v>464.41</v>
      </c>
      <c r="I520">
        <v>0</v>
      </c>
      <c r="J520">
        <v>0</v>
      </c>
      <c r="K520">
        <v>1857.64</v>
      </c>
      <c r="L520">
        <v>1590.76</v>
      </c>
      <c r="M520">
        <v>266.88</v>
      </c>
      <c r="N520" t="s">
        <v>23</v>
      </c>
      <c r="O520" t="s">
        <v>24</v>
      </c>
      <c r="P520" t="s">
        <v>25</v>
      </c>
      <c r="Q520">
        <v>0.67083333333333328</v>
      </c>
      <c r="R520" t="s">
        <v>49</v>
      </c>
      <c r="S520" t="s">
        <v>4686</v>
      </c>
      <c r="T520" t="s">
        <v>4672</v>
      </c>
      <c r="U520">
        <v>464.41</v>
      </c>
      <c r="V520" t="s">
        <v>5542</v>
      </c>
      <c r="W520" t="s">
        <v>4968</v>
      </c>
      <c r="X520" t="s">
        <v>5543</v>
      </c>
      <c r="Y520" t="s">
        <v>4977</v>
      </c>
      <c r="Z520" t="s">
        <v>5544</v>
      </c>
      <c r="AA520" t="s">
        <v>5060</v>
      </c>
      <c r="AB520">
        <f>YEAR(Sales_Trans_2[[#This Row],[Transaction_Date]])</f>
        <v>2025</v>
      </c>
      <c r="AC520" t="str">
        <f>TEXT(Sales_Trans_2[[#This Row],[Transaction_Date]],"mmm")</f>
        <v>Dec</v>
      </c>
      <c r="AD520">
        <f>MONTH(Sales_Trans_2[[#This Row],[Transaction_Date]])</f>
        <v>12</v>
      </c>
      <c r="AE520" s="19">
        <f>IFERROR(Sales_Trans_2[[#This Row],[Profit]]/Sales_Trans_2[[#This Row],[Sales_Amount]],0)</f>
        <v>0.14366615705949484</v>
      </c>
      <c r="AF520" s="20" t="str">
        <f>IF(Sales_Trans_2[[#This Row],[Discount_Pct]]=0,"0%",
IF(Sales_Trans_2[[#This Row],[Discount_Pct]]&lt;=5,"1-5%",
IF(Sales_Trans_2[[#This Row],[Discount_Pct]]&lt;=10,"6-10%",
IF(Sales_Trans_2[[#This Row],[Discount_Pct]]&lt;=15,"11-15%","&gt;15%"))))</f>
        <v>0%</v>
      </c>
    </row>
    <row r="521" spans="1:32" x14ac:dyDescent="0.25">
      <c r="A521" t="s">
        <v>2701</v>
      </c>
      <c r="B521" s="10">
        <v>46145</v>
      </c>
      <c r="C521" t="s">
        <v>2702</v>
      </c>
      <c r="D521" t="s">
        <v>409</v>
      </c>
      <c r="E521" t="s">
        <v>1431</v>
      </c>
      <c r="F521" t="s">
        <v>1087</v>
      </c>
      <c r="G521">
        <v>2</v>
      </c>
      <c r="H521">
        <v>299.73</v>
      </c>
      <c r="I521">
        <v>0</v>
      </c>
      <c r="J521">
        <v>0</v>
      </c>
      <c r="K521">
        <v>599.46</v>
      </c>
      <c r="L521">
        <v>369.48</v>
      </c>
      <c r="M521">
        <v>229.98</v>
      </c>
      <c r="N521" t="s">
        <v>23</v>
      </c>
      <c r="O521" t="s">
        <v>24</v>
      </c>
      <c r="P521" t="s">
        <v>25</v>
      </c>
      <c r="Q521">
        <v>0.48749999999999999</v>
      </c>
      <c r="R521" t="s">
        <v>49</v>
      </c>
      <c r="S521" t="s">
        <v>4635</v>
      </c>
      <c r="T521" t="s">
        <v>4636</v>
      </c>
      <c r="U521">
        <v>299.73</v>
      </c>
      <c r="V521" t="s">
        <v>5557</v>
      </c>
      <c r="W521" t="s">
        <v>4964</v>
      </c>
      <c r="X521" t="s">
        <v>5342</v>
      </c>
      <c r="Y521" t="s">
        <v>4966</v>
      </c>
      <c r="Z521" t="s">
        <v>5386</v>
      </c>
      <c r="AA521" t="s">
        <v>5060</v>
      </c>
      <c r="AB521">
        <f>YEAR(Sales_Trans_2[[#This Row],[Transaction_Date]])</f>
        <v>2026</v>
      </c>
      <c r="AC521" t="str">
        <f>TEXT(Sales_Trans_2[[#This Row],[Transaction_Date]],"mmm")</f>
        <v>May</v>
      </c>
      <c r="AD521">
        <f>MONTH(Sales_Trans_2[[#This Row],[Transaction_Date]])</f>
        <v>5</v>
      </c>
      <c r="AE521" s="19">
        <f>IFERROR(Sales_Trans_2[[#This Row],[Profit]]/Sales_Trans_2[[#This Row],[Sales_Amount]],0)</f>
        <v>0.38364528075267734</v>
      </c>
      <c r="AF521" s="20" t="str">
        <f>IF(Sales_Trans_2[[#This Row],[Discount_Pct]]=0,"0%",
IF(Sales_Trans_2[[#This Row],[Discount_Pct]]&lt;=5,"1-5%",
IF(Sales_Trans_2[[#This Row],[Discount_Pct]]&lt;=10,"6-10%",
IF(Sales_Trans_2[[#This Row],[Discount_Pct]]&lt;=15,"11-15%","&gt;15%"))))</f>
        <v>0%</v>
      </c>
    </row>
    <row r="522" spans="1:32" x14ac:dyDescent="0.25">
      <c r="A522" t="s">
        <v>833</v>
      </c>
      <c r="B522" s="10">
        <v>46237</v>
      </c>
      <c r="C522" t="s">
        <v>834</v>
      </c>
      <c r="D522" t="s">
        <v>399</v>
      </c>
      <c r="E522" t="s">
        <v>835</v>
      </c>
      <c r="F522" t="s">
        <v>836</v>
      </c>
      <c r="G522">
        <v>6</v>
      </c>
      <c r="H522">
        <v>105.36</v>
      </c>
      <c r="I522">
        <v>0</v>
      </c>
      <c r="J522">
        <v>0</v>
      </c>
      <c r="K522">
        <v>726.98</v>
      </c>
      <c r="L522">
        <v>516.29999999999995</v>
      </c>
      <c r="M522">
        <v>210.68</v>
      </c>
      <c r="N522" t="s">
        <v>23</v>
      </c>
      <c r="O522" t="s">
        <v>24</v>
      </c>
      <c r="P522" t="s">
        <v>25</v>
      </c>
      <c r="Q522">
        <v>0.78263888888888888</v>
      </c>
      <c r="R522" t="s">
        <v>27</v>
      </c>
      <c r="S522" t="s">
        <v>4693</v>
      </c>
      <c r="T522" t="s">
        <v>4672</v>
      </c>
      <c r="U522">
        <v>99.93</v>
      </c>
      <c r="V522" t="s">
        <v>5617</v>
      </c>
      <c r="W522" t="s">
        <v>4958</v>
      </c>
      <c r="X522" t="s">
        <v>5170</v>
      </c>
      <c r="Y522" t="s">
        <v>5007</v>
      </c>
      <c r="Z522" t="s">
        <v>5567</v>
      </c>
      <c r="AA522" t="s">
        <v>5060</v>
      </c>
      <c r="AB522">
        <f>YEAR(Sales_Trans_2[[#This Row],[Transaction_Date]])</f>
        <v>2026</v>
      </c>
      <c r="AC522" t="str">
        <f>TEXT(Sales_Trans_2[[#This Row],[Transaction_Date]],"mmm")</f>
        <v>Aug</v>
      </c>
      <c r="AD522">
        <f>MONTH(Sales_Trans_2[[#This Row],[Transaction_Date]])</f>
        <v>8</v>
      </c>
      <c r="AE522" s="19">
        <f>IFERROR(Sales_Trans_2[[#This Row],[Profit]]/Sales_Trans_2[[#This Row],[Sales_Amount]],0)</f>
        <v>0.28980164516217777</v>
      </c>
      <c r="AF522" s="20" t="str">
        <f>IF(Sales_Trans_2[[#This Row],[Discount_Pct]]=0,"0%",
IF(Sales_Trans_2[[#This Row],[Discount_Pct]]&lt;=5,"1-5%",
IF(Sales_Trans_2[[#This Row],[Discount_Pct]]&lt;=10,"6-10%",
IF(Sales_Trans_2[[#This Row],[Discount_Pct]]&lt;=15,"11-15%","&gt;15%"))))</f>
        <v>0%</v>
      </c>
    </row>
    <row r="523" spans="1:32" x14ac:dyDescent="0.25">
      <c r="A523" t="s">
        <v>3728</v>
      </c>
      <c r="B523" s="10">
        <v>46237</v>
      </c>
      <c r="C523" t="s">
        <v>1168</v>
      </c>
      <c r="D523" t="s">
        <v>214</v>
      </c>
      <c r="E523" t="s">
        <v>877</v>
      </c>
      <c r="F523" t="s">
        <v>3640</v>
      </c>
      <c r="G523">
        <v>5</v>
      </c>
      <c r="H523">
        <v>167.74</v>
      </c>
      <c r="I523">
        <v>0</v>
      </c>
      <c r="J523">
        <v>0</v>
      </c>
      <c r="K523">
        <v>964.5</v>
      </c>
      <c r="L523">
        <v>564</v>
      </c>
      <c r="M523">
        <v>400.5</v>
      </c>
      <c r="N523" t="s">
        <v>47</v>
      </c>
      <c r="O523" t="s">
        <v>24</v>
      </c>
      <c r="P523" t="s">
        <v>25</v>
      </c>
      <c r="Q523">
        <v>0.91249999999999998</v>
      </c>
      <c r="R523" t="s">
        <v>27</v>
      </c>
      <c r="S523" t="s">
        <v>4764</v>
      </c>
      <c r="T523" t="s">
        <v>4752</v>
      </c>
      <c r="U523">
        <v>147.97</v>
      </c>
      <c r="V523" t="s">
        <v>5625</v>
      </c>
      <c r="W523" t="s">
        <v>4958</v>
      </c>
      <c r="X523" t="s">
        <v>5626</v>
      </c>
      <c r="Y523" t="s">
        <v>5007</v>
      </c>
      <c r="Z523" t="s">
        <v>5392</v>
      </c>
      <c r="AA523" t="s">
        <v>5060</v>
      </c>
      <c r="AB523">
        <f>YEAR(Sales_Trans_2[[#This Row],[Transaction_Date]])</f>
        <v>2026</v>
      </c>
      <c r="AC523" t="str">
        <f>TEXT(Sales_Trans_2[[#This Row],[Transaction_Date]],"mmm")</f>
        <v>Aug</v>
      </c>
      <c r="AD523">
        <f>MONTH(Sales_Trans_2[[#This Row],[Transaction_Date]])</f>
        <v>8</v>
      </c>
      <c r="AE523" s="19">
        <f>IFERROR(Sales_Trans_2[[#This Row],[Profit]]/Sales_Trans_2[[#This Row],[Sales_Amount]],0)</f>
        <v>0.4152410575427683</v>
      </c>
      <c r="AF523" s="20" t="str">
        <f>IF(Sales_Trans_2[[#This Row],[Discount_Pct]]=0,"0%",
IF(Sales_Trans_2[[#This Row],[Discount_Pct]]&lt;=5,"1-5%",
IF(Sales_Trans_2[[#This Row],[Discount_Pct]]&lt;=10,"6-10%",
IF(Sales_Trans_2[[#This Row],[Discount_Pct]]&lt;=15,"11-15%","&gt;15%"))))</f>
        <v>0%</v>
      </c>
    </row>
    <row r="524" spans="1:32" x14ac:dyDescent="0.25">
      <c r="A524" t="s">
        <v>375</v>
      </c>
      <c r="B524" s="10">
        <v>46012</v>
      </c>
      <c r="C524" t="s">
        <v>376</v>
      </c>
      <c r="D524" t="s">
        <v>377</v>
      </c>
      <c r="E524" t="s">
        <v>270</v>
      </c>
      <c r="F524" t="s">
        <v>109</v>
      </c>
      <c r="G524">
        <v>5</v>
      </c>
      <c r="H524">
        <v>53.39</v>
      </c>
      <c r="I524">
        <v>0</v>
      </c>
      <c r="J524">
        <v>0</v>
      </c>
      <c r="K524">
        <v>306.99</v>
      </c>
      <c r="L524">
        <v>215.05</v>
      </c>
      <c r="M524">
        <v>91.94</v>
      </c>
      <c r="N524" t="s">
        <v>23</v>
      </c>
      <c r="O524" t="s">
        <v>24</v>
      </c>
      <c r="P524" t="s">
        <v>25</v>
      </c>
      <c r="Q524">
        <v>0.49722222222222223</v>
      </c>
      <c r="R524" t="s">
        <v>27</v>
      </c>
      <c r="S524" t="s">
        <v>4808</v>
      </c>
      <c r="T524" t="s">
        <v>4805</v>
      </c>
      <c r="U524">
        <v>53.39</v>
      </c>
      <c r="V524" t="s">
        <v>5629</v>
      </c>
      <c r="W524" t="s">
        <v>4968</v>
      </c>
      <c r="X524" t="s">
        <v>5427</v>
      </c>
      <c r="Y524" t="s">
        <v>5007</v>
      </c>
      <c r="Z524" t="s">
        <v>5280</v>
      </c>
      <c r="AA524" t="s">
        <v>5060</v>
      </c>
      <c r="AB524">
        <f>YEAR(Sales_Trans_2[[#This Row],[Transaction_Date]])</f>
        <v>2025</v>
      </c>
      <c r="AC524" t="str">
        <f>TEXT(Sales_Trans_2[[#This Row],[Transaction_Date]],"mmm")</f>
        <v>Dec</v>
      </c>
      <c r="AD524">
        <f>MONTH(Sales_Trans_2[[#This Row],[Transaction_Date]])</f>
        <v>12</v>
      </c>
      <c r="AE524" s="19">
        <f>IFERROR(Sales_Trans_2[[#This Row],[Profit]]/Sales_Trans_2[[#This Row],[Sales_Amount]],0)</f>
        <v>0.2994885826899899</v>
      </c>
      <c r="AF524" s="20" t="str">
        <f>IF(Sales_Trans_2[[#This Row],[Discount_Pct]]=0,"0%",
IF(Sales_Trans_2[[#This Row],[Discount_Pct]]&lt;=5,"1-5%",
IF(Sales_Trans_2[[#This Row],[Discount_Pct]]&lt;=10,"6-10%",
IF(Sales_Trans_2[[#This Row],[Discount_Pct]]&lt;=15,"11-15%","&gt;15%"))))</f>
        <v>0%</v>
      </c>
    </row>
    <row r="525" spans="1:32" x14ac:dyDescent="0.25">
      <c r="A525" t="s">
        <v>3853</v>
      </c>
      <c r="B525" s="10">
        <v>46237</v>
      </c>
      <c r="C525" t="s">
        <v>1681</v>
      </c>
      <c r="D525" t="s">
        <v>882</v>
      </c>
      <c r="E525" t="s">
        <v>1059</v>
      </c>
      <c r="F525" t="s">
        <v>304</v>
      </c>
      <c r="G525">
        <v>4</v>
      </c>
      <c r="H525">
        <v>262.77</v>
      </c>
      <c r="I525">
        <v>0</v>
      </c>
      <c r="J525">
        <v>0</v>
      </c>
      <c r="K525">
        <v>1208.74</v>
      </c>
      <c r="L525">
        <v>778.56</v>
      </c>
      <c r="M525">
        <v>430.18</v>
      </c>
      <c r="N525" t="s">
        <v>47</v>
      </c>
      <c r="O525" t="s">
        <v>24</v>
      </c>
      <c r="P525" t="s">
        <v>25</v>
      </c>
      <c r="Q525">
        <v>0.78611111111111109</v>
      </c>
      <c r="R525" t="s">
        <v>27</v>
      </c>
      <c r="S525" t="s">
        <v>4768</v>
      </c>
      <c r="T525" t="s">
        <v>4752</v>
      </c>
      <c r="U525">
        <v>262.77</v>
      </c>
      <c r="V525" t="s">
        <v>5631</v>
      </c>
      <c r="W525" t="s">
        <v>4964</v>
      </c>
      <c r="X525" t="s">
        <v>5101</v>
      </c>
      <c r="Y525" t="s">
        <v>4970</v>
      </c>
      <c r="Z525" t="s">
        <v>5099</v>
      </c>
      <c r="AA525" t="s">
        <v>5060</v>
      </c>
      <c r="AB525">
        <f>YEAR(Sales_Trans_2[[#This Row],[Transaction_Date]])</f>
        <v>2026</v>
      </c>
      <c r="AC525" t="str">
        <f>TEXT(Sales_Trans_2[[#This Row],[Transaction_Date]],"mmm")</f>
        <v>Aug</v>
      </c>
      <c r="AD525">
        <f>MONTH(Sales_Trans_2[[#This Row],[Transaction_Date]])</f>
        <v>8</v>
      </c>
      <c r="AE525" s="19">
        <f>IFERROR(Sales_Trans_2[[#This Row],[Profit]]/Sales_Trans_2[[#This Row],[Sales_Amount]],0)</f>
        <v>0.35589125866604893</v>
      </c>
      <c r="AF525" s="20" t="str">
        <f>IF(Sales_Trans_2[[#This Row],[Discount_Pct]]=0,"0%",
IF(Sales_Trans_2[[#This Row],[Discount_Pct]]&lt;=5,"1-5%",
IF(Sales_Trans_2[[#This Row],[Discount_Pct]]&lt;=10,"6-10%",
IF(Sales_Trans_2[[#This Row],[Discount_Pct]]&lt;=15,"11-15%","&gt;15%"))))</f>
        <v>0%</v>
      </c>
    </row>
    <row r="526" spans="1:32" x14ac:dyDescent="0.25">
      <c r="A526" t="s">
        <v>4523</v>
      </c>
      <c r="B526" s="10">
        <v>46067</v>
      </c>
      <c r="C526" t="s">
        <v>1016</v>
      </c>
      <c r="D526" t="s">
        <v>886</v>
      </c>
      <c r="E526" t="s">
        <v>700</v>
      </c>
      <c r="F526" t="s">
        <v>701</v>
      </c>
      <c r="G526">
        <v>8</v>
      </c>
      <c r="H526">
        <v>238.62</v>
      </c>
      <c r="I526">
        <v>0</v>
      </c>
      <c r="J526">
        <v>0</v>
      </c>
      <c r="K526">
        <v>2195.3000000000002</v>
      </c>
      <c r="L526">
        <v>1539.28</v>
      </c>
      <c r="M526">
        <v>656.02</v>
      </c>
      <c r="N526" t="s">
        <v>4971</v>
      </c>
      <c r="O526" t="s">
        <v>24</v>
      </c>
      <c r="P526" t="s">
        <v>25</v>
      </c>
      <c r="Q526">
        <v>0.47916666666666669</v>
      </c>
      <c r="R526" t="s">
        <v>27</v>
      </c>
      <c r="S526" t="s">
        <v>4827</v>
      </c>
      <c r="T526" t="s">
        <v>4828</v>
      </c>
      <c r="U526">
        <v>232.92</v>
      </c>
      <c r="V526" t="s">
        <v>5653</v>
      </c>
      <c r="W526" t="s">
        <v>4958</v>
      </c>
      <c r="X526" t="s">
        <v>5371</v>
      </c>
      <c r="Y526" t="s">
        <v>4970</v>
      </c>
      <c r="Z526" t="s">
        <v>5231</v>
      </c>
      <c r="AA526" t="s">
        <v>5060</v>
      </c>
      <c r="AB526">
        <f>YEAR(Sales_Trans_2[[#This Row],[Transaction_Date]])</f>
        <v>2026</v>
      </c>
      <c r="AC526" t="str">
        <f>TEXT(Sales_Trans_2[[#This Row],[Transaction_Date]],"mmm")</f>
        <v>Feb</v>
      </c>
      <c r="AD526">
        <f>MONTH(Sales_Trans_2[[#This Row],[Transaction_Date]])</f>
        <v>2</v>
      </c>
      <c r="AE526" s="19">
        <f>IFERROR(Sales_Trans_2[[#This Row],[Profit]]/Sales_Trans_2[[#This Row],[Sales_Amount]],0)</f>
        <v>0.29882931717760669</v>
      </c>
      <c r="AF526" s="20" t="str">
        <f>IF(Sales_Trans_2[[#This Row],[Discount_Pct]]=0,"0%",
IF(Sales_Trans_2[[#This Row],[Discount_Pct]]&lt;=5,"1-5%",
IF(Sales_Trans_2[[#This Row],[Discount_Pct]]&lt;=10,"6-10%",
IF(Sales_Trans_2[[#This Row],[Discount_Pct]]&lt;=15,"11-15%","&gt;15%"))))</f>
        <v>0%</v>
      </c>
    </row>
    <row r="527" spans="1:32" x14ac:dyDescent="0.25">
      <c r="A527" t="s">
        <v>3515</v>
      </c>
      <c r="B527" s="10">
        <v>46236</v>
      </c>
      <c r="C527" t="s">
        <v>342</v>
      </c>
      <c r="D527" t="s">
        <v>426</v>
      </c>
      <c r="E527" t="s">
        <v>504</v>
      </c>
      <c r="F527" t="s">
        <v>1635</v>
      </c>
      <c r="G527">
        <v>5</v>
      </c>
      <c r="H527">
        <v>292.39999999999998</v>
      </c>
      <c r="I527">
        <v>0</v>
      </c>
      <c r="J527">
        <v>0</v>
      </c>
      <c r="K527">
        <v>1681.3</v>
      </c>
      <c r="L527">
        <v>1189.45</v>
      </c>
      <c r="M527">
        <v>491.85</v>
      </c>
      <c r="N527" t="s">
        <v>4971</v>
      </c>
      <c r="O527" t="s">
        <v>24</v>
      </c>
      <c r="P527" t="s">
        <v>25</v>
      </c>
      <c r="Q527">
        <v>0.47222222222222221</v>
      </c>
      <c r="R527" t="s">
        <v>27</v>
      </c>
      <c r="S527" t="s">
        <v>4856</v>
      </c>
      <c r="T527" t="s">
        <v>4847</v>
      </c>
      <c r="U527">
        <v>290.45</v>
      </c>
      <c r="V527" t="s">
        <v>5174</v>
      </c>
      <c r="W527" t="s">
        <v>4958</v>
      </c>
      <c r="X527" t="s">
        <v>5390</v>
      </c>
      <c r="Y527" t="s">
        <v>4966</v>
      </c>
      <c r="Z527" t="s">
        <v>5349</v>
      </c>
      <c r="AA527" t="s">
        <v>5060</v>
      </c>
      <c r="AB527">
        <f>YEAR(Sales_Trans_2[[#This Row],[Transaction_Date]])</f>
        <v>2026</v>
      </c>
      <c r="AC527" t="str">
        <f>TEXT(Sales_Trans_2[[#This Row],[Transaction_Date]],"mmm")</f>
        <v>Aug</v>
      </c>
      <c r="AD527">
        <f>MONTH(Sales_Trans_2[[#This Row],[Transaction_Date]])</f>
        <v>8</v>
      </c>
      <c r="AE527" s="19">
        <f>IFERROR(Sales_Trans_2[[#This Row],[Profit]]/Sales_Trans_2[[#This Row],[Sales_Amount]],0)</f>
        <v>0.2925414857550705</v>
      </c>
      <c r="AF527" s="20" t="str">
        <f>IF(Sales_Trans_2[[#This Row],[Discount_Pct]]=0,"0%",
IF(Sales_Trans_2[[#This Row],[Discount_Pct]]&lt;=5,"1-5%",
IF(Sales_Trans_2[[#This Row],[Discount_Pct]]&lt;=10,"6-10%",
IF(Sales_Trans_2[[#This Row],[Discount_Pct]]&lt;=15,"11-15%","&gt;15%"))))</f>
        <v>0%</v>
      </c>
    </row>
    <row r="528" spans="1:32" x14ac:dyDescent="0.25">
      <c r="A528" t="s">
        <v>1511</v>
      </c>
      <c r="B528" s="10">
        <v>46005</v>
      </c>
      <c r="C528" t="s">
        <v>342</v>
      </c>
      <c r="D528" t="s">
        <v>280</v>
      </c>
      <c r="E528" t="s">
        <v>840</v>
      </c>
      <c r="F528" t="s">
        <v>1463</v>
      </c>
      <c r="G528">
        <v>7</v>
      </c>
      <c r="H528">
        <v>131.04</v>
      </c>
      <c r="I528">
        <v>0</v>
      </c>
      <c r="J528">
        <v>0</v>
      </c>
      <c r="K528">
        <v>1054.8699999999999</v>
      </c>
      <c r="L528">
        <v>681.45</v>
      </c>
      <c r="M528">
        <v>373.42</v>
      </c>
      <c r="N528" t="s">
        <v>47</v>
      </c>
      <c r="O528" t="s">
        <v>24</v>
      </c>
      <c r="P528" t="s">
        <v>25</v>
      </c>
      <c r="Q528">
        <v>0.7944444444444444</v>
      </c>
      <c r="R528" t="s">
        <v>27</v>
      </c>
      <c r="S528" t="s">
        <v>4726</v>
      </c>
      <c r="T528" t="s">
        <v>4703</v>
      </c>
      <c r="U528">
        <v>124.84</v>
      </c>
      <c r="V528" t="s">
        <v>5174</v>
      </c>
      <c r="W528" t="s">
        <v>4958</v>
      </c>
      <c r="X528" t="s">
        <v>5442</v>
      </c>
      <c r="Y528" t="s">
        <v>5011</v>
      </c>
      <c r="Z528" t="s">
        <v>5300</v>
      </c>
      <c r="AA528" t="s">
        <v>5060</v>
      </c>
      <c r="AB528">
        <f>YEAR(Sales_Trans_2[[#This Row],[Transaction_Date]])</f>
        <v>2025</v>
      </c>
      <c r="AC528" t="str">
        <f>TEXT(Sales_Trans_2[[#This Row],[Transaction_Date]],"mmm")</f>
        <v>Dec</v>
      </c>
      <c r="AD528">
        <f>MONTH(Sales_Trans_2[[#This Row],[Transaction_Date]])</f>
        <v>12</v>
      </c>
      <c r="AE528" s="19">
        <f>IFERROR(Sales_Trans_2[[#This Row],[Profit]]/Sales_Trans_2[[#This Row],[Sales_Amount]],0)</f>
        <v>0.35399622702323513</v>
      </c>
      <c r="AF528" s="20" t="str">
        <f>IF(Sales_Trans_2[[#This Row],[Discount_Pct]]=0,"0%",
IF(Sales_Trans_2[[#This Row],[Discount_Pct]]&lt;=5,"1-5%",
IF(Sales_Trans_2[[#This Row],[Discount_Pct]]&lt;=10,"6-10%",
IF(Sales_Trans_2[[#This Row],[Discount_Pct]]&lt;=15,"11-15%","&gt;15%"))))</f>
        <v>0%</v>
      </c>
    </row>
    <row r="529" spans="1:32" x14ac:dyDescent="0.25">
      <c r="A529" t="s">
        <v>3483</v>
      </c>
      <c r="B529" s="10">
        <v>46008</v>
      </c>
      <c r="C529" t="s">
        <v>3484</v>
      </c>
      <c r="D529" t="s">
        <v>296</v>
      </c>
      <c r="E529" t="s">
        <v>606</v>
      </c>
      <c r="F529" t="s">
        <v>630</v>
      </c>
      <c r="G529">
        <v>2</v>
      </c>
      <c r="H529">
        <v>507.5</v>
      </c>
      <c r="I529">
        <v>0</v>
      </c>
      <c r="J529">
        <v>0</v>
      </c>
      <c r="K529">
        <v>1015</v>
      </c>
      <c r="L529">
        <v>726.58</v>
      </c>
      <c r="M529">
        <v>288.42</v>
      </c>
      <c r="N529" t="s">
        <v>23</v>
      </c>
      <c r="O529" t="s">
        <v>24</v>
      </c>
      <c r="P529" t="s">
        <v>25</v>
      </c>
      <c r="Q529">
        <v>0.8618055555555556</v>
      </c>
      <c r="R529" t="s">
        <v>49</v>
      </c>
      <c r="S529" t="s">
        <v>4780</v>
      </c>
      <c r="T529" t="s">
        <v>4776</v>
      </c>
      <c r="U529">
        <v>507.5</v>
      </c>
      <c r="V529" t="s">
        <v>5694</v>
      </c>
      <c r="W529" t="s">
        <v>4964</v>
      </c>
      <c r="X529" t="s">
        <v>5695</v>
      </c>
      <c r="Y529" t="s">
        <v>4966</v>
      </c>
      <c r="Z529" t="s">
        <v>5696</v>
      </c>
      <c r="AA529" t="s">
        <v>5060</v>
      </c>
      <c r="AB529">
        <f>YEAR(Sales_Trans_2[[#This Row],[Transaction_Date]])</f>
        <v>2025</v>
      </c>
      <c r="AC529" t="str">
        <f>TEXT(Sales_Trans_2[[#This Row],[Transaction_Date]],"mmm")</f>
        <v>Dec</v>
      </c>
      <c r="AD529">
        <f>MONTH(Sales_Trans_2[[#This Row],[Transaction_Date]])</f>
        <v>12</v>
      </c>
      <c r="AE529" s="19">
        <f>IFERROR(Sales_Trans_2[[#This Row],[Profit]]/Sales_Trans_2[[#This Row],[Sales_Amount]],0)</f>
        <v>0.28415763546798029</v>
      </c>
      <c r="AF529" s="20" t="str">
        <f>IF(Sales_Trans_2[[#This Row],[Discount_Pct]]=0,"0%",
IF(Sales_Trans_2[[#This Row],[Discount_Pct]]&lt;=5,"1-5%",
IF(Sales_Trans_2[[#This Row],[Discount_Pct]]&lt;=10,"6-10%",
IF(Sales_Trans_2[[#This Row],[Discount_Pct]]&lt;=15,"11-15%","&gt;15%"))))</f>
        <v>0%</v>
      </c>
    </row>
    <row r="530" spans="1:32" x14ac:dyDescent="0.25">
      <c r="A530" t="s">
        <v>3848</v>
      </c>
      <c r="B530" s="10">
        <v>46078</v>
      </c>
      <c r="C530" t="s">
        <v>1731</v>
      </c>
      <c r="D530" t="s">
        <v>269</v>
      </c>
      <c r="E530" t="s">
        <v>131</v>
      </c>
      <c r="F530" t="s">
        <v>132</v>
      </c>
      <c r="G530">
        <v>7</v>
      </c>
      <c r="H530">
        <v>170.2</v>
      </c>
      <c r="I530">
        <v>0</v>
      </c>
      <c r="J530">
        <v>0</v>
      </c>
      <c r="K530">
        <v>1191.4000000000001</v>
      </c>
      <c r="L530">
        <v>963.48</v>
      </c>
      <c r="M530">
        <v>227.92</v>
      </c>
      <c r="N530" t="s">
        <v>23</v>
      </c>
      <c r="O530" t="s">
        <v>24</v>
      </c>
      <c r="P530" t="s">
        <v>25</v>
      </c>
      <c r="Q530">
        <v>0.61111111111111116</v>
      </c>
      <c r="R530" t="s">
        <v>49</v>
      </c>
      <c r="S530" t="s">
        <v>4835</v>
      </c>
      <c r="T530" t="s">
        <v>4887</v>
      </c>
      <c r="U530">
        <v>155.55000000000001</v>
      </c>
      <c r="V530" t="s">
        <v>5701</v>
      </c>
      <c r="W530" t="s">
        <v>4958</v>
      </c>
      <c r="X530" t="s">
        <v>5593</v>
      </c>
      <c r="Y530" t="s">
        <v>5007</v>
      </c>
      <c r="Z530" t="s">
        <v>5076</v>
      </c>
      <c r="AA530" t="s">
        <v>5060</v>
      </c>
      <c r="AB530">
        <f>YEAR(Sales_Trans_2[[#This Row],[Transaction_Date]])</f>
        <v>2026</v>
      </c>
      <c r="AC530" t="str">
        <f>TEXT(Sales_Trans_2[[#This Row],[Transaction_Date]],"mmm")</f>
        <v>Feb</v>
      </c>
      <c r="AD530">
        <f>MONTH(Sales_Trans_2[[#This Row],[Transaction_Date]])</f>
        <v>2</v>
      </c>
      <c r="AE530" s="19">
        <f>IFERROR(Sales_Trans_2[[#This Row],[Profit]]/Sales_Trans_2[[#This Row],[Sales_Amount]],0)</f>
        <v>0.19130434782608693</v>
      </c>
      <c r="AF530" s="20" t="str">
        <f>IF(Sales_Trans_2[[#This Row],[Discount_Pct]]=0,"0%",
IF(Sales_Trans_2[[#This Row],[Discount_Pct]]&lt;=5,"1-5%",
IF(Sales_Trans_2[[#This Row],[Discount_Pct]]&lt;=10,"6-10%",
IF(Sales_Trans_2[[#This Row],[Discount_Pct]]&lt;=15,"11-15%","&gt;15%"))))</f>
        <v>0%</v>
      </c>
    </row>
    <row r="531" spans="1:32" x14ac:dyDescent="0.25">
      <c r="A531" t="s">
        <v>3314</v>
      </c>
      <c r="B531" s="10">
        <v>45881</v>
      </c>
      <c r="C531" t="s">
        <v>191</v>
      </c>
      <c r="D531" t="s">
        <v>296</v>
      </c>
      <c r="E531" t="s">
        <v>1169</v>
      </c>
      <c r="F531" t="s">
        <v>892</v>
      </c>
      <c r="G531">
        <v>2</v>
      </c>
      <c r="H531">
        <v>507.5</v>
      </c>
      <c r="I531">
        <v>0</v>
      </c>
      <c r="J531">
        <v>0</v>
      </c>
      <c r="K531">
        <v>1015</v>
      </c>
      <c r="L531">
        <v>726.58</v>
      </c>
      <c r="M531">
        <v>288.42</v>
      </c>
      <c r="N531" t="s">
        <v>23</v>
      </c>
      <c r="O531" t="s">
        <v>24</v>
      </c>
      <c r="P531" t="s">
        <v>25</v>
      </c>
      <c r="Q531">
        <v>0.40277777777777779</v>
      </c>
      <c r="R531" t="s">
        <v>49</v>
      </c>
      <c r="S531" t="s">
        <v>4780</v>
      </c>
      <c r="T531" t="s">
        <v>4776</v>
      </c>
      <c r="U531">
        <v>507.5</v>
      </c>
      <c r="V531" t="s">
        <v>5304</v>
      </c>
      <c r="W531" t="s">
        <v>4968</v>
      </c>
      <c r="X531" t="s">
        <v>5669</v>
      </c>
      <c r="Y531" t="s">
        <v>4970</v>
      </c>
      <c r="Z531" t="s">
        <v>5628</v>
      </c>
      <c r="AA531" t="s">
        <v>5060</v>
      </c>
      <c r="AB531">
        <f>YEAR(Sales_Trans_2[[#This Row],[Transaction_Date]])</f>
        <v>2025</v>
      </c>
      <c r="AC531" t="str">
        <f>TEXT(Sales_Trans_2[[#This Row],[Transaction_Date]],"mmm")</f>
        <v>Aug</v>
      </c>
      <c r="AD531">
        <f>MONTH(Sales_Trans_2[[#This Row],[Transaction_Date]])</f>
        <v>8</v>
      </c>
      <c r="AE531" s="19">
        <f>IFERROR(Sales_Trans_2[[#This Row],[Profit]]/Sales_Trans_2[[#This Row],[Sales_Amount]],0)</f>
        <v>0.28415763546798029</v>
      </c>
      <c r="AF531" s="20" t="str">
        <f>IF(Sales_Trans_2[[#This Row],[Discount_Pct]]=0,"0%",
IF(Sales_Trans_2[[#This Row],[Discount_Pct]]&lt;=5,"1-5%",
IF(Sales_Trans_2[[#This Row],[Discount_Pct]]&lt;=10,"6-10%",
IF(Sales_Trans_2[[#This Row],[Discount_Pct]]&lt;=15,"11-15%","&gt;15%"))))</f>
        <v>0%</v>
      </c>
    </row>
    <row r="532" spans="1:32" x14ac:dyDescent="0.25">
      <c r="A532" t="s">
        <v>2294</v>
      </c>
      <c r="B532" s="10">
        <v>45912</v>
      </c>
      <c r="C532" t="s">
        <v>2295</v>
      </c>
      <c r="D532" t="s">
        <v>59</v>
      </c>
      <c r="E532" t="s">
        <v>177</v>
      </c>
      <c r="F532" t="s">
        <v>333</v>
      </c>
      <c r="G532">
        <v>5</v>
      </c>
      <c r="H532">
        <v>342.46</v>
      </c>
      <c r="I532">
        <v>0</v>
      </c>
      <c r="J532">
        <v>0</v>
      </c>
      <c r="K532">
        <v>1712.3</v>
      </c>
      <c r="L532">
        <v>1358.9</v>
      </c>
      <c r="M532">
        <v>353.4</v>
      </c>
      <c r="N532" t="s">
        <v>4971</v>
      </c>
      <c r="O532" t="s">
        <v>24</v>
      </c>
      <c r="P532" t="s">
        <v>25</v>
      </c>
      <c r="Q532">
        <v>0.81666666666666665</v>
      </c>
      <c r="R532" t="s">
        <v>49</v>
      </c>
      <c r="S532" t="s">
        <v>4721</v>
      </c>
      <c r="T532" t="s">
        <v>4703</v>
      </c>
      <c r="U532">
        <v>342.46</v>
      </c>
      <c r="V532" t="s">
        <v>5738</v>
      </c>
      <c r="W532" t="s">
        <v>4968</v>
      </c>
      <c r="X532" t="s">
        <v>5319</v>
      </c>
      <c r="Y532" t="s">
        <v>4970</v>
      </c>
      <c r="Z532" t="s">
        <v>5227</v>
      </c>
      <c r="AA532" t="s">
        <v>5060</v>
      </c>
      <c r="AB532">
        <f>YEAR(Sales_Trans_2[[#This Row],[Transaction_Date]])</f>
        <v>2025</v>
      </c>
      <c r="AC532" t="str">
        <f>TEXT(Sales_Trans_2[[#This Row],[Transaction_Date]],"mmm")</f>
        <v>Sep</v>
      </c>
      <c r="AD532">
        <f>MONTH(Sales_Trans_2[[#This Row],[Transaction_Date]])</f>
        <v>9</v>
      </c>
      <c r="AE532" s="19">
        <f>IFERROR(Sales_Trans_2[[#This Row],[Profit]]/Sales_Trans_2[[#This Row],[Sales_Amount]],0)</f>
        <v>0.20638906733633125</v>
      </c>
      <c r="AF532" s="20" t="str">
        <f>IF(Sales_Trans_2[[#This Row],[Discount_Pct]]=0,"0%",
IF(Sales_Trans_2[[#This Row],[Discount_Pct]]&lt;=5,"1-5%",
IF(Sales_Trans_2[[#This Row],[Discount_Pct]]&lt;=10,"6-10%",
IF(Sales_Trans_2[[#This Row],[Discount_Pct]]&lt;=15,"11-15%","&gt;15%"))))</f>
        <v>0%</v>
      </c>
    </row>
    <row r="533" spans="1:32" x14ac:dyDescent="0.25">
      <c r="A533" t="s">
        <v>4359</v>
      </c>
      <c r="B533" s="10">
        <v>46007</v>
      </c>
      <c r="C533" t="s">
        <v>4360</v>
      </c>
      <c r="D533" t="s">
        <v>1156</v>
      </c>
      <c r="E533" t="s">
        <v>2611</v>
      </c>
      <c r="F533" t="s">
        <v>2612</v>
      </c>
      <c r="G533">
        <v>5</v>
      </c>
      <c r="H533">
        <v>147.72</v>
      </c>
      <c r="I533">
        <v>0</v>
      </c>
      <c r="J533">
        <v>0</v>
      </c>
      <c r="K533">
        <v>738.6</v>
      </c>
      <c r="L533">
        <v>546.04999999999995</v>
      </c>
      <c r="M533">
        <v>192.55</v>
      </c>
      <c r="N533" t="s">
        <v>40</v>
      </c>
      <c r="O533" t="s">
        <v>24</v>
      </c>
      <c r="P533" t="s">
        <v>25</v>
      </c>
      <c r="Q533">
        <v>0.66527777777777775</v>
      </c>
      <c r="R533" t="s">
        <v>49</v>
      </c>
      <c r="S533" t="s">
        <v>4755</v>
      </c>
      <c r="T533" t="s">
        <v>4752</v>
      </c>
      <c r="U533">
        <v>147.72</v>
      </c>
      <c r="V533" t="s">
        <v>5764</v>
      </c>
      <c r="W533" t="s">
        <v>4968</v>
      </c>
      <c r="X533" t="s">
        <v>5304</v>
      </c>
      <c r="Y533" t="s">
        <v>4966</v>
      </c>
      <c r="Z533" t="s">
        <v>5305</v>
      </c>
      <c r="AA533" t="s">
        <v>5060</v>
      </c>
      <c r="AB533">
        <f>YEAR(Sales_Trans_2[[#This Row],[Transaction_Date]])</f>
        <v>2025</v>
      </c>
      <c r="AC533" t="str">
        <f>TEXT(Sales_Trans_2[[#This Row],[Transaction_Date]],"mmm")</f>
        <v>Dec</v>
      </c>
      <c r="AD533">
        <f>MONTH(Sales_Trans_2[[#This Row],[Transaction_Date]])</f>
        <v>12</v>
      </c>
      <c r="AE533" s="19">
        <f>IFERROR(Sales_Trans_2[[#This Row],[Profit]]/Sales_Trans_2[[#This Row],[Sales_Amount]],0)</f>
        <v>0.26069591118331981</v>
      </c>
      <c r="AF533" s="20" t="str">
        <f>IF(Sales_Trans_2[[#This Row],[Discount_Pct]]=0,"0%",
IF(Sales_Trans_2[[#This Row],[Discount_Pct]]&lt;=5,"1-5%",
IF(Sales_Trans_2[[#This Row],[Discount_Pct]]&lt;=10,"6-10%",
IF(Sales_Trans_2[[#This Row],[Discount_Pct]]&lt;=15,"11-15%","&gt;15%"))))</f>
        <v>0%</v>
      </c>
    </row>
    <row r="534" spans="1:32" x14ac:dyDescent="0.25">
      <c r="A534" t="s">
        <v>4402</v>
      </c>
      <c r="B534" s="10">
        <v>45850</v>
      </c>
      <c r="C534" t="s">
        <v>885</v>
      </c>
      <c r="D534" t="s">
        <v>905</v>
      </c>
      <c r="E534" t="s">
        <v>1289</v>
      </c>
      <c r="F534" t="s">
        <v>1220</v>
      </c>
      <c r="G534">
        <v>1</v>
      </c>
      <c r="H534">
        <v>464.41</v>
      </c>
      <c r="I534">
        <v>0</v>
      </c>
      <c r="J534">
        <v>0</v>
      </c>
      <c r="K534">
        <v>534.07000000000005</v>
      </c>
      <c r="L534">
        <v>397.69</v>
      </c>
      <c r="M534">
        <v>136.38</v>
      </c>
      <c r="N534" t="s">
        <v>133</v>
      </c>
      <c r="O534" t="s">
        <v>24</v>
      </c>
      <c r="P534" t="s">
        <v>25</v>
      </c>
      <c r="Q534">
        <v>0.80277777777777781</v>
      </c>
      <c r="R534" t="s">
        <v>27</v>
      </c>
      <c r="S534" t="s">
        <v>4686</v>
      </c>
      <c r="T534" t="s">
        <v>4672</v>
      </c>
      <c r="U534">
        <v>464.41</v>
      </c>
      <c r="V534" t="s">
        <v>5240</v>
      </c>
      <c r="W534" t="s">
        <v>4968</v>
      </c>
      <c r="X534" t="s">
        <v>5450</v>
      </c>
      <c r="Y534" t="s">
        <v>5007</v>
      </c>
      <c r="Z534" t="s">
        <v>5234</v>
      </c>
      <c r="AA534" t="s">
        <v>5060</v>
      </c>
      <c r="AB534">
        <f>YEAR(Sales_Trans_2[[#This Row],[Transaction_Date]])</f>
        <v>2025</v>
      </c>
      <c r="AC534" t="str">
        <f>TEXT(Sales_Trans_2[[#This Row],[Transaction_Date]],"mmm")</f>
        <v>Jul</v>
      </c>
      <c r="AD534">
        <f>MONTH(Sales_Trans_2[[#This Row],[Transaction_Date]])</f>
        <v>7</v>
      </c>
      <c r="AE534" s="19">
        <f>IFERROR(Sales_Trans_2[[#This Row],[Profit]]/Sales_Trans_2[[#This Row],[Sales_Amount]],0)</f>
        <v>0.25535978429793843</v>
      </c>
      <c r="AF534" s="20" t="str">
        <f>IF(Sales_Trans_2[[#This Row],[Discount_Pct]]=0,"0%",
IF(Sales_Trans_2[[#This Row],[Discount_Pct]]&lt;=5,"1-5%",
IF(Sales_Trans_2[[#This Row],[Discount_Pct]]&lt;=10,"6-10%",
IF(Sales_Trans_2[[#This Row],[Discount_Pct]]&lt;=15,"11-15%","&gt;15%"))))</f>
        <v>0%</v>
      </c>
    </row>
    <row r="535" spans="1:32" x14ac:dyDescent="0.25">
      <c r="A535" t="s">
        <v>2894</v>
      </c>
      <c r="B535" s="10">
        <v>45700</v>
      </c>
      <c r="C535" t="s">
        <v>1371</v>
      </c>
      <c r="D535" t="s">
        <v>708</v>
      </c>
      <c r="E535" t="s">
        <v>372</v>
      </c>
      <c r="F535" t="s">
        <v>373</v>
      </c>
      <c r="G535">
        <v>2</v>
      </c>
      <c r="H535">
        <v>474.19</v>
      </c>
      <c r="I535">
        <v>0</v>
      </c>
      <c r="J535">
        <v>0</v>
      </c>
      <c r="K535">
        <v>948.38</v>
      </c>
      <c r="L535">
        <v>687.78</v>
      </c>
      <c r="M535">
        <v>260.60000000000002</v>
      </c>
      <c r="N535" t="s">
        <v>68</v>
      </c>
      <c r="O535" t="s">
        <v>24</v>
      </c>
      <c r="P535" t="s">
        <v>25</v>
      </c>
      <c r="Q535">
        <v>0.42569444444444443</v>
      </c>
      <c r="R535" t="s">
        <v>49</v>
      </c>
      <c r="S535" t="s">
        <v>4751</v>
      </c>
      <c r="T535" t="s">
        <v>4752</v>
      </c>
      <c r="U535">
        <v>474.19</v>
      </c>
      <c r="V535" t="s">
        <v>5777</v>
      </c>
      <c r="W535" t="s">
        <v>4964</v>
      </c>
      <c r="X535" t="s">
        <v>5258</v>
      </c>
      <c r="Y535" t="s">
        <v>4966</v>
      </c>
      <c r="Z535" t="s">
        <v>5259</v>
      </c>
      <c r="AA535" t="s">
        <v>5060</v>
      </c>
      <c r="AB535">
        <f>YEAR(Sales_Trans_2[[#This Row],[Transaction_Date]])</f>
        <v>2025</v>
      </c>
      <c r="AC535" t="str">
        <f>TEXT(Sales_Trans_2[[#This Row],[Transaction_Date]],"mmm")</f>
        <v>Feb</v>
      </c>
      <c r="AD535">
        <f>MONTH(Sales_Trans_2[[#This Row],[Transaction_Date]])</f>
        <v>2</v>
      </c>
      <c r="AE535" s="19">
        <f>IFERROR(Sales_Trans_2[[#This Row],[Profit]]/Sales_Trans_2[[#This Row],[Sales_Amount]],0)</f>
        <v>0.27478436913473503</v>
      </c>
      <c r="AF535" s="20" t="str">
        <f>IF(Sales_Trans_2[[#This Row],[Discount_Pct]]=0,"0%",
IF(Sales_Trans_2[[#This Row],[Discount_Pct]]&lt;=5,"1-5%",
IF(Sales_Trans_2[[#This Row],[Discount_Pct]]&lt;=10,"6-10%",
IF(Sales_Trans_2[[#This Row],[Discount_Pct]]&lt;=15,"11-15%","&gt;15%"))))</f>
        <v>0%</v>
      </c>
    </row>
    <row r="536" spans="1:32" x14ac:dyDescent="0.25">
      <c r="A536" t="s">
        <v>3558</v>
      </c>
      <c r="B536" s="10">
        <v>45991</v>
      </c>
      <c r="C536" t="s">
        <v>181</v>
      </c>
      <c r="D536" t="s">
        <v>226</v>
      </c>
      <c r="E536" t="s">
        <v>2611</v>
      </c>
      <c r="F536" t="s">
        <v>2612</v>
      </c>
      <c r="G536">
        <v>3</v>
      </c>
      <c r="H536">
        <v>351.95</v>
      </c>
      <c r="I536">
        <v>0</v>
      </c>
      <c r="J536">
        <v>0</v>
      </c>
      <c r="K536">
        <v>1214.23</v>
      </c>
      <c r="L536">
        <v>665.16</v>
      </c>
      <c r="M536">
        <v>549.07000000000005</v>
      </c>
      <c r="N536" t="s">
        <v>47</v>
      </c>
      <c r="O536" t="s">
        <v>24</v>
      </c>
      <c r="P536" t="s">
        <v>25</v>
      </c>
      <c r="Q536">
        <v>0.77916666666666667</v>
      </c>
      <c r="R536" t="s">
        <v>27</v>
      </c>
      <c r="S536" t="s">
        <v>4786</v>
      </c>
      <c r="T536" t="s">
        <v>4776</v>
      </c>
      <c r="U536">
        <v>318.62</v>
      </c>
      <c r="V536" t="s">
        <v>5746</v>
      </c>
      <c r="W536" t="s">
        <v>4958</v>
      </c>
      <c r="X536" t="s">
        <v>5304</v>
      </c>
      <c r="Y536" t="s">
        <v>4966</v>
      </c>
      <c r="Z536" t="s">
        <v>5305</v>
      </c>
      <c r="AA536" t="s">
        <v>5060</v>
      </c>
      <c r="AB536">
        <f>YEAR(Sales_Trans_2[[#This Row],[Transaction_Date]])</f>
        <v>2025</v>
      </c>
      <c r="AC536" t="str">
        <f>TEXT(Sales_Trans_2[[#This Row],[Transaction_Date]],"mmm")</f>
        <v>Nov</v>
      </c>
      <c r="AD536">
        <f>MONTH(Sales_Trans_2[[#This Row],[Transaction_Date]])</f>
        <v>11</v>
      </c>
      <c r="AE536" s="19">
        <f>IFERROR(Sales_Trans_2[[#This Row],[Profit]]/Sales_Trans_2[[#This Row],[Sales_Amount]],0)</f>
        <v>0.45219604193604179</v>
      </c>
      <c r="AF536" s="20" t="str">
        <f>IF(Sales_Trans_2[[#This Row],[Discount_Pct]]=0,"0%",
IF(Sales_Trans_2[[#This Row],[Discount_Pct]]&lt;=5,"1-5%",
IF(Sales_Trans_2[[#This Row],[Discount_Pct]]&lt;=10,"6-10%",
IF(Sales_Trans_2[[#This Row],[Discount_Pct]]&lt;=15,"11-15%","&gt;15%"))))</f>
        <v>0%</v>
      </c>
    </row>
    <row r="537" spans="1:32" x14ac:dyDescent="0.25">
      <c r="A537" t="s">
        <v>2731</v>
      </c>
      <c r="B537" s="10">
        <v>45990</v>
      </c>
      <c r="C537" t="s">
        <v>1681</v>
      </c>
      <c r="D537" t="s">
        <v>802</v>
      </c>
      <c r="E537" t="s">
        <v>606</v>
      </c>
      <c r="F537" t="s">
        <v>1270</v>
      </c>
      <c r="G537">
        <v>4</v>
      </c>
      <c r="H537">
        <v>298.68</v>
      </c>
      <c r="I537">
        <v>0</v>
      </c>
      <c r="J537">
        <v>0</v>
      </c>
      <c r="K537">
        <v>1373.93</v>
      </c>
      <c r="L537">
        <v>1002.76</v>
      </c>
      <c r="M537">
        <v>371.17</v>
      </c>
      <c r="N537" t="s">
        <v>4971</v>
      </c>
      <c r="O537" t="s">
        <v>24</v>
      </c>
      <c r="P537" t="s">
        <v>25</v>
      </c>
      <c r="Q537">
        <v>0.65833333333333333</v>
      </c>
      <c r="R537" t="s">
        <v>27</v>
      </c>
      <c r="S537" t="s">
        <v>4850</v>
      </c>
      <c r="T537" t="s">
        <v>4847</v>
      </c>
      <c r="U537">
        <v>298.68</v>
      </c>
      <c r="V537" t="s">
        <v>5631</v>
      </c>
      <c r="W537" t="s">
        <v>4964</v>
      </c>
      <c r="X537" t="s">
        <v>5413</v>
      </c>
      <c r="Y537" t="s">
        <v>4970</v>
      </c>
      <c r="Z537" t="s">
        <v>5696</v>
      </c>
      <c r="AA537" t="s">
        <v>5060</v>
      </c>
      <c r="AB537">
        <f>YEAR(Sales_Trans_2[[#This Row],[Transaction_Date]])</f>
        <v>2025</v>
      </c>
      <c r="AC537" t="str">
        <f>TEXT(Sales_Trans_2[[#This Row],[Transaction_Date]],"mmm")</f>
        <v>Nov</v>
      </c>
      <c r="AD537">
        <f>MONTH(Sales_Trans_2[[#This Row],[Transaction_Date]])</f>
        <v>11</v>
      </c>
      <c r="AE537" s="19">
        <f>IFERROR(Sales_Trans_2[[#This Row],[Profit]]/Sales_Trans_2[[#This Row],[Sales_Amount]],0)</f>
        <v>0.27015204559184236</v>
      </c>
      <c r="AF537" s="20" t="str">
        <f>IF(Sales_Trans_2[[#This Row],[Discount_Pct]]=0,"0%",
IF(Sales_Trans_2[[#This Row],[Discount_Pct]]&lt;=5,"1-5%",
IF(Sales_Trans_2[[#This Row],[Discount_Pct]]&lt;=10,"6-10%",
IF(Sales_Trans_2[[#This Row],[Discount_Pct]]&lt;=15,"11-15%","&gt;15%"))))</f>
        <v>0%</v>
      </c>
    </row>
    <row r="538" spans="1:32" x14ac:dyDescent="0.25">
      <c r="A538" t="s">
        <v>2891</v>
      </c>
      <c r="B538" s="10">
        <v>45990</v>
      </c>
      <c r="C538" t="s">
        <v>1457</v>
      </c>
      <c r="D538" t="s">
        <v>1475</v>
      </c>
      <c r="E538" t="s">
        <v>478</v>
      </c>
      <c r="F538" t="s">
        <v>1834</v>
      </c>
      <c r="G538">
        <v>5</v>
      </c>
      <c r="H538">
        <v>207.09</v>
      </c>
      <c r="I538">
        <v>0</v>
      </c>
      <c r="J538">
        <v>0</v>
      </c>
      <c r="K538">
        <v>1190.77</v>
      </c>
      <c r="L538">
        <v>792.15</v>
      </c>
      <c r="M538">
        <v>398.62</v>
      </c>
      <c r="N538" t="s">
        <v>40</v>
      </c>
      <c r="O538" t="s">
        <v>24</v>
      </c>
      <c r="P538" t="s">
        <v>25</v>
      </c>
      <c r="Q538">
        <v>0.70763888888888893</v>
      </c>
      <c r="R538" t="s">
        <v>27</v>
      </c>
      <c r="S538" t="s">
        <v>4900</v>
      </c>
      <c r="T538" t="s">
        <v>4887</v>
      </c>
      <c r="U538">
        <v>183.39</v>
      </c>
      <c r="V538" t="s">
        <v>5588</v>
      </c>
      <c r="W538" t="s">
        <v>4958</v>
      </c>
      <c r="X538" t="s">
        <v>5136</v>
      </c>
      <c r="Y538" t="s">
        <v>4977</v>
      </c>
      <c r="Z538" t="s">
        <v>5252</v>
      </c>
      <c r="AA538" t="s">
        <v>5060</v>
      </c>
      <c r="AB538">
        <f>YEAR(Sales_Trans_2[[#This Row],[Transaction_Date]])</f>
        <v>2025</v>
      </c>
      <c r="AC538" t="str">
        <f>TEXT(Sales_Trans_2[[#This Row],[Transaction_Date]],"mmm")</f>
        <v>Nov</v>
      </c>
      <c r="AD538">
        <f>MONTH(Sales_Trans_2[[#This Row],[Transaction_Date]])</f>
        <v>11</v>
      </c>
      <c r="AE538" s="19">
        <f>IFERROR(Sales_Trans_2[[#This Row],[Profit]]/Sales_Trans_2[[#This Row],[Sales_Amount]],0)</f>
        <v>0.33475818168076121</v>
      </c>
      <c r="AF538" s="20" t="str">
        <f>IF(Sales_Trans_2[[#This Row],[Discount_Pct]]=0,"0%",
IF(Sales_Trans_2[[#This Row],[Discount_Pct]]&lt;=5,"1-5%",
IF(Sales_Trans_2[[#This Row],[Discount_Pct]]&lt;=10,"6-10%",
IF(Sales_Trans_2[[#This Row],[Discount_Pct]]&lt;=15,"11-15%","&gt;15%"))))</f>
        <v>0%</v>
      </c>
    </row>
    <row r="539" spans="1:32" x14ac:dyDescent="0.25">
      <c r="A539" t="s">
        <v>2492</v>
      </c>
      <c r="B539" s="10">
        <v>45989</v>
      </c>
      <c r="C539" t="s">
        <v>2255</v>
      </c>
      <c r="D539" t="s">
        <v>499</v>
      </c>
      <c r="E539" t="s">
        <v>53</v>
      </c>
      <c r="F539" t="s">
        <v>1032</v>
      </c>
      <c r="G539">
        <v>4</v>
      </c>
      <c r="H539">
        <v>401.06</v>
      </c>
      <c r="I539">
        <v>0</v>
      </c>
      <c r="J539">
        <v>0</v>
      </c>
      <c r="K539">
        <v>1604.24</v>
      </c>
      <c r="L539">
        <v>1389.88</v>
      </c>
      <c r="M539">
        <v>214.36</v>
      </c>
      <c r="N539" t="s">
        <v>68</v>
      </c>
      <c r="O539" t="s">
        <v>24</v>
      </c>
      <c r="P539" t="s">
        <v>25</v>
      </c>
      <c r="Q539">
        <v>0.61805555555555558</v>
      </c>
      <c r="R539" t="s">
        <v>49</v>
      </c>
      <c r="S539" t="s">
        <v>4816</v>
      </c>
      <c r="T539" t="s">
        <v>4847</v>
      </c>
      <c r="U539">
        <v>401.06</v>
      </c>
      <c r="V539" t="s">
        <v>5782</v>
      </c>
      <c r="W539" t="s">
        <v>4968</v>
      </c>
      <c r="X539" t="s">
        <v>5350</v>
      </c>
      <c r="Y539" t="s">
        <v>4970</v>
      </c>
      <c r="Z539" t="s">
        <v>5059</v>
      </c>
      <c r="AA539" t="s">
        <v>5060</v>
      </c>
      <c r="AB539">
        <f>YEAR(Sales_Trans_2[[#This Row],[Transaction_Date]])</f>
        <v>2025</v>
      </c>
      <c r="AC539" t="str">
        <f>TEXT(Sales_Trans_2[[#This Row],[Transaction_Date]],"mmm")</f>
        <v>Nov</v>
      </c>
      <c r="AD539">
        <f>MONTH(Sales_Trans_2[[#This Row],[Transaction_Date]])</f>
        <v>11</v>
      </c>
      <c r="AE539" s="19">
        <f>IFERROR(Sales_Trans_2[[#This Row],[Profit]]/Sales_Trans_2[[#This Row],[Sales_Amount]],0)</f>
        <v>0.13362090460280257</v>
      </c>
      <c r="AF539" s="20" t="str">
        <f>IF(Sales_Trans_2[[#This Row],[Discount_Pct]]=0,"0%",
IF(Sales_Trans_2[[#This Row],[Discount_Pct]]&lt;=5,"1-5%",
IF(Sales_Trans_2[[#This Row],[Discount_Pct]]&lt;=10,"6-10%",
IF(Sales_Trans_2[[#This Row],[Discount_Pct]]&lt;=15,"11-15%","&gt;15%"))))</f>
        <v>0%</v>
      </c>
    </row>
    <row r="540" spans="1:32" x14ac:dyDescent="0.25">
      <c r="A540" t="s">
        <v>3495</v>
      </c>
      <c r="B540" s="10">
        <v>45989</v>
      </c>
      <c r="C540" t="s">
        <v>2506</v>
      </c>
      <c r="D540" t="s">
        <v>314</v>
      </c>
      <c r="E540" t="s">
        <v>778</v>
      </c>
      <c r="F540" t="s">
        <v>979</v>
      </c>
      <c r="G540">
        <v>6</v>
      </c>
      <c r="H540">
        <v>355.35</v>
      </c>
      <c r="I540">
        <v>0</v>
      </c>
      <c r="J540">
        <v>0</v>
      </c>
      <c r="K540">
        <v>2132.1</v>
      </c>
      <c r="L540">
        <v>1483.5</v>
      </c>
      <c r="M540">
        <v>648.6</v>
      </c>
      <c r="N540" t="s">
        <v>68</v>
      </c>
      <c r="O540" t="s">
        <v>24</v>
      </c>
      <c r="P540" t="s">
        <v>25</v>
      </c>
      <c r="Q540">
        <v>0.67152777777777772</v>
      </c>
      <c r="R540" t="s">
        <v>49</v>
      </c>
      <c r="S540" t="s">
        <v>4707</v>
      </c>
      <c r="T540" t="s">
        <v>4703</v>
      </c>
      <c r="U540">
        <v>329.69</v>
      </c>
      <c r="V540" t="s">
        <v>5550</v>
      </c>
      <c r="W540" t="s">
        <v>4958</v>
      </c>
      <c r="X540" t="s">
        <v>5431</v>
      </c>
      <c r="Y540" t="s">
        <v>4966</v>
      </c>
      <c r="Z540" t="s">
        <v>5432</v>
      </c>
      <c r="AA540" t="s">
        <v>5060</v>
      </c>
      <c r="AB540">
        <f>YEAR(Sales_Trans_2[[#This Row],[Transaction_Date]])</f>
        <v>2025</v>
      </c>
      <c r="AC540" t="str">
        <f>TEXT(Sales_Trans_2[[#This Row],[Transaction_Date]],"mmm")</f>
        <v>Nov</v>
      </c>
      <c r="AD540">
        <f>MONTH(Sales_Trans_2[[#This Row],[Transaction_Date]])</f>
        <v>11</v>
      </c>
      <c r="AE540" s="19">
        <f>IFERROR(Sales_Trans_2[[#This Row],[Profit]]/Sales_Trans_2[[#This Row],[Sales_Amount]],0)</f>
        <v>0.30420711974110037</v>
      </c>
      <c r="AF540" s="20" t="str">
        <f>IF(Sales_Trans_2[[#This Row],[Discount_Pct]]=0,"0%",
IF(Sales_Trans_2[[#This Row],[Discount_Pct]]&lt;=5,"1-5%",
IF(Sales_Trans_2[[#This Row],[Discount_Pct]]&lt;=10,"6-10%",
IF(Sales_Trans_2[[#This Row],[Discount_Pct]]&lt;=15,"11-15%","&gt;15%"))))</f>
        <v>0%</v>
      </c>
    </row>
    <row r="541" spans="1:32" x14ac:dyDescent="0.25">
      <c r="A541" t="s">
        <v>3717</v>
      </c>
      <c r="B541" s="10">
        <v>45984</v>
      </c>
      <c r="C541" t="s">
        <v>398</v>
      </c>
      <c r="D541" t="s">
        <v>459</v>
      </c>
      <c r="E541" t="s">
        <v>2478</v>
      </c>
      <c r="F541" t="s">
        <v>1881</v>
      </c>
      <c r="G541">
        <v>3</v>
      </c>
      <c r="H541">
        <v>71.290000000000006</v>
      </c>
      <c r="I541">
        <v>0</v>
      </c>
      <c r="J541">
        <v>0</v>
      </c>
      <c r="K541">
        <v>245.95</v>
      </c>
      <c r="L541">
        <v>178.11</v>
      </c>
      <c r="M541">
        <v>67.84</v>
      </c>
      <c r="N541" t="s">
        <v>68</v>
      </c>
      <c r="O541" t="s">
        <v>24</v>
      </c>
      <c r="P541" t="s">
        <v>25</v>
      </c>
      <c r="Q541">
        <v>0.73819444444444449</v>
      </c>
      <c r="R541" t="s">
        <v>27</v>
      </c>
      <c r="S541" t="s">
        <v>4838</v>
      </c>
      <c r="T541" t="s">
        <v>4828</v>
      </c>
      <c r="U541">
        <v>71.290000000000006</v>
      </c>
      <c r="V541" t="s">
        <v>5757</v>
      </c>
      <c r="W541" t="s">
        <v>4964</v>
      </c>
      <c r="X541" t="s">
        <v>5247</v>
      </c>
      <c r="Y541" t="s">
        <v>4966</v>
      </c>
      <c r="Z541" t="s">
        <v>5245</v>
      </c>
      <c r="AA541" t="s">
        <v>5060</v>
      </c>
      <c r="AB541">
        <f>YEAR(Sales_Trans_2[[#This Row],[Transaction_Date]])</f>
        <v>2025</v>
      </c>
      <c r="AC541" t="str">
        <f>TEXT(Sales_Trans_2[[#This Row],[Transaction_Date]],"mmm")</f>
        <v>Nov</v>
      </c>
      <c r="AD541">
        <f>MONTH(Sales_Trans_2[[#This Row],[Transaction_Date]])</f>
        <v>11</v>
      </c>
      <c r="AE541" s="19">
        <f>IFERROR(Sales_Trans_2[[#This Row],[Profit]]/Sales_Trans_2[[#This Row],[Sales_Amount]],0)</f>
        <v>0.27582842041065259</v>
      </c>
      <c r="AF541" s="20" t="str">
        <f>IF(Sales_Trans_2[[#This Row],[Discount_Pct]]=0,"0%",
IF(Sales_Trans_2[[#This Row],[Discount_Pct]]&lt;=5,"1-5%",
IF(Sales_Trans_2[[#This Row],[Discount_Pct]]&lt;=10,"6-10%",
IF(Sales_Trans_2[[#This Row],[Discount_Pct]]&lt;=15,"11-15%","&gt;15%"))))</f>
        <v>0%</v>
      </c>
    </row>
    <row r="542" spans="1:32" x14ac:dyDescent="0.25">
      <c r="A542" t="s">
        <v>3995</v>
      </c>
      <c r="B542" s="10">
        <v>45982</v>
      </c>
      <c r="C542" t="s">
        <v>1948</v>
      </c>
      <c r="D542" t="s">
        <v>119</v>
      </c>
      <c r="E542" t="s">
        <v>681</v>
      </c>
      <c r="F542" t="s">
        <v>2194</v>
      </c>
      <c r="G542">
        <v>3</v>
      </c>
      <c r="H542">
        <v>141.82</v>
      </c>
      <c r="I542">
        <v>0</v>
      </c>
      <c r="J542">
        <v>0</v>
      </c>
      <c r="K542">
        <v>425.46</v>
      </c>
      <c r="L542">
        <v>347.73</v>
      </c>
      <c r="M542">
        <v>77.73</v>
      </c>
      <c r="N542" t="s">
        <v>68</v>
      </c>
      <c r="O542" t="s">
        <v>24</v>
      </c>
      <c r="P542" t="s">
        <v>25</v>
      </c>
      <c r="Q542">
        <v>0.43263888888888891</v>
      </c>
      <c r="R542" t="s">
        <v>49</v>
      </c>
      <c r="S542" t="s">
        <v>4722</v>
      </c>
      <c r="T542" t="s">
        <v>4703</v>
      </c>
      <c r="U542">
        <v>141.11000000000001</v>
      </c>
      <c r="V542" t="s">
        <v>5340</v>
      </c>
      <c r="W542" t="s">
        <v>4958</v>
      </c>
      <c r="X542" t="s">
        <v>5455</v>
      </c>
      <c r="Y542" t="s">
        <v>4970</v>
      </c>
      <c r="Z542" t="s">
        <v>5380</v>
      </c>
      <c r="AA542" t="s">
        <v>5060</v>
      </c>
      <c r="AB542">
        <f>YEAR(Sales_Trans_2[[#This Row],[Transaction_Date]])</f>
        <v>2025</v>
      </c>
      <c r="AC542" t="str">
        <f>TEXT(Sales_Trans_2[[#This Row],[Transaction_Date]],"mmm")</f>
        <v>Nov</v>
      </c>
      <c r="AD542">
        <f>MONTH(Sales_Trans_2[[#This Row],[Transaction_Date]])</f>
        <v>11</v>
      </c>
      <c r="AE542" s="19">
        <f>IFERROR(Sales_Trans_2[[#This Row],[Profit]]/Sales_Trans_2[[#This Row],[Sales_Amount]],0)</f>
        <v>0.1826963756874912</v>
      </c>
      <c r="AF542" s="20" t="str">
        <f>IF(Sales_Trans_2[[#This Row],[Discount_Pct]]=0,"0%",
IF(Sales_Trans_2[[#This Row],[Discount_Pct]]&lt;=5,"1-5%",
IF(Sales_Trans_2[[#This Row],[Discount_Pct]]&lt;=10,"6-10%",
IF(Sales_Trans_2[[#This Row],[Discount_Pct]]&lt;=15,"11-15%","&gt;15%"))))</f>
        <v>0%</v>
      </c>
    </row>
    <row r="543" spans="1:32" x14ac:dyDescent="0.25">
      <c r="A543" t="s">
        <v>2291</v>
      </c>
      <c r="B543" s="10">
        <v>45979</v>
      </c>
      <c r="C543" t="s">
        <v>722</v>
      </c>
      <c r="D543" t="s">
        <v>113</v>
      </c>
      <c r="E543" t="s">
        <v>1059</v>
      </c>
      <c r="F543" t="s">
        <v>304</v>
      </c>
      <c r="G543">
        <v>6</v>
      </c>
      <c r="H543">
        <v>271.95999999999998</v>
      </c>
      <c r="I543">
        <v>0</v>
      </c>
      <c r="J543">
        <v>0</v>
      </c>
      <c r="K543">
        <v>1631.76</v>
      </c>
      <c r="L543">
        <v>1144.44</v>
      </c>
      <c r="M543">
        <v>487.32</v>
      </c>
      <c r="N543" t="s">
        <v>68</v>
      </c>
      <c r="O543" t="s">
        <v>24</v>
      </c>
      <c r="P543" t="s">
        <v>25</v>
      </c>
      <c r="Q543">
        <v>0.5805555555555556</v>
      </c>
      <c r="R543" t="s">
        <v>49</v>
      </c>
      <c r="S543" t="s">
        <v>4907</v>
      </c>
      <c r="T543" t="s">
        <v>4908</v>
      </c>
      <c r="U543">
        <v>253.11</v>
      </c>
      <c r="V543" t="s">
        <v>5822</v>
      </c>
      <c r="W543" t="s">
        <v>4958</v>
      </c>
      <c r="X543" t="s">
        <v>5101</v>
      </c>
      <c r="Y543" t="s">
        <v>4970</v>
      </c>
      <c r="Z543" t="s">
        <v>5099</v>
      </c>
      <c r="AA543" t="s">
        <v>5060</v>
      </c>
      <c r="AB543">
        <f>YEAR(Sales_Trans_2[[#This Row],[Transaction_Date]])</f>
        <v>2025</v>
      </c>
      <c r="AC543" t="str">
        <f>TEXT(Sales_Trans_2[[#This Row],[Transaction_Date]],"mmm")</f>
        <v>Nov</v>
      </c>
      <c r="AD543">
        <f>MONTH(Sales_Trans_2[[#This Row],[Transaction_Date]])</f>
        <v>11</v>
      </c>
      <c r="AE543" s="19">
        <f>IFERROR(Sales_Trans_2[[#This Row],[Profit]]/Sales_Trans_2[[#This Row],[Sales_Amount]],0)</f>
        <v>0.2986468598323283</v>
      </c>
      <c r="AF543" s="20" t="str">
        <f>IF(Sales_Trans_2[[#This Row],[Discount_Pct]]=0,"0%",
IF(Sales_Trans_2[[#This Row],[Discount_Pct]]&lt;=5,"1-5%",
IF(Sales_Trans_2[[#This Row],[Discount_Pct]]&lt;=10,"6-10%",
IF(Sales_Trans_2[[#This Row],[Discount_Pct]]&lt;=15,"11-15%","&gt;15%"))))</f>
        <v>0%</v>
      </c>
    </row>
    <row r="544" spans="1:32" x14ac:dyDescent="0.25">
      <c r="A544" t="s">
        <v>1723</v>
      </c>
      <c r="B544" s="10">
        <v>45974</v>
      </c>
      <c r="C544" t="s">
        <v>1724</v>
      </c>
      <c r="D544" t="s">
        <v>214</v>
      </c>
      <c r="E544" t="s">
        <v>1403</v>
      </c>
      <c r="F544" t="s">
        <v>1404</v>
      </c>
      <c r="G544">
        <v>5</v>
      </c>
      <c r="H544">
        <v>147.97</v>
      </c>
      <c r="I544">
        <v>0</v>
      </c>
      <c r="J544">
        <v>0</v>
      </c>
      <c r="K544">
        <v>739.85</v>
      </c>
      <c r="L544">
        <v>564</v>
      </c>
      <c r="M544">
        <v>175.85</v>
      </c>
      <c r="N544" t="s">
        <v>40</v>
      </c>
      <c r="O544" t="s">
        <v>24</v>
      </c>
      <c r="P544" t="s">
        <v>25</v>
      </c>
      <c r="Q544">
        <v>0.41041666666666665</v>
      </c>
      <c r="R544" t="s">
        <v>49</v>
      </c>
      <c r="S544" t="s">
        <v>4764</v>
      </c>
      <c r="T544" t="s">
        <v>4752</v>
      </c>
      <c r="U544">
        <v>147.97</v>
      </c>
      <c r="V544" t="s">
        <v>5848</v>
      </c>
      <c r="W544" t="s">
        <v>4968</v>
      </c>
      <c r="X544" t="s">
        <v>5559</v>
      </c>
      <c r="Y544" t="s">
        <v>5007</v>
      </c>
      <c r="Z544" t="s">
        <v>5560</v>
      </c>
      <c r="AA544" t="s">
        <v>5060</v>
      </c>
      <c r="AB544">
        <f>YEAR(Sales_Trans_2[[#This Row],[Transaction_Date]])</f>
        <v>2025</v>
      </c>
      <c r="AC544" t="str">
        <f>TEXT(Sales_Trans_2[[#This Row],[Transaction_Date]],"mmm")</f>
        <v>Nov</v>
      </c>
      <c r="AD544">
        <f>MONTH(Sales_Trans_2[[#This Row],[Transaction_Date]])</f>
        <v>11</v>
      </c>
      <c r="AE544" s="19">
        <f>IFERROR(Sales_Trans_2[[#This Row],[Profit]]/Sales_Trans_2[[#This Row],[Sales_Amount]],0)</f>
        <v>0.23768331418530783</v>
      </c>
      <c r="AF544" s="20" t="str">
        <f>IF(Sales_Trans_2[[#This Row],[Discount_Pct]]=0,"0%",
IF(Sales_Trans_2[[#This Row],[Discount_Pct]]&lt;=5,"1-5%",
IF(Sales_Trans_2[[#This Row],[Discount_Pct]]&lt;=10,"6-10%",
IF(Sales_Trans_2[[#This Row],[Discount_Pct]]&lt;=15,"11-15%","&gt;15%"))))</f>
        <v>0%</v>
      </c>
    </row>
    <row r="545" spans="1:32" x14ac:dyDescent="0.25">
      <c r="A545" t="s">
        <v>1989</v>
      </c>
      <c r="B545" s="10">
        <v>45880</v>
      </c>
      <c r="C545" t="s">
        <v>1990</v>
      </c>
      <c r="D545" t="s">
        <v>1991</v>
      </c>
      <c r="E545" t="s">
        <v>519</v>
      </c>
      <c r="F545" t="s">
        <v>520</v>
      </c>
      <c r="G545">
        <v>1</v>
      </c>
      <c r="H545">
        <v>352.51</v>
      </c>
      <c r="I545">
        <v>0</v>
      </c>
      <c r="J545">
        <v>0</v>
      </c>
      <c r="K545">
        <v>405.39</v>
      </c>
      <c r="L545">
        <v>260.06</v>
      </c>
      <c r="M545">
        <v>145.33000000000001</v>
      </c>
      <c r="N545" t="s">
        <v>40</v>
      </c>
      <c r="O545" t="s">
        <v>24</v>
      </c>
      <c r="P545" t="s">
        <v>25</v>
      </c>
      <c r="Q545">
        <v>0.6020833333333333</v>
      </c>
      <c r="R545" t="s">
        <v>27</v>
      </c>
      <c r="S545" t="s">
        <v>4933</v>
      </c>
      <c r="T545" t="s">
        <v>4930</v>
      </c>
      <c r="U545">
        <v>352.51</v>
      </c>
      <c r="V545" t="s">
        <v>5434</v>
      </c>
      <c r="W545" t="s">
        <v>4964</v>
      </c>
      <c r="X545" t="s">
        <v>5214</v>
      </c>
      <c r="Y545" t="s">
        <v>4966</v>
      </c>
      <c r="Z545" t="s">
        <v>5242</v>
      </c>
      <c r="AA545" t="s">
        <v>5060</v>
      </c>
      <c r="AB545">
        <f>YEAR(Sales_Trans_2[[#This Row],[Transaction_Date]])</f>
        <v>2025</v>
      </c>
      <c r="AC545" t="str">
        <f>TEXT(Sales_Trans_2[[#This Row],[Transaction_Date]],"mmm")</f>
        <v>Aug</v>
      </c>
      <c r="AD545">
        <f>MONTH(Sales_Trans_2[[#This Row],[Transaction_Date]])</f>
        <v>8</v>
      </c>
      <c r="AE545" s="19">
        <f>IFERROR(Sales_Trans_2[[#This Row],[Profit]]/Sales_Trans_2[[#This Row],[Sales_Amount]],0)</f>
        <v>0.35849428944966577</v>
      </c>
      <c r="AF545" s="20" t="str">
        <f>IF(Sales_Trans_2[[#This Row],[Discount_Pct]]=0,"0%",
IF(Sales_Trans_2[[#This Row],[Discount_Pct]]&lt;=5,"1-5%",
IF(Sales_Trans_2[[#This Row],[Discount_Pct]]&lt;=10,"6-10%",
IF(Sales_Trans_2[[#This Row],[Discount_Pct]]&lt;=15,"11-15%","&gt;15%"))))</f>
        <v>0%</v>
      </c>
    </row>
    <row r="546" spans="1:32" x14ac:dyDescent="0.25">
      <c r="A546" t="s">
        <v>2714</v>
      </c>
      <c r="B546" s="10">
        <v>45880</v>
      </c>
      <c r="C546" t="s">
        <v>2715</v>
      </c>
      <c r="D546" t="s">
        <v>708</v>
      </c>
      <c r="E546" t="s">
        <v>700</v>
      </c>
      <c r="F546" t="s">
        <v>239</v>
      </c>
      <c r="G546">
        <v>4</v>
      </c>
      <c r="H546">
        <v>474.19</v>
      </c>
      <c r="I546">
        <v>0</v>
      </c>
      <c r="J546">
        <v>0</v>
      </c>
      <c r="K546">
        <v>2181.27</v>
      </c>
      <c r="L546">
        <v>1375.56</v>
      </c>
      <c r="M546">
        <v>805.71</v>
      </c>
      <c r="N546" t="s">
        <v>47</v>
      </c>
      <c r="O546" t="s">
        <v>24</v>
      </c>
      <c r="P546" t="s">
        <v>25</v>
      </c>
      <c r="Q546">
        <v>0.65416666666666667</v>
      </c>
      <c r="R546" t="s">
        <v>27</v>
      </c>
      <c r="S546" t="s">
        <v>4751</v>
      </c>
      <c r="T546" t="s">
        <v>4752</v>
      </c>
      <c r="U546">
        <v>474.19</v>
      </c>
      <c r="V546" t="s">
        <v>5859</v>
      </c>
      <c r="W546" t="s">
        <v>4968</v>
      </c>
      <c r="X546" t="s">
        <v>5015</v>
      </c>
      <c r="Y546" t="s">
        <v>4966</v>
      </c>
      <c r="Z546" t="s">
        <v>5231</v>
      </c>
      <c r="AA546" t="s">
        <v>5060</v>
      </c>
      <c r="AB546">
        <f>YEAR(Sales_Trans_2[[#This Row],[Transaction_Date]])</f>
        <v>2025</v>
      </c>
      <c r="AC546" t="str">
        <f>TEXT(Sales_Trans_2[[#This Row],[Transaction_Date]],"mmm")</f>
        <v>Aug</v>
      </c>
      <c r="AD546">
        <f>MONTH(Sales_Trans_2[[#This Row],[Transaction_Date]])</f>
        <v>8</v>
      </c>
      <c r="AE546" s="19">
        <f>IFERROR(Sales_Trans_2[[#This Row],[Profit]]/Sales_Trans_2[[#This Row],[Sales_Amount]],0)</f>
        <v>0.36937655585965978</v>
      </c>
      <c r="AF546" s="20" t="str">
        <f>IF(Sales_Trans_2[[#This Row],[Discount_Pct]]=0,"0%",
IF(Sales_Trans_2[[#This Row],[Discount_Pct]]&lt;=5,"1-5%",
IF(Sales_Trans_2[[#This Row],[Discount_Pct]]&lt;=10,"6-10%",
IF(Sales_Trans_2[[#This Row],[Discount_Pct]]&lt;=15,"11-15%","&gt;15%"))))</f>
        <v>0%</v>
      </c>
    </row>
    <row r="547" spans="1:32" x14ac:dyDescent="0.25">
      <c r="A547" t="s">
        <v>3966</v>
      </c>
      <c r="B547" s="10">
        <v>45788</v>
      </c>
      <c r="C547" t="s">
        <v>413</v>
      </c>
      <c r="D547" t="s">
        <v>314</v>
      </c>
      <c r="E547" t="s">
        <v>840</v>
      </c>
      <c r="F547" t="s">
        <v>1463</v>
      </c>
      <c r="G547">
        <v>7</v>
      </c>
      <c r="H547">
        <v>368.32</v>
      </c>
      <c r="I547">
        <v>0</v>
      </c>
      <c r="J547">
        <v>0</v>
      </c>
      <c r="K547">
        <v>2578.2399999999998</v>
      </c>
      <c r="L547">
        <v>1730.75</v>
      </c>
      <c r="M547">
        <v>847.49</v>
      </c>
      <c r="N547" t="s">
        <v>23</v>
      </c>
      <c r="O547" t="s">
        <v>24</v>
      </c>
      <c r="P547" t="s">
        <v>25</v>
      </c>
      <c r="Q547">
        <v>0.79305555555555551</v>
      </c>
      <c r="R547" t="s">
        <v>49</v>
      </c>
      <c r="S547" t="s">
        <v>4707</v>
      </c>
      <c r="T547" t="s">
        <v>4703</v>
      </c>
      <c r="U547">
        <v>329.69</v>
      </c>
      <c r="V547" t="s">
        <v>5812</v>
      </c>
      <c r="W547" t="s">
        <v>4958</v>
      </c>
      <c r="X547" t="s">
        <v>5442</v>
      </c>
      <c r="Y547" t="s">
        <v>5011</v>
      </c>
      <c r="Z547" t="s">
        <v>5300</v>
      </c>
      <c r="AA547" t="s">
        <v>5060</v>
      </c>
      <c r="AB547">
        <f>YEAR(Sales_Trans_2[[#This Row],[Transaction_Date]])</f>
        <v>2025</v>
      </c>
      <c r="AC547" t="str">
        <f>TEXT(Sales_Trans_2[[#This Row],[Transaction_Date]],"mmm")</f>
        <v>May</v>
      </c>
      <c r="AD547">
        <f>MONTH(Sales_Trans_2[[#This Row],[Transaction_Date]])</f>
        <v>5</v>
      </c>
      <c r="AE547" s="19">
        <f>IFERROR(Sales_Trans_2[[#This Row],[Profit]]/Sales_Trans_2[[#This Row],[Sales_Amount]],0)</f>
        <v>0.32870873153779323</v>
      </c>
      <c r="AF547" s="20" t="str">
        <f>IF(Sales_Trans_2[[#This Row],[Discount_Pct]]=0,"0%",
IF(Sales_Trans_2[[#This Row],[Discount_Pct]]&lt;=5,"1-5%",
IF(Sales_Trans_2[[#This Row],[Discount_Pct]]&lt;=10,"6-10%",
IF(Sales_Trans_2[[#This Row],[Discount_Pct]]&lt;=15,"11-15%","&gt;15%"))))</f>
        <v>0%</v>
      </c>
    </row>
    <row r="548" spans="1:32" x14ac:dyDescent="0.25">
      <c r="A548" t="s">
        <v>339</v>
      </c>
      <c r="B548" s="10">
        <v>45758</v>
      </c>
      <c r="C548" t="s">
        <v>340</v>
      </c>
      <c r="D548" t="s">
        <v>119</v>
      </c>
      <c r="E548" t="s">
        <v>53</v>
      </c>
      <c r="F548" t="s">
        <v>143</v>
      </c>
      <c r="G548">
        <v>2</v>
      </c>
      <c r="H548">
        <v>141.11000000000001</v>
      </c>
      <c r="I548">
        <v>0</v>
      </c>
      <c r="J548">
        <v>0</v>
      </c>
      <c r="K548">
        <v>282.22000000000003</v>
      </c>
      <c r="L548">
        <v>231.82</v>
      </c>
      <c r="M548">
        <v>50.4</v>
      </c>
      <c r="N548" t="s">
        <v>133</v>
      </c>
      <c r="O548" t="s">
        <v>24</v>
      </c>
      <c r="P548" t="s">
        <v>25</v>
      </c>
      <c r="Q548">
        <v>0.47083333333333333</v>
      </c>
      <c r="R548" t="s">
        <v>49</v>
      </c>
      <c r="S548" t="s">
        <v>4722</v>
      </c>
      <c r="T548" t="s">
        <v>4703</v>
      </c>
      <c r="U548">
        <v>141.11000000000001</v>
      </c>
      <c r="V548" t="s">
        <v>5014</v>
      </c>
      <c r="W548" t="s">
        <v>4964</v>
      </c>
      <c r="X548" t="s">
        <v>5308</v>
      </c>
      <c r="Y548" t="s">
        <v>4966</v>
      </c>
      <c r="Z548" t="s">
        <v>5059</v>
      </c>
      <c r="AA548" t="s">
        <v>5060</v>
      </c>
      <c r="AB548">
        <f>YEAR(Sales_Trans_2[[#This Row],[Transaction_Date]])</f>
        <v>2025</v>
      </c>
      <c r="AC548" t="str">
        <f>TEXT(Sales_Trans_2[[#This Row],[Transaction_Date]],"mmm")</f>
        <v>Apr</v>
      </c>
      <c r="AD548">
        <f>MONTH(Sales_Trans_2[[#This Row],[Transaction_Date]])</f>
        <v>4</v>
      </c>
      <c r="AE548" s="19">
        <f>IFERROR(Sales_Trans_2[[#This Row],[Profit]]/Sales_Trans_2[[#This Row],[Sales_Amount]],0)</f>
        <v>0.17858408333923886</v>
      </c>
      <c r="AF548" s="20" t="str">
        <f>IF(Sales_Trans_2[[#This Row],[Discount_Pct]]=0,"0%",
IF(Sales_Trans_2[[#This Row],[Discount_Pct]]&lt;=5,"1-5%",
IF(Sales_Trans_2[[#This Row],[Discount_Pct]]&lt;=10,"6-10%",
IF(Sales_Trans_2[[#This Row],[Discount_Pct]]&lt;=15,"11-15%","&gt;15%"))))</f>
        <v>0%</v>
      </c>
    </row>
    <row r="549" spans="1:32" x14ac:dyDescent="0.25">
      <c r="A549" t="s">
        <v>128</v>
      </c>
      <c r="B549" s="10">
        <v>45668</v>
      </c>
      <c r="C549" t="s">
        <v>129</v>
      </c>
      <c r="D549" t="s">
        <v>130</v>
      </c>
      <c r="E549" t="s">
        <v>131</v>
      </c>
      <c r="F549" t="s">
        <v>132</v>
      </c>
      <c r="G549">
        <v>4</v>
      </c>
      <c r="H549">
        <v>425.83</v>
      </c>
      <c r="I549">
        <v>0</v>
      </c>
      <c r="J549">
        <v>0</v>
      </c>
      <c r="K549">
        <v>1958.82</v>
      </c>
      <c r="L549">
        <v>1172.2</v>
      </c>
      <c r="M549">
        <v>786.62</v>
      </c>
      <c r="N549" t="s">
        <v>133</v>
      </c>
      <c r="O549" t="s">
        <v>24</v>
      </c>
      <c r="P549" t="s">
        <v>25</v>
      </c>
      <c r="Q549">
        <v>0.47083333333333333</v>
      </c>
      <c r="R549" t="s">
        <v>27</v>
      </c>
      <c r="S549" t="s">
        <v>4923</v>
      </c>
      <c r="T549" t="s">
        <v>4908</v>
      </c>
      <c r="U549">
        <v>379.12</v>
      </c>
      <c r="V549" t="s">
        <v>5649</v>
      </c>
      <c r="W549" t="s">
        <v>4958</v>
      </c>
      <c r="X549" t="s">
        <v>5593</v>
      </c>
      <c r="Y549" t="s">
        <v>5007</v>
      </c>
      <c r="Z549" t="s">
        <v>5076</v>
      </c>
      <c r="AA549" t="s">
        <v>5060</v>
      </c>
      <c r="AB549">
        <f>YEAR(Sales_Trans_2[[#This Row],[Transaction_Date]])</f>
        <v>2025</v>
      </c>
      <c r="AC549" t="str">
        <f>TEXT(Sales_Trans_2[[#This Row],[Transaction_Date]],"mmm")</f>
        <v>Jan</v>
      </c>
      <c r="AD549">
        <f>MONTH(Sales_Trans_2[[#This Row],[Transaction_Date]])</f>
        <v>1</v>
      </c>
      <c r="AE549" s="19">
        <f>IFERROR(Sales_Trans_2[[#This Row],[Profit]]/Sales_Trans_2[[#This Row],[Sales_Amount]],0)</f>
        <v>0.40157850134264506</v>
      </c>
      <c r="AF549" s="20" t="str">
        <f>IF(Sales_Trans_2[[#This Row],[Discount_Pct]]=0,"0%",
IF(Sales_Trans_2[[#This Row],[Discount_Pct]]&lt;=5,"1-5%",
IF(Sales_Trans_2[[#This Row],[Discount_Pct]]&lt;=10,"6-10%",
IF(Sales_Trans_2[[#This Row],[Discount_Pct]]&lt;=15,"11-15%","&gt;15%"))))</f>
        <v>0%</v>
      </c>
    </row>
    <row r="550" spans="1:32" x14ac:dyDescent="0.25">
      <c r="A550" t="s">
        <v>4353</v>
      </c>
      <c r="B550" s="10">
        <v>45668</v>
      </c>
      <c r="C550" t="s">
        <v>4047</v>
      </c>
      <c r="D550" t="s">
        <v>308</v>
      </c>
      <c r="E550" t="s">
        <v>131</v>
      </c>
      <c r="F550" t="s">
        <v>787</v>
      </c>
      <c r="G550">
        <v>1</v>
      </c>
      <c r="H550">
        <v>455.79</v>
      </c>
      <c r="I550">
        <v>0</v>
      </c>
      <c r="J550">
        <v>0</v>
      </c>
      <c r="K550">
        <v>524.16</v>
      </c>
      <c r="L550">
        <v>282.88</v>
      </c>
      <c r="M550">
        <v>241.28</v>
      </c>
      <c r="N550" t="s">
        <v>40</v>
      </c>
      <c r="O550" t="s">
        <v>24</v>
      </c>
      <c r="P550" t="s">
        <v>25</v>
      </c>
      <c r="Q550">
        <v>0.49722222222222223</v>
      </c>
      <c r="R550" t="s">
        <v>27</v>
      </c>
      <c r="S550" t="s">
        <v>4660</v>
      </c>
      <c r="T550" t="s">
        <v>4636</v>
      </c>
      <c r="U550">
        <v>455.79</v>
      </c>
      <c r="V550" t="s">
        <v>5879</v>
      </c>
      <c r="W550" t="s">
        <v>4964</v>
      </c>
      <c r="X550" t="s">
        <v>5045</v>
      </c>
      <c r="Y550" t="s">
        <v>4966</v>
      </c>
      <c r="Z550" t="s">
        <v>5076</v>
      </c>
      <c r="AA550" t="s">
        <v>5060</v>
      </c>
      <c r="AB550">
        <f>YEAR(Sales_Trans_2[[#This Row],[Transaction_Date]])</f>
        <v>2025</v>
      </c>
      <c r="AC550" t="str">
        <f>TEXT(Sales_Trans_2[[#This Row],[Transaction_Date]],"mmm")</f>
        <v>Jan</v>
      </c>
      <c r="AD550">
        <f>MONTH(Sales_Trans_2[[#This Row],[Transaction_Date]])</f>
        <v>1</v>
      </c>
      <c r="AE550" s="19">
        <f>IFERROR(Sales_Trans_2[[#This Row],[Profit]]/Sales_Trans_2[[#This Row],[Sales_Amount]],0)</f>
        <v>0.46031746031746035</v>
      </c>
      <c r="AF550" s="20" t="str">
        <f>IF(Sales_Trans_2[[#This Row],[Discount_Pct]]=0,"0%",
IF(Sales_Trans_2[[#This Row],[Discount_Pct]]&lt;=5,"1-5%",
IF(Sales_Trans_2[[#This Row],[Discount_Pct]]&lt;=10,"6-10%",
IF(Sales_Trans_2[[#This Row],[Discount_Pct]]&lt;=15,"11-15%","&gt;15%"))))</f>
        <v>0%</v>
      </c>
    </row>
    <row r="551" spans="1:32" x14ac:dyDescent="0.25">
      <c r="A551" t="s">
        <v>4152</v>
      </c>
      <c r="B551" s="10">
        <v>45960</v>
      </c>
      <c r="C551" t="s">
        <v>559</v>
      </c>
      <c r="D551" t="s">
        <v>30</v>
      </c>
      <c r="E551" t="s">
        <v>478</v>
      </c>
      <c r="F551" t="s">
        <v>1834</v>
      </c>
      <c r="G551">
        <v>6</v>
      </c>
      <c r="H551">
        <v>481.85</v>
      </c>
      <c r="I551">
        <v>0</v>
      </c>
      <c r="J551">
        <v>0</v>
      </c>
      <c r="K551">
        <v>2891.1</v>
      </c>
      <c r="L551">
        <v>2280.48</v>
      </c>
      <c r="M551">
        <v>610.62</v>
      </c>
      <c r="N551" t="s">
        <v>133</v>
      </c>
      <c r="O551" t="s">
        <v>24</v>
      </c>
      <c r="P551" t="s">
        <v>25</v>
      </c>
      <c r="Q551">
        <v>0.63611111111111107</v>
      </c>
      <c r="R551" t="s">
        <v>49</v>
      </c>
      <c r="S551" t="s">
        <v>4691</v>
      </c>
      <c r="T551" t="s">
        <v>4672</v>
      </c>
      <c r="U551">
        <v>448.94</v>
      </c>
      <c r="V551" t="s">
        <v>5016</v>
      </c>
      <c r="W551" t="s">
        <v>4958</v>
      </c>
      <c r="X551" t="s">
        <v>5136</v>
      </c>
      <c r="Y551" t="s">
        <v>4977</v>
      </c>
      <c r="Z551" t="s">
        <v>5252</v>
      </c>
      <c r="AA551" t="s">
        <v>5060</v>
      </c>
      <c r="AB551">
        <f>YEAR(Sales_Trans_2[[#This Row],[Transaction_Date]])</f>
        <v>2025</v>
      </c>
      <c r="AC551" t="str">
        <f>TEXT(Sales_Trans_2[[#This Row],[Transaction_Date]],"mmm")</f>
        <v>Oct</v>
      </c>
      <c r="AD551">
        <f>MONTH(Sales_Trans_2[[#This Row],[Transaction_Date]])</f>
        <v>10</v>
      </c>
      <c r="AE551" s="19">
        <f>IFERROR(Sales_Trans_2[[#This Row],[Profit]]/Sales_Trans_2[[#This Row],[Sales_Amount]],0)</f>
        <v>0.2112068070976445</v>
      </c>
      <c r="AF551" s="20" t="str">
        <f>IF(Sales_Trans_2[[#This Row],[Discount_Pct]]=0,"0%",
IF(Sales_Trans_2[[#This Row],[Discount_Pct]]&lt;=5,"1-5%",
IF(Sales_Trans_2[[#This Row],[Discount_Pct]]&lt;=10,"6-10%",
IF(Sales_Trans_2[[#This Row],[Discount_Pct]]&lt;=15,"11-15%","&gt;15%"))))</f>
        <v>0%</v>
      </c>
    </row>
    <row r="552" spans="1:32" x14ac:dyDescent="0.25">
      <c r="A552" t="s">
        <v>583</v>
      </c>
      <c r="B552" s="10">
        <v>45959</v>
      </c>
      <c r="C552" t="s">
        <v>453</v>
      </c>
      <c r="D552" t="s">
        <v>432</v>
      </c>
      <c r="E552" t="s">
        <v>584</v>
      </c>
      <c r="F552" t="s">
        <v>585</v>
      </c>
      <c r="G552">
        <v>8</v>
      </c>
      <c r="H552">
        <v>348.9</v>
      </c>
      <c r="I552">
        <v>0</v>
      </c>
      <c r="J552">
        <v>0</v>
      </c>
      <c r="K552">
        <v>2791.2</v>
      </c>
      <c r="L552">
        <v>2011.36</v>
      </c>
      <c r="M552">
        <v>779.84</v>
      </c>
      <c r="N552" t="s">
        <v>68</v>
      </c>
      <c r="O552" t="s">
        <v>24</v>
      </c>
      <c r="P552" t="s">
        <v>25</v>
      </c>
      <c r="Q552">
        <v>0.61805555555555558</v>
      </c>
      <c r="R552" t="s">
        <v>49</v>
      </c>
      <c r="S552" t="s">
        <v>4841</v>
      </c>
      <c r="T552" t="s">
        <v>4828</v>
      </c>
      <c r="U552">
        <v>305.67</v>
      </c>
      <c r="V552" t="s">
        <v>5055</v>
      </c>
      <c r="W552" t="s">
        <v>4958</v>
      </c>
      <c r="X552" t="s">
        <v>5752</v>
      </c>
      <c r="Y552" t="s">
        <v>5007</v>
      </c>
      <c r="Z552" t="s">
        <v>5226</v>
      </c>
      <c r="AA552" t="s">
        <v>5060</v>
      </c>
      <c r="AB552">
        <f>YEAR(Sales_Trans_2[[#This Row],[Transaction_Date]])</f>
        <v>2025</v>
      </c>
      <c r="AC552" t="str">
        <f>TEXT(Sales_Trans_2[[#This Row],[Transaction_Date]],"mmm")</f>
        <v>Oct</v>
      </c>
      <c r="AD552">
        <f>MONTH(Sales_Trans_2[[#This Row],[Transaction_Date]])</f>
        <v>10</v>
      </c>
      <c r="AE552" s="19">
        <f>IFERROR(Sales_Trans_2[[#This Row],[Profit]]/Sales_Trans_2[[#This Row],[Sales_Amount]],0)</f>
        <v>0.27939237603897971</v>
      </c>
      <c r="AF552" s="20" t="str">
        <f>IF(Sales_Trans_2[[#This Row],[Discount_Pct]]=0,"0%",
IF(Sales_Trans_2[[#This Row],[Discount_Pct]]&lt;=5,"1-5%",
IF(Sales_Trans_2[[#This Row],[Discount_Pct]]&lt;=10,"6-10%",
IF(Sales_Trans_2[[#This Row],[Discount_Pct]]&lt;=15,"11-15%","&gt;15%"))))</f>
        <v>0%</v>
      </c>
    </row>
    <row r="553" spans="1:32" x14ac:dyDescent="0.25">
      <c r="A553" t="s">
        <v>2468</v>
      </c>
      <c r="B553" s="10">
        <v>45959</v>
      </c>
      <c r="C553" t="s">
        <v>2405</v>
      </c>
      <c r="D553" t="s">
        <v>1010</v>
      </c>
      <c r="E553" t="s">
        <v>1398</v>
      </c>
      <c r="F553" t="s">
        <v>2418</v>
      </c>
      <c r="G553">
        <v>4</v>
      </c>
      <c r="H553">
        <v>261.55</v>
      </c>
      <c r="I553">
        <v>0</v>
      </c>
      <c r="J553">
        <v>0</v>
      </c>
      <c r="K553">
        <v>1046.2</v>
      </c>
      <c r="L553">
        <v>860.12</v>
      </c>
      <c r="M553">
        <v>186.08</v>
      </c>
      <c r="N553" t="s">
        <v>133</v>
      </c>
      <c r="O553" t="s">
        <v>24</v>
      </c>
      <c r="P553" t="s">
        <v>25</v>
      </c>
      <c r="Q553">
        <v>0.78472222222222221</v>
      </c>
      <c r="R553" t="s">
        <v>49</v>
      </c>
      <c r="S553" t="s">
        <v>4821</v>
      </c>
      <c r="T553" t="s">
        <v>4805</v>
      </c>
      <c r="U553">
        <v>261.55</v>
      </c>
      <c r="V553" t="s">
        <v>5887</v>
      </c>
      <c r="W553" t="s">
        <v>4964</v>
      </c>
      <c r="X553" t="s">
        <v>5401</v>
      </c>
      <c r="Y553" t="s">
        <v>4966</v>
      </c>
      <c r="Z553" t="s">
        <v>5256</v>
      </c>
      <c r="AA553" t="s">
        <v>5060</v>
      </c>
      <c r="AB553">
        <f>YEAR(Sales_Trans_2[[#This Row],[Transaction_Date]])</f>
        <v>2025</v>
      </c>
      <c r="AC553" t="str">
        <f>TEXT(Sales_Trans_2[[#This Row],[Transaction_Date]],"mmm")</f>
        <v>Oct</v>
      </c>
      <c r="AD553">
        <f>MONTH(Sales_Trans_2[[#This Row],[Transaction_Date]])</f>
        <v>10</v>
      </c>
      <c r="AE553" s="19">
        <f>IFERROR(Sales_Trans_2[[#This Row],[Profit]]/Sales_Trans_2[[#This Row],[Sales_Amount]],0)</f>
        <v>0.17786274134964633</v>
      </c>
      <c r="AF553" s="20" t="str">
        <f>IF(Sales_Trans_2[[#This Row],[Discount_Pct]]=0,"0%",
IF(Sales_Trans_2[[#This Row],[Discount_Pct]]&lt;=5,"1-5%",
IF(Sales_Trans_2[[#This Row],[Discount_Pct]]&lt;=10,"6-10%",
IF(Sales_Trans_2[[#This Row],[Discount_Pct]]&lt;=15,"11-15%","&gt;15%"))))</f>
        <v>0%</v>
      </c>
    </row>
    <row r="554" spans="1:32" x14ac:dyDescent="0.25">
      <c r="A554" t="s">
        <v>3309</v>
      </c>
      <c r="B554" s="10">
        <v>45958</v>
      </c>
      <c r="C554" t="s">
        <v>3310</v>
      </c>
      <c r="D554" t="s">
        <v>119</v>
      </c>
      <c r="E554" t="s">
        <v>835</v>
      </c>
      <c r="F554" t="s">
        <v>705</v>
      </c>
      <c r="G554">
        <v>3</v>
      </c>
      <c r="H554">
        <v>141.11000000000001</v>
      </c>
      <c r="I554">
        <v>0</v>
      </c>
      <c r="J554">
        <v>0</v>
      </c>
      <c r="K554">
        <v>423.33</v>
      </c>
      <c r="L554">
        <v>347.73</v>
      </c>
      <c r="M554">
        <v>75.599999999999994</v>
      </c>
      <c r="N554" t="s">
        <v>133</v>
      </c>
      <c r="O554" t="s">
        <v>24</v>
      </c>
      <c r="P554" t="s">
        <v>25</v>
      </c>
      <c r="Q554">
        <v>0.54513888888888884</v>
      </c>
      <c r="R554" t="s">
        <v>49</v>
      </c>
      <c r="S554" t="s">
        <v>4722</v>
      </c>
      <c r="T554" t="s">
        <v>4703</v>
      </c>
      <c r="U554">
        <v>141.11000000000001</v>
      </c>
      <c r="V554" t="s">
        <v>5100</v>
      </c>
      <c r="W554" t="s">
        <v>4964</v>
      </c>
      <c r="X554" t="s">
        <v>5388</v>
      </c>
      <c r="Y554" t="s">
        <v>4966</v>
      </c>
      <c r="Z554" t="s">
        <v>5567</v>
      </c>
      <c r="AA554" t="s">
        <v>5060</v>
      </c>
      <c r="AB554">
        <f>YEAR(Sales_Trans_2[[#This Row],[Transaction_Date]])</f>
        <v>2025</v>
      </c>
      <c r="AC554" t="str">
        <f>TEXT(Sales_Trans_2[[#This Row],[Transaction_Date]],"mmm")</f>
        <v>Oct</v>
      </c>
      <c r="AD554">
        <f>MONTH(Sales_Trans_2[[#This Row],[Transaction_Date]])</f>
        <v>10</v>
      </c>
      <c r="AE554" s="19">
        <f>IFERROR(Sales_Trans_2[[#This Row],[Profit]]/Sales_Trans_2[[#This Row],[Sales_Amount]],0)</f>
        <v>0.17858408333923889</v>
      </c>
      <c r="AF554" s="20" t="str">
        <f>IF(Sales_Trans_2[[#This Row],[Discount_Pct]]=0,"0%",
IF(Sales_Trans_2[[#This Row],[Discount_Pct]]&lt;=5,"1-5%",
IF(Sales_Trans_2[[#This Row],[Discount_Pct]]&lt;=10,"6-10%",
IF(Sales_Trans_2[[#This Row],[Discount_Pct]]&lt;=15,"11-15%","&gt;15%"))))</f>
        <v>0%</v>
      </c>
    </row>
    <row r="555" spans="1:32" x14ac:dyDescent="0.25">
      <c r="A555" t="s">
        <v>1717</v>
      </c>
      <c r="B555" s="10">
        <v>45955</v>
      </c>
      <c r="C555" t="s">
        <v>43</v>
      </c>
      <c r="D555" t="s">
        <v>905</v>
      </c>
      <c r="E555" t="s">
        <v>131</v>
      </c>
      <c r="F555" t="s">
        <v>1718</v>
      </c>
      <c r="G555">
        <v>3</v>
      </c>
      <c r="H555">
        <v>464.41</v>
      </c>
      <c r="I555">
        <v>0</v>
      </c>
      <c r="J555">
        <v>0</v>
      </c>
      <c r="K555">
        <v>1602.21</v>
      </c>
      <c r="L555">
        <v>1193.07</v>
      </c>
      <c r="M555">
        <v>409.14</v>
      </c>
      <c r="N555" t="s">
        <v>68</v>
      </c>
      <c r="O555" t="s">
        <v>24</v>
      </c>
      <c r="P555" t="s">
        <v>25</v>
      </c>
      <c r="Q555">
        <v>0.83819444444444446</v>
      </c>
      <c r="R555" t="s">
        <v>27</v>
      </c>
      <c r="S555" t="s">
        <v>4686</v>
      </c>
      <c r="T555" t="s">
        <v>4672</v>
      </c>
      <c r="U555">
        <v>464.41</v>
      </c>
      <c r="V555" t="s">
        <v>5898</v>
      </c>
      <c r="W555" t="s">
        <v>4968</v>
      </c>
      <c r="X555" t="s">
        <v>5899</v>
      </c>
      <c r="Y555" t="s">
        <v>4966</v>
      </c>
      <c r="Z555" t="s">
        <v>5076</v>
      </c>
      <c r="AA555" t="s">
        <v>5060</v>
      </c>
      <c r="AB555">
        <f>YEAR(Sales_Trans_2[[#This Row],[Transaction_Date]])</f>
        <v>2025</v>
      </c>
      <c r="AC555" t="str">
        <f>TEXT(Sales_Trans_2[[#This Row],[Transaction_Date]],"mmm")</f>
        <v>Oct</v>
      </c>
      <c r="AD555">
        <f>MONTH(Sales_Trans_2[[#This Row],[Transaction_Date]])</f>
        <v>10</v>
      </c>
      <c r="AE555" s="19">
        <f>IFERROR(Sales_Trans_2[[#This Row],[Profit]]/Sales_Trans_2[[#This Row],[Sales_Amount]],0)</f>
        <v>0.25535978429793849</v>
      </c>
      <c r="AF555" s="20" t="str">
        <f>IF(Sales_Trans_2[[#This Row],[Discount_Pct]]=0,"0%",
IF(Sales_Trans_2[[#This Row],[Discount_Pct]]&lt;=5,"1-5%",
IF(Sales_Trans_2[[#This Row],[Discount_Pct]]&lt;=10,"6-10%",
IF(Sales_Trans_2[[#This Row],[Discount_Pct]]&lt;=15,"11-15%","&gt;15%"))))</f>
        <v>0%</v>
      </c>
    </row>
    <row r="556" spans="1:32" x14ac:dyDescent="0.25">
      <c r="A556" t="s">
        <v>3085</v>
      </c>
      <c r="B556" s="10">
        <v>45952</v>
      </c>
      <c r="C556" t="s">
        <v>469</v>
      </c>
      <c r="D556" t="s">
        <v>2958</v>
      </c>
      <c r="E556" t="s">
        <v>1448</v>
      </c>
      <c r="F556" t="s">
        <v>3086</v>
      </c>
      <c r="G556">
        <v>6</v>
      </c>
      <c r="H556">
        <v>464.24</v>
      </c>
      <c r="I556">
        <v>0</v>
      </c>
      <c r="J556">
        <v>0</v>
      </c>
      <c r="K556">
        <v>2785.44</v>
      </c>
      <c r="L556">
        <v>1885.56</v>
      </c>
      <c r="M556">
        <v>899.88</v>
      </c>
      <c r="N556" t="s">
        <v>23</v>
      </c>
      <c r="O556" t="s">
        <v>24</v>
      </c>
      <c r="P556" t="s">
        <v>25</v>
      </c>
      <c r="Q556">
        <v>0.64444444444444449</v>
      </c>
      <c r="R556" t="s">
        <v>49</v>
      </c>
      <c r="S556" t="s">
        <v>4813</v>
      </c>
      <c r="T556" t="s">
        <v>4805</v>
      </c>
      <c r="U556">
        <v>414.29</v>
      </c>
      <c r="V556" t="s">
        <v>5409</v>
      </c>
      <c r="W556" t="s">
        <v>4958</v>
      </c>
      <c r="X556" t="s">
        <v>5768</v>
      </c>
      <c r="Y556" t="s">
        <v>5007</v>
      </c>
      <c r="Z556" t="s">
        <v>5603</v>
      </c>
      <c r="AA556" t="s">
        <v>5060</v>
      </c>
      <c r="AB556">
        <f>YEAR(Sales_Trans_2[[#This Row],[Transaction_Date]])</f>
        <v>2025</v>
      </c>
      <c r="AC556" t="str">
        <f>TEXT(Sales_Trans_2[[#This Row],[Transaction_Date]],"mmm")</f>
        <v>Oct</v>
      </c>
      <c r="AD556">
        <f>MONTH(Sales_Trans_2[[#This Row],[Transaction_Date]])</f>
        <v>10</v>
      </c>
      <c r="AE556" s="19">
        <f>IFERROR(Sales_Trans_2[[#This Row],[Profit]]/Sales_Trans_2[[#This Row],[Sales_Amount]],0)</f>
        <v>0.32306565569532997</v>
      </c>
      <c r="AF556" s="20" t="str">
        <f>IF(Sales_Trans_2[[#This Row],[Discount_Pct]]=0,"0%",
IF(Sales_Trans_2[[#This Row],[Discount_Pct]]&lt;=5,"1-5%",
IF(Sales_Trans_2[[#This Row],[Discount_Pct]]&lt;=10,"6-10%",
IF(Sales_Trans_2[[#This Row],[Discount_Pct]]&lt;=15,"11-15%","&gt;15%"))))</f>
        <v>0%</v>
      </c>
    </row>
    <row r="557" spans="1:32" x14ac:dyDescent="0.25">
      <c r="A557" t="s">
        <v>2697</v>
      </c>
      <c r="B557" s="10">
        <v>45948</v>
      </c>
      <c r="C557" t="s">
        <v>1577</v>
      </c>
      <c r="D557" t="s">
        <v>186</v>
      </c>
      <c r="E557" t="s">
        <v>53</v>
      </c>
      <c r="F557" t="s">
        <v>1310</v>
      </c>
      <c r="G557">
        <v>4</v>
      </c>
      <c r="H557">
        <v>240.52</v>
      </c>
      <c r="I557">
        <v>0</v>
      </c>
      <c r="J557">
        <v>0</v>
      </c>
      <c r="K557">
        <v>1106.3900000000001</v>
      </c>
      <c r="L557">
        <v>708.12</v>
      </c>
      <c r="M557">
        <v>398.27</v>
      </c>
      <c r="N557" t="s">
        <v>23</v>
      </c>
      <c r="O557" t="s">
        <v>24</v>
      </c>
      <c r="P557" t="s">
        <v>25</v>
      </c>
      <c r="Q557">
        <v>0.74305555555555558</v>
      </c>
      <c r="R557" t="s">
        <v>27</v>
      </c>
      <c r="S557" t="s">
        <v>4724</v>
      </c>
      <c r="T557" t="s">
        <v>4703</v>
      </c>
      <c r="U557">
        <v>217.42</v>
      </c>
      <c r="V557" t="s">
        <v>5662</v>
      </c>
      <c r="W557" t="s">
        <v>4958</v>
      </c>
      <c r="X557" t="s">
        <v>5377</v>
      </c>
      <c r="Y557" t="s">
        <v>4970</v>
      </c>
      <c r="Z557" t="s">
        <v>5059</v>
      </c>
      <c r="AA557" t="s">
        <v>5060</v>
      </c>
      <c r="AB557">
        <f>YEAR(Sales_Trans_2[[#This Row],[Transaction_Date]])</f>
        <v>2025</v>
      </c>
      <c r="AC557" t="str">
        <f>TEXT(Sales_Trans_2[[#This Row],[Transaction_Date]],"mmm")</f>
        <v>Oct</v>
      </c>
      <c r="AD557">
        <f>MONTH(Sales_Trans_2[[#This Row],[Transaction_Date]])</f>
        <v>10</v>
      </c>
      <c r="AE557" s="19">
        <f>IFERROR(Sales_Trans_2[[#This Row],[Profit]]/Sales_Trans_2[[#This Row],[Sales_Amount]],0)</f>
        <v>0.3599725232512947</v>
      </c>
      <c r="AF557" s="20" t="str">
        <f>IF(Sales_Trans_2[[#This Row],[Discount_Pct]]=0,"0%",
IF(Sales_Trans_2[[#This Row],[Discount_Pct]]&lt;=5,"1-5%",
IF(Sales_Trans_2[[#This Row],[Discount_Pct]]&lt;=10,"6-10%",
IF(Sales_Trans_2[[#This Row],[Discount_Pct]]&lt;=15,"11-15%","&gt;15%"))))</f>
        <v>0%</v>
      </c>
    </row>
    <row r="558" spans="1:32" x14ac:dyDescent="0.25">
      <c r="A558" t="s">
        <v>2072</v>
      </c>
      <c r="B558" s="10">
        <v>45947</v>
      </c>
      <c r="C558" t="s">
        <v>458</v>
      </c>
      <c r="D558" t="s">
        <v>518</v>
      </c>
      <c r="E558" t="s">
        <v>131</v>
      </c>
      <c r="F558" t="s">
        <v>132</v>
      </c>
      <c r="G558">
        <v>0</v>
      </c>
      <c r="H558">
        <v>404.97</v>
      </c>
      <c r="I558">
        <v>0</v>
      </c>
      <c r="J558">
        <v>0</v>
      </c>
      <c r="K558">
        <v>1619.88</v>
      </c>
      <c r="L558">
        <v>1364.96</v>
      </c>
      <c r="M558">
        <v>254.92</v>
      </c>
      <c r="N558" t="s">
        <v>47</v>
      </c>
      <c r="O558" t="s">
        <v>24</v>
      </c>
      <c r="P558" t="s">
        <v>25</v>
      </c>
      <c r="Q558">
        <v>0.80763888888888891</v>
      </c>
      <c r="R558" t="s">
        <v>49</v>
      </c>
      <c r="S558" t="s">
        <v>4840</v>
      </c>
      <c r="T558" t="s">
        <v>4828</v>
      </c>
      <c r="U558">
        <v>404.97</v>
      </c>
      <c r="V558" t="s">
        <v>5368</v>
      </c>
      <c r="W558" t="s">
        <v>4968</v>
      </c>
      <c r="X558" t="s">
        <v>5593</v>
      </c>
      <c r="Y558" t="s">
        <v>5007</v>
      </c>
      <c r="Z558" t="s">
        <v>5076</v>
      </c>
      <c r="AA558" t="s">
        <v>5060</v>
      </c>
      <c r="AB558">
        <f>YEAR(Sales_Trans_2[[#This Row],[Transaction_Date]])</f>
        <v>2025</v>
      </c>
      <c r="AC558" t="str">
        <f>TEXT(Sales_Trans_2[[#This Row],[Transaction_Date]],"mmm")</f>
        <v>Oct</v>
      </c>
      <c r="AD558">
        <f>MONTH(Sales_Trans_2[[#This Row],[Transaction_Date]])</f>
        <v>10</v>
      </c>
      <c r="AE558" s="19">
        <f>IFERROR(Sales_Trans_2[[#This Row],[Profit]]/Sales_Trans_2[[#This Row],[Sales_Amount]],0)</f>
        <v>0.15736968170481763</v>
      </c>
      <c r="AF558" s="20" t="str">
        <f>IF(Sales_Trans_2[[#This Row],[Discount_Pct]]=0,"0%",
IF(Sales_Trans_2[[#This Row],[Discount_Pct]]&lt;=5,"1-5%",
IF(Sales_Trans_2[[#This Row],[Discount_Pct]]&lt;=10,"6-10%",
IF(Sales_Trans_2[[#This Row],[Discount_Pct]]&lt;=15,"11-15%","&gt;15%"))))</f>
        <v>0%</v>
      </c>
    </row>
    <row r="559" spans="1:32" x14ac:dyDescent="0.25">
      <c r="A559" t="s">
        <v>4534</v>
      </c>
      <c r="B559" s="10">
        <v>45947</v>
      </c>
      <c r="C559" t="s">
        <v>3817</v>
      </c>
      <c r="D559" t="s">
        <v>220</v>
      </c>
      <c r="E559" t="s">
        <v>728</v>
      </c>
      <c r="F559" t="s">
        <v>729</v>
      </c>
      <c r="G559">
        <v>1</v>
      </c>
      <c r="H559">
        <v>332.74</v>
      </c>
      <c r="I559">
        <v>0</v>
      </c>
      <c r="J559">
        <v>0</v>
      </c>
      <c r="K559">
        <v>332.74</v>
      </c>
      <c r="L559">
        <v>205.27</v>
      </c>
      <c r="M559">
        <v>127.47</v>
      </c>
      <c r="N559" t="s">
        <v>23</v>
      </c>
      <c r="O559" t="s">
        <v>24</v>
      </c>
      <c r="P559" t="s">
        <v>25</v>
      </c>
      <c r="Q559">
        <v>0.78611111111111109</v>
      </c>
      <c r="R559" t="s">
        <v>49</v>
      </c>
      <c r="S559" t="s">
        <v>4653</v>
      </c>
      <c r="T559" t="s">
        <v>4636</v>
      </c>
      <c r="U559">
        <v>332.74</v>
      </c>
      <c r="V559" t="s">
        <v>5919</v>
      </c>
      <c r="W559" t="s">
        <v>4964</v>
      </c>
      <c r="X559" t="s">
        <v>5381</v>
      </c>
      <c r="Y559" t="s">
        <v>5018</v>
      </c>
      <c r="Z559" t="s">
        <v>5236</v>
      </c>
      <c r="AA559" t="s">
        <v>5060</v>
      </c>
      <c r="AB559">
        <f>YEAR(Sales_Trans_2[[#This Row],[Transaction_Date]])</f>
        <v>2025</v>
      </c>
      <c r="AC559" t="str">
        <f>TEXT(Sales_Trans_2[[#This Row],[Transaction_Date]],"mmm")</f>
        <v>Oct</v>
      </c>
      <c r="AD559">
        <f>MONTH(Sales_Trans_2[[#This Row],[Transaction_Date]])</f>
        <v>10</v>
      </c>
      <c r="AE559" s="19">
        <f>IFERROR(Sales_Trans_2[[#This Row],[Profit]]/Sales_Trans_2[[#This Row],[Sales_Amount]],0)</f>
        <v>0.38309190358838729</v>
      </c>
      <c r="AF559" s="20" t="str">
        <f>IF(Sales_Trans_2[[#This Row],[Discount_Pct]]=0,"0%",
IF(Sales_Trans_2[[#This Row],[Discount_Pct]]&lt;=5,"1-5%",
IF(Sales_Trans_2[[#This Row],[Discount_Pct]]&lt;=10,"6-10%",
IF(Sales_Trans_2[[#This Row],[Discount_Pct]]&lt;=15,"11-15%","&gt;15%"))))</f>
        <v>0%</v>
      </c>
    </row>
    <row r="560" spans="1:32" x14ac:dyDescent="0.25">
      <c r="A560" t="s">
        <v>2593</v>
      </c>
      <c r="B560" s="10">
        <v>45946</v>
      </c>
      <c r="C560" t="s">
        <v>643</v>
      </c>
      <c r="D560" t="s">
        <v>77</v>
      </c>
      <c r="E560" t="s">
        <v>2594</v>
      </c>
      <c r="F560" t="s">
        <v>239</v>
      </c>
      <c r="G560">
        <v>4</v>
      </c>
      <c r="H560">
        <v>131.03</v>
      </c>
      <c r="I560">
        <v>0</v>
      </c>
      <c r="J560">
        <v>0</v>
      </c>
      <c r="K560">
        <v>524.12</v>
      </c>
      <c r="L560">
        <v>469.08</v>
      </c>
      <c r="M560">
        <v>55.04</v>
      </c>
      <c r="N560" t="s">
        <v>40</v>
      </c>
      <c r="O560" t="s">
        <v>24</v>
      </c>
      <c r="P560" t="s">
        <v>25</v>
      </c>
      <c r="Q560">
        <v>0.84166666666666667</v>
      </c>
      <c r="R560" t="s">
        <v>49</v>
      </c>
      <c r="S560" t="s">
        <v>4863</v>
      </c>
      <c r="T560" t="s">
        <v>4864</v>
      </c>
      <c r="U560">
        <v>131.03</v>
      </c>
      <c r="V560" t="s">
        <v>5828</v>
      </c>
      <c r="W560" t="s">
        <v>4968</v>
      </c>
      <c r="X560" t="s">
        <v>5015</v>
      </c>
      <c r="Y560" t="s">
        <v>4966</v>
      </c>
      <c r="Z560" t="s">
        <v>5223</v>
      </c>
      <c r="AA560" t="s">
        <v>5060</v>
      </c>
      <c r="AB560">
        <f>YEAR(Sales_Trans_2[[#This Row],[Transaction_Date]])</f>
        <v>2025</v>
      </c>
      <c r="AC560" t="str">
        <f>TEXT(Sales_Trans_2[[#This Row],[Transaction_Date]],"mmm")</f>
        <v>Oct</v>
      </c>
      <c r="AD560">
        <f>MONTH(Sales_Trans_2[[#This Row],[Transaction_Date]])</f>
        <v>10</v>
      </c>
      <c r="AE560" s="19">
        <f>IFERROR(Sales_Trans_2[[#This Row],[Profit]]/Sales_Trans_2[[#This Row],[Sales_Amount]],0)</f>
        <v>0.10501411890406777</v>
      </c>
      <c r="AF560" s="20" t="str">
        <f>IF(Sales_Trans_2[[#This Row],[Discount_Pct]]=0,"0%",
IF(Sales_Trans_2[[#This Row],[Discount_Pct]]&lt;=5,"1-5%",
IF(Sales_Trans_2[[#This Row],[Discount_Pct]]&lt;=10,"6-10%",
IF(Sales_Trans_2[[#This Row],[Discount_Pct]]&lt;=15,"11-15%","&gt;15%"))))</f>
        <v>0%</v>
      </c>
    </row>
    <row r="561" spans="1:32" x14ac:dyDescent="0.25">
      <c r="A561" t="s">
        <v>3205</v>
      </c>
      <c r="B561" s="10">
        <v>45944</v>
      </c>
      <c r="C561" t="s">
        <v>1943</v>
      </c>
      <c r="D561" t="s">
        <v>1668</v>
      </c>
      <c r="E561" t="s">
        <v>53</v>
      </c>
      <c r="F561" t="s">
        <v>1622</v>
      </c>
      <c r="G561">
        <v>3</v>
      </c>
      <c r="H561">
        <v>242.22</v>
      </c>
      <c r="I561">
        <v>0</v>
      </c>
      <c r="J561">
        <v>0</v>
      </c>
      <c r="K561">
        <v>726.66</v>
      </c>
      <c r="L561">
        <v>558.12</v>
      </c>
      <c r="M561">
        <v>168.54</v>
      </c>
      <c r="N561" t="s">
        <v>40</v>
      </c>
      <c r="O561" t="s">
        <v>24</v>
      </c>
      <c r="P561" t="s">
        <v>25</v>
      </c>
      <c r="Q561">
        <v>0.48749999999999999</v>
      </c>
      <c r="R561" t="s">
        <v>49</v>
      </c>
      <c r="S561" t="s">
        <v>4941</v>
      </c>
      <c r="T561" t="s">
        <v>4930</v>
      </c>
      <c r="U561">
        <v>242.22</v>
      </c>
      <c r="V561" t="s">
        <v>4993</v>
      </c>
      <c r="W561" t="s">
        <v>4968</v>
      </c>
      <c r="X561" t="s">
        <v>5048</v>
      </c>
      <c r="Y561" t="s">
        <v>5011</v>
      </c>
      <c r="Z561" t="s">
        <v>5059</v>
      </c>
      <c r="AA561" t="s">
        <v>5060</v>
      </c>
      <c r="AB561">
        <f>YEAR(Sales_Trans_2[[#This Row],[Transaction_Date]])</f>
        <v>2025</v>
      </c>
      <c r="AC561" t="str">
        <f>TEXT(Sales_Trans_2[[#This Row],[Transaction_Date]],"mmm")</f>
        <v>Oct</v>
      </c>
      <c r="AD561">
        <f>MONTH(Sales_Trans_2[[#This Row],[Transaction_Date]])</f>
        <v>10</v>
      </c>
      <c r="AE561" s="19">
        <f>IFERROR(Sales_Trans_2[[#This Row],[Profit]]/Sales_Trans_2[[#This Row],[Sales_Amount]],0)</f>
        <v>0.2319379076872265</v>
      </c>
      <c r="AF561" s="20" t="str">
        <f>IF(Sales_Trans_2[[#This Row],[Discount_Pct]]=0,"0%",
IF(Sales_Trans_2[[#This Row],[Discount_Pct]]&lt;=5,"1-5%",
IF(Sales_Trans_2[[#This Row],[Discount_Pct]]&lt;=10,"6-10%",
IF(Sales_Trans_2[[#This Row],[Discount_Pct]]&lt;=15,"11-15%","&gt;15%"))))</f>
        <v>0%</v>
      </c>
    </row>
    <row r="562" spans="1:32" x14ac:dyDescent="0.25">
      <c r="A562" t="s">
        <v>3183</v>
      </c>
      <c r="B562" s="10">
        <v>45971</v>
      </c>
      <c r="C562" t="s">
        <v>1731</v>
      </c>
      <c r="D562" t="s">
        <v>1650</v>
      </c>
      <c r="E562" t="s">
        <v>53</v>
      </c>
      <c r="F562" t="s">
        <v>936</v>
      </c>
      <c r="G562">
        <v>7</v>
      </c>
      <c r="H562">
        <v>233.3</v>
      </c>
      <c r="I562">
        <v>0</v>
      </c>
      <c r="J562">
        <v>0</v>
      </c>
      <c r="K562">
        <v>1878.07</v>
      </c>
      <c r="L562">
        <v>1126.8599999999999</v>
      </c>
      <c r="M562">
        <v>751.21</v>
      </c>
      <c r="N562" t="s">
        <v>23</v>
      </c>
      <c r="O562" t="s">
        <v>24</v>
      </c>
      <c r="P562" t="s">
        <v>25</v>
      </c>
      <c r="Q562">
        <v>0.39097222222222222</v>
      </c>
      <c r="R562" t="s">
        <v>27</v>
      </c>
      <c r="S562" t="s">
        <v>4800</v>
      </c>
      <c r="T562" t="s">
        <v>4776</v>
      </c>
      <c r="U562">
        <v>232.2</v>
      </c>
      <c r="V562" t="s">
        <v>5701</v>
      </c>
      <c r="W562" t="s">
        <v>4958</v>
      </c>
      <c r="X562" t="s">
        <v>5366</v>
      </c>
      <c r="Y562" t="s">
        <v>5018</v>
      </c>
      <c r="Z562" t="s">
        <v>5059</v>
      </c>
      <c r="AA562" t="s">
        <v>5060</v>
      </c>
      <c r="AB562">
        <f>YEAR(Sales_Trans_2[[#This Row],[Transaction_Date]])</f>
        <v>2025</v>
      </c>
      <c r="AC562" t="str">
        <f>TEXT(Sales_Trans_2[[#This Row],[Transaction_Date]],"mmm")</f>
        <v>Nov</v>
      </c>
      <c r="AD562">
        <f>MONTH(Sales_Trans_2[[#This Row],[Transaction_Date]])</f>
        <v>11</v>
      </c>
      <c r="AE562" s="19">
        <f>IFERROR(Sales_Trans_2[[#This Row],[Profit]]/Sales_Trans_2[[#This Row],[Sales_Amount]],0)</f>
        <v>0.39999041569270583</v>
      </c>
      <c r="AF562" s="20" t="str">
        <f>IF(Sales_Trans_2[[#This Row],[Discount_Pct]]=0,"0%",
IF(Sales_Trans_2[[#This Row],[Discount_Pct]]&lt;=5,"1-5%",
IF(Sales_Trans_2[[#This Row],[Discount_Pct]]&lt;=10,"6-10%",
IF(Sales_Trans_2[[#This Row],[Discount_Pct]]&lt;=15,"11-15%","&gt;15%"))))</f>
        <v>0%</v>
      </c>
    </row>
    <row r="563" spans="1:32" x14ac:dyDescent="0.25">
      <c r="A563" t="s">
        <v>3749</v>
      </c>
      <c r="B563" s="10">
        <v>45971</v>
      </c>
      <c r="C563" t="s">
        <v>1470</v>
      </c>
      <c r="D563" t="s">
        <v>314</v>
      </c>
      <c r="E563" t="s">
        <v>1092</v>
      </c>
      <c r="F563" t="s">
        <v>1093</v>
      </c>
      <c r="G563">
        <v>4</v>
      </c>
      <c r="H563">
        <v>332.66</v>
      </c>
      <c r="I563">
        <v>0</v>
      </c>
      <c r="J563">
        <v>0</v>
      </c>
      <c r="K563">
        <v>1530.24</v>
      </c>
      <c r="L563">
        <v>989</v>
      </c>
      <c r="M563">
        <v>541.24</v>
      </c>
      <c r="N563" t="s">
        <v>40</v>
      </c>
      <c r="O563" t="s">
        <v>24</v>
      </c>
      <c r="P563" t="s">
        <v>25</v>
      </c>
      <c r="Q563">
        <v>0.69444444444444442</v>
      </c>
      <c r="R563" t="s">
        <v>27</v>
      </c>
      <c r="S563" t="s">
        <v>4707</v>
      </c>
      <c r="T563" t="s">
        <v>4703</v>
      </c>
      <c r="U563">
        <v>329.69</v>
      </c>
      <c r="V563" t="s">
        <v>5293</v>
      </c>
      <c r="W563" t="s">
        <v>4958</v>
      </c>
      <c r="X563" t="s">
        <v>5152</v>
      </c>
      <c r="Y563" t="s">
        <v>5011</v>
      </c>
      <c r="Z563" t="s">
        <v>5150</v>
      </c>
      <c r="AA563" t="s">
        <v>5060</v>
      </c>
      <c r="AB563">
        <f>YEAR(Sales_Trans_2[[#This Row],[Transaction_Date]])</f>
        <v>2025</v>
      </c>
      <c r="AC563" t="str">
        <f>TEXT(Sales_Trans_2[[#This Row],[Transaction_Date]],"mmm")</f>
        <v>Nov</v>
      </c>
      <c r="AD563">
        <f>MONTH(Sales_Trans_2[[#This Row],[Transaction_Date]])</f>
        <v>11</v>
      </c>
      <c r="AE563" s="19">
        <f>IFERROR(Sales_Trans_2[[#This Row],[Profit]]/Sales_Trans_2[[#This Row],[Sales_Amount]],0)</f>
        <v>0.35369615223755752</v>
      </c>
      <c r="AF563" s="20" t="str">
        <f>IF(Sales_Trans_2[[#This Row],[Discount_Pct]]=0,"0%",
IF(Sales_Trans_2[[#This Row],[Discount_Pct]]&lt;=5,"1-5%",
IF(Sales_Trans_2[[#This Row],[Discount_Pct]]&lt;=10,"6-10%",
IF(Sales_Trans_2[[#This Row],[Discount_Pct]]&lt;=15,"11-15%","&gt;15%"))))</f>
        <v>0%</v>
      </c>
    </row>
    <row r="564" spans="1:32" x14ac:dyDescent="0.25">
      <c r="A564" t="s">
        <v>4284</v>
      </c>
      <c r="B564" s="10">
        <v>45971</v>
      </c>
      <c r="C564" t="s">
        <v>685</v>
      </c>
      <c r="D564" t="s">
        <v>89</v>
      </c>
      <c r="E564" t="s">
        <v>270</v>
      </c>
      <c r="F564" t="s">
        <v>2877</v>
      </c>
      <c r="G564">
        <v>7</v>
      </c>
      <c r="H564">
        <v>40.01</v>
      </c>
      <c r="I564">
        <v>0</v>
      </c>
      <c r="J564">
        <v>0</v>
      </c>
      <c r="K564">
        <v>322.08</v>
      </c>
      <c r="L564">
        <v>226.8</v>
      </c>
      <c r="M564">
        <v>95.28</v>
      </c>
      <c r="N564" t="s">
        <v>23</v>
      </c>
      <c r="O564" t="s">
        <v>24</v>
      </c>
      <c r="P564" t="s">
        <v>25</v>
      </c>
      <c r="Q564">
        <v>0.4777777777777778</v>
      </c>
      <c r="R564" t="s">
        <v>27</v>
      </c>
      <c r="S564" t="s">
        <v>4695</v>
      </c>
      <c r="T564" t="s">
        <v>4672</v>
      </c>
      <c r="U564">
        <v>38.659999999999997</v>
      </c>
      <c r="V564" t="s">
        <v>5633</v>
      </c>
      <c r="W564" t="s">
        <v>4964</v>
      </c>
      <c r="X564" t="s">
        <v>5489</v>
      </c>
      <c r="Y564" t="s">
        <v>4966</v>
      </c>
      <c r="Z564" t="s">
        <v>5280</v>
      </c>
      <c r="AA564" t="s">
        <v>5060</v>
      </c>
      <c r="AB564">
        <f>YEAR(Sales_Trans_2[[#This Row],[Transaction_Date]])</f>
        <v>2025</v>
      </c>
      <c r="AC564" t="str">
        <f>TEXT(Sales_Trans_2[[#This Row],[Transaction_Date]],"mmm")</f>
        <v>Nov</v>
      </c>
      <c r="AD564">
        <f>MONTH(Sales_Trans_2[[#This Row],[Transaction_Date]])</f>
        <v>11</v>
      </c>
      <c r="AE564" s="19">
        <f>IFERROR(Sales_Trans_2[[#This Row],[Profit]]/Sales_Trans_2[[#This Row],[Sales_Amount]],0)</f>
        <v>0.29582712369597619</v>
      </c>
      <c r="AF564" s="20" t="str">
        <f>IF(Sales_Trans_2[[#This Row],[Discount_Pct]]=0,"0%",
IF(Sales_Trans_2[[#This Row],[Discount_Pct]]&lt;=5,"1-5%",
IF(Sales_Trans_2[[#This Row],[Discount_Pct]]&lt;=10,"6-10%",
IF(Sales_Trans_2[[#This Row],[Discount_Pct]]&lt;=15,"11-15%","&gt;15%"))))</f>
        <v>0%</v>
      </c>
    </row>
    <row r="565" spans="1:32" x14ac:dyDescent="0.25">
      <c r="A565" t="s">
        <v>3933</v>
      </c>
      <c r="B565" s="10">
        <v>45879</v>
      </c>
      <c r="C565" t="s">
        <v>990</v>
      </c>
      <c r="D565" t="s">
        <v>59</v>
      </c>
      <c r="E565" t="s">
        <v>700</v>
      </c>
      <c r="F565" t="s">
        <v>701</v>
      </c>
      <c r="G565">
        <v>1</v>
      </c>
      <c r="H565">
        <v>342.46</v>
      </c>
      <c r="I565">
        <v>0</v>
      </c>
      <c r="J565">
        <v>0</v>
      </c>
      <c r="K565">
        <v>342.46</v>
      </c>
      <c r="L565">
        <v>271.77999999999997</v>
      </c>
      <c r="M565">
        <v>70.680000000000007</v>
      </c>
      <c r="N565" t="s">
        <v>68</v>
      </c>
      <c r="O565" t="s">
        <v>24</v>
      </c>
      <c r="P565" t="s">
        <v>25</v>
      </c>
      <c r="Q565">
        <v>0.67361111111111116</v>
      </c>
      <c r="R565" t="s">
        <v>49</v>
      </c>
      <c r="S565" t="s">
        <v>4721</v>
      </c>
      <c r="T565" t="s">
        <v>4703</v>
      </c>
      <c r="U565">
        <v>342.46</v>
      </c>
      <c r="V565" t="s">
        <v>5214</v>
      </c>
      <c r="W565" t="s">
        <v>4964</v>
      </c>
      <c r="X565" t="s">
        <v>5371</v>
      </c>
      <c r="Y565" t="s">
        <v>4970</v>
      </c>
      <c r="Z565" t="s">
        <v>5231</v>
      </c>
      <c r="AA565" t="s">
        <v>5060</v>
      </c>
      <c r="AB565">
        <f>YEAR(Sales_Trans_2[[#This Row],[Transaction_Date]])</f>
        <v>2025</v>
      </c>
      <c r="AC565" t="str">
        <f>TEXT(Sales_Trans_2[[#This Row],[Transaction_Date]],"mmm")</f>
        <v>Aug</v>
      </c>
      <c r="AD565">
        <f>MONTH(Sales_Trans_2[[#This Row],[Transaction_Date]])</f>
        <v>8</v>
      </c>
      <c r="AE565" s="19">
        <f>IFERROR(Sales_Trans_2[[#This Row],[Profit]]/Sales_Trans_2[[#This Row],[Sales_Amount]],0)</f>
        <v>0.20638906733633128</v>
      </c>
      <c r="AF565" s="20" t="str">
        <f>IF(Sales_Trans_2[[#This Row],[Discount_Pct]]=0,"0%",
IF(Sales_Trans_2[[#This Row],[Discount_Pct]]&lt;=5,"1-5%",
IF(Sales_Trans_2[[#This Row],[Discount_Pct]]&lt;=10,"6-10%",
IF(Sales_Trans_2[[#This Row],[Discount_Pct]]&lt;=15,"11-15%","&gt;15%"))))</f>
        <v>0%</v>
      </c>
    </row>
    <row r="566" spans="1:32" x14ac:dyDescent="0.25">
      <c r="A566" t="s">
        <v>2592</v>
      </c>
      <c r="B566" s="10">
        <v>45726</v>
      </c>
      <c r="C566" t="s">
        <v>398</v>
      </c>
      <c r="D566" t="s">
        <v>44</v>
      </c>
      <c r="E566" t="s">
        <v>433</v>
      </c>
      <c r="F566" t="s">
        <v>434</v>
      </c>
      <c r="G566">
        <v>2</v>
      </c>
      <c r="H566">
        <v>398.25</v>
      </c>
      <c r="I566">
        <v>0</v>
      </c>
      <c r="J566">
        <v>0</v>
      </c>
      <c r="K566">
        <v>796.5</v>
      </c>
      <c r="L566">
        <v>473.08</v>
      </c>
      <c r="M566">
        <v>323.42</v>
      </c>
      <c r="N566" t="s">
        <v>40</v>
      </c>
      <c r="O566" t="s">
        <v>24</v>
      </c>
      <c r="P566" t="s">
        <v>25</v>
      </c>
      <c r="Q566">
        <v>0.56874999999999998</v>
      </c>
      <c r="R566" t="s">
        <v>49</v>
      </c>
      <c r="S566" t="s">
        <v>4650</v>
      </c>
      <c r="T566" t="s">
        <v>4636</v>
      </c>
      <c r="U566">
        <v>398.25</v>
      </c>
      <c r="V566" t="s">
        <v>5757</v>
      </c>
      <c r="W566" t="s">
        <v>4964</v>
      </c>
      <c r="X566" t="s">
        <v>5832</v>
      </c>
      <c r="Y566" t="s">
        <v>4966</v>
      </c>
      <c r="Z566" t="s">
        <v>5544</v>
      </c>
      <c r="AA566" t="s">
        <v>5060</v>
      </c>
      <c r="AB566">
        <f>YEAR(Sales_Trans_2[[#This Row],[Transaction_Date]])</f>
        <v>2025</v>
      </c>
      <c r="AC566" t="str">
        <f>TEXT(Sales_Trans_2[[#This Row],[Transaction_Date]],"mmm")</f>
        <v>Mar</v>
      </c>
      <c r="AD566">
        <f>MONTH(Sales_Trans_2[[#This Row],[Transaction_Date]])</f>
        <v>3</v>
      </c>
      <c r="AE566" s="19">
        <f>IFERROR(Sales_Trans_2[[#This Row],[Profit]]/Sales_Trans_2[[#This Row],[Sales_Amount]],0)</f>
        <v>0.40605147520401758</v>
      </c>
      <c r="AF566" s="20" t="str">
        <f>IF(Sales_Trans_2[[#This Row],[Discount_Pct]]=0,"0%",
IF(Sales_Trans_2[[#This Row],[Discount_Pct]]&lt;=5,"1-5%",
IF(Sales_Trans_2[[#This Row],[Discount_Pct]]&lt;=10,"6-10%",
IF(Sales_Trans_2[[#This Row],[Discount_Pct]]&lt;=15,"11-15%","&gt;15%"))))</f>
        <v>0%</v>
      </c>
    </row>
    <row r="567" spans="1:32" x14ac:dyDescent="0.25">
      <c r="A567" t="s">
        <v>4567</v>
      </c>
      <c r="B567" s="10">
        <v>45726</v>
      </c>
      <c r="C567" t="s">
        <v>1085</v>
      </c>
      <c r="D567" t="s">
        <v>581</v>
      </c>
      <c r="E567" t="s">
        <v>835</v>
      </c>
      <c r="F567" t="s">
        <v>836</v>
      </c>
      <c r="G567">
        <v>6</v>
      </c>
      <c r="H567">
        <v>140.96</v>
      </c>
      <c r="I567">
        <v>0</v>
      </c>
      <c r="J567">
        <v>0</v>
      </c>
      <c r="K567">
        <v>845.76</v>
      </c>
      <c r="L567">
        <v>641.94000000000005</v>
      </c>
      <c r="M567">
        <v>203.82</v>
      </c>
      <c r="N567" t="s">
        <v>23</v>
      </c>
      <c r="O567" t="s">
        <v>24</v>
      </c>
      <c r="P567" t="s">
        <v>25</v>
      </c>
      <c r="Q567">
        <v>0.5493055555555556</v>
      </c>
      <c r="R567" t="s">
        <v>49</v>
      </c>
      <c r="S567" t="s">
        <v>4710</v>
      </c>
      <c r="T567" t="s">
        <v>4703</v>
      </c>
      <c r="U567">
        <v>139.21</v>
      </c>
      <c r="V567" t="s">
        <v>5341</v>
      </c>
      <c r="W567" t="s">
        <v>4958</v>
      </c>
      <c r="X567" t="s">
        <v>5170</v>
      </c>
      <c r="Y567" t="s">
        <v>5007</v>
      </c>
      <c r="Z567" t="s">
        <v>5567</v>
      </c>
      <c r="AA567" t="s">
        <v>5060</v>
      </c>
      <c r="AB567">
        <f>YEAR(Sales_Trans_2[[#This Row],[Transaction_Date]])</f>
        <v>2025</v>
      </c>
      <c r="AC567" t="str">
        <f>TEXT(Sales_Trans_2[[#This Row],[Transaction_Date]],"mmm")</f>
        <v>Mar</v>
      </c>
      <c r="AD567">
        <f>MONTH(Sales_Trans_2[[#This Row],[Transaction_Date]])</f>
        <v>3</v>
      </c>
      <c r="AE567" s="19">
        <f>IFERROR(Sales_Trans_2[[#This Row],[Profit]]/Sales_Trans_2[[#This Row],[Sales_Amount]],0)</f>
        <v>0.24099035187287174</v>
      </c>
      <c r="AF567" s="20" t="str">
        <f>IF(Sales_Trans_2[[#This Row],[Discount_Pct]]=0,"0%",
IF(Sales_Trans_2[[#This Row],[Discount_Pct]]&lt;=5,"1-5%",
IF(Sales_Trans_2[[#This Row],[Discount_Pct]]&lt;=10,"6-10%",
IF(Sales_Trans_2[[#This Row],[Discount_Pct]]&lt;=15,"11-15%","&gt;15%"))))</f>
        <v>0%</v>
      </c>
    </row>
    <row r="568" spans="1:32" x14ac:dyDescent="0.25">
      <c r="A568" t="s">
        <v>1642</v>
      </c>
      <c r="B568" s="10">
        <v>45928</v>
      </c>
      <c r="C568" t="s">
        <v>76</v>
      </c>
      <c r="D568" t="s">
        <v>158</v>
      </c>
      <c r="E568" t="s">
        <v>962</v>
      </c>
      <c r="F568" t="s">
        <v>963</v>
      </c>
      <c r="G568">
        <v>3</v>
      </c>
      <c r="H568">
        <v>306.62</v>
      </c>
      <c r="I568">
        <v>0</v>
      </c>
      <c r="J568">
        <v>0</v>
      </c>
      <c r="K568">
        <v>1057.8399999999999</v>
      </c>
      <c r="L568">
        <v>779.79</v>
      </c>
      <c r="M568">
        <v>278.05</v>
      </c>
      <c r="N568" t="s">
        <v>4971</v>
      </c>
      <c r="O568" t="s">
        <v>24</v>
      </c>
      <c r="P568" t="s">
        <v>25</v>
      </c>
      <c r="Q568">
        <v>0.67638888888888893</v>
      </c>
      <c r="R568" t="s">
        <v>27</v>
      </c>
      <c r="S568" t="s">
        <v>4871</v>
      </c>
      <c r="T568" t="s">
        <v>4864</v>
      </c>
      <c r="U568">
        <v>306.62</v>
      </c>
      <c r="V568" t="s">
        <v>5929</v>
      </c>
      <c r="W568" t="s">
        <v>4968</v>
      </c>
      <c r="X568" t="s">
        <v>5479</v>
      </c>
      <c r="Y568" t="s">
        <v>5011</v>
      </c>
      <c r="Z568" t="s">
        <v>5480</v>
      </c>
      <c r="AA568" t="s">
        <v>5060</v>
      </c>
      <c r="AB568">
        <f>YEAR(Sales_Trans_2[[#This Row],[Transaction_Date]])</f>
        <v>2025</v>
      </c>
      <c r="AC568" t="str">
        <f>TEXT(Sales_Trans_2[[#This Row],[Transaction_Date]],"mmm")</f>
        <v>Sep</v>
      </c>
      <c r="AD568">
        <f>MONTH(Sales_Trans_2[[#This Row],[Transaction_Date]])</f>
        <v>9</v>
      </c>
      <c r="AE568" s="19">
        <f>IFERROR(Sales_Trans_2[[#This Row],[Profit]]/Sales_Trans_2[[#This Row],[Sales_Amount]],0)</f>
        <v>0.2628469333736671</v>
      </c>
      <c r="AF568" s="20" t="str">
        <f>IF(Sales_Trans_2[[#This Row],[Discount_Pct]]=0,"0%",
IF(Sales_Trans_2[[#This Row],[Discount_Pct]]&lt;=5,"1-5%",
IF(Sales_Trans_2[[#This Row],[Discount_Pct]]&lt;=10,"6-10%",
IF(Sales_Trans_2[[#This Row],[Discount_Pct]]&lt;=15,"11-15%","&gt;15%"))))</f>
        <v>0%</v>
      </c>
    </row>
    <row r="569" spans="1:32" x14ac:dyDescent="0.25">
      <c r="A569" t="s">
        <v>2122</v>
      </c>
      <c r="B569" s="10">
        <v>45927</v>
      </c>
      <c r="C569" t="s">
        <v>1235</v>
      </c>
      <c r="D569" t="s">
        <v>284</v>
      </c>
      <c r="E569" t="s">
        <v>728</v>
      </c>
      <c r="F569" t="s">
        <v>729</v>
      </c>
      <c r="G569">
        <v>4</v>
      </c>
      <c r="H569">
        <v>73.83</v>
      </c>
      <c r="I569">
        <v>0</v>
      </c>
      <c r="J569">
        <v>0</v>
      </c>
      <c r="K569">
        <v>339.62</v>
      </c>
      <c r="L569">
        <v>217.28</v>
      </c>
      <c r="M569">
        <v>122.34</v>
      </c>
      <c r="N569" t="s">
        <v>68</v>
      </c>
      <c r="O569" t="s">
        <v>24</v>
      </c>
      <c r="P569" t="s">
        <v>25</v>
      </c>
      <c r="Q569">
        <v>0.6694444444444444</v>
      </c>
      <c r="R569" t="s">
        <v>27</v>
      </c>
      <c r="S569" t="s">
        <v>4791</v>
      </c>
      <c r="T569" t="s">
        <v>4776</v>
      </c>
      <c r="U569">
        <v>42.16</v>
      </c>
      <c r="V569" t="s">
        <v>5576</v>
      </c>
      <c r="W569" t="s">
        <v>4968</v>
      </c>
      <c r="X569" t="s">
        <v>5381</v>
      </c>
      <c r="Y569" t="s">
        <v>5018</v>
      </c>
      <c r="Z569" t="s">
        <v>5236</v>
      </c>
      <c r="AA569" t="s">
        <v>5060</v>
      </c>
      <c r="AB569">
        <f>YEAR(Sales_Trans_2[[#This Row],[Transaction_Date]])</f>
        <v>2025</v>
      </c>
      <c r="AC569" t="str">
        <f>TEXT(Sales_Trans_2[[#This Row],[Transaction_Date]],"mmm")</f>
        <v>Sep</v>
      </c>
      <c r="AD569">
        <f>MONTH(Sales_Trans_2[[#This Row],[Transaction_Date]])</f>
        <v>9</v>
      </c>
      <c r="AE569" s="19">
        <f>IFERROR(Sales_Trans_2[[#This Row],[Profit]]/Sales_Trans_2[[#This Row],[Sales_Amount]],0)</f>
        <v>0.36022613509216184</v>
      </c>
      <c r="AF569" s="20" t="str">
        <f>IF(Sales_Trans_2[[#This Row],[Discount_Pct]]=0,"0%",
IF(Sales_Trans_2[[#This Row],[Discount_Pct]]&lt;=5,"1-5%",
IF(Sales_Trans_2[[#This Row],[Discount_Pct]]&lt;=10,"6-10%",
IF(Sales_Trans_2[[#This Row],[Discount_Pct]]&lt;=15,"11-15%","&gt;15%"))))</f>
        <v>0%</v>
      </c>
    </row>
    <row r="570" spans="1:32" x14ac:dyDescent="0.25">
      <c r="A570" t="s">
        <v>2718</v>
      </c>
      <c r="B570" s="10">
        <v>45927</v>
      </c>
      <c r="C570" t="s">
        <v>1955</v>
      </c>
      <c r="D570" t="s">
        <v>399</v>
      </c>
      <c r="E570" t="s">
        <v>45</v>
      </c>
      <c r="F570" t="s">
        <v>46</v>
      </c>
      <c r="G570">
        <v>3</v>
      </c>
      <c r="H570">
        <v>99.93</v>
      </c>
      <c r="I570">
        <v>0</v>
      </c>
      <c r="J570">
        <v>0</v>
      </c>
      <c r="K570">
        <v>344.76</v>
      </c>
      <c r="L570">
        <v>258.14999999999998</v>
      </c>
      <c r="M570">
        <v>86.61</v>
      </c>
      <c r="N570" t="s">
        <v>23</v>
      </c>
      <c r="O570" t="s">
        <v>24</v>
      </c>
      <c r="P570" t="s">
        <v>25</v>
      </c>
      <c r="Q570">
        <v>0.6958333333333333</v>
      </c>
      <c r="R570" t="s">
        <v>27</v>
      </c>
      <c r="S570" t="s">
        <v>4693</v>
      </c>
      <c r="T570" t="s">
        <v>4672</v>
      </c>
      <c r="U570">
        <v>99.93</v>
      </c>
      <c r="V570" t="s">
        <v>5725</v>
      </c>
      <c r="W570" t="s">
        <v>4964</v>
      </c>
      <c r="X570" t="s">
        <v>5422</v>
      </c>
      <c r="Y570" t="s">
        <v>5011</v>
      </c>
      <c r="Z570" t="s">
        <v>5423</v>
      </c>
      <c r="AA570" t="s">
        <v>5060</v>
      </c>
      <c r="AB570">
        <f>YEAR(Sales_Trans_2[[#This Row],[Transaction_Date]])</f>
        <v>2025</v>
      </c>
      <c r="AC570" t="str">
        <f>TEXT(Sales_Trans_2[[#This Row],[Transaction_Date]],"mmm")</f>
        <v>Sep</v>
      </c>
      <c r="AD570">
        <f>MONTH(Sales_Trans_2[[#This Row],[Transaction_Date]])</f>
        <v>9</v>
      </c>
      <c r="AE570" s="19">
        <f>IFERROR(Sales_Trans_2[[#This Row],[Profit]]/Sales_Trans_2[[#This Row],[Sales_Amount]],0)</f>
        <v>0.25121823877479987</v>
      </c>
      <c r="AF570" s="20" t="str">
        <f>IF(Sales_Trans_2[[#This Row],[Discount_Pct]]=0,"0%",
IF(Sales_Trans_2[[#This Row],[Discount_Pct]]&lt;=5,"1-5%",
IF(Sales_Trans_2[[#This Row],[Discount_Pct]]&lt;=10,"6-10%",
IF(Sales_Trans_2[[#This Row],[Discount_Pct]]&lt;=15,"11-15%","&gt;15%"))))</f>
        <v>0%</v>
      </c>
    </row>
    <row r="571" spans="1:32" x14ac:dyDescent="0.25">
      <c r="A571" t="s">
        <v>4401</v>
      </c>
      <c r="B571" s="10">
        <v>45927</v>
      </c>
      <c r="C571" t="s">
        <v>1168</v>
      </c>
      <c r="D571" t="s">
        <v>141</v>
      </c>
      <c r="E571" t="s">
        <v>2611</v>
      </c>
      <c r="F571" t="s">
        <v>2612</v>
      </c>
      <c r="G571">
        <v>7</v>
      </c>
      <c r="H571">
        <v>479.24</v>
      </c>
      <c r="I571">
        <v>0</v>
      </c>
      <c r="J571">
        <v>0</v>
      </c>
      <c r="K571">
        <v>3857.88</v>
      </c>
      <c r="L571">
        <v>1858.08</v>
      </c>
      <c r="M571">
        <v>1999.8</v>
      </c>
      <c r="N571" t="s">
        <v>68</v>
      </c>
      <c r="O571" t="s">
        <v>24</v>
      </c>
      <c r="P571" t="s">
        <v>25</v>
      </c>
      <c r="Q571">
        <v>0.44166666666666665</v>
      </c>
      <c r="R571" t="s">
        <v>27</v>
      </c>
      <c r="S571" t="s">
        <v>4658</v>
      </c>
      <c r="T571" t="s">
        <v>4636</v>
      </c>
      <c r="U571">
        <v>437.49</v>
      </c>
      <c r="V571" t="s">
        <v>5625</v>
      </c>
      <c r="W571" t="s">
        <v>4958</v>
      </c>
      <c r="X571" t="s">
        <v>5304</v>
      </c>
      <c r="Y571" t="s">
        <v>4966</v>
      </c>
      <c r="Z571" t="s">
        <v>5305</v>
      </c>
      <c r="AA571" t="s">
        <v>5060</v>
      </c>
      <c r="AB571">
        <f>YEAR(Sales_Trans_2[[#This Row],[Transaction_Date]])</f>
        <v>2025</v>
      </c>
      <c r="AC571" t="str">
        <f>TEXT(Sales_Trans_2[[#This Row],[Transaction_Date]],"mmm")</f>
        <v>Sep</v>
      </c>
      <c r="AD571">
        <f>MONTH(Sales_Trans_2[[#This Row],[Transaction_Date]])</f>
        <v>9</v>
      </c>
      <c r="AE571" s="19">
        <f>IFERROR(Sales_Trans_2[[#This Row],[Profit]]/Sales_Trans_2[[#This Row],[Sales_Amount]],0)</f>
        <v>0.51836760085850253</v>
      </c>
      <c r="AF571" s="20" t="str">
        <f>IF(Sales_Trans_2[[#This Row],[Discount_Pct]]=0,"0%",
IF(Sales_Trans_2[[#This Row],[Discount_Pct]]&lt;=5,"1-5%",
IF(Sales_Trans_2[[#This Row],[Discount_Pct]]&lt;=10,"6-10%",
IF(Sales_Trans_2[[#This Row],[Discount_Pct]]&lt;=15,"11-15%","&gt;15%"))))</f>
        <v>0%</v>
      </c>
    </row>
    <row r="572" spans="1:32" x14ac:dyDescent="0.25">
      <c r="A572" t="s">
        <v>3543</v>
      </c>
      <c r="B572" s="10">
        <v>45925</v>
      </c>
      <c r="C572" t="s">
        <v>3544</v>
      </c>
      <c r="D572" t="s">
        <v>349</v>
      </c>
      <c r="E572" t="s">
        <v>760</v>
      </c>
      <c r="F572" t="s">
        <v>761</v>
      </c>
      <c r="G572">
        <v>1</v>
      </c>
      <c r="H572">
        <v>446.17</v>
      </c>
      <c r="I572">
        <v>0</v>
      </c>
      <c r="J572">
        <v>0</v>
      </c>
      <c r="K572">
        <v>446.17</v>
      </c>
      <c r="L572">
        <v>325.61</v>
      </c>
      <c r="M572">
        <v>120.56</v>
      </c>
      <c r="N572" t="s">
        <v>68</v>
      </c>
      <c r="O572" t="s">
        <v>24</v>
      </c>
      <c r="P572" t="s">
        <v>25</v>
      </c>
      <c r="Q572">
        <v>0.48541666666666666</v>
      </c>
      <c r="R572" t="s">
        <v>49</v>
      </c>
      <c r="S572" t="s">
        <v>4789</v>
      </c>
      <c r="T572" t="s">
        <v>4776</v>
      </c>
      <c r="U572">
        <v>298.81</v>
      </c>
      <c r="V572" t="s">
        <v>5027</v>
      </c>
      <c r="W572" t="s">
        <v>4964</v>
      </c>
      <c r="X572" t="s">
        <v>5363</v>
      </c>
      <c r="Y572" t="s">
        <v>4970</v>
      </c>
      <c r="Z572" t="s">
        <v>5364</v>
      </c>
      <c r="AA572" t="s">
        <v>5060</v>
      </c>
      <c r="AB572">
        <f>YEAR(Sales_Trans_2[[#This Row],[Transaction_Date]])</f>
        <v>2025</v>
      </c>
      <c r="AC572" t="str">
        <f>TEXT(Sales_Trans_2[[#This Row],[Transaction_Date]],"mmm")</f>
        <v>Sep</v>
      </c>
      <c r="AD572">
        <f>MONTH(Sales_Trans_2[[#This Row],[Transaction_Date]])</f>
        <v>9</v>
      </c>
      <c r="AE572" s="19">
        <f>IFERROR(Sales_Trans_2[[#This Row],[Profit]]/Sales_Trans_2[[#This Row],[Sales_Amount]],0)</f>
        <v>0.27021090615684606</v>
      </c>
      <c r="AF572" s="20" t="str">
        <f>IF(Sales_Trans_2[[#This Row],[Discount_Pct]]=0,"0%",
IF(Sales_Trans_2[[#This Row],[Discount_Pct]]&lt;=5,"1-5%",
IF(Sales_Trans_2[[#This Row],[Discount_Pct]]&lt;=10,"6-10%",
IF(Sales_Trans_2[[#This Row],[Discount_Pct]]&lt;=15,"11-15%","&gt;15%"))))</f>
        <v>0%</v>
      </c>
    </row>
    <row r="573" spans="1:32" x14ac:dyDescent="0.25">
      <c r="A573" t="s">
        <v>1633</v>
      </c>
      <c r="B573" s="10">
        <v>45918</v>
      </c>
      <c r="C573" t="s">
        <v>1634</v>
      </c>
      <c r="D573" t="s">
        <v>765</v>
      </c>
      <c r="E573" t="s">
        <v>504</v>
      </c>
      <c r="F573" t="s">
        <v>1635</v>
      </c>
      <c r="G573">
        <v>2</v>
      </c>
      <c r="H573">
        <v>340.25</v>
      </c>
      <c r="I573">
        <v>0</v>
      </c>
      <c r="J573">
        <v>0</v>
      </c>
      <c r="K573">
        <v>680.5</v>
      </c>
      <c r="L573">
        <v>527.70000000000005</v>
      </c>
      <c r="M573">
        <v>152.80000000000001</v>
      </c>
      <c r="N573" t="s">
        <v>133</v>
      </c>
      <c r="O573" t="s">
        <v>24</v>
      </c>
      <c r="P573" t="s">
        <v>25</v>
      </c>
      <c r="Q573">
        <v>0.83750000000000002</v>
      </c>
      <c r="R573" t="s">
        <v>49</v>
      </c>
      <c r="S573" t="s">
        <v>4811</v>
      </c>
      <c r="T573" t="s">
        <v>4805</v>
      </c>
      <c r="U573">
        <v>340.25</v>
      </c>
      <c r="V573" t="s">
        <v>5045</v>
      </c>
      <c r="W573" t="s">
        <v>4968</v>
      </c>
      <c r="X573" t="s">
        <v>5390</v>
      </c>
      <c r="Y573" t="s">
        <v>4966</v>
      </c>
      <c r="Z573" t="s">
        <v>5349</v>
      </c>
      <c r="AA573" t="s">
        <v>5060</v>
      </c>
      <c r="AB573">
        <f>YEAR(Sales_Trans_2[[#This Row],[Transaction_Date]])</f>
        <v>2025</v>
      </c>
      <c r="AC573" t="str">
        <f>TEXT(Sales_Trans_2[[#This Row],[Transaction_Date]],"mmm")</f>
        <v>Sep</v>
      </c>
      <c r="AD573">
        <f>MONTH(Sales_Trans_2[[#This Row],[Transaction_Date]])</f>
        <v>9</v>
      </c>
      <c r="AE573" s="19">
        <f>IFERROR(Sales_Trans_2[[#This Row],[Profit]]/Sales_Trans_2[[#This Row],[Sales_Amount]],0)</f>
        <v>0.22454077883908893</v>
      </c>
      <c r="AF573" s="20" t="str">
        <f>IF(Sales_Trans_2[[#This Row],[Discount_Pct]]=0,"0%",
IF(Sales_Trans_2[[#This Row],[Discount_Pct]]&lt;=5,"1-5%",
IF(Sales_Trans_2[[#This Row],[Discount_Pct]]&lt;=10,"6-10%",
IF(Sales_Trans_2[[#This Row],[Discount_Pct]]&lt;=15,"11-15%","&gt;15%"))))</f>
        <v>0%</v>
      </c>
    </row>
    <row r="574" spans="1:32" x14ac:dyDescent="0.25">
      <c r="A574" t="s">
        <v>3827</v>
      </c>
      <c r="B574" s="10">
        <v>45916</v>
      </c>
      <c r="C574" t="s">
        <v>2628</v>
      </c>
      <c r="D574" t="s">
        <v>308</v>
      </c>
      <c r="E574" t="s">
        <v>681</v>
      </c>
      <c r="F574" t="s">
        <v>1586</v>
      </c>
      <c r="G574">
        <v>2</v>
      </c>
      <c r="H574">
        <v>455.79</v>
      </c>
      <c r="I574">
        <v>0</v>
      </c>
      <c r="J574">
        <v>0</v>
      </c>
      <c r="K574">
        <v>911.58</v>
      </c>
      <c r="L574">
        <v>565.76</v>
      </c>
      <c r="M574">
        <v>345.82</v>
      </c>
      <c r="N574" t="s">
        <v>68</v>
      </c>
      <c r="O574" t="s">
        <v>24</v>
      </c>
      <c r="P574" t="s">
        <v>25</v>
      </c>
      <c r="Q574">
        <v>0.88472222222222219</v>
      </c>
      <c r="R574" t="s">
        <v>49</v>
      </c>
      <c r="S574" t="s">
        <v>4660</v>
      </c>
      <c r="T574" t="s">
        <v>4636</v>
      </c>
      <c r="U574">
        <v>455.79</v>
      </c>
      <c r="V574" t="s">
        <v>5354</v>
      </c>
      <c r="W574" t="s">
        <v>4964</v>
      </c>
      <c r="X574" t="s">
        <v>5148</v>
      </c>
      <c r="Y574" t="s">
        <v>4966</v>
      </c>
      <c r="Z574" t="s">
        <v>5380</v>
      </c>
      <c r="AA574" t="s">
        <v>5060</v>
      </c>
      <c r="AB574">
        <f>YEAR(Sales_Trans_2[[#This Row],[Transaction_Date]])</f>
        <v>2025</v>
      </c>
      <c r="AC574" t="str">
        <f>TEXT(Sales_Trans_2[[#This Row],[Transaction_Date]],"mmm")</f>
        <v>Sep</v>
      </c>
      <c r="AD574">
        <f>MONTH(Sales_Trans_2[[#This Row],[Transaction_Date]])</f>
        <v>9</v>
      </c>
      <c r="AE574" s="19">
        <f>IFERROR(Sales_Trans_2[[#This Row],[Profit]]/Sales_Trans_2[[#This Row],[Sales_Amount]],0)</f>
        <v>0.37936330327563128</v>
      </c>
      <c r="AF574" s="20" t="str">
        <f>IF(Sales_Trans_2[[#This Row],[Discount_Pct]]=0,"0%",
IF(Sales_Trans_2[[#This Row],[Discount_Pct]]&lt;=5,"1-5%",
IF(Sales_Trans_2[[#This Row],[Discount_Pct]]&lt;=10,"6-10%",
IF(Sales_Trans_2[[#This Row],[Discount_Pct]]&lt;=15,"11-15%","&gt;15%"))))</f>
        <v>0%</v>
      </c>
    </row>
    <row r="575" spans="1:32" x14ac:dyDescent="0.25">
      <c r="A575" t="s">
        <v>4230</v>
      </c>
      <c r="B575" s="10">
        <v>45916</v>
      </c>
      <c r="C575" t="s">
        <v>2143</v>
      </c>
      <c r="D575" t="s">
        <v>928</v>
      </c>
      <c r="E575" t="s">
        <v>584</v>
      </c>
      <c r="F575" t="s">
        <v>2318</v>
      </c>
      <c r="G575">
        <v>3</v>
      </c>
      <c r="H575">
        <v>351.78</v>
      </c>
      <c r="I575">
        <v>0</v>
      </c>
      <c r="J575">
        <v>0</v>
      </c>
      <c r="K575">
        <v>1055.3399999999999</v>
      </c>
      <c r="L575">
        <v>761.49</v>
      </c>
      <c r="M575">
        <v>293.85000000000002</v>
      </c>
      <c r="N575" t="s">
        <v>4971</v>
      </c>
      <c r="O575" t="s">
        <v>24</v>
      </c>
      <c r="P575" t="s">
        <v>25</v>
      </c>
      <c r="Q575">
        <v>0.68194444444444446</v>
      </c>
      <c r="R575" t="s">
        <v>49</v>
      </c>
      <c r="S575" t="s">
        <v>4919</v>
      </c>
      <c r="T575" t="s">
        <v>4908</v>
      </c>
      <c r="U575">
        <v>351.78</v>
      </c>
      <c r="V575" t="s">
        <v>5776</v>
      </c>
      <c r="W575" t="s">
        <v>4968</v>
      </c>
      <c r="X575" t="s">
        <v>5225</v>
      </c>
      <c r="Y575" t="s">
        <v>5011</v>
      </c>
      <c r="Z575" t="s">
        <v>5226</v>
      </c>
      <c r="AA575" t="s">
        <v>5060</v>
      </c>
      <c r="AB575">
        <f>YEAR(Sales_Trans_2[[#This Row],[Transaction_Date]])</f>
        <v>2025</v>
      </c>
      <c r="AC575" t="str">
        <f>TEXT(Sales_Trans_2[[#This Row],[Transaction_Date]],"mmm")</f>
        <v>Sep</v>
      </c>
      <c r="AD575">
        <f>MONTH(Sales_Trans_2[[#This Row],[Transaction_Date]])</f>
        <v>9</v>
      </c>
      <c r="AE575" s="19">
        <f>IFERROR(Sales_Trans_2[[#This Row],[Profit]]/Sales_Trans_2[[#This Row],[Sales_Amount]],0)</f>
        <v>0.27844107112399802</v>
      </c>
      <c r="AF575" s="20" t="str">
        <f>IF(Sales_Trans_2[[#This Row],[Discount_Pct]]=0,"0%",
IF(Sales_Trans_2[[#This Row],[Discount_Pct]]&lt;=5,"1-5%",
IF(Sales_Trans_2[[#This Row],[Discount_Pct]]&lt;=10,"6-10%",
IF(Sales_Trans_2[[#This Row],[Discount_Pct]]&lt;=15,"11-15%","&gt;15%"))))</f>
        <v>0%</v>
      </c>
    </row>
    <row r="576" spans="1:32" x14ac:dyDescent="0.25">
      <c r="A576" t="s">
        <v>2299</v>
      </c>
      <c r="B576" s="10">
        <v>45914</v>
      </c>
      <c r="C576" t="s">
        <v>1895</v>
      </c>
      <c r="D576" t="s">
        <v>1650</v>
      </c>
      <c r="E576" t="s">
        <v>504</v>
      </c>
      <c r="F576" t="s">
        <v>1390</v>
      </c>
      <c r="G576">
        <v>3</v>
      </c>
      <c r="H576">
        <v>232.2</v>
      </c>
      <c r="I576">
        <v>0</v>
      </c>
      <c r="J576">
        <v>0</v>
      </c>
      <c r="K576">
        <v>801.09</v>
      </c>
      <c r="L576">
        <v>482.94</v>
      </c>
      <c r="M576">
        <v>318.14999999999998</v>
      </c>
      <c r="N576" t="s">
        <v>40</v>
      </c>
      <c r="O576" t="s">
        <v>24</v>
      </c>
      <c r="P576" t="s">
        <v>25</v>
      </c>
      <c r="Q576">
        <v>0.73541666666666672</v>
      </c>
      <c r="R576" t="s">
        <v>27</v>
      </c>
      <c r="S576" t="s">
        <v>4800</v>
      </c>
      <c r="T576" t="s">
        <v>4776</v>
      </c>
      <c r="U576">
        <v>232.2</v>
      </c>
      <c r="V576" t="s">
        <v>4967</v>
      </c>
      <c r="W576" t="s">
        <v>4968</v>
      </c>
      <c r="X576" t="s">
        <v>5526</v>
      </c>
      <c r="Y576" t="s">
        <v>4977</v>
      </c>
      <c r="Z576" t="s">
        <v>5349</v>
      </c>
      <c r="AA576" t="s">
        <v>5060</v>
      </c>
      <c r="AB576">
        <f>YEAR(Sales_Trans_2[[#This Row],[Transaction_Date]])</f>
        <v>2025</v>
      </c>
      <c r="AC576" t="str">
        <f>TEXT(Sales_Trans_2[[#This Row],[Transaction_Date]],"mmm")</f>
        <v>Sep</v>
      </c>
      <c r="AD576">
        <f>MONTH(Sales_Trans_2[[#This Row],[Transaction_Date]])</f>
        <v>9</v>
      </c>
      <c r="AE576" s="19">
        <f>IFERROR(Sales_Trans_2[[#This Row],[Profit]]/Sales_Trans_2[[#This Row],[Sales_Amount]],0)</f>
        <v>0.39714638804628688</v>
      </c>
      <c r="AF576" s="20" t="str">
        <f>IF(Sales_Trans_2[[#This Row],[Discount_Pct]]=0,"0%",
IF(Sales_Trans_2[[#This Row],[Discount_Pct]]&lt;=5,"1-5%",
IF(Sales_Trans_2[[#This Row],[Discount_Pct]]&lt;=10,"6-10%",
IF(Sales_Trans_2[[#This Row],[Discount_Pct]]&lt;=15,"11-15%","&gt;15%"))))</f>
        <v>0%</v>
      </c>
    </row>
    <row r="577" spans="1:32" x14ac:dyDescent="0.25">
      <c r="A577" t="s">
        <v>3424</v>
      </c>
      <c r="B577" s="10">
        <v>45913</v>
      </c>
      <c r="C577" t="s">
        <v>319</v>
      </c>
      <c r="D577" t="s">
        <v>794</v>
      </c>
      <c r="E577" t="s">
        <v>1471</v>
      </c>
      <c r="F577" t="s">
        <v>2194</v>
      </c>
      <c r="G577">
        <v>6</v>
      </c>
      <c r="H577">
        <v>176.07</v>
      </c>
      <c r="I577">
        <v>0</v>
      </c>
      <c r="J577">
        <v>0</v>
      </c>
      <c r="K577">
        <v>1214.8800000000001</v>
      </c>
      <c r="L577">
        <v>745.98</v>
      </c>
      <c r="M577">
        <v>468.9</v>
      </c>
      <c r="N577" t="s">
        <v>23</v>
      </c>
      <c r="O577" t="s">
        <v>24</v>
      </c>
      <c r="P577" t="s">
        <v>25</v>
      </c>
      <c r="Q577">
        <v>0.74444444444444446</v>
      </c>
      <c r="R577" t="s">
        <v>27</v>
      </c>
      <c r="S577" t="s">
        <v>4946</v>
      </c>
      <c r="T577" t="s">
        <v>4930</v>
      </c>
      <c r="U577">
        <v>171.25</v>
      </c>
      <c r="V577" t="s">
        <v>5858</v>
      </c>
      <c r="W577" t="s">
        <v>4958</v>
      </c>
      <c r="X577" t="s">
        <v>5455</v>
      </c>
      <c r="Y577" t="s">
        <v>4970</v>
      </c>
      <c r="Z577" t="s">
        <v>5295</v>
      </c>
      <c r="AA577" t="s">
        <v>5060</v>
      </c>
      <c r="AB577">
        <f>YEAR(Sales_Trans_2[[#This Row],[Transaction_Date]])</f>
        <v>2025</v>
      </c>
      <c r="AC577" t="str">
        <f>TEXT(Sales_Trans_2[[#This Row],[Transaction_Date]],"mmm")</f>
        <v>Sep</v>
      </c>
      <c r="AD577">
        <f>MONTH(Sales_Trans_2[[#This Row],[Transaction_Date]])</f>
        <v>9</v>
      </c>
      <c r="AE577" s="19">
        <f>IFERROR(Sales_Trans_2[[#This Row],[Profit]]/Sales_Trans_2[[#This Row],[Sales_Amount]],0)</f>
        <v>0.38596404583168703</v>
      </c>
      <c r="AF577" s="20" t="str">
        <f>IF(Sales_Trans_2[[#This Row],[Discount_Pct]]=0,"0%",
IF(Sales_Trans_2[[#This Row],[Discount_Pct]]&lt;=5,"1-5%",
IF(Sales_Trans_2[[#This Row],[Discount_Pct]]&lt;=10,"6-10%",
IF(Sales_Trans_2[[#This Row],[Discount_Pct]]&lt;=15,"11-15%","&gt;15%"))))</f>
        <v>0%</v>
      </c>
    </row>
    <row r="578" spans="1:32" x14ac:dyDescent="0.25">
      <c r="A578" t="s">
        <v>2321</v>
      </c>
      <c r="B578" s="10">
        <v>45939</v>
      </c>
      <c r="C578" t="s">
        <v>1016</v>
      </c>
      <c r="D578" t="s">
        <v>1490</v>
      </c>
      <c r="E578" t="s">
        <v>1403</v>
      </c>
      <c r="F578" t="s">
        <v>1404</v>
      </c>
      <c r="G578">
        <v>4</v>
      </c>
      <c r="H578">
        <v>115.25</v>
      </c>
      <c r="I578">
        <v>0</v>
      </c>
      <c r="J578">
        <v>0</v>
      </c>
      <c r="K578">
        <v>461</v>
      </c>
      <c r="L578">
        <v>354.88</v>
      </c>
      <c r="M578">
        <v>106.12</v>
      </c>
      <c r="N578" t="s">
        <v>23</v>
      </c>
      <c r="O578" t="s">
        <v>24</v>
      </c>
      <c r="P578" t="s">
        <v>25</v>
      </c>
      <c r="Q578">
        <v>0.5083333333333333</v>
      </c>
      <c r="R578" t="s">
        <v>49</v>
      </c>
      <c r="S578" t="s">
        <v>4899</v>
      </c>
      <c r="T578" t="s">
        <v>4887</v>
      </c>
      <c r="U578">
        <v>102.51</v>
      </c>
      <c r="V578" t="s">
        <v>5653</v>
      </c>
      <c r="W578" t="s">
        <v>4958</v>
      </c>
      <c r="X578" t="s">
        <v>5559</v>
      </c>
      <c r="Y578" t="s">
        <v>5007</v>
      </c>
      <c r="Z578" t="s">
        <v>5560</v>
      </c>
      <c r="AA578" t="s">
        <v>5060</v>
      </c>
      <c r="AB578">
        <f>YEAR(Sales_Trans_2[[#This Row],[Transaction_Date]])</f>
        <v>2025</v>
      </c>
      <c r="AC578" t="str">
        <f>TEXT(Sales_Trans_2[[#This Row],[Transaction_Date]],"mmm")</f>
        <v>Oct</v>
      </c>
      <c r="AD578">
        <f>MONTH(Sales_Trans_2[[#This Row],[Transaction_Date]])</f>
        <v>10</v>
      </c>
      <c r="AE578" s="19">
        <f>IFERROR(Sales_Trans_2[[#This Row],[Profit]]/Sales_Trans_2[[#This Row],[Sales_Amount]],0)</f>
        <v>0.23019522776572668</v>
      </c>
      <c r="AF578" s="20" t="str">
        <f>IF(Sales_Trans_2[[#This Row],[Discount_Pct]]=0,"0%",
IF(Sales_Trans_2[[#This Row],[Discount_Pct]]&lt;=5,"1-5%",
IF(Sales_Trans_2[[#This Row],[Discount_Pct]]&lt;=10,"6-10%",
IF(Sales_Trans_2[[#This Row],[Discount_Pct]]&lt;=15,"11-15%","&gt;15%"))))</f>
        <v>0%</v>
      </c>
    </row>
    <row r="579" spans="1:32" x14ac:dyDescent="0.25">
      <c r="A579" t="s">
        <v>3846</v>
      </c>
      <c r="B579" s="10">
        <v>45939</v>
      </c>
      <c r="C579" t="s">
        <v>1551</v>
      </c>
      <c r="D579" t="s">
        <v>314</v>
      </c>
      <c r="E579" t="s">
        <v>519</v>
      </c>
      <c r="F579" t="s">
        <v>520</v>
      </c>
      <c r="G579">
        <v>6</v>
      </c>
      <c r="H579">
        <v>342.94</v>
      </c>
      <c r="I579">
        <v>0</v>
      </c>
      <c r="J579">
        <v>0</v>
      </c>
      <c r="K579">
        <v>2057.64</v>
      </c>
      <c r="L579">
        <v>1483.5</v>
      </c>
      <c r="M579">
        <v>574.14</v>
      </c>
      <c r="N579" t="s">
        <v>68</v>
      </c>
      <c r="O579" t="s">
        <v>24</v>
      </c>
      <c r="P579" t="s">
        <v>25</v>
      </c>
      <c r="Q579">
        <v>0.625</v>
      </c>
      <c r="R579" t="s">
        <v>49</v>
      </c>
      <c r="S579" t="s">
        <v>4707</v>
      </c>
      <c r="T579" t="s">
        <v>4703</v>
      </c>
      <c r="U579">
        <v>329.69</v>
      </c>
      <c r="V579" t="s">
        <v>5291</v>
      </c>
      <c r="W579" t="s">
        <v>4958</v>
      </c>
      <c r="X579" t="s">
        <v>5214</v>
      </c>
      <c r="Y579" t="s">
        <v>4966</v>
      </c>
      <c r="Z579" t="s">
        <v>5242</v>
      </c>
      <c r="AA579" t="s">
        <v>5060</v>
      </c>
      <c r="AB579">
        <f>YEAR(Sales_Trans_2[[#This Row],[Transaction_Date]])</f>
        <v>2025</v>
      </c>
      <c r="AC579" t="str">
        <f>TEXT(Sales_Trans_2[[#This Row],[Transaction_Date]],"mmm")</f>
        <v>Oct</v>
      </c>
      <c r="AD579">
        <f>MONTH(Sales_Trans_2[[#This Row],[Transaction_Date]])</f>
        <v>10</v>
      </c>
      <c r="AE579" s="19">
        <f>IFERROR(Sales_Trans_2[[#This Row],[Profit]]/Sales_Trans_2[[#This Row],[Sales_Amount]],0)</f>
        <v>0.27902840146964486</v>
      </c>
      <c r="AF579" s="20" t="str">
        <f>IF(Sales_Trans_2[[#This Row],[Discount_Pct]]=0,"0%",
IF(Sales_Trans_2[[#This Row],[Discount_Pct]]&lt;=5,"1-5%",
IF(Sales_Trans_2[[#This Row],[Discount_Pct]]&lt;=10,"6-10%",
IF(Sales_Trans_2[[#This Row],[Discount_Pct]]&lt;=15,"11-15%","&gt;15%"))))</f>
        <v>0%</v>
      </c>
    </row>
    <row r="580" spans="1:32" x14ac:dyDescent="0.25">
      <c r="A580" t="s">
        <v>1456</v>
      </c>
      <c r="B580" s="10">
        <v>45900</v>
      </c>
      <c r="C580" t="s">
        <v>1457</v>
      </c>
      <c r="D580" t="s">
        <v>647</v>
      </c>
      <c r="E580" t="s">
        <v>372</v>
      </c>
      <c r="F580" t="s">
        <v>373</v>
      </c>
      <c r="G580">
        <v>4</v>
      </c>
      <c r="H580">
        <v>134.24</v>
      </c>
      <c r="I580">
        <v>0</v>
      </c>
      <c r="J580">
        <v>0</v>
      </c>
      <c r="K580">
        <v>617.5</v>
      </c>
      <c r="L580">
        <v>364.72</v>
      </c>
      <c r="M580">
        <v>252.78</v>
      </c>
      <c r="N580" t="s">
        <v>40</v>
      </c>
      <c r="O580" t="s">
        <v>24</v>
      </c>
      <c r="P580" t="s">
        <v>25</v>
      </c>
      <c r="Q580">
        <v>0.88263888888888886</v>
      </c>
      <c r="R580" t="s">
        <v>27</v>
      </c>
      <c r="S580" t="s">
        <v>4925</v>
      </c>
      <c r="T580" t="s">
        <v>4908</v>
      </c>
      <c r="U580">
        <v>123.11</v>
      </c>
      <c r="V580" t="s">
        <v>5588</v>
      </c>
      <c r="W580" t="s">
        <v>4958</v>
      </c>
      <c r="X580" t="s">
        <v>5258</v>
      </c>
      <c r="Y580" t="s">
        <v>4966</v>
      </c>
      <c r="Z580" t="s">
        <v>5259</v>
      </c>
      <c r="AA580" t="s">
        <v>5060</v>
      </c>
      <c r="AB580">
        <f>YEAR(Sales_Trans_2[[#This Row],[Transaction_Date]])</f>
        <v>2025</v>
      </c>
      <c r="AC580" t="str">
        <f>TEXT(Sales_Trans_2[[#This Row],[Transaction_Date]],"mmm")</f>
        <v>Aug</v>
      </c>
      <c r="AD580">
        <f>MONTH(Sales_Trans_2[[#This Row],[Transaction_Date]])</f>
        <v>8</v>
      </c>
      <c r="AE580" s="19">
        <f>IFERROR(Sales_Trans_2[[#This Row],[Profit]]/Sales_Trans_2[[#This Row],[Sales_Amount]],0)</f>
        <v>0.40936032388663968</v>
      </c>
      <c r="AF580" s="20" t="str">
        <f>IF(Sales_Trans_2[[#This Row],[Discount_Pct]]=0,"0%",
IF(Sales_Trans_2[[#This Row],[Discount_Pct]]&lt;=5,"1-5%",
IF(Sales_Trans_2[[#This Row],[Discount_Pct]]&lt;=10,"6-10%",
IF(Sales_Trans_2[[#This Row],[Discount_Pct]]&lt;=15,"11-15%","&gt;15%"))))</f>
        <v>0%</v>
      </c>
    </row>
    <row r="581" spans="1:32" x14ac:dyDescent="0.25">
      <c r="A581" t="s">
        <v>1280</v>
      </c>
      <c r="B581" s="10">
        <v>45899</v>
      </c>
      <c r="C581" t="s">
        <v>1281</v>
      </c>
      <c r="D581" t="s">
        <v>280</v>
      </c>
      <c r="E581" t="s">
        <v>270</v>
      </c>
      <c r="F581" t="s">
        <v>271</v>
      </c>
      <c r="G581">
        <v>3</v>
      </c>
      <c r="H581">
        <v>124.84</v>
      </c>
      <c r="I581">
        <v>0</v>
      </c>
      <c r="J581">
        <v>0</v>
      </c>
      <c r="K581">
        <v>430.7</v>
      </c>
      <c r="L581">
        <v>292.05</v>
      </c>
      <c r="M581">
        <v>138.65</v>
      </c>
      <c r="N581" t="s">
        <v>68</v>
      </c>
      <c r="O581" t="s">
        <v>24</v>
      </c>
      <c r="P581" t="s">
        <v>25</v>
      </c>
      <c r="Q581">
        <v>0.53333333333333333</v>
      </c>
      <c r="R581" t="s">
        <v>27</v>
      </c>
      <c r="S581" t="s">
        <v>4726</v>
      </c>
      <c r="T581" t="s">
        <v>4703</v>
      </c>
      <c r="U581">
        <v>124.84</v>
      </c>
      <c r="V581" t="s">
        <v>5156</v>
      </c>
      <c r="W581" t="s">
        <v>4964</v>
      </c>
      <c r="X581" t="s">
        <v>5600</v>
      </c>
      <c r="Y581" t="s">
        <v>4970</v>
      </c>
      <c r="Z581" t="s">
        <v>5280</v>
      </c>
      <c r="AA581" t="s">
        <v>5060</v>
      </c>
      <c r="AB581">
        <f>YEAR(Sales_Trans_2[[#This Row],[Transaction_Date]])</f>
        <v>2025</v>
      </c>
      <c r="AC581" t="str">
        <f>TEXT(Sales_Trans_2[[#This Row],[Transaction_Date]],"mmm")</f>
        <v>Aug</v>
      </c>
      <c r="AD581">
        <f>MONTH(Sales_Trans_2[[#This Row],[Transaction_Date]])</f>
        <v>8</v>
      </c>
      <c r="AE581" s="19">
        <f>IFERROR(Sales_Trans_2[[#This Row],[Profit]]/Sales_Trans_2[[#This Row],[Sales_Amount]],0)</f>
        <v>0.32191780821917809</v>
      </c>
      <c r="AF581" s="20" t="str">
        <f>IF(Sales_Trans_2[[#This Row],[Discount_Pct]]=0,"0%",
IF(Sales_Trans_2[[#This Row],[Discount_Pct]]&lt;=5,"1-5%",
IF(Sales_Trans_2[[#This Row],[Discount_Pct]]&lt;=10,"6-10%",
IF(Sales_Trans_2[[#This Row],[Discount_Pct]]&lt;=15,"11-15%","&gt;15%"))))</f>
        <v>0%</v>
      </c>
    </row>
    <row r="582" spans="1:32" x14ac:dyDescent="0.25">
      <c r="A582" t="s">
        <v>2018</v>
      </c>
      <c r="B582" s="10">
        <v>45899</v>
      </c>
      <c r="C582" t="s">
        <v>1003</v>
      </c>
      <c r="D582" t="s">
        <v>349</v>
      </c>
      <c r="E582" t="s">
        <v>681</v>
      </c>
      <c r="F582" t="s">
        <v>1014</v>
      </c>
      <c r="G582">
        <v>6</v>
      </c>
      <c r="H582">
        <v>488.1</v>
      </c>
      <c r="I582">
        <v>0</v>
      </c>
      <c r="J582">
        <v>0</v>
      </c>
      <c r="K582">
        <v>3367.89</v>
      </c>
      <c r="L582">
        <v>1953.66</v>
      </c>
      <c r="M582">
        <v>1414.23</v>
      </c>
      <c r="N582" t="s">
        <v>68</v>
      </c>
      <c r="O582" t="s">
        <v>24</v>
      </c>
      <c r="P582" t="s">
        <v>25</v>
      </c>
      <c r="Q582">
        <v>0.78541666666666665</v>
      </c>
      <c r="R582" t="s">
        <v>27</v>
      </c>
      <c r="S582" t="s">
        <v>4789</v>
      </c>
      <c r="T582" t="s">
        <v>4776</v>
      </c>
      <c r="U582">
        <v>298.81</v>
      </c>
      <c r="V582" t="s">
        <v>5697</v>
      </c>
      <c r="W582" t="s">
        <v>4958</v>
      </c>
      <c r="X582" t="s">
        <v>5958</v>
      </c>
      <c r="Y582" t="s">
        <v>5011</v>
      </c>
      <c r="Z582" t="s">
        <v>5380</v>
      </c>
      <c r="AA582" t="s">
        <v>5060</v>
      </c>
      <c r="AB582">
        <f>YEAR(Sales_Trans_2[[#This Row],[Transaction_Date]])</f>
        <v>2025</v>
      </c>
      <c r="AC582" t="str">
        <f>TEXT(Sales_Trans_2[[#This Row],[Transaction_Date]],"mmm")</f>
        <v>Aug</v>
      </c>
      <c r="AD582">
        <f>MONTH(Sales_Trans_2[[#This Row],[Transaction_Date]])</f>
        <v>8</v>
      </c>
      <c r="AE582" s="19">
        <f>IFERROR(Sales_Trans_2[[#This Row],[Profit]]/Sales_Trans_2[[#This Row],[Sales_Amount]],0)</f>
        <v>0.41991573358987377</v>
      </c>
      <c r="AF582" s="20" t="str">
        <f>IF(Sales_Trans_2[[#This Row],[Discount_Pct]]=0,"0%",
IF(Sales_Trans_2[[#This Row],[Discount_Pct]]&lt;=5,"1-5%",
IF(Sales_Trans_2[[#This Row],[Discount_Pct]]&lt;=10,"6-10%",
IF(Sales_Trans_2[[#This Row],[Discount_Pct]]&lt;=15,"11-15%","&gt;15%"))))</f>
        <v>0%</v>
      </c>
    </row>
    <row r="583" spans="1:32" x14ac:dyDescent="0.25">
      <c r="A583" t="s">
        <v>2006</v>
      </c>
      <c r="B583" s="10">
        <v>45896</v>
      </c>
      <c r="C583" t="s">
        <v>985</v>
      </c>
      <c r="D583" t="s">
        <v>566</v>
      </c>
      <c r="E583" t="s">
        <v>962</v>
      </c>
      <c r="F583" t="s">
        <v>963</v>
      </c>
      <c r="G583">
        <v>8</v>
      </c>
      <c r="H583">
        <v>348.67</v>
      </c>
      <c r="I583">
        <v>0</v>
      </c>
      <c r="J583">
        <v>0</v>
      </c>
      <c r="K583">
        <v>2789.36</v>
      </c>
      <c r="L583">
        <v>2043.92</v>
      </c>
      <c r="M583">
        <v>745.44</v>
      </c>
      <c r="N583" t="s">
        <v>47</v>
      </c>
      <c r="O583" t="s">
        <v>24</v>
      </c>
      <c r="P583" t="s">
        <v>25</v>
      </c>
      <c r="Q583">
        <v>0.38958333333333334</v>
      </c>
      <c r="R583" t="s">
        <v>49</v>
      </c>
      <c r="S583" t="s">
        <v>4767</v>
      </c>
      <c r="T583" t="s">
        <v>4752</v>
      </c>
      <c r="U583">
        <v>328.59</v>
      </c>
      <c r="V583" t="s">
        <v>4982</v>
      </c>
      <c r="W583" t="s">
        <v>4958</v>
      </c>
      <c r="X583" t="s">
        <v>5479</v>
      </c>
      <c r="Y583" t="s">
        <v>5011</v>
      </c>
      <c r="Z583" t="s">
        <v>5480</v>
      </c>
      <c r="AA583" t="s">
        <v>5060</v>
      </c>
      <c r="AB583">
        <f>YEAR(Sales_Trans_2[[#This Row],[Transaction_Date]])</f>
        <v>2025</v>
      </c>
      <c r="AC583" t="str">
        <f>TEXT(Sales_Trans_2[[#This Row],[Transaction_Date]],"mmm")</f>
        <v>Aug</v>
      </c>
      <c r="AD583">
        <f>MONTH(Sales_Trans_2[[#This Row],[Transaction_Date]])</f>
        <v>8</v>
      </c>
      <c r="AE583" s="19">
        <f>IFERROR(Sales_Trans_2[[#This Row],[Profit]]/Sales_Trans_2[[#This Row],[Sales_Amount]],0)</f>
        <v>0.26724409900478963</v>
      </c>
      <c r="AF583" s="20" t="str">
        <f>IF(Sales_Trans_2[[#This Row],[Discount_Pct]]=0,"0%",
IF(Sales_Trans_2[[#This Row],[Discount_Pct]]&lt;=5,"1-5%",
IF(Sales_Trans_2[[#This Row],[Discount_Pct]]&lt;=10,"6-10%",
IF(Sales_Trans_2[[#This Row],[Discount_Pct]]&lt;=15,"11-15%","&gt;15%"))))</f>
        <v>0%</v>
      </c>
    </row>
    <row r="584" spans="1:32" x14ac:dyDescent="0.25">
      <c r="A584" t="s">
        <v>2460</v>
      </c>
      <c r="B584" s="10">
        <v>45895</v>
      </c>
      <c r="C584" t="s">
        <v>2461</v>
      </c>
      <c r="D584" t="s">
        <v>905</v>
      </c>
      <c r="E584" t="s">
        <v>1169</v>
      </c>
      <c r="F584" t="s">
        <v>2462</v>
      </c>
      <c r="G584">
        <v>1</v>
      </c>
      <c r="H584">
        <v>464.41</v>
      </c>
      <c r="I584">
        <v>0</v>
      </c>
      <c r="J584">
        <v>0</v>
      </c>
      <c r="K584">
        <v>464.41</v>
      </c>
      <c r="L584">
        <v>397.69</v>
      </c>
      <c r="M584">
        <v>66.72</v>
      </c>
      <c r="N584" t="s">
        <v>47</v>
      </c>
      <c r="O584" t="s">
        <v>24</v>
      </c>
      <c r="P584" t="s">
        <v>25</v>
      </c>
      <c r="Q584">
        <v>0.38750000000000001</v>
      </c>
      <c r="R584" t="s">
        <v>49</v>
      </c>
      <c r="S584" t="s">
        <v>4686</v>
      </c>
      <c r="T584" t="s">
        <v>4672</v>
      </c>
      <c r="U584">
        <v>464.41</v>
      </c>
      <c r="V584" t="s">
        <v>5979</v>
      </c>
      <c r="W584" t="s">
        <v>4968</v>
      </c>
      <c r="X584" t="s">
        <v>5426</v>
      </c>
      <c r="Y584" t="s">
        <v>5011</v>
      </c>
      <c r="Z584" t="s">
        <v>5628</v>
      </c>
      <c r="AA584" t="s">
        <v>5060</v>
      </c>
      <c r="AB584">
        <f>YEAR(Sales_Trans_2[[#This Row],[Transaction_Date]])</f>
        <v>2025</v>
      </c>
      <c r="AC584" t="str">
        <f>TEXT(Sales_Trans_2[[#This Row],[Transaction_Date]],"mmm")</f>
        <v>Aug</v>
      </c>
      <c r="AD584">
        <f>MONTH(Sales_Trans_2[[#This Row],[Transaction_Date]])</f>
        <v>8</v>
      </c>
      <c r="AE584" s="19">
        <f>IFERROR(Sales_Trans_2[[#This Row],[Profit]]/Sales_Trans_2[[#This Row],[Sales_Amount]],0)</f>
        <v>0.14366615705949484</v>
      </c>
      <c r="AF584" s="20" t="str">
        <f>IF(Sales_Trans_2[[#This Row],[Discount_Pct]]=0,"0%",
IF(Sales_Trans_2[[#This Row],[Discount_Pct]]&lt;=5,"1-5%",
IF(Sales_Trans_2[[#This Row],[Discount_Pct]]&lt;=10,"6-10%",
IF(Sales_Trans_2[[#This Row],[Discount_Pct]]&lt;=15,"11-15%","&gt;15%"))))</f>
        <v>0%</v>
      </c>
    </row>
    <row r="585" spans="1:32" x14ac:dyDescent="0.25">
      <c r="A585" t="s">
        <v>3367</v>
      </c>
      <c r="B585" s="10">
        <v>45886</v>
      </c>
      <c r="C585" t="s">
        <v>307</v>
      </c>
      <c r="D585" t="s">
        <v>77</v>
      </c>
      <c r="E585" t="s">
        <v>1403</v>
      </c>
      <c r="F585" t="s">
        <v>1404</v>
      </c>
      <c r="G585">
        <v>4</v>
      </c>
      <c r="H585">
        <v>145.12</v>
      </c>
      <c r="I585">
        <v>0</v>
      </c>
      <c r="J585">
        <v>0</v>
      </c>
      <c r="K585">
        <v>667.55</v>
      </c>
      <c r="L585">
        <v>469.08</v>
      </c>
      <c r="M585">
        <v>198.47</v>
      </c>
      <c r="N585" t="s">
        <v>40</v>
      </c>
      <c r="O585" t="s">
        <v>24</v>
      </c>
      <c r="P585" t="s">
        <v>25</v>
      </c>
      <c r="Q585">
        <v>0.59236111111111112</v>
      </c>
      <c r="R585" t="s">
        <v>27</v>
      </c>
      <c r="S585" t="s">
        <v>4863</v>
      </c>
      <c r="T585" t="s">
        <v>4864</v>
      </c>
      <c r="U585">
        <v>131.03</v>
      </c>
      <c r="V585" t="s">
        <v>5035</v>
      </c>
      <c r="W585" t="s">
        <v>4958</v>
      </c>
      <c r="X585" t="s">
        <v>5559</v>
      </c>
      <c r="Y585" t="s">
        <v>5007</v>
      </c>
      <c r="Z585" t="s">
        <v>5560</v>
      </c>
      <c r="AA585" t="s">
        <v>5060</v>
      </c>
      <c r="AB585">
        <f>YEAR(Sales_Trans_2[[#This Row],[Transaction_Date]])</f>
        <v>2025</v>
      </c>
      <c r="AC585" t="str">
        <f>TEXT(Sales_Trans_2[[#This Row],[Transaction_Date]],"mmm")</f>
        <v>Aug</v>
      </c>
      <c r="AD585">
        <f>MONTH(Sales_Trans_2[[#This Row],[Transaction_Date]])</f>
        <v>8</v>
      </c>
      <c r="AE585" s="19">
        <f>IFERROR(Sales_Trans_2[[#This Row],[Profit]]/Sales_Trans_2[[#This Row],[Sales_Amount]],0)</f>
        <v>0.2973110628417347</v>
      </c>
      <c r="AF585" s="20" t="str">
        <f>IF(Sales_Trans_2[[#This Row],[Discount_Pct]]=0,"0%",
IF(Sales_Trans_2[[#This Row],[Discount_Pct]]&lt;=5,"1-5%",
IF(Sales_Trans_2[[#This Row],[Discount_Pct]]&lt;=10,"6-10%",
IF(Sales_Trans_2[[#This Row],[Discount_Pct]]&lt;=15,"11-15%","&gt;15%"))))</f>
        <v>0%</v>
      </c>
    </row>
    <row r="586" spans="1:32" x14ac:dyDescent="0.25">
      <c r="A586" t="s">
        <v>2279</v>
      </c>
      <c r="B586" s="10">
        <v>45883</v>
      </c>
      <c r="C586" t="s">
        <v>2280</v>
      </c>
      <c r="D586" t="s">
        <v>727</v>
      </c>
      <c r="E586" t="s">
        <v>1431</v>
      </c>
      <c r="F586" t="s">
        <v>239</v>
      </c>
      <c r="G586">
        <v>1</v>
      </c>
      <c r="H586">
        <v>227</v>
      </c>
      <c r="I586">
        <v>0</v>
      </c>
      <c r="J586">
        <v>0</v>
      </c>
      <c r="K586">
        <v>227</v>
      </c>
      <c r="L586">
        <v>196.3</v>
      </c>
      <c r="M586">
        <v>30.7</v>
      </c>
      <c r="N586" t="s">
        <v>68</v>
      </c>
      <c r="O586" t="s">
        <v>24</v>
      </c>
      <c r="P586" t="s">
        <v>25</v>
      </c>
      <c r="Q586">
        <v>0.49027777777777776</v>
      </c>
      <c r="R586" t="s">
        <v>49</v>
      </c>
      <c r="S586" t="s">
        <v>4867</v>
      </c>
      <c r="T586" t="s">
        <v>4864</v>
      </c>
      <c r="U586">
        <v>227</v>
      </c>
      <c r="V586" t="s">
        <v>5991</v>
      </c>
      <c r="W586" t="s">
        <v>4964</v>
      </c>
      <c r="X586" t="s">
        <v>5015</v>
      </c>
      <c r="Y586" t="s">
        <v>4966</v>
      </c>
      <c r="Z586" t="s">
        <v>5386</v>
      </c>
      <c r="AA586" t="s">
        <v>5060</v>
      </c>
      <c r="AB586">
        <f>YEAR(Sales_Trans_2[[#This Row],[Transaction_Date]])</f>
        <v>2025</v>
      </c>
      <c r="AC586" t="str">
        <f>TEXT(Sales_Trans_2[[#This Row],[Transaction_Date]],"mmm")</f>
        <v>Aug</v>
      </c>
      <c r="AD586">
        <f>MONTH(Sales_Trans_2[[#This Row],[Transaction_Date]])</f>
        <v>8</v>
      </c>
      <c r="AE586" s="19">
        <f>IFERROR(Sales_Trans_2[[#This Row],[Profit]]/Sales_Trans_2[[#This Row],[Sales_Amount]],0)</f>
        <v>0.13524229074889868</v>
      </c>
      <c r="AF586" s="20" t="str">
        <f>IF(Sales_Trans_2[[#This Row],[Discount_Pct]]=0,"0%",
IF(Sales_Trans_2[[#This Row],[Discount_Pct]]&lt;=5,"1-5%",
IF(Sales_Trans_2[[#This Row],[Discount_Pct]]&lt;=10,"6-10%",
IF(Sales_Trans_2[[#This Row],[Discount_Pct]]&lt;=15,"11-15%","&gt;15%"))))</f>
        <v>0%</v>
      </c>
    </row>
    <row r="587" spans="1:32" x14ac:dyDescent="0.25">
      <c r="A587" t="s">
        <v>2783</v>
      </c>
      <c r="B587" s="10">
        <v>45999</v>
      </c>
      <c r="C587" t="s">
        <v>301</v>
      </c>
      <c r="D587" t="s">
        <v>605</v>
      </c>
      <c r="E587" t="s">
        <v>2611</v>
      </c>
      <c r="F587" t="s">
        <v>2612</v>
      </c>
      <c r="G587">
        <v>4</v>
      </c>
      <c r="H587">
        <v>75.680000000000007</v>
      </c>
      <c r="I587">
        <v>0</v>
      </c>
      <c r="J587">
        <v>0</v>
      </c>
      <c r="K587">
        <v>302.72000000000003</v>
      </c>
      <c r="L587">
        <v>248.56</v>
      </c>
      <c r="M587">
        <v>54.16</v>
      </c>
      <c r="N587" t="s">
        <v>133</v>
      </c>
      <c r="O587" t="s">
        <v>24</v>
      </c>
      <c r="P587" t="s">
        <v>25</v>
      </c>
      <c r="Q587">
        <v>0.46041666666666664</v>
      </c>
      <c r="R587" t="s">
        <v>49</v>
      </c>
      <c r="S587" t="s">
        <v>4851</v>
      </c>
      <c r="T587" t="s">
        <v>4847</v>
      </c>
      <c r="U587">
        <v>75.680000000000007</v>
      </c>
      <c r="V587" t="s">
        <v>5286</v>
      </c>
      <c r="W587" t="s">
        <v>4968</v>
      </c>
      <c r="X587" t="s">
        <v>5304</v>
      </c>
      <c r="Y587" t="s">
        <v>4966</v>
      </c>
      <c r="Z587" t="s">
        <v>5305</v>
      </c>
      <c r="AA587" t="s">
        <v>5060</v>
      </c>
      <c r="AB587">
        <f>YEAR(Sales_Trans_2[[#This Row],[Transaction_Date]])</f>
        <v>2025</v>
      </c>
      <c r="AC587" t="str">
        <f>TEXT(Sales_Trans_2[[#This Row],[Transaction_Date]],"mmm")</f>
        <v>Dec</v>
      </c>
      <c r="AD587">
        <f>MONTH(Sales_Trans_2[[#This Row],[Transaction_Date]])</f>
        <v>12</v>
      </c>
      <c r="AE587" s="19">
        <f>IFERROR(Sales_Trans_2[[#This Row],[Profit]]/Sales_Trans_2[[#This Row],[Sales_Amount]],0)</f>
        <v>0.17891120507399574</v>
      </c>
      <c r="AF587" s="20" t="str">
        <f>IF(Sales_Trans_2[[#This Row],[Discount_Pct]]=0,"0%",
IF(Sales_Trans_2[[#This Row],[Discount_Pct]]&lt;=5,"1-5%",
IF(Sales_Trans_2[[#This Row],[Discount_Pct]]&lt;=10,"6-10%",
IF(Sales_Trans_2[[#This Row],[Discount_Pct]]&lt;=15,"11-15%","&gt;15%"))))</f>
        <v>0%</v>
      </c>
    </row>
    <row r="588" spans="1:32" x14ac:dyDescent="0.25">
      <c r="A588" t="s">
        <v>4307</v>
      </c>
      <c r="B588" s="10">
        <v>45908</v>
      </c>
      <c r="C588" t="s">
        <v>342</v>
      </c>
      <c r="D588" t="s">
        <v>264</v>
      </c>
      <c r="E588" t="s">
        <v>728</v>
      </c>
      <c r="F588" t="s">
        <v>729</v>
      </c>
      <c r="G588">
        <v>5</v>
      </c>
      <c r="H588">
        <v>426.09</v>
      </c>
      <c r="I588">
        <v>0</v>
      </c>
      <c r="J588">
        <v>0</v>
      </c>
      <c r="K588">
        <v>2450.02</v>
      </c>
      <c r="L588">
        <v>1429.5</v>
      </c>
      <c r="M588">
        <v>1020.52</v>
      </c>
      <c r="N588" t="s">
        <v>40</v>
      </c>
      <c r="O588" t="s">
        <v>24</v>
      </c>
      <c r="P588" t="s">
        <v>25</v>
      </c>
      <c r="Q588">
        <v>0.55902777777777779</v>
      </c>
      <c r="R588" t="s">
        <v>27</v>
      </c>
      <c r="S588" t="s">
        <v>4702</v>
      </c>
      <c r="T588" t="s">
        <v>4703</v>
      </c>
      <c r="U588">
        <v>383.51</v>
      </c>
      <c r="V588" t="s">
        <v>5174</v>
      </c>
      <c r="W588" t="s">
        <v>4958</v>
      </c>
      <c r="X588" t="s">
        <v>5381</v>
      </c>
      <c r="Y588" t="s">
        <v>5018</v>
      </c>
      <c r="Z588" t="s">
        <v>5236</v>
      </c>
      <c r="AA588" t="s">
        <v>5060</v>
      </c>
      <c r="AB588">
        <f>YEAR(Sales_Trans_2[[#This Row],[Transaction_Date]])</f>
        <v>2025</v>
      </c>
      <c r="AC588" t="str">
        <f>TEXT(Sales_Trans_2[[#This Row],[Transaction_Date]],"mmm")</f>
        <v>Sep</v>
      </c>
      <c r="AD588">
        <f>MONTH(Sales_Trans_2[[#This Row],[Transaction_Date]])</f>
        <v>9</v>
      </c>
      <c r="AE588" s="19">
        <f>IFERROR(Sales_Trans_2[[#This Row],[Profit]]/Sales_Trans_2[[#This Row],[Sales_Amount]],0)</f>
        <v>0.41653537522142675</v>
      </c>
      <c r="AF588" s="20" t="str">
        <f>IF(Sales_Trans_2[[#This Row],[Discount_Pct]]=0,"0%",
IF(Sales_Trans_2[[#This Row],[Discount_Pct]]&lt;=5,"1-5%",
IF(Sales_Trans_2[[#This Row],[Discount_Pct]]&lt;=10,"6-10%",
IF(Sales_Trans_2[[#This Row],[Discount_Pct]]&lt;=15,"11-15%","&gt;15%"))))</f>
        <v>0%</v>
      </c>
    </row>
    <row r="589" spans="1:32" x14ac:dyDescent="0.25">
      <c r="A589" t="s">
        <v>2979</v>
      </c>
      <c r="B589" s="10">
        <v>45877</v>
      </c>
      <c r="C589" t="s">
        <v>2481</v>
      </c>
      <c r="D589" t="s">
        <v>399</v>
      </c>
      <c r="E589" t="s">
        <v>2009</v>
      </c>
      <c r="F589" t="s">
        <v>1170</v>
      </c>
      <c r="G589">
        <v>3</v>
      </c>
      <c r="H589">
        <v>99.93</v>
      </c>
      <c r="I589">
        <v>0</v>
      </c>
      <c r="J589">
        <v>0</v>
      </c>
      <c r="K589">
        <v>299.79000000000002</v>
      </c>
      <c r="L589">
        <v>258.14999999999998</v>
      </c>
      <c r="M589">
        <v>41.64</v>
      </c>
      <c r="N589" t="s">
        <v>4971</v>
      </c>
      <c r="O589" t="s">
        <v>24</v>
      </c>
      <c r="P589" t="s">
        <v>25</v>
      </c>
      <c r="Q589">
        <v>0.5131944444444444</v>
      </c>
      <c r="R589" t="s">
        <v>49</v>
      </c>
      <c r="S589" t="s">
        <v>4693</v>
      </c>
      <c r="T589" t="s">
        <v>4672</v>
      </c>
      <c r="U589">
        <v>99.93</v>
      </c>
      <c r="V589" t="s">
        <v>5201</v>
      </c>
      <c r="W589" t="s">
        <v>4968</v>
      </c>
      <c r="X589" t="s">
        <v>5176</v>
      </c>
      <c r="Y589" t="s">
        <v>5011</v>
      </c>
      <c r="Z589" t="s">
        <v>5177</v>
      </c>
      <c r="AA589" t="s">
        <v>5060</v>
      </c>
      <c r="AB589">
        <f>YEAR(Sales_Trans_2[[#This Row],[Transaction_Date]])</f>
        <v>2025</v>
      </c>
      <c r="AC589" t="str">
        <f>TEXT(Sales_Trans_2[[#This Row],[Transaction_Date]],"mmm")</f>
        <v>Aug</v>
      </c>
      <c r="AD589">
        <f>MONTH(Sales_Trans_2[[#This Row],[Transaction_Date]])</f>
        <v>8</v>
      </c>
      <c r="AE589" s="19">
        <f>IFERROR(Sales_Trans_2[[#This Row],[Profit]]/Sales_Trans_2[[#This Row],[Sales_Amount]],0)</f>
        <v>0.13889722805964175</v>
      </c>
      <c r="AF589" s="20" t="str">
        <f>IF(Sales_Trans_2[[#This Row],[Discount_Pct]]=0,"0%",
IF(Sales_Trans_2[[#This Row],[Discount_Pct]]&lt;=5,"1-5%",
IF(Sales_Trans_2[[#This Row],[Discount_Pct]]&lt;=10,"6-10%",
IF(Sales_Trans_2[[#This Row],[Discount_Pct]]&lt;=15,"11-15%","&gt;15%"))))</f>
        <v>0%</v>
      </c>
    </row>
    <row r="590" spans="1:32" x14ac:dyDescent="0.25">
      <c r="A590" t="s">
        <v>4199</v>
      </c>
      <c r="B590" s="10">
        <v>45755</v>
      </c>
      <c r="C590" t="s">
        <v>4200</v>
      </c>
      <c r="D590" t="s">
        <v>661</v>
      </c>
      <c r="E590" t="s">
        <v>606</v>
      </c>
      <c r="F590" t="s">
        <v>1270</v>
      </c>
      <c r="G590">
        <v>1</v>
      </c>
      <c r="H590">
        <v>224.28</v>
      </c>
      <c r="I590">
        <v>0</v>
      </c>
      <c r="J590">
        <v>0</v>
      </c>
      <c r="K590">
        <v>224.28</v>
      </c>
      <c r="L590">
        <v>192.39</v>
      </c>
      <c r="M590">
        <v>31.89</v>
      </c>
      <c r="N590" t="s">
        <v>4971</v>
      </c>
      <c r="O590" t="s">
        <v>24</v>
      </c>
      <c r="P590" t="s">
        <v>25</v>
      </c>
      <c r="Q590">
        <v>0.48749999999999999</v>
      </c>
      <c r="R590" t="s">
        <v>49</v>
      </c>
      <c r="S590" t="s">
        <v>4845</v>
      </c>
      <c r="T590" t="s">
        <v>4828</v>
      </c>
      <c r="U590">
        <v>224.28</v>
      </c>
      <c r="V590" t="s">
        <v>6001</v>
      </c>
      <c r="W590" t="s">
        <v>4964</v>
      </c>
      <c r="X590" t="s">
        <v>5413</v>
      </c>
      <c r="Y590" t="s">
        <v>4970</v>
      </c>
      <c r="Z590" t="s">
        <v>5696</v>
      </c>
      <c r="AA590" t="s">
        <v>5060</v>
      </c>
      <c r="AB590">
        <f>YEAR(Sales_Trans_2[[#This Row],[Transaction_Date]])</f>
        <v>2025</v>
      </c>
      <c r="AC590" t="str">
        <f>TEXT(Sales_Trans_2[[#This Row],[Transaction_Date]],"mmm")</f>
        <v>Apr</v>
      </c>
      <c r="AD590">
        <f>MONTH(Sales_Trans_2[[#This Row],[Transaction_Date]])</f>
        <v>4</v>
      </c>
      <c r="AE590" s="19">
        <f>IFERROR(Sales_Trans_2[[#This Row],[Profit]]/Sales_Trans_2[[#This Row],[Sales_Amount]],0)</f>
        <v>0.14218833600856073</v>
      </c>
      <c r="AF590" s="20" t="str">
        <f>IF(Sales_Trans_2[[#This Row],[Discount_Pct]]=0,"0%",
IF(Sales_Trans_2[[#This Row],[Discount_Pct]]&lt;=5,"1-5%",
IF(Sales_Trans_2[[#This Row],[Discount_Pct]]&lt;=10,"6-10%",
IF(Sales_Trans_2[[#This Row],[Discount_Pct]]&lt;=15,"11-15%","&gt;15%"))))</f>
        <v>0%</v>
      </c>
    </row>
    <row r="591" spans="1:32" x14ac:dyDescent="0.25">
      <c r="A591" t="s">
        <v>2722</v>
      </c>
      <c r="B591" s="10">
        <v>45696</v>
      </c>
      <c r="C591" t="s">
        <v>1548</v>
      </c>
      <c r="D591" t="s">
        <v>326</v>
      </c>
      <c r="E591" t="s">
        <v>584</v>
      </c>
      <c r="F591" t="s">
        <v>585</v>
      </c>
      <c r="G591">
        <v>2</v>
      </c>
      <c r="H591">
        <v>400.33</v>
      </c>
      <c r="I591">
        <v>0</v>
      </c>
      <c r="J591">
        <v>0</v>
      </c>
      <c r="K591">
        <v>920.76</v>
      </c>
      <c r="L591">
        <v>681.8</v>
      </c>
      <c r="M591">
        <v>238.96</v>
      </c>
      <c r="N591" t="s">
        <v>68</v>
      </c>
      <c r="O591" t="s">
        <v>24</v>
      </c>
      <c r="P591" t="s">
        <v>25</v>
      </c>
      <c r="Q591">
        <v>0.88680555555555551</v>
      </c>
      <c r="R591" t="s">
        <v>27</v>
      </c>
      <c r="S591" t="s">
        <v>4859</v>
      </c>
      <c r="T591" t="s">
        <v>4847</v>
      </c>
      <c r="U591">
        <v>400.33</v>
      </c>
      <c r="V591" t="s">
        <v>6002</v>
      </c>
      <c r="W591" t="s">
        <v>4964</v>
      </c>
      <c r="X591" t="s">
        <v>5752</v>
      </c>
      <c r="Y591" t="s">
        <v>5007</v>
      </c>
      <c r="Z591" t="s">
        <v>5226</v>
      </c>
      <c r="AA591" t="s">
        <v>5060</v>
      </c>
      <c r="AB591">
        <f>YEAR(Sales_Trans_2[[#This Row],[Transaction_Date]])</f>
        <v>2025</v>
      </c>
      <c r="AC591" t="str">
        <f>TEXT(Sales_Trans_2[[#This Row],[Transaction_Date]],"mmm")</f>
        <v>Feb</v>
      </c>
      <c r="AD591">
        <f>MONTH(Sales_Trans_2[[#This Row],[Transaction_Date]])</f>
        <v>2</v>
      </c>
      <c r="AE591" s="19">
        <f>IFERROR(Sales_Trans_2[[#This Row],[Profit]]/Sales_Trans_2[[#This Row],[Sales_Amount]],0)</f>
        <v>0.25952474043181722</v>
      </c>
      <c r="AF591" s="20" t="str">
        <f>IF(Sales_Trans_2[[#This Row],[Discount_Pct]]=0,"0%",
IF(Sales_Trans_2[[#This Row],[Discount_Pct]]&lt;=5,"1-5%",
IF(Sales_Trans_2[[#This Row],[Discount_Pct]]&lt;=10,"6-10%",
IF(Sales_Trans_2[[#This Row],[Discount_Pct]]&lt;=15,"11-15%","&gt;15%"))))</f>
        <v>0%</v>
      </c>
    </row>
    <row r="592" spans="1:32" x14ac:dyDescent="0.25">
      <c r="A592" t="s">
        <v>3897</v>
      </c>
      <c r="B592" s="10">
        <v>45696</v>
      </c>
      <c r="C592" t="s">
        <v>3898</v>
      </c>
      <c r="D592" t="s">
        <v>882</v>
      </c>
      <c r="E592" t="s">
        <v>445</v>
      </c>
      <c r="F592" t="s">
        <v>2276</v>
      </c>
      <c r="G592">
        <v>2</v>
      </c>
      <c r="H592">
        <v>262.77</v>
      </c>
      <c r="I592">
        <v>0</v>
      </c>
      <c r="J592">
        <v>0</v>
      </c>
      <c r="K592">
        <v>604.37</v>
      </c>
      <c r="L592">
        <v>389.28</v>
      </c>
      <c r="M592">
        <v>215.09</v>
      </c>
      <c r="N592" t="s">
        <v>133</v>
      </c>
      <c r="O592" t="s">
        <v>24</v>
      </c>
      <c r="P592" t="s">
        <v>25</v>
      </c>
      <c r="Q592">
        <v>0.71597222222222223</v>
      </c>
      <c r="R592" t="s">
        <v>27</v>
      </c>
      <c r="S592" t="s">
        <v>4768</v>
      </c>
      <c r="T592" t="s">
        <v>4752</v>
      </c>
      <c r="U592">
        <v>262.77</v>
      </c>
      <c r="V592" t="s">
        <v>5584</v>
      </c>
      <c r="W592" t="s">
        <v>4968</v>
      </c>
      <c r="X592" t="s">
        <v>5065</v>
      </c>
      <c r="Y592" t="s">
        <v>5018</v>
      </c>
      <c r="Z592" t="s">
        <v>5925</v>
      </c>
      <c r="AA592" t="s">
        <v>5060</v>
      </c>
      <c r="AB592">
        <f>YEAR(Sales_Trans_2[[#This Row],[Transaction_Date]])</f>
        <v>2025</v>
      </c>
      <c r="AC592" t="str">
        <f>TEXT(Sales_Trans_2[[#This Row],[Transaction_Date]],"mmm")</f>
        <v>Feb</v>
      </c>
      <c r="AD592">
        <f>MONTH(Sales_Trans_2[[#This Row],[Transaction_Date]])</f>
        <v>2</v>
      </c>
      <c r="AE592" s="19">
        <f>IFERROR(Sales_Trans_2[[#This Row],[Profit]]/Sales_Trans_2[[#This Row],[Sales_Amount]],0)</f>
        <v>0.35589125866604893</v>
      </c>
      <c r="AF592" s="20" t="str">
        <f>IF(Sales_Trans_2[[#This Row],[Discount_Pct]]=0,"0%",
IF(Sales_Trans_2[[#This Row],[Discount_Pct]]&lt;=5,"1-5%",
IF(Sales_Trans_2[[#This Row],[Discount_Pct]]&lt;=10,"6-10%",
IF(Sales_Trans_2[[#This Row],[Discount_Pct]]&lt;=15,"11-15%","&gt;15%"))))</f>
        <v>0%</v>
      </c>
    </row>
    <row r="593" spans="1:32" x14ac:dyDescent="0.25">
      <c r="A593" t="s">
        <v>2428</v>
      </c>
      <c r="B593" s="10">
        <v>45826</v>
      </c>
      <c r="C593" t="s">
        <v>2429</v>
      </c>
      <c r="D593" t="s">
        <v>1112</v>
      </c>
      <c r="E593" t="s">
        <v>1059</v>
      </c>
      <c r="F593" t="s">
        <v>304</v>
      </c>
      <c r="G593">
        <v>2</v>
      </c>
      <c r="H593">
        <v>360.52</v>
      </c>
      <c r="I593">
        <v>0</v>
      </c>
      <c r="J593">
        <v>0</v>
      </c>
      <c r="K593">
        <v>721.04</v>
      </c>
      <c r="L593">
        <v>648.96</v>
      </c>
      <c r="M593">
        <v>72.08</v>
      </c>
      <c r="N593" t="s">
        <v>47</v>
      </c>
      <c r="O593" t="s">
        <v>24</v>
      </c>
      <c r="P593" t="s">
        <v>25</v>
      </c>
      <c r="Q593">
        <v>0.62361111111111112</v>
      </c>
      <c r="R593" t="s">
        <v>49</v>
      </c>
      <c r="S593" t="s">
        <v>4904</v>
      </c>
      <c r="T593" t="s">
        <v>4887</v>
      </c>
      <c r="U593">
        <v>360.52</v>
      </c>
      <c r="V593" t="s">
        <v>5969</v>
      </c>
      <c r="W593" t="s">
        <v>4964</v>
      </c>
      <c r="X593" t="s">
        <v>5101</v>
      </c>
      <c r="Y593" t="s">
        <v>4970</v>
      </c>
      <c r="Z593" t="s">
        <v>5099</v>
      </c>
      <c r="AA593" t="s">
        <v>5060</v>
      </c>
      <c r="AB593">
        <f>YEAR(Sales_Trans_2[[#This Row],[Transaction_Date]])</f>
        <v>2025</v>
      </c>
      <c r="AC593" t="str">
        <f>TEXT(Sales_Trans_2[[#This Row],[Transaction_Date]],"mmm")</f>
        <v>Jun</v>
      </c>
      <c r="AD593">
        <f>MONTH(Sales_Trans_2[[#This Row],[Transaction_Date]])</f>
        <v>6</v>
      </c>
      <c r="AE593" s="19">
        <f>IFERROR(Sales_Trans_2[[#This Row],[Profit]]/Sales_Trans_2[[#This Row],[Sales_Amount]],0)</f>
        <v>9.9966714745367807E-2</v>
      </c>
      <c r="AF593" s="20" t="str">
        <f>IF(Sales_Trans_2[[#This Row],[Discount_Pct]]=0,"0%",
IF(Sales_Trans_2[[#This Row],[Discount_Pct]]&lt;=5,"1-5%",
IF(Sales_Trans_2[[#This Row],[Discount_Pct]]&lt;=10,"6-10%",
IF(Sales_Trans_2[[#This Row],[Discount_Pct]]&lt;=15,"11-15%","&gt;15%"))))</f>
        <v>0%</v>
      </c>
    </row>
    <row r="594" spans="1:32" x14ac:dyDescent="0.25">
      <c r="A594" t="s">
        <v>369</v>
      </c>
      <c r="B594" s="10">
        <v>45825</v>
      </c>
      <c r="C594" t="s">
        <v>370</v>
      </c>
      <c r="D594" t="s">
        <v>371</v>
      </c>
      <c r="E594" t="s">
        <v>372</v>
      </c>
      <c r="F594" t="s">
        <v>373</v>
      </c>
      <c r="G594">
        <v>2</v>
      </c>
      <c r="H594">
        <v>380.12</v>
      </c>
      <c r="I594">
        <v>0</v>
      </c>
      <c r="J594">
        <v>0</v>
      </c>
      <c r="K594">
        <v>760.24</v>
      </c>
      <c r="L594">
        <v>619.96</v>
      </c>
      <c r="M594">
        <v>140.28</v>
      </c>
      <c r="N594" t="s">
        <v>4971</v>
      </c>
      <c r="O594" t="s">
        <v>24</v>
      </c>
      <c r="P594" t="s">
        <v>25</v>
      </c>
      <c r="Q594">
        <v>0.53125</v>
      </c>
      <c r="R594" t="s">
        <v>49</v>
      </c>
      <c r="S594" t="s">
        <v>4714</v>
      </c>
      <c r="T594" t="s">
        <v>4703</v>
      </c>
      <c r="U594">
        <v>380.12</v>
      </c>
      <c r="V594" t="s">
        <v>5690</v>
      </c>
      <c r="W594" t="s">
        <v>4964</v>
      </c>
      <c r="X594" t="s">
        <v>5258</v>
      </c>
      <c r="Y594" t="s">
        <v>4966</v>
      </c>
      <c r="Z594" t="s">
        <v>5259</v>
      </c>
      <c r="AA594" t="s">
        <v>5060</v>
      </c>
      <c r="AB594">
        <f>YEAR(Sales_Trans_2[[#This Row],[Transaction_Date]])</f>
        <v>2025</v>
      </c>
      <c r="AC594" t="str">
        <f>TEXT(Sales_Trans_2[[#This Row],[Transaction_Date]],"mmm")</f>
        <v>Jun</v>
      </c>
      <c r="AD594">
        <f>MONTH(Sales_Trans_2[[#This Row],[Transaction_Date]])</f>
        <v>6</v>
      </c>
      <c r="AE594" s="19">
        <f>IFERROR(Sales_Trans_2[[#This Row],[Profit]]/Sales_Trans_2[[#This Row],[Sales_Amount]],0)</f>
        <v>0.18452067768073241</v>
      </c>
      <c r="AF594" s="20" t="str">
        <f>IF(Sales_Trans_2[[#This Row],[Discount_Pct]]=0,"0%",
IF(Sales_Trans_2[[#This Row],[Discount_Pct]]&lt;=5,"1-5%",
IF(Sales_Trans_2[[#This Row],[Discount_Pct]]&lt;=10,"6-10%",
IF(Sales_Trans_2[[#This Row],[Discount_Pct]]&lt;=15,"11-15%","&gt;15%"))))</f>
        <v>0%</v>
      </c>
    </row>
    <row r="595" spans="1:32" x14ac:dyDescent="0.25">
      <c r="A595" t="s">
        <v>1447</v>
      </c>
      <c r="B595" s="10">
        <v>45825</v>
      </c>
      <c r="C595" t="s">
        <v>807</v>
      </c>
      <c r="D595" t="s">
        <v>264</v>
      </c>
      <c r="E595" t="s">
        <v>1448</v>
      </c>
      <c r="F595" t="s">
        <v>1449</v>
      </c>
      <c r="G595">
        <v>4</v>
      </c>
      <c r="H595">
        <v>383.51</v>
      </c>
      <c r="I595">
        <v>0</v>
      </c>
      <c r="J595">
        <v>0</v>
      </c>
      <c r="K595">
        <v>1534.04</v>
      </c>
      <c r="L595">
        <v>1143.5999999999999</v>
      </c>
      <c r="M595">
        <v>390.44</v>
      </c>
      <c r="N595" t="s">
        <v>133</v>
      </c>
      <c r="O595" t="s">
        <v>24</v>
      </c>
      <c r="P595" t="s">
        <v>25</v>
      </c>
      <c r="Q595">
        <v>0.46805555555555556</v>
      </c>
      <c r="R595" t="s">
        <v>49</v>
      </c>
      <c r="S595" t="s">
        <v>4702</v>
      </c>
      <c r="T595" t="s">
        <v>4703</v>
      </c>
      <c r="U595">
        <v>383.51</v>
      </c>
      <c r="V595" t="s">
        <v>5819</v>
      </c>
      <c r="W595" t="s">
        <v>4968</v>
      </c>
      <c r="X595" t="s">
        <v>5602</v>
      </c>
      <c r="Y595" t="s">
        <v>4966</v>
      </c>
      <c r="Z595" t="s">
        <v>5603</v>
      </c>
      <c r="AA595" t="s">
        <v>5060</v>
      </c>
      <c r="AB595">
        <f>YEAR(Sales_Trans_2[[#This Row],[Transaction_Date]])</f>
        <v>2025</v>
      </c>
      <c r="AC595" t="str">
        <f>TEXT(Sales_Trans_2[[#This Row],[Transaction_Date]],"mmm")</f>
        <v>Jun</v>
      </c>
      <c r="AD595">
        <f>MONTH(Sales_Trans_2[[#This Row],[Transaction_Date]])</f>
        <v>6</v>
      </c>
      <c r="AE595" s="19">
        <f>IFERROR(Sales_Trans_2[[#This Row],[Profit]]/Sales_Trans_2[[#This Row],[Sales_Amount]],0)</f>
        <v>0.25451748324685147</v>
      </c>
      <c r="AF595" s="20" t="str">
        <f>IF(Sales_Trans_2[[#This Row],[Discount_Pct]]=0,"0%",
IF(Sales_Trans_2[[#This Row],[Discount_Pct]]&lt;=5,"1-5%",
IF(Sales_Trans_2[[#This Row],[Discount_Pct]]&lt;=10,"6-10%",
IF(Sales_Trans_2[[#This Row],[Discount_Pct]]&lt;=15,"11-15%","&gt;15%"))))</f>
        <v>0%</v>
      </c>
    </row>
    <row r="596" spans="1:32" x14ac:dyDescent="0.25">
      <c r="A596" t="s">
        <v>1524</v>
      </c>
      <c r="B596" s="10">
        <v>45824</v>
      </c>
      <c r="C596" t="s">
        <v>1525</v>
      </c>
      <c r="D596" t="s">
        <v>220</v>
      </c>
      <c r="E596" t="s">
        <v>1169</v>
      </c>
      <c r="F596" t="s">
        <v>1526</v>
      </c>
      <c r="G596">
        <v>3</v>
      </c>
      <c r="H596">
        <v>332.74</v>
      </c>
      <c r="I596">
        <v>0</v>
      </c>
      <c r="J596">
        <v>0</v>
      </c>
      <c r="K596">
        <v>998.22</v>
      </c>
      <c r="L596">
        <v>615.80999999999995</v>
      </c>
      <c r="M596">
        <v>382.41</v>
      </c>
      <c r="N596" t="s">
        <v>4971</v>
      </c>
      <c r="O596" t="s">
        <v>24</v>
      </c>
      <c r="P596" t="s">
        <v>25</v>
      </c>
      <c r="Q596">
        <v>0.85416666666666663</v>
      </c>
      <c r="R596" t="s">
        <v>49</v>
      </c>
      <c r="S596" t="s">
        <v>4653</v>
      </c>
      <c r="T596" t="s">
        <v>4636</v>
      </c>
      <c r="U596">
        <v>332.74</v>
      </c>
      <c r="V596" t="s">
        <v>5804</v>
      </c>
      <c r="W596" t="s">
        <v>4964</v>
      </c>
      <c r="X596" t="s">
        <v>6030</v>
      </c>
      <c r="Y596" t="s">
        <v>4970</v>
      </c>
      <c r="Z596" t="s">
        <v>5628</v>
      </c>
      <c r="AA596" t="s">
        <v>5060</v>
      </c>
      <c r="AB596">
        <f>YEAR(Sales_Trans_2[[#This Row],[Transaction_Date]])</f>
        <v>2025</v>
      </c>
      <c r="AC596" t="str">
        <f>TEXT(Sales_Trans_2[[#This Row],[Transaction_Date]],"mmm")</f>
        <v>Jun</v>
      </c>
      <c r="AD596">
        <f>MONTH(Sales_Trans_2[[#This Row],[Transaction_Date]])</f>
        <v>6</v>
      </c>
      <c r="AE596" s="19">
        <f>IFERROR(Sales_Trans_2[[#This Row],[Profit]]/Sales_Trans_2[[#This Row],[Sales_Amount]],0)</f>
        <v>0.38309190358838735</v>
      </c>
      <c r="AF596" s="20" t="str">
        <f>IF(Sales_Trans_2[[#This Row],[Discount_Pct]]=0,"0%",
IF(Sales_Trans_2[[#This Row],[Discount_Pct]]&lt;=5,"1-5%",
IF(Sales_Trans_2[[#This Row],[Discount_Pct]]&lt;=10,"6-10%",
IF(Sales_Trans_2[[#This Row],[Discount_Pct]]&lt;=15,"11-15%","&gt;15%"))))</f>
        <v>0%</v>
      </c>
    </row>
    <row r="597" spans="1:32" x14ac:dyDescent="0.25">
      <c r="A597" t="s">
        <v>3688</v>
      </c>
      <c r="B597" s="10">
        <v>45824</v>
      </c>
      <c r="C597" t="s">
        <v>604</v>
      </c>
      <c r="D597" t="s">
        <v>302</v>
      </c>
      <c r="E597" t="s">
        <v>681</v>
      </c>
      <c r="F597" t="s">
        <v>1449</v>
      </c>
      <c r="G597">
        <v>5</v>
      </c>
      <c r="H597">
        <v>345.01</v>
      </c>
      <c r="I597">
        <v>0</v>
      </c>
      <c r="J597">
        <v>0</v>
      </c>
      <c r="K597">
        <v>1725.05</v>
      </c>
      <c r="L597">
        <v>1081.5999999999999</v>
      </c>
      <c r="M597">
        <v>643.45000000000005</v>
      </c>
      <c r="N597" t="s">
        <v>40</v>
      </c>
      <c r="O597" t="s">
        <v>24</v>
      </c>
      <c r="P597" t="s">
        <v>25</v>
      </c>
      <c r="Q597">
        <v>0.8041666666666667</v>
      </c>
      <c r="R597" t="s">
        <v>49</v>
      </c>
      <c r="S597" t="s">
        <v>4655</v>
      </c>
      <c r="T597" t="s">
        <v>4636</v>
      </c>
      <c r="U597">
        <v>343.56</v>
      </c>
      <c r="V597" t="s">
        <v>5362</v>
      </c>
      <c r="W597" t="s">
        <v>4958</v>
      </c>
      <c r="X597" t="s">
        <v>5602</v>
      </c>
      <c r="Y597" t="s">
        <v>4966</v>
      </c>
      <c r="Z597" t="s">
        <v>5380</v>
      </c>
      <c r="AA597" t="s">
        <v>5060</v>
      </c>
      <c r="AB597">
        <f>YEAR(Sales_Trans_2[[#This Row],[Transaction_Date]])</f>
        <v>2025</v>
      </c>
      <c r="AC597" t="str">
        <f>TEXT(Sales_Trans_2[[#This Row],[Transaction_Date]],"mmm")</f>
        <v>Jun</v>
      </c>
      <c r="AD597">
        <f>MONTH(Sales_Trans_2[[#This Row],[Transaction_Date]])</f>
        <v>6</v>
      </c>
      <c r="AE597" s="19">
        <f>IFERROR(Sales_Trans_2[[#This Row],[Profit]]/Sales_Trans_2[[#This Row],[Sales_Amount]],0)</f>
        <v>0.37300368105272314</v>
      </c>
      <c r="AF597" s="20" t="str">
        <f>IF(Sales_Trans_2[[#This Row],[Discount_Pct]]=0,"0%",
IF(Sales_Trans_2[[#This Row],[Discount_Pct]]&lt;=5,"1-5%",
IF(Sales_Trans_2[[#This Row],[Discount_Pct]]&lt;=10,"6-10%",
IF(Sales_Trans_2[[#This Row],[Discount_Pct]]&lt;=15,"11-15%","&gt;15%"))))</f>
        <v>0%</v>
      </c>
    </row>
    <row r="598" spans="1:32" x14ac:dyDescent="0.25">
      <c r="A598" t="s">
        <v>4478</v>
      </c>
      <c r="B598" s="10">
        <v>45906</v>
      </c>
      <c r="C598" t="s">
        <v>982</v>
      </c>
      <c r="D598" t="s">
        <v>284</v>
      </c>
      <c r="E598" t="s">
        <v>840</v>
      </c>
      <c r="F598" t="s">
        <v>1463</v>
      </c>
      <c r="G598">
        <v>1</v>
      </c>
      <c r="H598">
        <v>73.83</v>
      </c>
      <c r="I598">
        <v>0</v>
      </c>
      <c r="J598">
        <v>0</v>
      </c>
      <c r="K598">
        <v>73.83</v>
      </c>
      <c r="L598">
        <v>54.32</v>
      </c>
      <c r="M598">
        <v>19.510000000000002</v>
      </c>
      <c r="N598" t="s">
        <v>40</v>
      </c>
      <c r="O598" t="s">
        <v>24</v>
      </c>
      <c r="P598" t="s">
        <v>25</v>
      </c>
      <c r="Q598">
        <v>0.89444444444444449</v>
      </c>
      <c r="R598" t="s">
        <v>49</v>
      </c>
      <c r="S598" t="s">
        <v>4791</v>
      </c>
      <c r="T598" t="s">
        <v>4776</v>
      </c>
      <c r="U598">
        <v>42.16</v>
      </c>
      <c r="V598" t="s">
        <v>5928</v>
      </c>
      <c r="W598" t="s">
        <v>4968</v>
      </c>
      <c r="X598" t="s">
        <v>5442</v>
      </c>
      <c r="Y598" t="s">
        <v>5011</v>
      </c>
      <c r="Z598" t="s">
        <v>5300</v>
      </c>
      <c r="AA598" t="s">
        <v>5060</v>
      </c>
      <c r="AB598">
        <f>YEAR(Sales_Trans_2[[#This Row],[Transaction_Date]])</f>
        <v>2025</v>
      </c>
      <c r="AC598" t="str">
        <f>TEXT(Sales_Trans_2[[#This Row],[Transaction_Date]],"mmm")</f>
        <v>Sep</v>
      </c>
      <c r="AD598">
        <f>MONTH(Sales_Trans_2[[#This Row],[Transaction_Date]])</f>
        <v>9</v>
      </c>
      <c r="AE598" s="19">
        <f>IFERROR(Sales_Trans_2[[#This Row],[Profit]]/Sales_Trans_2[[#This Row],[Sales_Amount]],0)</f>
        <v>0.26425572260598673</v>
      </c>
      <c r="AF598" s="20" t="str">
        <f>IF(Sales_Trans_2[[#This Row],[Discount_Pct]]=0,"0%",
IF(Sales_Trans_2[[#This Row],[Discount_Pct]]&lt;=5,"1-5%",
IF(Sales_Trans_2[[#This Row],[Discount_Pct]]&lt;=10,"6-10%",
IF(Sales_Trans_2[[#This Row],[Discount_Pct]]&lt;=15,"11-15%","&gt;15%"))))</f>
        <v>0%</v>
      </c>
    </row>
    <row r="599" spans="1:32" x14ac:dyDescent="0.25">
      <c r="A599" t="s">
        <v>2315</v>
      </c>
      <c r="B599" s="10">
        <v>45844</v>
      </c>
      <c r="C599" t="s">
        <v>185</v>
      </c>
      <c r="D599" t="s">
        <v>543</v>
      </c>
      <c r="E599" t="s">
        <v>606</v>
      </c>
      <c r="F599" t="s">
        <v>607</v>
      </c>
      <c r="G599">
        <v>8</v>
      </c>
      <c r="H599">
        <v>436.2</v>
      </c>
      <c r="I599">
        <v>0</v>
      </c>
      <c r="J599">
        <v>0</v>
      </c>
      <c r="K599">
        <v>4013.04</v>
      </c>
      <c r="L599">
        <v>2205.36</v>
      </c>
      <c r="M599">
        <v>1807.68</v>
      </c>
      <c r="N599" t="s">
        <v>4971</v>
      </c>
      <c r="O599" t="s">
        <v>24</v>
      </c>
      <c r="P599" t="s">
        <v>25</v>
      </c>
      <c r="Q599">
        <v>0.76736111111111116</v>
      </c>
      <c r="R599" t="s">
        <v>27</v>
      </c>
      <c r="S599" t="s">
        <v>4793</v>
      </c>
      <c r="T599" t="s">
        <v>4776</v>
      </c>
      <c r="U599">
        <v>386.17</v>
      </c>
      <c r="V599" t="s">
        <v>5110</v>
      </c>
      <c r="W599" t="s">
        <v>4958</v>
      </c>
      <c r="X599" t="s">
        <v>5841</v>
      </c>
      <c r="Y599" t="s">
        <v>4970</v>
      </c>
      <c r="Z599" t="s">
        <v>5696</v>
      </c>
      <c r="AA599" t="s">
        <v>5060</v>
      </c>
      <c r="AB599">
        <f>YEAR(Sales_Trans_2[[#This Row],[Transaction_Date]])</f>
        <v>2025</v>
      </c>
      <c r="AC599" t="str">
        <f>TEXT(Sales_Trans_2[[#This Row],[Transaction_Date]],"mmm")</f>
        <v>Jul</v>
      </c>
      <c r="AD599">
        <f>MONTH(Sales_Trans_2[[#This Row],[Transaction_Date]])</f>
        <v>7</v>
      </c>
      <c r="AE599" s="19">
        <f>IFERROR(Sales_Trans_2[[#This Row],[Profit]]/Sales_Trans_2[[#This Row],[Sales_Amount]],0)</f>
        <v>0.45045152801865918</v>
      </c>
      <c r="AF599" s="20" t="str">
        <f>IF(Sales_Trans_2[[#This Row],[Discount_Pct]]=0,"0%",
IF(Sales_Trans_2[[#This Row],[Discount_Pct]]&lt;=5,"1-5%",
IF(Sales_Trans_2[[#This Row],[Discount_Pct]]&lt;=10,"6-10%",
IF(Sales_Trans_2[[#This Row],[Discount_Pct]]&lt;=15,"11-15%","&gt;15%"))))</f>
        <v>0%</v>
      </c>
    </row>
    <row r="600" spans="1:32" x14ac:dyDescent="0.25">
      <c r="A600" t="s">
        <v>2978</v>
      </c>
      <c r="B600" s="10">
        <v>45844</v>
      </c>
      <c r="C600" t="s">
        <v>943</v>
      </c>
      <c r="D600" t="s">
        <v>812</v>
      </c>
      <c r="E600" t="s">
        <v>504</v>
      </c>
      <c r="F600" t="s">
        <v>1390</v>
      </c>
      <c r="G600">
        <v>4</v>
      </c>
      <c r="H600">
        <v>575.96</v>
      </c>
      <c r="I600">
        <v>0</v>
      </c>
      <c r="J600">
        <v>0</v>
      </c>
      <c r="K600">
        <v>2649.42</v>
      </c>
      <c r="L600">
        <v>1516.76</v>
      </c>
      <c r="M600">
        <v>1132.6600000000001</v>
      </c>
      <c r="N600" t="s">
        <v>47</v>
      </c>
      <c r="O600" t="s">
        <v>24</v>
      </c>
      <c r="P600" t="s">
        <v>25</v>
      </c>
      <c r="Q600">
        <v>0.72499999999999998</v>
      </c>
      <c r="R600" t="s">
        <v>27</v>
      </c>
      <c r="S600" t="s">
        <v>4770</v>
      </c>
      <c r="T600" t="s">
        <v>4752</v>
      </c>
      <c r="U600">
        <v>530.16</v>
      </c>
      <c r="V600" t="s">
        <v>5691</v>
      </c>
      <c r="W600" t="s">
        <v>4958</v>
      </c>
      <c r="X600" t="s">
        <v>5526</v>
      </c>
      <c r="Y600" t="s">
        <v>4977</v>
      </c>
      <c r="Z600" t="s">
        <v>5349</v>
      </c>
      <c r="AA600" t="s">
        <v>5060</v>
      </c>
      <c r="AB600">
        <f>YEAR(Sales_Trans_2[[#This Row],[Transaction_Date]])</f>
        <v>2025</v>
      </c>
      <c r="AC600" t="str">
        <f>TEXT(Sales_Trans_2[[#This Row],[Transaction_Date]],"mmm")</f>
        <v>Jul</v>
      </c>
      <c r="AD600">
        <f>MONTH(Sales_Trans_2[[#This Row],[Transaction_Date]])</f>
        <v>7</v>
      </c>
      <c r="AE600" s="19">
        <f>IFERROR(Sales_Trans_2[[#This Row],[Profit]]/Sales_Trans_2[[#This Row],[Sales_Amount]],0)</f>
        <v>0.42751243668425543</v>
      </c>
      <c r="AF600" s="20" t="str">
        <f>IF(Sales_Trans_2[[#This Row],[Discount_Pct]]=0,"0%",
IF(Sales_Trans_2[[#This Row],[Discount_Pct]]&lt;=5,"1-5%",
IF(Sales_Trans_2[[#This Row],[Discount_Pct]]&lt;=10,"6-10%",
IF(Sales_Trans_2[[#This Row],[Discount_Pct]]&lt;=15,"11-15%","&gt;15%"))))</f>
        <v>0%</v>
      </c>
    </row>
    <row r="601" spans="1:32" x14ac:dyDescent="0.25">
      <c r="A601" t="s">
        <v>3461</v>
      </c>
      <c r="B601" s="10">
        <v>45694</v>
      </c>
      <c r="C601" t="s">
        <v>696</v>
      </c>
      <c r="D601" t="s">
        <v>214</v>
      </c>
      <c r="E601" t="s">
        <v>259</v>
      </c>
      <c r="F601" t="s">
        <v>260</v>
      </c>
      <c r="G601">
        <v>4</v>
      </c>
      <c r="H601">
        <v>169.91</v>
      </c>
      <c r="I601">
        <v>0</v>
      </c>
      <c r="J601">
        <v>0</v>
      </c>
      <c r="K601">
        <v>679.64</v>
      </c>
      <c r="L601">
        <v>451.2</v>
      </c>
      <c r="M601">
        <v>228.44</v>
      </c>
      <c r="N601" t="s">
        <v>47</v>
      </c>
      <c r="O601" t="s">
        <v>24</v>
      </c>
      <c r="P601" t="s">
        <v>25</v>
      </c>
      <c r="Q601">
        <v>0.48749999999999999</v>
      </c>
      <c r="R601" t="s">
        <v>49</v>
      </c>
      <c r="S601" t="s">
        <v>4764</v>
      </c>
      <c r="T601" t="s">
        <v>4752</v>
      </c>
      <c r="U601">
        <v>147.97</v>
      </c>
      <c r="V601" t="s">
        <v>5307</v>
      </c>
      <c r="W601" t="s">
        <v>4958</v>
      </c>
      <c r="X601" t="s">
        <v>5583</v>
      </c>
      <c r="Y601" t="s">
        <v>4966</v>
      </c>
      <c r="Z601" t="s">
        <v>5190</v>
      </c>
      <c r="AA601" t="s">
        <v>5060</v>
      </c>
      <c r="AB601">
        <f>YEAR(Sales_Trans_2[[#This Row],[Transaction_Date]])</f>
        <v>2025</v>
      </c>
      <c r="AC601" t="str">
        <f>TEXT(Sales_Trans_2[[#This Row],[Transaction_Date]],"mmm")</f>
        <v>Feb</v>
      </c>
      <c r="AD601">
        <f>MONTH(Sales_Trans_2[[#This Row],[Transaction_Date]])</f>
        <v>2</v>
      </c>
      <c r="AE601" s="19">
        <f>IFERROR(Sales_Trans_2[[#This Row],[Profit]]/Sales_Trans_2[[#This Row],[Sales_Amount]],0)</f>
        <v>0.33611912188805837</v>
      </c>
      <c r="AF601" s="20" t="str">
        <f>IF(Sales_Trans_2[[#This Row],[Discount_Pct]]=0,"0%",
IF(Sales_Trans_2[[#This Row],[Discount_Pct]]&lt;=5,"1-5%",
IF(Sales_Trans_2[[#This Row],[Discount_Pct]]&lt;=10,"6-10%",
IF(Sales_Trans_2[[#This Row],[Discount_Pct]]&lt;=15,"11-15%","&gt;15%"))))</f>
        <v>0%</v>
      </c>
    </row>
    <row r="602" spans="1:32" x14ac:dyDescent="0.25">
      <c r="A602" t="s">
        <v>3145</v>
      </c>
      <c r="B602" s="10">
        <v>45801</v>
      </c>
      <c r="C602" t="s">
        <v>348</v>
      </c>
      <c r="D602" t="s">
        <v>812</v>
      </c>
      <c r="E602" t="s">
        <v>576</v>
      </c>
      <c r="F602" t="s">
        <v>577</v>
      </c>
      <c r="G602">
        <v>8</v>
      </c>
      <c r="H602">
        <v>582.47</v>
      </c>
      <c r="I602">
        <v>0</v>
      </c>
      <c r="J602">
        <v>0</v>
      </c>
      <c r="K602">
        <v>5358.72</v>
      </c>
      <c r="L602">
        <v>3033.52</v>
      </c>
      <c r="M602">
        <v>2325.1999999999998</v>
      </c>
      <c r="N602" t="s">
        <v>68</v>
      </c>
      <c r="O602" t="s">
        <v>24</v>
      </c>
      <c r="P602" t="s">
        <v>25</v>
      </c>
      <c r="Q602">
        <v>0.5708333333333333</v>
      </c>
      <c r="R602" t="s">
        <v>27</v>
      </c>
      <c r="S602" t="s">
        <v>4770</v>
      </c>
      <c r="T602" t="s">
        <v>4752</v>
      </c>
      <c r="U602">
        <v>530.16</v>
      </c>
      <c r="V602" t="s">
        <v>5491</v>
      </c>
      <c r="W602" t="s">
        <v>4958</v>
      </c>
      <c r="X602" t="s">
        <v>5219</v>
      </c>
      <c r="Y602" t="s">
        <v>5011</v>
      </c>
      <c r="Z602" t="s">
        <v>5220</v>
      </c>
      <c r="AA602" t="s">
        <v>5060</v>
      </c>
      <c r="AB602">
        <f>YEAR(Sales_Trans_2[[#This Row],[Transaction_Date]])</f>
        <v>2025</v>
      </c>
      <c r="AC602" t="str">
        <f>TEXT(Sales_Trans_2[[#This Row],[Transaction_Date]],"mmm")</f>
        <v>May</v>
      </c>
      <c r="AD602">
        <f>MONTH(Sales_Trans_2[[#This Row],[Transaction_Date]])</f>
        <v>5</v>
      </c>
      <c r="AE602" s="19">
        <f>IFERROR(Sales_Trans_2[[#This Row],[Profit]]/Sales_Trans_2[[#This Row],[Sales_Amount]],0)</f>
        <v>0.43390959034993426</v>
      </c>
      <c r="AF602" s="20" t="str">
        <f>IF(Sales_Trans_2[[#This Row],[Discount_Pct]]=0,"0%",
IF(Sales_Trans_2[[#This Row],[Discount_Pct]]&lt;=5,"1-5%",
IF(Sales_Trans_2[[#This Row],[Discount_Pct]]&lt;=10,"6-10%",
IF(Sales_Trans_2[[#This Row],[Discount_Pct]]&lt;=15,"11-15%","&gt;15%"))))</f>
        <v>0%</v>
      </c>
    </row>
    <row r="603" spans="1:32" x14ac:dyDescent="0.25">
      <c r="A603" t="s">
        <v>2104</v>
      </c>
      <c r="B603" s="10">
        <v>45801</v>
      </c>
      <c r="C603" t="s">
        <v>3578</v>
      </c>
      <c r="D603" t="s">
        <v>264</v>
      </c>
      <c r="E603" t="s">
        <v>131</v>
      </c>
      <c r="F603" t="s">
        <v>1718</v>
      </c>
      <c r="G603">
        <v>4</v>
      </c>
      <c r="H603">
        <v>383.51</v>
      </c>
      <c r="I603">
        <v>0</v>
      </c>
      <c r="J603">
        <v>0</v>
      </c>
      <c r="K603">
        <v>1764.15</v>
      </c>
      <c r="L603">
        <v>1143.5999999999999</v>
      </c>
      <c r="M603">
        <v>620.54999999999995</v>
      </c>
      <c r="N603" t="s">
        <v>40</v>
      </c>
      <c r="O603" t="s">
        <v>24</v>
      </c>
      <c r="P603" t="s">
        <v>25</v>
      </c>
      <c r="Q603">
        <v>0.43958333333333333</v>
      </c>
      <c r="R603" t="s">
        <v>27</v>
      </c>
      <c r="S603" t="s">
        <v>4702</v>
      </c>
      <c r="T603" t="s">
        <v>4703</v>
      </c>
      <c r="U603">
        <v>383.51</v>
      </c>
      <c r="V603" t="s">
        <v>5103</v>
      </c>
      <c r="W603" t="s">
        <v>4968</v>
      </c>
      <c r="X603" t="s">
        <v>5899</v>
      </c>
      <c r="Y603" t="s">
        <v>4966</v>
      </c>
      <c r="Z603" t="s">
        <v>5076</v>
      </c>
      <c r="AA603" t="s">
        <v>5060</v>
      </c>
      <c r="AB603">
        <f>YEAR(Sales_Trans_2[[#This Row],[Transaction_Date]])</f>
        <v>2025</v>
      </c>
      <c r="AC603" t="str">
        <f>TEXT(Sales_Trans_2[[#This Row],[Transaction_Date]],"mmm")</f>
        <v>May</v>
      </c>
      <c r="AD603">
        <f>MONTH(Sales_Trans_2[[#This Row],[Transaction_Date]])</f>
        <v>5</v>
      </c>
      <c r="AE603" s="19">
        <f>IFERROR(Sales_Trans_2[[#This Row],[Profit]]/Sales_Trans_2[[#This Row],[Sales_Amount]],0)</f>
        <v>0.3517558030779695</v>
      </c>
      <c r="AF603" s="20" t="str">
        <f>IF(Sales_Trans_2[[#This Row],[Discount_Pct]]=0,"0%",
IF(Sales_Trans_2[[#This Row],[Discount_Pct]]&lt;=5,"1-5%",
IF(Sales_Trans_2[[#This Row],[Discount_Pct]]&lt;=10,"6-10%",
IF(Sales_Trans_2[[#This Row],[Discount_Pct]]&lt;=15,"11-15%","&gt;15%"))))</f>
        <v>0%</v>
      </c>
    </row>
    <row r="604" spans="1:32" x14ac:dyDescent="0.25">
      <c r="A604" t="s">
        <v>4444</v>
      </c>
      <c r="B604" s="10">
        <v>45798</v>
      </c>
      <c r="C604" t="s">
        <v>1564</v>
      </c>
      <c r="D604" t="s">
        <v>164</v>
      </c>
      <c r="E604" t="s">
        <v>2611</v>
      </c>
      <c r="F604" t="s">
        <v>2612</v>
      </c>
      <c r="G604">
        <v>8</v>
      </c>
      <c r="H604">
        <v>204.43</v>
      </c>
      <c r="I604">
        <v>0</v>
      </c>
      <c r="J604">
        <v>0</v>
      </c>
      <c r="K604">
        <v>1635.44</v>
      </c>
      <c r="L604">
        <v>1227.3599999999999</v>
      </c>
      <c r="M604">
        <v>408.08</v>
      </c>
      <c r="N604" t="s">
        <v>68</v>
      </c>
      <c r="O604" t="s">
        <v>24</v>
      </c>
      <c r="P604" t="s">
        <v>25</v>
      </c>
      <c r="Q604">
        <v>0.52916666666666667</v>
      </c>
      <c r="R604" t="s">
        <v>49</v>
      </c>
      <c r="S604" t="s">
        <v>4861</v>
      </c>
      <c r="T604" t="s">
        <v>4847</v>
      </c>
      <c r="U604">
        <v>191.13</v>
      </c>
      <c r="V604" t="s">
        <v>5237</v>
      </c>
      <c r="W604" t="s">
        <v>4958</v>
      </c>
      <c r="X604" t="s">
        <v>5304</v>
      </c>
      <c r="Y604" t="s">
        <v>4966</v>
      </c>
      <c r="Z604" t="s">
        <v>5305</v>
      </c>
      <c r="AA604" t="s">
        <v>5060</v>
      </c>
      <c r="AB604">
        <f>YEAR(Sales_Trans_2[[#This Row],[Transaction_Date]])</f>
        <v>2025</v>
      </c>
      <c r="AC604" t="str">
        <f>TEXT(Sales_Trans_2[[#This Row],[Transaction_Date]],"mmm")</f>
        <v>May</v>
      </c>
      <c r="AD604">
        <f>MONTH(Sales_Trans_2[[#This Row],[Transaction_Date]])</f>
        <v>5</v>
      </c>
      <c r="AE604" s="19">
        <f>IFERROR(Sales_Trans_2[[#This Row],[Profit]]/Sales_Trans_2[[#This Row],[Sales_Amount]],0)</f>
        <v>0.24952306412953087</v>
      </c>
      <c r="AF604" s="20" t="str">
        <f>IF(Sales_Trans_2[[#This Row],[Discount_Pct]]=0,"0%",
IF(Sales_Trans_2[[#This Row],[Discount_Pct]]&lt;=5,"1-5%",
IF(Sales_Trans_2[[#This Row],[Discount_Pct]]&lt;=10,"6-10%",
IF(Sales_Trans_2[[#This Row],[Discount_Pct]]&lt;=15,"11-15%","&gt;15%"))))</f>
        <v>0%</v>
      </c>
    </row>
    <row r="605" spans="1:32" x14ac:dyDescent="0.25">
      <c r="A605" t="s">
        <v>3123</v>
      </c>
      <c r="B605" s="10">
        <v>45796</v>
      </c>
      <c r="C605" t="s">
        <v>2677</v>
      </c>
      <c r="D605" t="s">
        <v>147</v>
      </c>
      <c r="E605" t="s">
        <v>962</v>
      </c>
      <c r="F605" t="s">
        <v>963</v>
      </c>
      <c r="G605">
        <v>5</v>
      </c>
      <c r="H605">
        <v>354.68</v>
      </c>
      <c r="I605">
        <v>0</v>
      </c>
      <c r="J605">
        <v>0</v>
      </c>
      <c r="K605">
        <v>1773.4</v>
      </c>
      <c r="L605">
        <v>1306.0999999999999</v>
      </c>
      <c r="M605">
        <v>467.3</v>
      </c>
      <c r="N605" t="s">
        <v>68</v>
      </c>
      <c r="O605" t="s">
        <v>24</v>
      </c>
      <c r="P605" t="s">
        <v>25</v>
      </c>
      <c r="Q605">
        <v>0.51041666666666663</v>
      </c>
      <c r="R605" t="s">
        <v>49</v>
      </c>
      <c r="S605" t="s">
        <v>4717</v>
      </c>
      <c r="T605" t="s">
        <v>4703</v>
      </c>
      <c r="U605">
        <v>332.73</v>
      </c>
      <c r="V605" t="s">
        <v>5807</v>
      </c>
      <c r="W605" t="s">
        <v>4958</v>
      </c>
      <c r="X605" t="s">
        <v>5479</v>
      </c>
      <c r="Y605" t="s">
        <v>5011</v>
      </c>
      <c r="Z605" t="s">
        <v>5480</v>
      </c>
      <c r="AA605" t="s">
        <v>5060</v>
      </c>
      <c r="AB605">
        <f>YEAR(Sales_Trans_2[[#This Row],[Transaction_Date]])</f>
        <v>2025</v>
      </c>
      <c r="AC605" t="str">
        <f>TEXT(Sales_Trans_2[[#This Row],[Transaction_Date]],"mmm")</f>
        <v>May</v>
      </c>
      <c r="AD605">
        <f>MONTH(Sales_Trans_2[[#This Row],[Transaction_Date]])</f>
        <v>5</v>
      </c>
      <c r="AE605" s="19">
        <f>IFERROR(Sales_Trans_2[[#This Row],[Profit]]/Sales_Trans_2[[#This Row],[Sales_Amount]],0)</f>
        <v>0.26350513138603809</v>
      </c>
      <c r="AF605" s="20" t="str">
        <f>IF(Sales_Trans_2[[#This Row],[Discount_Pct]]=0,"0%",
IF(Sales_Trans_2[[#This Row],[Discount_Pct]]&lt;=5,"1-5%",
IF(Sales_Trans_2[[#This Row],[Discount_Pct]]&lt;=10,"6-10%",
IF(Sales_Trans_2[[#This Row],[Discount_Pct]]&lt;=15,"11-15%","&gt;15%"))))</f>
        <v>0%</v>
      </c>
    </row>
    <row r="606" spans="1:32" x14ac:dyDescent="0.25">
      <c r="A606" t="s">
        <v>3077</v>
      </c>
      <c r="B606" s="10">
        <v>45791</v>
      </c>
      <c r="C606" t="s">
        <v>213</v>
      </c>
      <c r="D606" t="s">
        <v>399</v>
      </c>
      <c r="E606" t="s">
        <v>2009</v>
      </c>
      <c r="F606" t="s">
        <v>1856</v>
      </c>
      <c r="G606">
        <v>5</v>
      </c>
      <c r="H606">
        <v>99.93</v>
      </c>
      <c r="I606">
        <v>0</v>
      </c>
      <c r="J606">
        <v>0</v>
      </c>
      <c r="K606">
        <v>499.65</v>
      </c>
      <c r="L606">
        <v>430.25</v>
      </c>
      <c r="M606">
        <v>69.400000000000006</v>
      </c>
      <c r="N606" t="s">
        <v>47</v>
      </c>
      <c r="O606" t="s">
        <v>24</v>
      </c>
      <c r="P606" t="s">
        <v>25</v>
      </c>
      <c r="Q606">
        <v>0.43402777777777779</v>
      </c>
      <c r="R606" t="s">
        <v>49</v>
      </c>
      <c r="S606" t="s">
        <v>4693</v>
      </c>
      <c r="T606" t="s">
        <v>4672</v>
      </c>
      <c r="U606">
        <v>99.93</v>
      </c>
      <c r="V606" t="s">
        <v>5088</v>
      </c>
      <c r="W606" t="s">
        <v>4968</v>
      </c>
      <c r="X606" t="s">
        <v>5923</v>
      </c>
      <c r="Y606" t="s">
        <v>4970</v>
      </c>
      <c r="Z606" t="s">
        <v>5177</v>
      </c>
      <c r="AA606" t="s">
        <v>5060</v>
      </c>
      <c r="AB606">
        <f>YEAR(Sales_Trans_2[[#This Row],[Transaction_Date]])</f>
        <v>2025</v>
      </c>
      <c r="AC606" t="str">
        <f>TEXT(Sales_Trans_2[[#This Row],[Transaction_Date]],"mmm")</f>
        <v>May</v>
      </c>
      <c r="AD606">
        <f>MONTH(Sales_Trans_2[[#This Row],[Transaction_Date]])</f>
        <v>5</v>
      </c>
      <c r="AE606" s="19">
        <f>IFERROR(Sales_Trans_2[[#This Row],[Profit]]/Sales_Trans_2[[#This Row],[Sales_Amount]],0)</f>
        <v>0.13889722805964178</v>
      </c>
      <c r="AF606" s="20" t="str">
        <f>IF(Sales_Trans_2[[#This Row],[Discount_Pct]]=0,"0%",
IF(Sales_Trans_2[[#This Row],[Discount_Pct]]&lt;=5,"1-5%",
IF(Sales_Trans_2[[#This Row],[Discount_Pct]]&lt;=10,"6-10%",
IF(Sales_Trans_2[[#This Row],[Discount_Pct]]&lt;=15,"11-15%","&gt;15%"))))</f>
        <v>0%</v>
      </c>
    </row>
    <row r="607" spans="1:32" x14ac:dyDescent="0.25">
      <c r="A607" t="s">
        <v>960</v>
      </c>
      <c r="B607" s="10">
        <v>45790</v>
      </c>
      <c r="C607" t="s">
        <v>961</v>
      </c>
      <c r="D607" t="s">
        <v>302</v>
      </c>
      <c r="E607" t="s">
        <v>962</v>
      </c>
      <c r="F607" t="s">
        <v>963</v>
      </c>
      <c r="G607">
        <v>3</v>
      </c>
      <c r="H607">
        <v>343.56</v>
      </c>
      <c r="I607">
        <v>0</v>
      </c>
      <c r="J607">
        <v>0</v>
      </c>
      <c r="K607">
        <v>1030.68</v>
      </c>
      <c r="L607">
        <v>648.96</v>
      </c>
      <c r="M607">
        <v>381.72</v>
      </c>
      <c r="N607" t="s">
        <v>23</v>
      </c>
      <c r="O607" t="s">
        <v>24</v>
      </c>
      <c r="P607" t="s">
        <v>25</v>
      </c>
      <c r="Q607">
        <v>0.86388888888888893</v>
      </c>
      <c r="R607" t="s">
        <v>49</v>
      </c>
      <c r="S607" t="s">
        <v>4655</v>
      </c>
      <c r="T607" t="s">
        <v>4636</v>
      </c>
      <c r="U607">
        <v>343.56</v>
      </c>
      <c r="V607" t="s">
        <v>6044</v>
      </c>
      <c r="W607" t="s">
        <v>4968</v>
      </c>
      <c r="X607" t="s">
        <v>5479</v>
      </c>
      <c r="Y607" t="s">
        <v>5011</v>
      </c>
      <c r="Z607" t="s">
        <v>5480</v>
      </c>
      <c r="AA607" t="s">
        <v>5060</v>
      </c>
      <c r="AB607">
        <f>YEAR(Sales_Trans_2[[#This Row],[Transaction_Date]])</f>
        <v>2025</v>
      </c>
      <c r="AC607" t="str">
        <f>TEXT(Sales_Trans_2[[#This Row],[Transaction_Date]],"mmm")</f>
        <v>May</v>
      </c>
      <c r="AD607">
        <f>MONTH(Sales_Trans_2[[#This Row],[Transaction_Date]])</f>
        <v>5</v>
      </c>
      <c r="AE607" s="19">
        <f>IFERROR(Sales_Trans_2[[#This Row],[Profit]]/Sales_Trans_2[[#This Row],[Sales_Amount]],0)</f>
        <v>0.37035743392711606</v>
      </c>
      <c r="AF607" s="20" t="str">
        <f>IF(Sales_Trans_2[[#This Row],[Discount_Pct]]=0,"0%",
IF(Sales_Trans_2[[#This Row],[Discount_Pct]]&lt;=5,"1-5%",
IF(Sales_Trans_2[[#This Row],[Discount_Pct]]&lt;=10,"6-10%",
IF(Sales_Trans_2[[#This Row],[Discount_Pct]]&lt;=15,"11-15%","&gt;15%"))))</f>
        <v>0%</v>
      </c>
    </row>
    <row r="608" spans="1:32" x14ac:dyDescent="0.25">
      <c r="A608" t="s">
        <v>4059</v>
      </c>
      <c r="B608" s="10">
        <v>45935</v>
      </c>
      <c r="C608" t="s">
        <v>3202</v>
      </c>
      <c r="D608" t="s">
        <v>269</v>
      </c>
      <c r="E608" t="s">
        <v>478</v>
      </c>
      <c r="F608" t="s">
        <v>1834</v>
      </c>
      <c r="G608">
        <v>4</v>
      </c>
      <c r="H608">
        <v>162.59</v>
      </c>
      <c r="I608">
        <v>0</v>
      </c>
      <c r="J608">
        <v>0</v>
      </c>
      <c r="K608">
        <v>747.91</v>
      </c>
      <c r="L608">
        <v>550.55999999999995</v>
      </c>
      <c r="M608">
        <v>197.35</v>
      </c>
      <c r="N608" t="s">
        <v>47</v>
      </c>
      <c r="O608" t="s">
        <v>24</v>
      </c>
      <c r="P608" t="s">
        <v>25</v>
      </c>
      <c r="Q608">
        <v>0.83611111111111114</v>
      </c>
      <c r="R608" t="s">
        <v>27</v>
      </c>
      <c r="S608" t="s">
        <v>4835</v>
      </c>
      <c r="T608" t="s">
        <v>4887</v>
      </c>
      <c r="U608">
        <v>155.55000000000001</v>
      </c>
      <c r="V608" t="s">
        <v>5528</v>
      </c>
      <c r="W608" t="s">
        <v>4958</v>
      </c>
      <c r="X608" t="s">
        <v>5136</v>
      </c>
      <c r="Y608" t="s">
        <v>4977</v>
      </c>
      <c r="Z608" t="s">
        <v>5252</v>
      </c>
      <c r="AA608" t="s">
        <v>5060</v>
      </c>
      <c r="AB608">
        <f>YEAR(Sales_Trans_2[[#This Row],[Transaction_Date]])</f>
        <v>2025</v>
      </c>
      <c r="AC608" t="str">
        <f>TEXT(Sales_Trans_2[[#This Row],[Transaction_Date]],"mmm")</f>
        <v>Oct</v>
      </c>
      <c r="AD608">
        <f>MONTH(Sales_Trans_2[[#This Row],[Transaction_Date]])</f>
        <v>10</v>
      </c>
      <c r="AE608" s="19">
        <f>IFERROR(Sales_Trans_2[[#This Row],[Profit]]/Sales_Trans_2[[#This Row],[Sales_Amount]],0)</f>
        <v>0.26386864729713466</v>
      </c>
      <c r="AF608" s="20" t="str">
        <f>IF(Sales_Trans_2[[#This Row],[Discount_Pct]]=0,"0%",
IF(Sales_Trans_2[[#This Row],[Discount_Pct]]&lt;=5,"1-5%",
IF(Sales_Trans_2[[#This Row],[Discount_Pct]]&lt;=10,"6-10%",
IF(Sales_Trans_2[[#This Row],[Discount_Pct]]&lt;=15,"11-15%","&gt;15%"))))</f>
        <v>0%</v>
      </c>
    </row>
    <row r="609" spans="1:32" x14ac:dyDescent="0.25">
      <c r="A609" t="s">
        <v>257</v>
      </c>
      <c r="B609" s="10">
        <v>45752</v>
      </c>
      <c r="C609" t="s">
        <v>258</v>
      </c>
      <c r="D609" t="s">
        <v>253</v>
      </c>
      <c r="E609" t="s">
        <v>259</v>
      </c>
      <c r="F609" t="s">
        <v>260</v>
      </c>
      <c r="G609">
        <v>3</v>
      </c>
      <c r="H609">
        <v>236.07</v>
      </c>
      <c r="I609">
        <v>0</v>
      </c>
      <c r="J609">
        <v>0</v>
      </c>
      <c r="K609">
        <v>814.44</v>
      </c>
      <c r="L609">
        <v>586.32000000000005</v>
      </c>
      <c r="M609">
        <v>228.12</v>
      </c>
      <c r="N609" t="s">
        <v>68</v>
      </c>
      <c r="O609" t="s">
        <v>24</v>
      </c>
      <c r="P609" t="s">
        <v>25</v>
      </c>
      <c r="Q609">
        <v>0.76597222222222228</v>
      </c>
      <c r="R609" t="s">
        <v>27</v>
      </c>
      <c r="S609" t="s">
        <v>4903</v>
      </c>
      <c r="T609" t="s">
        <v>4887</v>
      </c>
      <c r="U609">
        <v>219.39</v>
      </c>
      <c r="V609" t="s">
        <v>5298</v>
      </c>
      <c r="W609" t="s">
        <v>4958</v>
      </c>
      <c r="X609" t="s">
        <v>5583</v>
      </c>
      <c r="Y609" t="s">
        <v>4966</v>
      </c>
      <c r="Z609" t="s">
        <v>5190</v>
      </c>
      <c r="AA609" t="s">
        <v>5060</v>
      </c>
      <c r="AB609">
        <f>YEAR(Sales_Trans_2[[#This Row],[Transaction_Date]])</f>
        <v>2025</v>
      </c>
      <c r="AC609" t="str">
        <f>TEXT(Sales_Trans_2[[#This Row],[Transaction_Date]],"mmm")</f>
        <v>Apr</v>
      </c>
      <c r="AD609">
        <f>MONTH(Sales_Trans_2[[#This Row],[Transaction_Date]])</f>
        <v>4</v>
      </c>
      <c r="AE609" s="19">
        <f>IFERROR(Sales_Trans_2[[#This Row],[Profit]]/Sales_Trans_2[[#This Row],[Sales_Amount]],0)</f>
        <v>0.2800942979224989</v>
      </c>
      <c r="AF609" s="20" t="str">
        <f>IF(Sales_Trans_2[[#This Row],[Discount_Pct]]=0,"0%",
IF(Sales_Trans_2[[#This Row],[Discount_Pct]]&lt;=5,"1-5%",
IF(Sales_Trans_2[[#This Row],[Discount_Pct]]&lt;=10,"6-10%",
IF(Sales_Trans_2[[#This Row],[Discount_Pct]]&lt;=15,"11-15%","&gt;15%"))))</f>
        <v>0%</v>
      </c>
    </row>
    <row r="610" spans="1:32" x14ac:dyDescent="0.25">
      <c r="A610" t="s">
        <v>2464</v>
      </c>
      <c r="B610" s="10">
        <v>45752</v>
      </c>
      <c r="C610" t="s">
        <v>2465</v>
      </c>
      <c r="D610" t="s">
        <v>647</v>
      </c>
      <c r="E610" t="s">
        <v>372</v>
      </c>
      <c r="F610" t="s">
        <v>373</v>
      </c>
      <c r="G610">
        <v>7</v>
      </c>
      <c r="H610">
        <v>133.53</v>
      </c>
      <c r="I610">
        <v>0</v>
      </c>
      <c r="J610">
        <v>0</v>
      </c>
      <c r="K610">
        <v>1074.92</v>
      </c>
      <c r="L610">
        <v>638.26</v>
      </c>
      <c r="M610">
        <v>436.66</v>
      </c>
      <c r="N610" t="s">
        <v>133</v>
      </c>
      <c r="O610" t="s">
        <v>24</v>
      </c>
      <c r="P610" t="s">
        <v>25</v>
      </c>
      <c r="Q610">
        <v>0.55347222222222225</v>
      </c>
      <c r="R610" t="s">
        <v>27</v>
      </c>
      <c r="S610" t="s">
        <v>4925</v>
      </c>
      <c r="T610" t="s">
        <v>4908</v>
      </c>
      <c r="U610">
        <v>123.11</v>
      </c>
      <c r="V610" t="s">
        <v>5352</v>
      </c>
      <c r="W610" t="s">
        <v>4958</v>
      </c>
      <c r="X610" t="s">
        <v>5258</v>
      </c>
      <c r="Y610" t="s">
        <v>4966</v>
      </c>
      <c r="Z610" t="s">
        <v>5259</v>
      </c>
      <c r="AA610" t="s">
        <v>5060</v>
      </c>
      <c r="AB610">
        <f>YEAR(Sales_Trans_2[[#This Row],[Transaction_Date]])</f>
        <v>2025</v>
      </c>
      <c r="AC610" t="str">
        <f>TEXT(Sales_Trans_2[[#This Row],[Transaction_Date]],"mmm")</f>
        <v>Apr</v>
      </c>
      <c r="AD610">
        <f>MONTH(Sales_Trans_2[[#This Row],[Transaction_Date]])</f>
        <v>4</v>
      </c>
      <c r="AE610" s="19">
        <f>IFERROR(Sales_Trans_2[[#This Row],[Profit]]/Sales_Trans_2[[#This Row],[Sales_Amount]],0)</f>
        <v>0.40622557957801508</v>
      </c>
      <c r="AF610" s="20" t="str">
        <f>IF(Sales_Trans_2[[#This Row],[Discount_Pct]]=0,"0%",
IF(Sales_Trans_2[[#This Row],[Discount_Pct]]&lt;=5,"1-5%",
IF(Sales_Trans_2[[#This Row],[Discount_Pct]]&lt;=10,"6-10%",
IF(Sales_Trans_2[[#This Row],[Discount_Pct]]&lt;=15,"11-15%","&gt;15%"))))</f>
        <v>0%</v>
      </c>
    </row>
    <row r="611" spans="1:32" x14ac:dyDescent="0.25">
      <c r="A611" t="s">
        <v>1208</v>
      </c>
      <c r="B611" s="10">
        <v>45721</v>
      </c>
      <c r="C611" t="s">
        <v>348</v>
      </c>
      <c r="D611" t="s">
        <v>882</v>
      </c>
      <c r="E611" t="s">
        <v>681</v>
      </c>
      <c r="F611" t="s">
        <v>676</v>
      </c>
      <c r="G611">
        <v>4</v>
      </c>
      <c r="H611">
        <v>301.17</v>
      </c>
      <c r="I611">
        <v>0</v>
      </c>
      <c r="J611">
        <v>0</v>
      </c>
      <c r="K611">
        <v>1385.38</v>
      </c>
      <c r="L611">
        <v>778.56</v>
      </c>
      <c r="M611">
        <v>606.82000000000005</v>
      </c>
      <c r="N611" t="s">
        <v>47</v>
      </c>
      <c r="O611" t="s">
        <v>24</v>
      </c>
      <c r="P611" t="s">
        <v>25</v>
      </c>
      <c r="Q611">
        <v>0.53055555555555556</v>
      </c>
      <c r="R611" t="s">
        <v>27</v>
      </c>
      <c r="S611" t="s">
        <v>4768</v>
      </c>
      <c r="T611" t="s">
        <v>4752</v>
      </c>
      <c r="U611">
        <v>262.77</v>
      </c>
      <c r="V611" t="s">
        <v>5491</v>
      </c>
      <c r="W611" t="s">
        <v>4958</v>
      </c>
      <c r="X611" t="s">
        <v>5085</v>
      </c>
      <c r="Y611" t="s">
        <v>4966</v>
      </c>
      <c r="Z611" t="s">
        <v>5380</v>
      </c>
      <c r="AA611" t="s">
        <v>5060</v>
      </c>
      <c r="AB611">
        <f>YEAR(Sales_Trans_2[[#This Row],[Transaction_Date]])</f>
        <v>2025</v>
      </c>
      <c r="AC611" t="str">
        <f>TEXT(Sales_Trans_2[[#This Row],[Transaction_Date]],"mmm")</f>
        <v>Mar</v>
      </c>
      <c r="AD611">
        <f>MONTH(Sales_Trans_2[[#This Row],[Transaction_Date]])</f>
        <v>3</v>
      </c>
      <c r="AE611" s="19">
        <f>IFERROR(Sales_Trans_2[[#This Row],[Profit]]/Sales_Trans_2[[#This Row],[Sales_Amount]],0)</f>
        <v>0.43801700616437367</v>
      </c>
      <c r="AF611" s="20" t="str">
        <f>IF(Sales_Trans_2[[#This Row],[Discount_Pct]]=0,"0%",
IF(Sales_Trans_2[[#This Row],[Discount_Pct]]&lt;=5,"1-5%",
IF(Sales_Trans_2[[#This Row],[Discount_Pct]]&lt;=10,"6-10%",
IF(Sales_Trans_2[[#This Row],[Discount_Pct]]&lt;=15,"11-15%","&gt;15%"))))</f>
        <v>0%</v>
      </c>
    </row>
    <row r="612" spans="1:32" x14ac:dyDescent="0.25">
      <c r="A612" t="s">
        <v>4076</v>
      </c>
      <c r="B612" s="10">
        <v>45693</v>
      </c>
      <c r="C612" t="s">
        <v>196</v>
      </c>
      <c r="D612" t="s">
        <v>611</v>
      </c>
      <c r="E612" t="s">
        <v>433</v>
      </c>
      <c r="F612" t="s">
        <v>1140</v>
      </c>
      <c r="G612">
        <v>3</v>
      </c>
      <c r="H612">
        <v>339.13</v>
      </c>
      <c r="I612">
        <v>0</v>
      </c>
      <c r="J612">
        <v>0</v>
      </c>
      <c r="K612">
        <v>1017.39</v>
      </c>
      <c r="L612">
        <v>752.04</v>
      </c>
      <c r="M612">
        <v>265.35000000000002</v>
      </c>
      <c r="N612" t="s">
        <v>4971</v>
      </c>
      <c r="O612" t="s">
        <v>24</v>
      </c>
      <c r="P612" t="s">
        <v>25</v>
      </c>
      <c r="Q612">
        <v>0.56944444444444442</v>
      </c>
      <c r="R612" t="s">
        <v>49</v>
      </c>
      <c r="S612" t="s">
        <v>4775</v>
      </c>
      <c r="T612" t="s">
        <v>4776</v>
      </c>
      <c r="U612">
        <v>339.13</v>
      </c>
      <c r="V612" t="s">
        <v>5874</v>
      </c>
      <c r="W612" t="s">
        <v>4964</v>
      </c>
      <c r="X612" t="s">
        <v>5543</v>
      </c>
      <c r="Y612" t="s">
        <v>4977</v>
      </c>
      <c r="Z612" t="s">
        <v>5544</v>
      </c>
      <c r="AA612" t="s">
        <v>5060</v>
      </c>
      <c r="AB612">
        <f>YEAR(Sales_Trans_2[[#This Row],[Transaction_Date]])</f>
        <v>2025</v>
      </c>
      <c r="AC612" t="str">
        <f>TEXT(Sales_Trans_2[[#This Row],[Transaction_Date]],"mmm")</f>
        <v>Feb</v>
      </c>
      <c r="AD612">
        <f>MONTH(Sales_Trans_2[[#This Row],[Transaction_Date]])</f>
        <v>2</v>
      </c>
      <c r="AE612" s="19">
        <f>IFERROR(Sales_Trans_2[[#This Row],[Profit]]/Sales_Trans_2[[#This Row],[Sales_Amount]],0)</f>
        <v>0.26081443694158585</v>
      </c>
      <c r="AF612" s="20" t="str">
        <f>IF(Sales_Trans_2[[#This Row],[Discount_Pct]]=0,"0%",
IF(Sales_Trans_2[[#This Row],[Discount_Pct]]&lt;=5,"1-5%",
IF(Sales_Trans_2[[#This Row],[Discount_Pct]]&lt;=10,"6-10%",
IF(Sales_Trans_2[[#This Row],[Discount_Pct]]&lt;=15,"11-15%","&gt;15%"))))</f>
        <v>0%</v>
      </c>
    </row>
    <row r="613" spans="1:32" x14ac:dyDescent="0.25">
      <c r="A613" t="s">
        <v>3955</v>
      </c>
      <c r="B613" s="10">
        <v>45771</v>
      </c>
      <c r="C613" t="s">
        <v>1955</v>
      </c>
      <c r="D613" t="s">
        <v>365</v>
      </c>
      <c r="E613" t="s">
        <v>519</v>
      </c>
      <c r="F613" t="s">
        <v>520</v>
      </c>
      <c r="G613">
        <v>4</v>
      </c>
      <c r="H613">
        <v>459.58</v>
      </c>
      <c r="I613">
        <v>0</v>
      </c>
      <c r="J613">
        <v>0</v>
      </c>
      <c r="K613">
        <v>1838.32</v>
      </c>
      <c r="L613">
        <v>1547.56</v>
      </c>
      <c r="M613">
        <v>290.76</v>
      </c>
      <c r="N613" t="s">
        <v>4971</v>
      </c>
      <c r="O613" t="s">
        <v>24</v>
      </c>
      <c r="P613" t="s">
        <v>25</v>
      </c>
      <c r="Q613">
        <v>0.44444444444444442</v>
      </c>
      <c r="R613" t="s">
        <v>49</v>
      </c>
      <c r="S613" t="s">
        <v>4680</v>
      </c>
      <c r="T613" t="s">
        <v>4672</v>
      </c>
      <c r="U613">
        <v>459.58</v>
      </c>
      <c r="V613" t="s">
        <v>5725</v>
      </c>
      <c r="W613" t="s">
        <v>4964</v>
      </c>
      <c r="X613" t="s">
        <v>5214</v>
      </c>
      <c r="Y613" t="s">
        <v>4966</v>
      </c>
      <c r="Z613" t="s">
        <v>5242</v>
      </c>
      <c r="AA613" t="s">
        <v>5060</v>
      </c>
      <c r="AB613">
        <f>YEAR(Sales_Trans_2[[#This Row],[Transaction_Date]])</f>
        <v>2025</v>
      </c>
      <c r="AC613" t="str">
        <f>TEXT(Sales_Trans_2[[#This Row],[Transaction_Date]],"mmm")</f>
        <v>Apr</v>
      </c>
      <c r="AD613">
        <f>MONTH(Sales_Trans_2[[#This Row],[Transaction_Date]])</f>
        <v>4</v>
      </c>
      <c r="AE613" s="19">
        <f>IFERROR(Sales_Trans_2[[#This Row],[Profit]]/Sales_Trans_2[[#This Row],[Sales_Amount]],0)</f>
        <v>0.1581661517037295</v>
      </c>
      <c r="AF613" s="20" t="str">
        <f>IF(Sales_Trans_2[[#This Row],[Discount_Pct]]=0,"0%",
IF(Sales_Trans_2[[#This Row],[Discount_Pct]]&lt;=5,"1-5%",
IF(Sales_Trans_2[[#This Row],[Discount_Pct]]&lt;=10,"6-10%",
IF(Sales_Trans_2[[#This Row],[Discount_Pct]]&lt;=15,"11-15%","&gt;15%"))))</f>
        <v>0%</v>
      </c>
    </row>
    <row r="614" spans="1:32" x14ac:dyDescent="0.25">
      <c r="A614" t="s">
        <v>3739</v>
      </c>
      <c r="B614" s="10">
        <v>45770</v>
      </c>
      <c r="C614" t="s">
        <v>2609</v>
      </c>
      <c r="D614" t="s">
        <v>1225</v>
      </c>
      <c r="E614" t="s">
        <v>681</v>
      </c>
      <c r="F614" t="s">
        <v>2601</v>
      </c>
      <c r="G614">
        <v>4</v>
      </c>
      <c r="H614">
        <v>182.3</v>
      </c>
      <c r="I614">
        <v>0</v>
      </c>
      <c r="J614">
        <v>0</v>
      </c>
      <c r="K614">
        <v>729.2</v>
      </c>
      <c r="L614">
        <v>430.4</v>
      </c>
      <c r="M614">
        <v>298.8</v>
      </c>
      <c r="N614" t="s">
        <v>68</v>
      </c>
      <c r="O614" t="s">
        <v>24</v>
      </c>
      <c r="P614" t="s">
        <v>25</v>
      </c>
      <c r="Q614">
        <v>0.73541666666666672</v>
      </c>
      <c r="R614" t="s">
        <v>49</v>
      </c>
      <c r="S614" t="s">
        <v>4664</v>
      </c>
      <c r="T614" t="s">
        <v>4636</v>
      </c>
      <c r="U614">
        <v>182.3</v>
      </c>
      <c r="V614" t="s">
        <v>5854</v>
      </c>
      <c r="W614" t="s">
        <v>4968</v>
      </c>
      <c r="X614" t="s">
        <v>5286</v>
      </c>
      <c r="Y614" t="s">
        <v>4966</v>
      </c>
      <c r="Z614" t="s">
        <v>5380</v>
      </c>
      <c r="AA614" t="s">
        <v>5060</v>
      </c>
      <c r="AB614">
        <f>YEAR(Sales_Trans_2[[#This Row],[Transaction_Date]])</f>
        <v>2025</v>
      </c>
      <c r="AC614" t="str">
        <f>TEXT(Sales_Trans_2[[#This Row],[Transaction_Date]],"mmm")</f>
        <v>Apr</v>
      </c>
      <c r="AD614">
        <f>MONTH(Sales_Trans_2[[#This Row],[Transaction_Date]])</f>
        <v>4</v>
      </c>
      <c r="AE614" s="19">
        <f>IFERROR(Sales_Trans_2[[#This Row],[Profit]]/Sales_Trans_2[[#This Row],[Sales_Amount]],0)</f>
        <v>0.4097641250685683</v>
      </c>
      <c r="AF614" s="20" t="str">
        <f>IF(Sales_Trans_2[[#This Row],[Discount_Pct]]=0,"0%",
IF(Sales_Trans_2[[#This Row],[Discount_Pct]]&lt;=5,"1-5%",
IF(Sales_Trans_2[[#This Row],[Discount_Pct]]&lt;=10,"6-10%",
IF(Sales_Trans_2[[#This Row],[Discount_Pct]]&lt;=15,"11-15%","&gt;15%"))))</f>
        <v>0%</v>
      </c>
    </row>
    <row r="615" spans="1:32" x14ac:dyDescent="0.25">
      <c r="A615" t="s">
        <v>4281</v>
      </c>
      <c r="B615" s="10">
        <v>45934</v>
      </c>
      <c r="C615" t="s">
        <v>750</v>
      </c>
      <c r="D615" t="s">
        <v>1678</v>
      </c>
      <c r="E615" t="s">
        <v>177</v>
      </c>
      <c r="F615" t="s">
        <v>333</v>
      </c>
      <c r="G615">
        <v>3</v>
      </c>
      <c r="H615">
        <v>360.8</v>
      </c>
      <c r="I615">
        <v>0</v>
      </c>
      <c r="J615">
        <v>0</v>
      </c>
      <c r="K615">
        <v>1082.4000000000001</v>
      </c>
      <c r="L615">
        <v>798.3</v>
      </c>
      <c r="M615">
        <v>284.10000000000002</v>
      </c>
      <c r="N615" t="s">
        <v>40</v>
      </c>
      <c r="O615" t="s">
        <v>24</v>
      </c>
      <c r="P615" t="s">
        <v>25</v>
      </c>
      <c r="Q615">
        <v>0.41875000000000001</v>
      </c>
      <c r="R615" t="s">
        <v>49</v>
      </c>
      <c r="S615" t="s">
        <v>4699</v>
      </c>
      <c r="T615" t="s">
        <v>4672</v>
      </c>
      <c r="U615">
        <v>342.27</v>
      </c>
      <c r="V615" t="s">
        <v>5527</v>
      </c>
      <c r="W615" t="s">
        <v>4958</v>
      </c>
      <c r="X615" t="s">
        <v>5319</v>
      </c>
      <c r="Y615" t="s">
        <v>4970</v>
      </c>
      <c r="Z615" t="s">
        <v>5227</v>
      </c>
      <c r="AA615" t="s">
        <v>5060</v>
      </c>
      <c r="AB615">
        <f>YEAR(Sales_Trans_2[[#This Row],[Transaction_Date]])</f>
        <v>2025</v>
      </c>
      <c r="AC615" t="str">
        <f>TEXT(Sales_Trans_2[[#This Row],[Transaction_Date]],"mmm")</f>
        <v>Oct</v>
      </c>
      <c r="AD615">
        <f>MONTH(Sales_Trans_2[[#This Row],[Transaction_Date]])</f>
        <v>10</v>
      </c>
      <c r="AE615" s="19">
        <f>IFERROR(Sales_Trans_2[[#This Row],[Profit]]/Sales_Trans_2[[#This Row],[Sales_Amount]],0)</f>
        <v>0.26247228381374721</v>
      </c>
      <c r="AF615" s="20" t="str">
        <f>IF(Sales_Trans_2[[#This Row],[Discount_Pct]]=0,"0%",
IF(Sales_Trans_2[[#This Row],[Discount_Pct]]&lt;=5,"1-5%",
IF(Sales_Trans_2[[#This Row],[Discount_Pct]]&lt;=10,"6-10%",
IF(Sales_Trans_2[[#This Row],[Discount_Pct]]&lt;=15,"11-15%","&gt;15%"))))</f>
        <v>0%</v>
      </c>
    </row>
    <row r="616" spans="1:32" x14ac:dyDescent="0.25">
      <c r="A616" t="s">
        <v>4115</v>
      </c>
      <c r="B616" s="10">
        <v>46296</v>
      </c>
      <c r="C616" t="s">
        <v>1943</v>
      </c>
      <c r="D616" t="s">
        <v>454</v>
      </c>
      <c r="E616" t="s">
        <v>1092</v>
      </c>
      <c r="F616" t="s">
        <v>1685</v>
      </c>
      <c r="G616">
        <v>5</v>
      </c>
      <c r="H616">
        <v>365.92</v>
      </c>
      <c r="I616">
        <v>0</v>
      </c>
      <c r="J616">
        <v>0</v>
      </c>
      <c r="K616">
        <v>2104.04</v>
      </c>
      <c r="L616">
        <v>1551.9</v>
      </c>
      <c r="M616">
        <v>552.14</v>
      </c>
      <c r="N616" t="s">
        <v>23</v>
      </c>
      <c r="O616" t="s">
        <v>24</v>
      </c>
      <c r="P616" t="s">
        <v>25</v>
      </c>
      <c r="Q616">
        <v>0.38055555555555554</v>
      </c>
      <c r="R616" t="s">
        <v>27</v>
      </c>
      <c r="S616" t="s">
        <v>4853</v>
      </c>
      <c r="T616" t="s">
        <v>4847</v>
      </c>
      <c r="U616">
        <v>365.92</v>
      </c>
      <c r="V616" t="s">
        <v>4993</v>
      </c>
      <c r="W616" t="s">
        <v>4968</v>
      </c>
      <c r="X616" t="s">
        <v>5149</v>
      </c>
      <c r="Y616" t="s">
        <v>4960</v>
      </c>
      <c r="Z616" t="s">
        <v>5150</v>
      </c>
      <c r="AA616" t="s">
        <v>5060</v>
      </c>
      <c r="AB616">
        <f>YEAR(Sales_Trans_2[[#This Row],[Transaction_Date]])</f>
        <v>2026</v>
      </c>
      <c r="AC616" t="str">
        <f>TEXT(Sales_Trans_2[[#This Row],[Transaction_Date]],"mmm")</f>
        <v>Oct</v>
      </c>
      <c r="AD616">
        <f>MONTH(Sales_Trans_2[[#This Row],[Transaction_Date]])</f>
        <v>10</v>
      </c>
      <c r="AE616" s="19">
        <f>IFERROR(Sales_Trans_2[[#This Row],[Profit]]/Sales_Trans_2[[#This Row],[Sales_Amount]],0)</f>
        <v>0.26241896541890836</v>
      </c>
      <c r="AF616" s="20" t="str">
        <f>IF(Sales_Trans_2[[#This Row],[Discount_Pct]]=0,"0%",
IF(Sales_Trans_2[[#This Row],[Discount_Pct]]&lt;=5,"1-5%",
IF(Sales_Trans_2[[#This Row],[Discount_Pct]]&lt;=10,"6-10%",
IF(Sales_Trans_2[[#This Row],[Discount_Pct]]&lt;=15,"11-15%","&gt;15%"))))</f>
        <v>0%</v>
      </c>
    </row>
    <row r="617" spans="1:32" x14ac:dyDescent="0.25">
      <c r="A617" t="s">
        <v>4565</v>
      </c>
      <c r="B617" s="10">
        <v>46011</v>
      </c>
      <c r="C617" t="s">
        <v>307</v>
      </c>
      <c r="D617" t="s">
        <v>337</v>
      </c>
      <c r="E617" t="s">
        <v>259</v>
      </c>
      <c r="F617" t="s">
        <v>510</v>
      </c>
      <c r="G617">
        <v>7</v>
      </c>
      <c r="H617">
        <v>212.39</v>
      </c>
      <c r="I617">
        <v>0</v>
      </c>
      <c r="J617">
        <v>0</v>
      </c>
      <c r="K617">
        <v>1709.74</v>
      </c>
      <c r="L617">
        <v>949.62</v>
      </c>
      <c r="M617">
        <v>760.12</v>
      </c>
      <c r="N617" t="s">
        <v>133</v>
      </c>
      <c r="O617" t="s">
        <v>24</v>
      </c>
      <c r="P617" t="s">
        <v>25</v>
      </c>
      <c r="Q617">
        <v>0.66666666666666663</v>
      </c>
      <c r="R617" t="s">
        <v>27</v>
      </c>
      <c r="S617" t="s">
        <v>4799</v>
      </c>
      <c r="T617" t="s">
        <v>4776</v>
      </c>
      <c r="U617">
        <v>186.38</v>
      </c>
      <c r="V617" t="s">
        <v>5035</v>
      </c>
      <c r="W617" t="s">
        <v>4958</v>
      </c>
      <c r="X617" t="s">
        <v>5189</v>
      </c>
      <c r="Y617" t="s">
        <v>4960</v>
      </c>
      <c r="Z617" t="s">
        <v>5190</v>
      </c>
      <c r="AA617" t="s">
        <v>5060</v>
      </c>
      <c r="AB617">
        <f>YEAR(Sales_Trans_2[[#This Row],[Transaction_Date]])</f>
        <v>2025</v>
      </c>
      <c r="AC617" t="str">
        <f>TEXT(Sales_Trans_2[[#This Row],[Transaction_Date]],"mmm")</f>
        <v>Dec</v>
      </c>
      <c r="AD617">
        <f>MONTH(Sales_Trans_2[[#This Row],[Transaction_Date]])</f>
        <v>12</v>
      </c>
      <c r="AE617" s="19">
        <f>IFERROR(Sales_Trans_2[[#This Row],[Profit]]/Sales_Trans_2[[#This Row],[Sales_Amount]],0)</f>
        <v>0.44458221717922025</v>
      </c>
      <c r="AF617" s="20" t="str">
        <f>IF(Sales_Trans_2[[#This Row],[Discount_Pct]]=0,"0%",
IF(Sales_Trans_2[[#This Row],[Discount_Pct]]&lt;=5,"1-5%",
IF(Sales_Trans_2[[#This Row],[Discount_Pct]]&lt;=10,"6-10%",
IF(Sales_Trans_2[[#This Row],[Discount_Pct]]&lt;=15,"11-15%","&gt;15%"))))</f>
        <v>0%</v>
      </c>
    </row>
    <row r="618" spans="1:32" x14ac:dyDescent="0.25">
      <c r="A618" t="s">
        <v>3801</v>
      </c>
      <c r="B618" s="10">
        <v>46071</v>
      </c>
      <c r="C618" t="s">
        <v>336</v>
      </c>
      <c r="D618" t="s">
        <v>755</v>
      </c>
      <c r="E618" t="s">
        <v>259</v>
      </c>
      <c r="F618" t="s">
        <v>510</v>
      </c>
      <c r="G618">
        <v>1</v>
      </c>
      <c r="H618">
        <v>442.14</v>
      </c>
      <c r="I618">
        <v>0</v>
      </c>
      <c r="J618">
        <v>0</v>
      </c>
      <c r="K618">
        <v>442.14</v>
      </c>
      <c r="L618">
        <v>351.87</v>
      </c>
      <c r="M618">
        <v>90.27</v>
      </c>
      <c r="N618" t="s">
        <v>23</v>
      </c>
      <c r="O618" t="s">
        <v>24</v>
      </c>
      <c r="P618" t="s">
        <v>25</v>
      </c>
      <c r="Q618">
        <v>0.80625000000000002</v>
      </c>
      <c r="R618" t="s">
        <v>49</v>
      </c>
      <c r="S618" t="s">
        <v>4927</v>
      </c>
      <c r="T618" t="s">
        <v>4908</v>
      </c>
      <c r="U618">
        <v>442.14</v>
      </c>
      <c r="V618" t="s">
        <v>5016</v>
      </c>
      <c r="W618" t="s">
        <v>4968</v>
      </c>
      <c r="X618" t="s">
        <v>5189</v>
      </c>
      <c r="Y618" t="s">
        <v>4960</v>
      </c>
      <c r="Z618" t="s">
        <v>5190</v>
      </c>
      <c r="AA618" t="s">
        <v>5060</v>
      </c>
      <c r="AB618">
        <f>YEAR(Sales_Trans_2[[#This Row],[Transaction_Date]])</f>
        <v>2026</v>
      </c>
      <c r="AC618" t="str">
        <f>TEXT(Sales_Trans_2[[#This Row],[Transaction_Date]],"mmm")</f>
        <v>Feb</v>
      </c>
      <c r="AD618">
        <f>MONTH(Sales_Trans_2[[#This Row],[Transaction_Date]])</f>
        <v>2</v>
      </c>
      <c r="AE618" s="19">
        <f>IFERROR(Sales_Trans_2[[#This Row],[Profit]]/Sales_Trans_2[[#This Row],[Sales_Amount]],0)</f>
        <v>0.20416610123490297</v>
      </c>
      <c r="AF618" s="20" t="str">
        <f>IF(Sales_Trans_2[[#This Row],[Discount_Pct]]=0,"0%",
IF(Sales_Trans_2[[#This Row],[Discount_Pct]]&lt;=5,"1-5%",
IF(Sales_Trans_2[[#This Row],[Discount_Pct]]&lt;=10,"6-10%",
IF(Sales_Trans_2[[#This Row],[Discount_Pct]]&lt;=15,"11-15%","&gt;15%"))))</f>
        <v>0%</v>
      </c>
    </row>
    <row r="619" spans="1:32" x14ac:dyDescent="0.25">
      <c r="A619" t="s">
        <v>2735</v>
      </c>
      <c r="B619" s="10">
        <v>46054</v>
      </c>
      <c r="C619" t="s">
        <v>213</v>
      </c>
      <c r="D619" t="s">
        <v>2135</v>
      </c>
      <c r="E619" t="s">
        <v>1343</v>
      </c>
      <c r="F619" t="s">
        <v>1344</v>
      </c>
      <c r="G619">
        <v>1</v>
      </c>
      <c r="H619">
        <v>68.95</v>
      </c>
      <c r="I619">
        <v>0</v>
      </c>
      <c r="J619">
        <v>0</v>
      </c>
      <c r="K619">
        <v>68.95</v>
      </c>
      <c r="L619">
        <v>57.89</v>
      </c>
      <c r="M619">
        <v>11.06</v>
      </c>
      <c r="N619" t="s">
        <v>23</v>
      </c>
      <c r="O619" t="s">
        <v>24</v>
      </c>
      <c r="P619" t="s">
        <v>25</v>
      </c>
      <c r="Q619">
        <v>0.65069444444444446</v>
      </c>
      <c r="R619" t="s">
        <v>49</v>
      </c>
      <c r="S619" t="s">
        <v>4748</v>
      </c>
      <c r="T619" t="s">
        <v>4729</v>
      </c>
      <c r="U619">
        <v>68.95</v>
      </c>
      <c r="V619" t="s">
        <v>5088</v>
      </c>
      <c r="W619" t="s">
        <v>4968</v>
      </c>
      <c r="X619" t="s">
        <v>5228</v>
      </c>
      <c r="Y619" t="s">
        <v>4960</v>
      </c>
      <c r="Z619" t="s">
        <v>5229</v>
      </c>
      <c r="AA619" t="s">
        <v>5060</v>
      </c>
      <c r="AB619">
        <f>YEAR(Sales_Trans_2[[#This Row],[Transaction_Date]])</f>
        <v>2026</v>
      </c>
      <c r="AC619" t="str">
        <f>TEXT(Sales_Trans_2[[#This Row],[Transaction_Date]],"mmm")</f>
        <v>Feb</v>
      </c>
      <c r="AD619">
        <f>MONTH(Sales_Trans_2[[#This Row],[Transaction_Date]])</f>
        <v>2</v>
      </c>
      <c r="AE619" s="19">
        <f>IFERROR(Sales_Trans_2[[#This Row],[Profit]]/Sales_Trans_2[[#This Row],[Sales_Amount]],0)</f>
        <v>0.16040609137055836</v>
      </c>
      <c r="AF619" s="20" t="str">
        <f>IF(Sales_Trans_2[[#This Row],[Discount_Pct]]=0,"0%",
IF(Sales_Trans_2[[#This Row],[Discount_Pct]]&lt;=5,"1-5%",
IF(Sales_Trans_2[[#This Row],[Discount_Pct]]&lt;=10,"6-10%",
IF(Sales_Trans_2[[#This Row],[Discount_Pct]]&lt;=15,"11-15%","&gt;15%"))))</f>
        <v>0%</v>
      </c>
    </row>
    <row r="620" spans="1:32" x14ac:dyDescent="0.25">
      <c r="A620" t="s">
        <v>2965</v>
      </c>
      <c r="B620" s="10">
        <v>45912</v>
      </c>
      <c r="C620" t="s">
        <v>169</v>
      </c>
      <c r="D620" t="s">
        <v>566</v>
      </c>
      <c r="E620" t="s">
        <v>700</v>
      </c>
      <c r="F620" t="s">
        <v>1481</v>
      </c>
      <c r="G620">
        <v>1</v>
      </c>
      <c r="H620">
        <v>328.59</v>
      </c>
      <c r="I620">
        <v>0</v>
      </c>
      <c r="J620">
        <v>0</v>
      </c>
      <c r="K620">
        <v>328.59</v>
      </c>
      <c r="L620">
        <v>255.49</v>
      </c>
      <c r="M620">
        <v>73.099999999999994</v>
      </c>
      <c r="N620" t="s">
        <v>23</v>
      </c>
      <c r="O620" t="s">
        <v>24</v>
      </c>
      <c r="P620" t="s">
        <v>25</v>
      </c>
      <c r="Q620">
        <v>0.50624999999999998</v>
      </c>
      <c r="R620" t="s">
        <v>49</v>
      </c>
      <c r="S620" t="s">
        <v>4767</v>
      </c>
      <c r="T620" t="s">
        <v>4752</v>
      </c>
      <c r="U620">
        <v>328.59</v>
      </c>
      <c r="V620" t="s">
        <v>5040</v>
      </c>
      <c r="W620" t="s">
        <v>4968</v>
      </c>
      <c r="X620" t="s">
        <v>5230</v>
      </c>
      <c r="Y620" t="s">
        <v>4960</v>
      </c>
      <c r="Z620" t="s">
        <v>5231</v>
      </c>
      <c r="AA620" t="s">
        <v>5060</v>
      </c>
      <c r="AB620">
        <f>YEAR(Sales_Trans_2[[#This Row],[Transaction_Date]])</f>
        <v>2025</v>
      </c>
      <c r="AC620" t="str">
        <f>TEXT(Sales_Trans_2[[#This Row],[Transaction_Date]],"mmm")</f>
        <v>Sep</v>
      </c>
      <c r="AD620">
        <f>MONTH(Sales_Trans_2[[#This Row],[Transaction_Date]])</f>
        <v>9</v>
      </c>
      <c r="AE620" s="19">
        <f>IFERROR(Sales_Trans_2[[#This Row],[Profit]]/Sales_Trans_2[[#This Row],[Sales_Amount]],0)</f>
        <v>0.22246568672205483</v>
      </c>
      <c r="AF620" s="20" t="str">
        <f>IF(Sales_Trans_2[[#This Row],[Discount_Pct]]=0,"0%",
IF(Sales_Trans_2[[#This Row],[Discount_Pct]]&lt;=5,"1-5%",
IF(Sales_Trans_2[[#This Row],[Discount_Pct]]&lt;=10,"6-10%",
IF(Sales_Trans_2[[#This Row],[Discount_Pct]]&lt;=15,"11-15%","&gt;15%"))))</f>
        <v>0%</v>
      </c>
    </row>
    <row r="621" spans="1:32" x14ac:dyDescent="0.25">
      <c r="A621" t="s">
        <v>1142</v>
      </c>
      <c r="B621" s="10">
        <v>46327</v>
      </c>
      <c r="C621" t="s">
        <v>885</v>
      </c>
      <c r="D621" t="s">
        <v>30</v>
      </c>
      <c r="E621" t="s">
        <v>523</v>
      </c>
      <c r="F621" t="s">
        <v>524</v>
      </c>
      <c r="G621">
        <v>5</v>
      </c>
      <c r="H621">
        <v>448.94</v>
      </c>
      <c r="I621">
        <v>0</v>
      </c>
      <c r="J621">
        <v>0</v>
      </c>
      <c r="K621">
        <v>2581.4</v>
      </c>
      <c r="L621">
        <v>1900.4</v>
      </c>
      <c r="M621">
        <v>681</v>
      </c>
      <c r="N621" t="s">
        <v>23</v>
      </c>
      <c r="O621" t="s">
        <v>24</v>
      </c>
      <c r="P621" t="s">
        <v>25</v>
      </c>
      <c r="Q621">
        <v>0.4777777777777778</v>
      </c>
      <c r="R621" t="s">
        <v>27</v>
      </c>
      <c r="S621" t="s">
        <v>4691</v>
      </c>
      <c r="T621" t="s">
        <v>4672</v>
      </c>
      <c r="U621">
        <v>448.94</v>
      </c>
      <c r="V621" t="s">
        <v>5240</v>
      </c>
      <c r="W621" t="s">
        <v>4968</v>
      </c>
      <c r="X621" t="s">
        <v>5238</v>
      </c>
      <c r="Y621" t="s">
        <v>4960</v>
      </c>
      <c r="Z621" t="s">
        <v>5239</v>
      </c>
      <c r="AA621" t="s">
        <v>5060</v>
      </c>
      <c r="AB621">
        <f>YEAR(Sales_Trans_2[[#This Row],[Transaction_Date]])</f>
        <v>2026</v>
      </c>
      <c r="AC621" t="str">
        <f>TEXT(Sales_Trans_2[[#This Row],[Transaction_Date]],"mmm")</f>
        <v>Nov</v>
      </c>
      <c r="AD621">
        <f>MONTH(Sales_Trans_2[[#This Row],[Transaction_Date]])</f>
        <v>11</v>
      </c>
      <c r="AE621" s="19">
        <f>IFERROR(Sales_Trans_2[[#This Row],[Profit]]/Sales_Trans_2[[#This Row],[Sales_Amount]],0)</f>
        <v>0.26381033547687299</v>
      </c>
      <c r="AF621" s="20" t="str">
        <f>IF(Sales_Trans_2[[#This Row],[Discount_Pct]]=0,"0%",
IF(Sales_Trans_2[[#This Row],[Discount_Pct]]&lt;=5,"1-5%",
IF(Sales_Trans_2[[#This Row],[Discount_Pct]]&lt;=10,"6-10%",
IF(Sales_Trans_2[[#This Row],[Discount_Pct]]&lt;=15,"11-15%","&gt;15%"))))</f>
        <v>0%</v>
      </c>
    </row>
    <row r="622" spans="1:32" x14ac:dyDescent="0.25">
      <c r="A622" t="s">
        <v>3924</v>
      </c>
      <c r="B622" s="10">
        <v>46100</v>
      </c>
      <c r="C622" t="s">
        <v>1144</v>
      </c>
      <c r="D622" t="s">
        <v>65</v>
      </c>
      <c r="E622" t="s">
        <v>478</v>
      </c>
      <c r="F622" t="s">
        <v>479</v>
      </c>
      <c r="G622">
        <v>1</v>
      </c>
      <c r="H622">
        <v>172.63</v>
      </c>
      <c r="I622">
        <v>0</v>
      </c>
      <c r="J622">
        <v>0</v>
      </c>
      <c r="K622">
        <v>172.63</v>
      </c>
      <c r="L622">
        <v>142</v>
      </c>
      <c r="M622">
        <v>30.63</v>
      </c>
      <c r="N622" t="s">
        <v>4971</v>
      </c>
      <c r="O622" t="s">
        <v>24</v>
      </c>
      <c r="P622" t="s">
        <v>25</v>
      </c>
      <c r="Q622">
        <v>0.60833333333333328</v>
      </c>
      <c r="R622" t="s">
        <v>49</v>
      </c>
      <c r="S622" t="s">
        <v>4719</v>
      </c>
      <c r="T622" t="s">
        <v>4703</v>
      </c>
      <c r="U622">
        <v>172.63</v>
      </c>
      <c r="V622" t="s">
        <v>5250</v>
      </c>
      <c r="W622" t="s">
        <v>4968</v>
      </c>
      <c r="X622" t="s">
        <v>5251</v>
      </c>
      <c r="Y622" t="s">
        <v>4960</v>
      </c>
      <c r="Z622" t="s">
        <v>5252</v>
      </c>
      <c r="AA622" t="s">
        <v>5060</v>
      </c>
      <c r="AB622">
        <f>YEAR(Sales_Trans_2[[#This Row],[Transaction_Date]])</f>
        <v>2026</v>
      </c>
      <c r="AC622" t="str">
        <f>TEXT(Sales_Trans_2[[#This Row],[Transaction_Date]],"mmm")</f>
        <v>Mar</v>
      </c>
      <c r="AD622">
        <f>MONTH(Sales_Trans_2[[#This Row],[Transaction_Date]])</f>
        <v>3</v>
      </c>
      <c r="AE622" s="19">
        <f>IFERROR(Sales_Trans_2[[#This Row],[Profit]]/Sales_Trans_2[[#This Row],[Sales_Amount]],0)</f>
        <v>0.17743150089787407</v>
      </c>
      <c r="AF622" s="20" t="str">
        <f>IF(Sales_Trans_2[[#This Row],[Discount_Pct]]=0,"0%",
IF(Sales_Trans_2[[#This Row],[Discount_Pct]]&lt;=5,"1-5%",
IF(Sales_Trans_2[[#This Row],[Discount_Pct]]&lt;=10,"6-10%",
IF(Sales_Trans_2[[#This Row],[Discount_Pct]]&lt;=15,"11-15%","&gt;15%"))))</f>
        <v>0%</v>
      </c>
    </row>
    <row r="623" spans="1:32" x14ac:dyDescent="0.25">
      <c r="A623" t="s">
        <v>3982</v>
      </c>
      <c r="B623" s="10">
        <v>46109</v>
      </c>
      <c r="C623" t="s">
        <v>1649</v>
      </c>
      <c r="D623" t="s">
        <v>882</v>
      </c>
      <c r="E623" t="s">
        <v>1905</v>
      </c>
      <c r="F623" t="s">
        <v>1937</v>
      </c>
      <c r="G623">
        <v>3</v>
      </c>
      <c r="H623">
        <v>262.77</v>
      </c>
      <c r="I623">
        <v>0</v>
      </c>
      <c r="J623">
        <v>0</v>
      </c>
      <c r="K623">
        <v>906.56</v>
      </c>
      <c r="L623">
        <v>583.91999999999996</v>
      </c>
      <c r="M623">
        <v>322.64</v>
      </c>
      <c r="N623" t="s">
        <v>68</v>
      </c>
      <c r="O623" t="s">
        <v>24</v>
      </c>
      <c r="P623" t="s">
        <v>25</v>
      </c>
      <c r="Q623">
        <v>0.56666666666666665</v>
      </c>
      <c r="R623" t="s">
        <v>27</v>
      </c>
      <c r="S623" t="s">
        <v>4768</v>
      </c>
      <c r="T623" t="s">
        <v>4752</v>
      </c>
      <c r="U623">
        <v>262.77</v>
      </c>
      <c r="V623" t="s">
        <v>5287</v>
      </c>
      <c r="W623" t="s">
        <v>4968</v>
      </c>
      <c r="X623" t="s">
        <v>5288</v>
      </c>
      <c r="Y623" t="s">
        <v>4960</v>
      </c>
      <c r="Z623" t="s">
        <v>5249</v>
      </c>
      <c r="AA623" t="s">
        <v>5060</v>
      </c>
      <c r="AB623">
        <f>YEAR(Sales_Trans_2[[#This Row],[Transaction_Date]])</f>
        <v>2026</v>
      </c>
      <c r="AC623" t="str">
        <f>TEXT(Sales_Trans_2[[#This Row],[Transaction_Date]],"mmm")</f>
        <v>Mar</v>
      </c>
      <c r="AD623">
        <f>MONTH(Sales_Trans_2[[#This Row],[Transaction_Date]])</f>
        <v>3</v>
      </c>
      <c r="AE623" s="19">
        <f>IFERROR(Sales_Trans_2[[#This Row],[Profit]]/Sales_Trans_2[[#This Row],[Sales_Amount]],0)</f>
        <v>0.35589481115425342</v>
      </c>
      <c r="AF623" s="20" t="str">
        <f>IF(Sales_Trans_2[[#This Row],[Discount_Pct]]=0,"0%",
IF(Sales_Trans_2[[#This Row],[Discount_Pct]]&lt;=5,"1-5%",
IF(Sales_Trans_2[[#This Row],[Discount_Pct]]&lt;=10,"6-10%",
IF(Sales_Trans_2[[#This Row],[Discount_Pct]]&lt;=15,"11-15%","&gt;15%"))))</f>
        <v>0%</v>
      </c>
    </row>
    <row r="624" spans="1:32" x14ac:dyDescent="0.25">
      <c r="A624" t="s">
        <v>1437</v>
      </c>
      <c r="B624" s="10">
        <v>45850</v>
      </c>
      <c r="C624" t="s">
        <v>1136</v>
      </c>
      <c r="D624" t="s">
        <v>314</v>
      </c>
      <c r="E624" t="s">
        <v>681</v>
      </c>
      <c r="F624" t="s">
        <v>1438</v>
      </c>
      <c r="G624">
        <v>2</v>
      </c>
      <c r="H624">
        <v>329.69</v>
      </c>
      <c r="I624">
        <v>0</v>
      </c>
      <c r="J624">
        <v>0</v>
      </c>
      <c r="K624">
        <v>758.29</v>
      </c>
      <c r="L624">
        <v>494.5</v>
      </c>
      <c r="M624">
        <v>263.79000000000002</v>
      </c>
      <c r="N624" t="s">
        <v>133</v>
      </c>
      <c r="O624" t="s">
        <v>24</v>
      </c>
      <c r="P624" t="s">
        <v>25</v>
      </c>
      <c r="Q624">
        <v>0.58125000000000004</v>
      </c>
      <c r="R624" t="s">
        <v>27</v>
      </c>
      <c r="S624" t="s">
        <v>4707</v>
      </c>
      <c r="T624" t="s">
        <v>4703</v>
      </c>
      <c r="U624">
        <v>329.69</v>
      </c>
      <c r="V624" t="s">
        <v>5378</v>
      </c>
      <c r="W624" t="s">
        <v>4964</v>
      </c>
      <c r="X624" t="s">
        <v>5379</v>
      </c>
      <c r="Y624" t="s">
        <v>4960</v>
      </c>
      <c r="Z624" t="s">
        <v>5380</v>
      </c>
      <c r="AA624" t="s">
        <v>5060</v>
      </c>
      <c r="AB624">
        <f>YEAR(Sales_Trans_2[[#This Row],[Transaction_Date]])</f>
        <v>2025</v>
      </c>
      <c r="AC624" t="str">
        <f>TEXT(Sales_Trans_2[[#This Row],[Transaction_Date]],"mmm")</f>
        <v>Jul</v>
      </c>
      <c r="AD624">
        <f>MONTH(Sales_Trans_2[[#This Row],[Transaction_Date]])</f>
        <v>7</v>
      </c>
      <c r="AE624" s="19">
        <f>IFERROR(Sales_Trans_2[[#This Row],[Profit]]/Sales_Trans_2[[#This Row],[Sales_Amount]],0)</f>
        <v>0.34787482361629463</v>
      </c>
      <c r="AF624" s="20" t="str">
        <f>IF(Sales_Trans_2[[#This Row],[Discount_Pct]]=0,"0%",
IF(Sales_Trans_2[[#This Row],[Discount_Pct]]&lt;=5,"1-5%",
IF(Sales_Trans_2[[#This Row],[Discount_Pct]]&lt;=10,"6-10%",
IF(Sales_Trans_2[[#This Row],[Discount_Pct]]&lt;=15,"11-15%","&gt;15%"))))</f>
        <v>0%</v>
      </c>
    </row>
    <row r="625" spans="1:32" x14ac:dyDescent="0.25">
      <c r="A625" t="s">
        <v>2293</v>
      </c>
      <c r="B625" s="10">
        <v>46020</v>
      </c>
      <c r="C625" t="s">
        <v>289</v>
      </c>
      <c r="D625" t="s">
        <v>470</v>
      </c>
      <c r="E625" t="s">
        <v>973</v>
      </c>
      <c r="F625" t="s">
        <v>974</v>
      </c>
      <c r="G625">
        <v>8</v>
      </c>
      <c r="H625">
        <v>677.38</v>
      </c>
      <c r="I625">
        <v>0</v>
      </c>
      <c r="J625">
        <v>0</v>
      </c>
      <c r="K625">
        <v>5419.04</v>
      </c>
      <c r="L625">
        <v>2749.2</v>
      </c>
      <c r="M625">
        <v>2669.84</v>
      </c>
      <c r="N625" t="s">
        <v>133</v>
      </c>
      <c r="O625" t="s">
        <v>345</v>
      </c>
      <c r="P625" t="s">
        <v>25</v>
      </c>
      <c r="Q625">
        <v>0.59722222222222221</v>
      </c>
      <c r="R625" t="s">
        <v>49</v>
      </c>
      <c r="S625" t="s">
        <v>4646</v>
      </c>
      <c r="T625" t="s">
        <v>4636</v>
      </c>
      <c r="U625">
        <v>589.75</v>
      </c>
      <c r="V625" t="s">
        <v>5118</v>
      </c>
      <c r="W625" t="s">
        <v>4958</v>
      </c>
      <c r="X625" t="s">
        <v>5473</v>
      </c>
      <c r="Y625" t="s">
        <v>4960</v>
      </c>
      <c r="Z625" t="s">
        <v>5474</v>
      </c>
      <c r="AA625" t="s">
        <v>5060</v>
      </c>
      <c r="AB625">
        <f>YEAR(Sales_Trans_2[[#This Row],[Transaction_Date]])</f>
        <v>2025</v>
      </c>
      <c r="AC625" t="str">
        <f>TEXT(Sales_Trans_2[[#This Row],[Transaction_Date]],"mmm")</f>
        <v>Dec</v>
      </c>
      <c r="AD625">
        <f>MONTH(Sales_Trans_2[[#This Row],[Transaction_Date]])</f>
        <v>12</v>
      </c>
      <c r="AE625" s="19">
        <f>IFERROR(Sales_Trans_2[[#This Row],[Profit]]/Sales_Trans_2[[#This Row],[Sales_Amount]],0)</f>
        <v>0.49267766984558153</v>
      </c>
      <c r="AF625" s="20" t="str">
        <f>IF(Sales_Trans_2[[#This Row],[Discount_Pct]]=0,"0%",
IF(Sales_Trans_2[[#This Row],[Discount_Pct]]&lt;=5,"1-5%",
IF(Sales_Trans_2[[#This Row],[Discount_Pct]]&lt;=10,"6-10%",
IF(Sales_Trans_2[[#This Row],[Discount_Pct]]&lt;=15,"11-15%","&gt;15%"))))</f>
        <v>0%</v>
      </c>
    </row>
    <row r="626" spans="1:32" x14ac:dyDescent="0.25">
      <c r="A626" t="s">
        <v>971</v>
      </c>
      <c r="B626" s="10">
        <v>46237</v>
      </c>
      <c r="C626" t="s">
        <v>972</v>
      </c>
      <c r="D626" t="s">
        <v>426</v>
      </c>
      <c r="E626" t="s">
        <v>973</v>
      </c>
      <c r="F626" t="s">
        <v>974</v>
      </c>
      <c r="G626">
        <v>4</v>
      </c>
      <c r="H626">
        <v>290.45</v>
      </c>
      <c r="I626">
        <v>0</v>
      </c>
      <c r="J626">
        <v>0</v>
      </c>
      <c r="K626">
        <v>1336.07</v>
      </c>
      <c r="L626">
        <v>951.56</v>
      </c>
      <c r="M626">
        <v>384.51</v>
      </c>
      <c r="N626" t="s">
        <v>68</v>
      </c>
      <c r="O626" t="s">
        <v>24</v>
      </c>
      <c r="P626" t="s">
        <v>25</v>
      </c>
      <c r="Q626">
        <v>0.91111111111111109</v>
      </c>
      <c r="R626" t="s">
        <v>27</v>
      </c>
      <c r="S626" t="s">
        <v>4856</v>
      </c>
      <c r="T626" t="s">
        <v>4847</v>
      </c>
      <c r="U626">
        <v>290.45</v>
      </c>
      <c r="V626" t="s">
        <v>5475</v>
      </c>
      <c r="W626" t="s">
        <v>4964</v>
      </c>
      <c r="X626" t="s">
        <v>5473</v>
      </c>
      <c r="Y626" t="s">
        <v>4960</v>
      </c>
      <c r="Z626" t="s">
        <v>5474</v>
      </c>
      <c r="AA626" t="s">
        <v>5060</v>
      </c>
      <c r="AB626">
        <f>YEAR(Sales_Trans_2[[#This Row],[Transaction_Date]])</f>
        <v>2026</v>
      </c>
      <c r="AC626" t="str">
        <f>TEXT(Sales_Trans_2[[#This Row],[Transaction_Date]],"mmm")</f>
        <v>Aug</v>
      </c>
      <c r="AD626">
        <f>MONTH(Sales_Trans_2[[#This Row],[Transaction_Date]])</f>
        <v>8</v>
      </c>
      <c r="AE626" s="19">
        <f>IFERROR(Sales_Trans_2[[#This Row],[Profit]]/Sales_Trans_2[[#This Row],[Sales_Amount]],0)</f>
        <v>0.28779180731548498</v>
      </c>
      <c r="AF626" s="20" t="str">
        <f>IF(Sales_Trans_2[[#This Row],[Discount_Pct]]=0,"0%",
IF(Sales_Trans_2[[#This Row],[Discount_Pct]]&lt;=5,"1-5%",
IF(Sales_Trans_2[[#This Row],[Discount_Pct]]&lt;=10,"6-10%",
IF(Sales_Trans_2[[#This Row],[Discount_Pct]]&lt;=15,"11-15%","&gt;15%"))))</f>
        <v>0%</v>
      </c>
    </row>
    <row r="627" spans="1:32" x14ac:dyDescent="0.25">
      <c r="A627" t="s">
        <v>1408</v>
      </c>
      <c r="B627" s="10">
        <v>46359</v>
      </c>
      <c r="C627" t="s">
        <v>1409</v>
      </c>
      <c r="D627" t="s">
        <v>280</v>
      </c>
      <c r="E627" t="s">
        <v>576</v>
      </c>
      <c r="F627" t="s">
        <v>1151</v>
      </c>
      <c r="G627">
        <v>6</v>
      </c>
      <c r="H627">
        <v>134.9</v>
      </c>
      <c r="I627">
        <v>0</v>
      </c>
      <c r="J627">
        <v>0</v>
      </c>
      <c r="K627">
        <v>809.4</v>
      </c>
      <c r="L627">
        <v>584.1</v>
      </c>
      <c r="M627">
        <v>225.3</v>
      </c>
      <c r="N627" t="s">
        <v>133</v>
      </c>
      <c r="O627" t="s">
        <v>24</v>
      </c>
      <c r="P627" t="s">
        <v>25</v>
      </c>
      <c r="Q627">
        <v>0.66111111111111109</v>
      </c>
      <c r="R627" t="s">
        <v>49</v>
      </c>
      <c r="S627" t="s">
        <v>4726</v>
      </c>
      <c r="T627" t="s">
        <v>4703</v>
      </c>
      <c r="U627">
        <v>124.84</v>
      </c>
      <c r="V627" t="s">
        <v>5492</v>
      </c>
      <c r="W627" t="s">
        <v>4958</v>
      </c>
      <c r="X627" t="s">
        <v>5490</v>
      </c>
      <c r="Y627" t="s">
        <v>4960</v>
      </c>
      <c r="Z627" t="s">
        <v>5220</v>
      </c>
      <c r="AA627" t="s">
        <v>5060</v>
      </c>
      <c r="AB627">
        <f>YEAR(Sales_Trans_2[[#This Row],[Transaction_Date]])</f>
        <v>2026</v>
      </c>
      <c r="AC627" t="str">
        <f>TEXT(Sales_Trans_2[[#This Row],[Transaction_Date]],"mmm")</f>
        <v>Dec</v>
      </c>
      <c r="AD627">
        <f>MONTH(Sales_Trans_2[[#This Row],[Transaction_Date]])</f>
        <v>12</v>
      </c>
      <c r="AE627" s="19">
        <f>IFERROR(Sales_Trans_2[[#This Row],[Profit]]/Sales_Trans_2[[#This Row],[Sales_Amount]],0)</f>
        <v>0.27835433654558933</v>
      </c>
      <c r="AF627" s="20" t="str">
        <f>IF(Sales_Trans_2[[#This Row],[Discount_Pct]]=0,"0%",
IF(Sales_Trans_2[[#This Row],[Discount_Pct]]&lt;=5,"1-5%",
IF(Sales_Trans_2[[#This Row],[Discount_Pct]]&lt;=10,"6-10%",
IF(Sales_Trans_2[[#This Row],[Discount_Pct]]&lt;=15,"11-15%","&gt;15%"))))</f>
        <v>0%</v>
      </c>
    </row>
    <row r="628" spans="1:32" x14ac:dyDescent="0.25">
      <c r="A628" t="s">
        <v>3952</v>
      </c>
      <c r="B628" s="10">
        <v>46206</v>
      </c>
      <c r="C628" t="s">
        <v>931</v>
      </c>
      <c r="D628" t="s">
        <v>723</v>
      </c>
      <c r="E628" t="s">
        <v>576</v>
      </c>
      <c r="F628" t="s">
        <v>1151</v>
      </c>
      <c r="G628">
        <v>7</v>
      </c>
      <c r="H628">
        <v>387.19</v>
      </c>
      <c r="I628">
        <v>0</v>
      </c>
      <c r="J628">
        <v>0</v>
      </c>
      <c r="K628">
        <v>3116.88</v>
      </c>
      <c r="L628">
        <v>2110.9899999999998</v>
      </c>
      <c r="M628">
        <v>1005.89</v>
      </c>
      <c r="N628" t="s">
        <v>40</v>
      </c>
      <c r="O628" t="s">
        <v>24</v>
      </c>
      <c r="P628" t="s">
        <v>25</v>
      </c>
      <c r="Q628">
        <v>0.53888888888888886</v>
      </c>
      <c r="R628" t="s">
        <v>27</v>
      </c>
      <c r="S628" t="s">
        <v>4844</v>
      </c>
      <c r="T628" t="s">
        <v>4828</v>
      </c>
      <c r="U628">
        <v>376.11</v>
      </c>
      <c r="V628" t="s">
        <v>5005</v>
      </c>
      <c r="W628" t="s">
        <v>4958</v>
      </c>
      <c r="X628" t="s">
        <v>5490</v>
      </c>
      <c r="Y628" t="s">
        <v>4960</v>
      </c>
      <c r="Z628" t="s">
        <v>5220</v>
      </c>
      <c r="AA628" t="s">
        <v>5060</v>
      </c>
      <c r="AB628">
        <f>YEAR(Sales_Trans_2[[#This Row],[Transaction_Date]])</f>
        <v>2026</v>
      </c>
      <c r="AC628" t="str">
        <f>TEXT(Sales_Trans_2[[#This Row],[Transaction_Date]],"mmm")</f>
        <v>Jul</v>
      </c>
      <c r="AD628">
        <f>MONTH(Sales_Trans_2[[#This Row],[Transaction_Date]])</f>
        <v>7</v>
      </c>
      <c r="AE628" s="19">
        <f>IFERROR(Sales_Trans_2[[#This Row],[Profit]]/Sales_Trans_2[[#This Row],[Sales_Amount]],0)</f>
        <v>0.32272336439003102</v>
      </c>
      <c r="AF628" s="20" t="str">
        <f>IF(Sales_Trans_2[[#This Row],[Discount_Pct]]=0,"0%",
IF(Sales_Trans_2[[#This Row],[Discount_Pct]]&lt;=5,"1-5%",
IF(Sales_Trans_2[[#This Row],[Discount_Pct]]&lt;=10,"6-10%",
IF(Sales_Trans_2[[#This Row],[Discount_Pct]]&lt;=15,"11-15%","&gt;15%"))))</f>
        <v>0%</v>
      </c>
    </row>
    <row r="629" spans="1:32" x14ac:dyDescent="0.25">
      <c r="A629" t="s">
        <v>1938</v>
      </c>
      <c r="B629" s="10">
        <v>46006</v>
      </c>
      <c r="C629" t="s">
        <v>513</v>
      </c>
      <c r="D629" t="s">
        <v>89</v>
      </c>
      <c r="E629" t="s">
        <v>1431</v>
      </c>
      <c r="F629" t="s">
        <v>1436</v>
      </c>
      <c r="G629">
        <v>3</v>
      </c>
      <c r="H629">
        <v>38.659999999999997</v>
      </c>
      <c r="I629">
        <v>0</v>
      </c>
      <c r="J629">
        <v>0</v>
      </c>
      <c r="K629">
        <v>115.98</v>
      </c>
      <c r="L629">
        <v>97.2</v>
      </c>
      <c r="M629">
        <v>18.78</v>
      </c>
      <c r="N629" t="s">
        <v>133</v>
      </c>
      <c r="O629" t="s">
        <v>24</v>
      </c>
      <c r="P629" t="s">
        <v>25</v>
      </c>
      <c r="Q629">
        <v>0.51111111111111107</v>
      </c>
      <c r="R629" t="s">
        <v>49</v>
      </c>
      <c r="S629" t="s">
        <v>4695</v>
      </c>
      <c r="T629" t="s">
        <v>4672</v>
      </c>
      <c r="U629">
        <v>38.659999999999997</v>
      </c>
      <c r="V629" t="s">
        <v>5500</v>
      </c>
      <c r="W629" t="s">
        <v>4968</v>
      </c>
      <c r="X629" t="s">
        <v>5385</v>
      </c>
      <c r="Y629" t="s">
        <v>4960</v>
      </c>
      <c r="Z629" t="s">
        <v>5386</v>
      </c>
      <c r="AA629" t="s">
        <v>5060</v>
      </c>
      <c r="AB629">
        <f>YEAR(Sales_Trans_2[[#This Row],[Transaction_Date]])</f>
        <v>2025</v>
      </c>
      <c r="AC629" t="str">
        <f>TEXT(Sales_Trans_2[[#This Row],[Transaction_Date]],"mmm")</f>
        <v>Dec</v>
      </c>
      <c r="AD629">
        <f>MONTH(Sales_Trans_2[[#This Row],[Transaction_Date]])</f>
        <v>12</v>
      </c>
      <c r="AE629" s="19">
        <f>IFERROR(Sales_Trans_2[[#This Row],[Profit]]/Sales_Trans_2[[#This Row],[Sales_Amount]],0)</f>
        <v>0.16192446973616142</v>
      </c>
      <c r="AF629" s="20" t="str">
        <f>IF(Sales_Trans_2[[#This Row],[Discount_Pct]]=0,"0%",
IF(Sales_Trans_2[[#This Row],[Discount_Pct]]&lt;=5,"1-5%",
IF(Sales_Trans_2[[#This Row],[Discount_Pct]]&lt;=10,"6-10%",
IF(Sales_Trans_2[[#This Row],[Discount_Pct]]&lt;=15,"11-15%","&gt;15%"))))</f>
        <v>0%</v>
      </c>
    </row>
    <row r="630" spans="1:32" x14ac:dyDescent="0.25">
      <c r="A630" t="s">
        <v>3454</v>
      </c>
      <c r="B630" s="10">
        <v>46018</v>
      </c>
      <c r="C630" t="s">
        <v>2050</v>
      </c>
      <c r="D630" t="s">
        <v>44</v>
      </c>
      <c r="E630" t="s">
        <v>1343</v>
      </c>
      <c r="F630" t="s">
        <v>1344</v>
      </c>
      <c r="G630">
        <v>7</v>
      </c>
      <c r="H630">
        <v>441.15</v>
      </c>
      <c r="I630">
        <v>0</v>
      </c>
      <c r="J630">
        <v>0</v>
      </c>
      <c r="K630">
        <v>3551.26</v>
      </c>
      <c r="L630">
        <v>1655.78</v>
      </c>
      <c r="M630">
        <v>1895.48</v>
      </c>
      <c r="N630" t="s">
        <v>4971</v>
      </c>
      <c r="O630" t="s">
        <v>24</v>
      </c>
      <c r="P630" t="s">
        <v>25</v>
      </c>
      <c r="Q630">
        <v>0.41875000000000001</v>
      </c>
      <c r="R630" t="s">
        <v>27</v>
      </c>
      <c r="S630" t="s">
        <v>4650</v>
      </c>
      <c r="T630" t="s">
        <v>4636</v>
      </c>
      <c r="U630">
        <v>398.25</v>
      </c>
      <c r="V630" t="s">
        <v>5538</v>
      </c>
      <c r="W630" t="s">
        <v>4958</v>
      </c>
      <c r="X630" t="s">
        <v>5228</v>
      </c>
      <c r="Y630" t="s">
        <v>4960</v>
      </c>
      <c r="Z630" t="s">
        <v>5229</v>
      </c>
      <c r="AA630" t="s">
        <v>5060</v>
      </c>
      <c r="AB630">
        <f>YEAR(Sales_Trans_2[[#This Row],[Transaction_Date]])</f>
        <v>2025</v>
      </c>
      <c r="AC630" t="str">
        <f>TEXT(Sales_Trans_2[[#This Row],[Transaction_Date]],"mmm")</f>
        <v>Dec</v>
      </c>
      <c r="AD630">
        <f>MONTH(Sales_Trans_2[[#This Row],[Transaction_Date]])</f>
        <v>12</v>
      </c>
      <c r="AE630" s="19">
        <f>IFERROR(Sales_Trans_2[[#This Row],[Profit]]/Sales_Trans_2[[#This Row],[Sales_Amount]],0)</f>
        <v>0.53374858500926425</v>
      </c>
      <c r="AF630" s="20" t="str">
        <f>IF(Sales_Trans_2[[#This Row],[Discount_Pct]]=0,"0%",
IF(Sales_Trans_2[[#This Row],[Discount_Pct]]&lt;=5,"1-5%",
IF(Sales_Trans_2[[#This Row],[Discount_Pct]]&lt;=10,"6-10%",
IF(Sales_Trans_2[[#This Row],[Discount_Pct]]&lt;=15,"11-15%","&gt;15%"))))</f>
        <v>0%</v>
      </c>
    </row>
    <row r="631" spans="1:32" x14ac:dyDescent="0.25">
      <c r="A631" t="s">
        <v>2064</v>
      </c>
      <c r="B631" s="10">
        <v>46359</v>
      </c>
      <c r="C631" t="s">
        <v>2065</v>
      </c>
      <c r="D631" t="s">
        <v>37</v>
      </c>
      <c r="E631" t="s">
        <v>671</v>
      </c>
      <c r="F631" t="s">
        <v>662</v>
      </c>
      <c r="G631">
        <v>5</v>
      </c>
      <c r="H631">
        <v>234.86</v>
      </c>
      <c r="I631">
        <v>0</v>
      </c>
      <c r="J631">
        <v>0</v>
      </c>
      <c r="K631">
        <v>1174.3</v>
      </c>
      <c r="L631">
        <v>1066.1500000000001</v>
      </c>
      <c r="M631">
        <v>108.15</v>
      </c>
      <c r="N631" t="s">
        <v>40</v>
      </c>
      <c r="O631" t="s">
        <v>24</v>
      </c>
      <c r="P631" t="s">
        <v>25</v>
      </c>
      <c r="Q631">
        <v>0.53611111111111109</v>
      </c>
      <c r="R631" t="s">
        <v>49</v>
      </c>
      <c r="S631" t="s">
        <v>4893</v>
      </c>
      <c r="T631" t="s">
        <v>4887</v>
      </c>
      <c r="U631">
        <v>234.86</v>
      </c>
      <c r="V631" t="s">
        <v>5594</v>
      </c>
      <c r="W631" t="s">
        <v>4968</v>
      </c>
      <c r="X631" t="s">
        <v>5528</v>
      </c>
      <c r="Y631" t="s">
        <v>4960</v>
      </c>
      <c r="Z631" t="s">
        <v>5529</v>
      </c>
      <c r="AA631" t="s">
        <v>5060</v>
      </c>
      <c r="AB631">
        <f>YEAR(Sales_Trans_2[[#This Row],[Transaction_Date]])</f>
        <v>2026</v>
      </c>
      <c r="AC631" t="str">
        <f>TEXT(Sales_Trans_2[[#This Row],[Transaction_Date]],"mmm")</f>
        <v>Dec</v>
      </c>
      <c r="AD631">
        <f>MONTH(Sales_Trans_2[[#This Row],[Transaction_Date]])</f>
        <v>12</v>
      </c>
      <c r="AE631" s="19">
        <f>IFERROR(Sales_Trans_2[[#This Row],[Profit]]/Sales_Trans_2[[#This Row],[Sales_Amount]],0)</f>
        <v>9.2097419739419234E-2</v>
      </c>
      <c r="AF631" s="20" t="str">
        <f>IF(Sales_Trans_2[[#This Row],[Discount_Pct]]=0,"0%",
IF(Sales_Trans_2[[#This Row],[Discount_Pct]]&lt;=5,"1-5%",
IF(Sales_Trans_2[[#This Row],[Discount_Pct]]&lt;=10,"6-10%",
IF(Sales_Trans_2[[#This Row],[Discount_Pct]]&lt;=15,"11-15%","&gt;15%"))))</f>
        <v>0%</v>
      </c>
    </row>
    <row r="632" spans="1:32" x14ac:dyDescent="0.25">
      <c r="A632" t="s">
        <v>2952</v>
      </c>
      <c r="B632" s="10">
        <v>46014</v>
      </c>
      <c r="C632" t="s">
        <v>1967</v>
      </c>
      <c r="D632" t="s">
        <v>269</v>
      </c>
      <c r="E632" t="s">
        <v>973</v>
      </c>
      <c r="F632" t="s">
        <v>974</v>
      </c>
      <c r="G632">
        <v>3</v>
      </c>
      <c r="H632">
        <v>168.57</v>
      </c>
      <c r="I632">
        <v>0</v>
      </c>
      <c r="J632">
        <v>0</v>
      </c>
      <c r="K632">
        <v>505.71</v>
      </c>
      <c r="L632">
        <v>412.92</v>
      </c>
      <c r="M632">
        <v>92.79</v>
      </c>
      <c r="N632" t="s">
        <v>4971</v>
      </c>
      <c r="O632" t="s">
        <v>24</v>
      </c>
      <c r="P632" t="s">
        <v>25</v>
      </c>
      <c r="Q632">
        <v>0.78263888888888888</v>
      </c>
      <c r="R632" t="s">
        <v>49</v>
      </c>
      <c r="S632" t="s">
        <v>4835</v>
      </c>
      <c r="T632" t="s">
        <v>4887</v>
      </c>
      <c r="U632">
        <v>155.55000000000001</v>
      </c>
      <c r="V632" t="s">
        <v>5601</v>
      </c>
      <c r="W632" t="s">
        <v>4958</v>
      </c>
      <c r="X632" t="s">
        <v>5473</v>
      </c>
      <c r="Y632" t="s">
        <v>4960</v>
      </c>
      <c r="Z632" t="s">
        <v>5474</v>
      </c>
      <c r="AA632" t="s">
        <v>5060</v>
      </c>
      <c r="AB632">
        <f>YEAR(Sales_Trans_2[[#This Row],[Transaction_Date]])</f>
        <v>2025</v>
      </c>
      <c r="AC632" t="str">
        <f>TEXT(Sales_Trans_2[[#This Row],[Transaction_Date]],"mmm")</f>
        <v>Dec</v>
      </c>
      <c r="AD632">
        <f>MONTH(Sales_Trans_2[[#This Row],[Transaction_Date]])</f>
        <v>12</v>
      </c>
      <c r="AE632" s="19">
        <f>IFERROR(Sales_Trans_2[[#This Row],[Profit]]/Sales_Trans_2[[#This Row],[Sales_Amount]],0)</f>
        <v>0.18348460580174411</v>
      </c>
      <c r="AF632" s="20" t="str">
        <f>IF(Sales_Trans_2[[#This Row],[Discount_Pct]]=0,"0%",
IF(Sales_Trans_2[[#This Row],[Discount_Pct]]&lt;=5,"1-5%",
IF(Sales_Trans_2[[#This Row],[Discount_Pct]]&lt;=10,"6-10%",
IF(Sales_Trans_2[[#This Row],[Discount_Pct]]&lt;=15,"11-15%","&gt;15%"))))</f>
        <v>0%</v>
      </c>
    </row>
    <row r="633" spans="1:32" x14ac:dyDescent="0.25">
      <c r="A633" t="s">
        <v>2909</v>
      </c>
      <c r="B633" s="10">
        <v>46049</v>
      </c>
      <c r="C633" t="s">
        <v>2910</v>
      </c>
      <c r="D633" t="s">
        <v>164</v>
      </c>
      <c r="E633" t="s">
        <v>973</v>
      </c>
      <c r="F633" t="s">
        <v>974</v>
      </c>
      <c r="G633">
        <v>5</v>
      </c>
      <c r="H633">
        <v>191.13</v>
      </c>
      <c r="I633">
        <v>0</v>
      </c>
      <c r="J633">
        <v>0</v>
      </c>
      <c r="K633">
        <v>955.65</v>
      </c>
      <c r="L633">
        <v>767.1</v>
      </c>
      <c r="M633">
        <v>188.55</v>
      </c>
      <c r="N633" t="s">
        <v>40</v>
      </c>
      <c r="O633" t="s">
        <v>24</v>
      </c>
      <c r="P633" t="s">
        <v>25</v>
      </c>
      <c r="Q633">
        <v>0.83333333333333337</v>
      </c>
      <c r="R633" t="s">
        <v>49</v>
      </c>
      <c r="S633" t="s">
        <v>4861</v>
      </c>
      <c r="T633" t="s">
        <v>4847</v>
      </c>
      <c r="U633">
        <v>191.13</v>
      </c>
      <c r="V633" t="s">
        <v>5640</v>
      </c>
      <c r="W633" t="s">
        <v>4968</v>
      </c>
      <c r="X633" t="s">
        <v>5473</v>
      </c>
      <c r="Y633" t="s">
        <v>4960</v>
      </c>
      <c r="Z633" t="s">
        <v>5474</v>
      </c>
      <c r="AA633" t="s">
        <v>5060</v>
      </c>
      <c r="AB633">
        <f>YEAR(Sales_Trans_2[[#This Row],[Transaction_Date]])</f>
        <v>2026</v>
      </c>
      <c r="AC633" t="str">
        <f>TEXT(Sales_Trans_2[[#This Row],[Transaction_Date]],"mmm")</f>
        <v>Jan</v>
      </c>
      <c r="AD633">
        <f>MONTH(Sales_Trans_2[[#This Row],[Transaction_Date]])</f>
        <v>1</v>
      </c>
      <c r="AE633" s="19">
        <f>IFERROR(Sales_Trans_2[[#This Row],[Profit]]/Sales_Trans_2[[#This Row],[Sales_Amount]],0)</f>
        <v>0.19730026683409199</v>
      </c>
      <c r="AF633" s="20" t="str">
        <f>IF(Sales_Trans_2[[#This Row],[Discount_Pct]]=0,"0%",
IF(Sales_Trans_2[[#This Row],[Discount_Pct]]&lt;=5,"1-5%",
IF(Sales_Trans_2[[#This Row],[Discount_Pct]]&lt;=10,"6-10%",
IF(Sales_Trans_2[[#This Row],[Discount_Pct]]&lt;=15,"11-15%","&gt;15%"))))</f>
        <v>0%</v>
      </c>
    </row>
    <row r="634" spans="1:32" x14ac:dyDescent="0.25">
      <c r="A634" t="s">
        <v>3852</v>
      </c>
      <c r="B634" s="10">
        <v>46005</v>
      </c>
      <c r="C634" t="s">
        <v>1069</v>
      </c>
      <c r="D634" t="s">
        <v>59</v>
      </c>
      <c r="E634" t="s">
        <v>1431</v>
      </c>
      <c r="F634" t="s">
        <v>1432</v>
      </c>
      <c r="G634">
        <v>5</v>
      </c>
      <c r="H634">
        <v>389.64</v>
      </c>
      <c r="I634">
        <v>0</v>
      </c>
      <c r="J634">
        <v>0</v>
      </c>
      <c r="K634">
        <v>2240.4299999999998</v>
      </c>
      <c r="L634">
        <v>1358.9</v>
      </c>
      <c r="M634">
        <v>881.53</v>
      </c>
      <c r="N634" t="s">
        <v>68</v>
      </c>
      <c r="O634" t="s">
        <v>24</v>
      </c>
      <c r="P634" t="s">
        <v>25</v>
      </c>
      <c r="Q634">
        <v>0.57430555555555551</v>
      </c>
      <c r="R634" t="s">
        <v>27</v>
      </c>
      <c r="S634" t="s">
        <v>4721</v>
      </c>
      <c r="T634" t="s">
        <v>4703</v>
      </c>
      <c r="U634">
        <v>342.46</v>
      </c>
      <c r="V634" t="s">
        <v>5641</v>
      </c>
      <c r="W634" t="s">
        <v>4958</v>
      </c>
      <c r="X634" t="s">
        <v>5642</v>
      </c>
      <c r="Y634" t="s">
        <v>4960</v>
      </c>
      <c r="Z634" t="s">
        <v>5386</v>
      </c>
      <c r="AA634" t="s">
        <v>5060</v>
      </c>
      <c r="AB634">
        <f>YEAR(Sales_Trans_2[[#This Row],[Transaction_Date]])</f>
        <v>2025</v>
      </c>
      <c r="AC634" t="str">
        <f>TEXT(Sales_Trans_2[[#This Row],[Transaction_Date]],"mmm")</f>
        <v>Dec</v>
      </c>
      <c r="AD634">
        <f>MONTH(Sales_Trans_2[[#This Row],[Transaction_Date]])</f>
        <v>12</v>
      </c>
      <c r="AE634" s="19">
        <f>IFERROR(Sales_Trans_2[[#This Row],[Profit]]/Sales_Trans_2[[#This Row],[Sales_Amount]],0)</f>
        <v>0.39346464741143444</v>
      </c>
      <c r="AF634" s="20" t="str">
        <f>IF(Sales_Trans_2[[#This Row],[Discount_Pct]]=0,"0%",
IF(Sales_Trans_2[[#This Row],[Discount_Pct]]&lt;=5,"1-5%",
IF(Sales_Trans_2[[#This Row],[Discount_Pct]]&lt;=10,"6-10%",
IF(Sales_Trans_2[[#This Row],[Discount_Pct]]&lt;=15,"11-15%","&gt;15%"))))</f>
        <v>0%</v>
      </c>
    </row>
    <row r="635" spans="1:32" x14ac:dyDescent="0.25">
      <c r="A635" t="s">
        <v>3883</v>
      </c>
      <c r="B635" s="10">
        <v>46005</v>
      </c>
      <c r="C635" t="s">
        <v>559</v>
      </c>
      <c r="D635" t="s">
        <v>1668</v>
      </c>
      <c r="E635" t="s">
        <v>2009</v>
      </c>
      <c r="F635" t="s">
        <v>2136</v>
      </c>
      <c r="G635">
        <v>3</v>
      </c>
      <c r="H635">
        <v>270.12</v>
      </c>
      <c r="I635">
        <v>0</v>
      </c>
      <c r="J635">
        <v>0</v>
      </c>
      <c r="K635">
        <v>931.91</v>
      </c>
      <c r="L635">
        <v>558.12</v>
      </c>
      <c r="M635">
        <v>373.79</v>
      </c>
      <c r="N635" t="s">
        <v>68</v>
      </c>
      <c r="O635" t="s">
        <v>24</v>
      </c>
      <c r="P635" t="s">
        <v>25</v>
      </c>
      <c r="Q635">
        <v>0.66388888888888886</v>
      </c>
      <c r="R635" t="s">
        <v>27</v>
      </c>
      <c r="S635" t="s">
        <v>4941</v>
      </c>
      <c r="T635" t="s">
        <v>4930</v>
      </c>
      <c r="U635">
        <v>242.22</v>
      </c>
      <c r="V635" t="s">
        <v>5016</v>
      </c>
      <c r="W635" t="s">
        <v>4958</v>
      </c>
      <c r="X635" t="s">
        <v>5440</v>
      </c>
      <c r="Y635" t="s">
        <v>4960</v>
      </c>
      <c r="Z635" t="s">
        <v>5177</v>
      </c>
      <c r="AA635" t="s">
        <v>5060</v>
      </c>
      <c r="AB635">
        <f>YEAR(Sales_Trans_2[[#This Row],[Transaction_Date]])</f>
        <v>2025</v>
      </c>
      <c r="AC635" t="str">
        <f>TEXT(Sales_Trans_2[[#This Row],[Transaction_Date]],"mmm")</f>
        <v>Dec</v>
      </c>
      <c r="AD635">
        <f>MONTH(Sales_Trans_2[[#This Row],[Transaction_Date]])</f>
        <v>12</v>
      </c>
      <c r="AE635" s="19">
        <f>IFERROR(Sales_Trans_2[[#This Row],[Profit]]/Sales_Trans_2[[#This Row],[Sales_Amount]],0)</f>
        <v>0.40110096468543105</v>
      </c>
      <c r="AF635" s="20" t="str">
        <f>IF(Sales_Trans_2[[#This Row],[Discount_Pct]]=0,"0%",
IF(Sales_Trans_2[[#This Row],[Discount_Pct]]&lt;=5,"1-5%",
IF(Sales_Trans_2[[#This Row],[Discount_Pct]]&lt;=10,"6-10%",
IF(Sales_Trans_2[[#This Row],[Discount_Pct]]&lt;=15,"11-15%","&gt;15%"))))</f>
        <v>0%</v>
      </c>
    </row>
    <row r="636" spans="1:32" x14ac:dyDescent="0.25">
      <c r="A636" t="s">
        <v>3568</v>
      </c>
      <c r="B636" s="10">
        <v>46012</v>
      </c>
      <c r="C636" t="s">
        <v>3569</v>
      </c>
      <c r="D636" t="s">
        <v>280</v>
      </c>
      <c r="E636" t="s">
        <v>270</v>
      </c>
      <c r="F636" t="s">
        <v>3117</v>
      </c>
      <c r="G636">
        <v>3</v>
      </c>
      <c r="H636">
        <v>124.84</v>
      </c>
      <c r="I636">
        <v>0</v>
      </c>
      <c r="J636">
        <v>0</v>
      </c>
      <c r="K636">
        <v>430.7</v>
      </c>
      <c r="L636">
        <v>292.05</v>
      </c>
      <c r="M636">
        <v>138.65</v>
      </c>
      <c r="N636" t="s">
        <v>4971</v>
      </c>
      <c r="O636" t="s">
        <v>24</v>
      </c>
      <c r="P636" t="s">
        <v>25</v>
      </c>
      <c r="Q636">
        <v>0.51736111111111116</v>
      </c>
      <c r="R636" t="s">
        <v>27</v>
      </c>
      <c r="S636" t="s">
        <v>4726</v>
      </c>
      <c r="T636" t="s">
        <v>4703</v>
      </c>
      <c r="U636">
        <v>124.84</v>
      </c>
      <c r="V636" t="s">
        <v>5736</v>
      </c>
      <c r="W636" t="s">
        <v>4964</v>
      </c>
      <c r="X636" t="s">
        <v>5297</v>
      </c>
      <c r="Y636" t="s">
        <v>4960</v>
      </c>
      <c r="Z636" t="s">
        <v>5280</v>
      </c>
      <c r="AA636" t="s">
        <v>5060</v>
      </c>
      <c r="AB636">
        <f>YEAR(Sales_Trans_2[[#This Row],[Transaction_Date]])</f>
        <v>2025</v>
      </c>
      <c r="AC636" t="str">
        <f>TEXT(Sales_Trans_2[[#This Row],[Transaction_Date]],"mmm")</f>
        <v>Dec</v>
      </c>
      <c r="AD636">
        <f>MONTH(Sales_Trans_2[[#This Row],[Transaction_Date]])</f>
        <v>12</v>
      </c>
      <c r="AE636" s="19">
        <f>IFERROR(Sales_Trans_2[[#This Row],[Profit]]/Sales_Trans_2[[#This Row],[Sales_Amount]],0)</f>
        <v>0.32191780821917809</v>
      </c>
      <c r="AF636" s="20" t="str">
        <f>IF(Sales_Trans_2[[#This Row],[Discount_Pct]]=0,"0%",
IF(Sales_Trans_2[[#This Row],[Discount_Pct]]&lt;=5,"1-5%",
IF(Sales_Trans_2[[#This Row],[Discount_Pct]]&lt;=10,"6-10%",
IF(Sales_Trans_2[[#This Row],[Discount_Pct]]&lt;=15,"11-15%","&gt;15%"))))</f>
        <v>0%</v>
      </c>
    </row>
    <row r="637" spans="1:32" x14ac:dyDescent="0.25">
      <c r="A637" t="s">
        <v>753</v>
      </c>
      <c r="B637" s="10">
        <v>45669</v>
      </c>
      <c r="C637" t="s">
        <v>754</v>
      </c>
      <c r="D637" t="s">
        <v>755</v>
      </c>
      <c r="E637" t="s">
        <v>671</v>
      </c>
      <c r="F637" t="s">
        <v>756</v>
      </c>
      <c r="G637">
        <v>1</v>
      </c>
      <c r="H637">
        <v>442.14</v>
      </c>
      <c r="I637">
        <v>0</v>
      </c>
      <c r="J637">
        <v>0</v>
      </c>
      <c r="K637">
        <v>442.14</v>
      </c>
      <c r="L637">
        <v>351.87</v>
      </c>
      <c r="M637">
        <v>90.27</v>
      </c>
      <c r="N637" t="s">
        <v>47</v>
      </c>
      <c r="O637" t="s">
        <v>24</v>
      </c>
      <c r="P637" t="s">
        <v>25</v>
      </c>
      <c r="Q637">
        <v>0.56805555555555554</v>
      </c>
      <c r="R637" t="s">
        <v>49</v>
      </c>
      <c r="S637" t="s">
        <v>4927</v>
      </c>
      <c r="T637" t="s">
        <v>4908</v>
      </c>
      <c r="U637">
        <v>442.14</v>
      </c>
      <c r="V637" t="s">
        <v>5793</v>
      </c>
      <c r="W637" t="s">
        <v>4964</v>
      </c>
      <c r="X637" t="s">
        <v>5794</v>
      </c>
      <c r="Y637" t="s">
        <v>4960</v>
      </c>
      <c r="Z637" t="s">
        <v>5529</v>
      </c>
      <c r="AA637" t="s">
        <v>5060</v>
      </c>
      <c r="AB637">
        <f>YEAR(Sales_Trans_2[[#This Row],[Transaction_Date]])</f>
        <v>2025</v>
      </c>
      <c r="AC637" t="str">
        <f>TEXT(Sales_Trans_2[[#This Row],[Transaction_Date]],"mmm")</f>
        <v>Jan</v>
      </c>
      <c r="AD637">
        <f>MONTH(Sales_Trans_2[[#This Row],[Transaction_Date]])</f>
        <v>1</v>
      </c>
      <c r="AE637" s="19">
        <f>IFERROR(Sales_Trans_2[[#This Row],[Profit]]/Sales_Trans_2[[#This Row],[Sales_Amount]],0)</f>
        <v>0.20416610123490297</v>
      </c>
      <c r="AF637" s="20" t="str">
        <f>IF(Sales_Trans_2[[#This Row],[Discount_Pct]]=0,"0%",
IF(Sales_Trans_2[[#This Row],[Discount_Pct]]&lt;=5,"1-5%",
IF(Sales_Trans_2[[#This Row],[Discount_Pct]]&lt;=10,"6-10%",
IF(Sales_Trans_2[[#This Row],[Discount_Pct]]&lt;=15,"11-15%","&gt;15%"))))</f>
        <v>0%</v>
      </c>
    </row>
    <row r="638" spans="1:32" x14ac:dyDescent="0.25">
      <c r="A638" t="s">
        <v>2483</v>
      </c>
      <c r="B638" s="10">
        <v>45669</v>
      </c>
      <c r="C638" t="s">
        <v>295</v>
      </c>
      <c r="D638" t="s">
        <v>905</v>
      </c>
      <c r="E638" t="s">
        <v>576</v>
      </c>
      <c r="F638" t="s">
        <v>1151</v>
      </c>
      <c r="G638">
        <v>3</v>
      </c>
      <c r="H638">
        <v>472.9</v>
      </c>
      <c r="I638">
        <v>0</v>
      </c>
      <c r="J638">
        <v>0</v>
      </c>
      <c r="K638">
        <v>1418.7</v>
      </c>
      <c r="L638">
        <v>1193.07</v>
      </c>
      <c r="M638">
        <v>225.63</v>
      </c>
      <c r="N638" t="s">
        <v>68</v>
      </c>
      <c r="O638" t="s">
        <v>24</v>
      </c>
      <c r="P638" t="s">
        <v>25</v>
      </c>
      <c r="Q638">
        <v>0.71388888888888891</v>
      </c>
      <c r="R638" t="s">
        <v>49</v>
      </c>
      <c r="S638" t="s">
        <v>4686</v>
      </c>
      <c r="T638" t="s">
        <v>4672</v>
      </c>
      <c r="U638">
        <v>464.41</v>
      </c>
      <c r="V638" t="s">
        <v>5795</v>
      </c>
      <c r="W638" t="s">
        <v>4958</v>
      </c>
      <c r="X638" t="s">
        <v>5490</v>
      </c>
      <c r="Y638" t="s">
        <v>4960</v>
      </c>
      <c r="Z638" t="s">
        <v>5220</v>
      </c>
      <c r="AA638" t="s">
        <v>5060</v>
      </c>
      <c r="AB638">
        <f>YEAR(Sales_Trans_2[[#This Row],[Transaction_Date]])</f>
        <v>2025</v>
      </c>
      <c r="AC638" t="str">
        <f>TEXT(Sales_Trans_2[[#This Row],[Transaction_Date]],"mmm")</f>
        <v>Jan</v>
      </c>
      <c r="AD638">
        <f>MONTH(Sales_Trans_2[[#This Row],[Transaction_Date]])</f>
        <v>1</v>
      </c>
      <c r="AE638" s="19">
        <f>IFERROR(Sales_Trans_2[[#This Row],[Profit]]/Sales_Trans_2[[#This Row],[Sales_Amount]],0)</f>
        <v>0.1590399661662085</v>
      </c>
      <c r="AF638" s="20" t="str">
        <f>IF(Sales_Trans_2[[#This Row],[Discount_Pct]]=0,"0%",
IF(Sales_Trans_2[[#This Row],[Discount_Pct]]&lt;=5,"1-5%",
IF(Sales_Trans_2[[#This Row],[Discount_Pct]]&lt;=10,"6-10%",
IF(Sales_Trans_2[[#This Row],[Discount_Pct]]&lt;=15,"11-15%","&gt;15%"))))</f>
        <v>0%</v>
      </c>
    </row>
    <row r="639" spans="1:32" x14ac:dyDescent="0.25">
      <c r="A639" t="s">
        <v>3969</v>
      </c>
      <c r="B639" s="10">
        <v>45991</v>
      </c>
      <c r="C639" t="s">
        <v>3668</v>
      </c>
      <c r="D639" t="s">
        <v>871</v>
      </c>
      <c r="E639" t="s">
        <v>270</v>
      </c>
      <c r="F639" t="s">
        <v>3117</v>
      </c>
      <c r="G639">
        <v>3</v>
      </c>
      <c r="H639">
        <v>214.04</v>
      </c>
      <c r="I639">
        <v>0</v>
      </c>
      <c r="J639">
        <v>0</v>
      </c>
      <c r="K639">
        <v>738.44</v>
      </c>
      <c r="L639">
        <v>474.18</v>
      </c>
      <c r="M639">
        <v>264.26</v>
      </c>
      <c r="N639" t="s">
        <v>40</v>
      </c>
      <c r="O639" t="s">
        <v>24</v>
      </c>
      <c r="P639" t="s">
        <v>25</v>
      </c>
      <c r="Q639">
        <v>0.81527777777777777</v>
      </c>
      <c r="R639" t="s">
        <v>27</v>
      </c>
      <c r="S639" t="s">
        <v>4947</v>
      </c>
      <c r="T639" t="s">
        <v>4930</v>
      </c>
      <c r="U639">
        <v>214.04</v>
      </c>
      <c r="V639" t="s">
        <v>5425</v>
      </c>
      <c r="W639" t="s">
        <v>4968</v>
      </c>
      <c r="X639" t="s">
        <v>5297</v>
      </c>
      <c r="Y639" t="s">
        <v>4960</v>
      </c>
      <c r="Z639" t="s">
        <v>5280</v>
      </c>
      <c r="AA639" t="s">
        <v>5060</v>
      </c>
      <c r="AB639">
        <f>YEAR(Sales_Trans_2[[#This Row],[Transaction_Date]])</f>
        <v>2025</v>
      </c>
      <c r="AC639" t="str">
        <f>TEXT(Sales_Trans_2[[#This Row],[Transaction_Date]],"mmm")</f>
        <v>Nov</v>
      </c>
      <c r="AD639">
        <f>MONTH(Sales_Trans_2[[#This Row],[Transaction_Date]])</f>
        <v>11</v>
      </c>
      <c r="AE639" s="19">
        <f>IFERROR(Sales_Trans_2[[#This Row],[Profit]]/Sales_Trans_2[[#This Row],[Sales_Amount]],0)</f>
        <v>0.3578625209901955</v>
      </c>
      <c r="AF639" s="20" t="str">
        <f>IF(Sales_Trans_2[[#This Row],[Discount_Pct]]=0,"0%",
IF(Sales_Trans_2[[#This Row],[Discount_Pct]]&lt;=5,"1-5%",
IF(Sales_Trans_2[[#This Row],[Discount_Pct]]&lt;=10,"6-10%",
IF(Sales_Trans_2[[#This Row],[Discount_Pct]]&lt;=15,"11-15%","&gt;15%"))))</f>
        <v>0%</v>
      </c>
    </row>
    <row r="640" spans="1:32" x14ac:dyDescent="0.25">
      <c r="A640" t="s">
        <v>2117</v>
      </c>
      <c r="B640" s="10">
        <v>45990</v>
      </c>
      <c r="C640" t="s">
        <v>1525</v>
      </c>
      <c r="D640" t="s">
        <v>147</v>
      </c>
      <c r="E640" t="s">
        <v>973</v>
      </c>
      <c r="F640" t="s">
        <v>974</v>
      </c>
      <c r="G640">
        <v>3</v>
      </c>
      <c r="H640">
        <v>332.73</v>
      </c>
      <c r="I640">
        <v>0</v>
      </c>
      <c r="J640">
        <v>0</v>
      </c>
      <c r="K640">
        <v>1147.92</v>
      </c>
      <c r="L640">
        <v>783.66</v>
      </c>
      <c r="M640">
        <v>364.26</v>
      </c>
      <c r="N640" t="s">
        <v>40</v>
      </c>
      <c r="O640" t="s">
        <v>24</v>
      </c>
      <c r="P640" t="s">
        <v>25</v>
      </c>
      <c r="Q640">
        <v>0.71597222222222223</v>
      </c>
      <c r="R640" t="s">
        <v>27</v>
      </c>
      <c r="S640" t="s">
        <v>4717</v>
      </c>
      <c r="T640" t="s">
        <v>4703</v>
      </c>
      <c r="U640">
        <v>332.73</v>
      </c>
      <c r="V640" t="s">
        <v>5804</v>
      </c>
      <c r="W640" t="s">
        <v>4964</v>
      </c>
      <c r="X640" t="s">
        <v>5473</v>
      </c>
      <c r="Y640" t="s">
        <v>4960</v>
      </c>
      <c r="Z640" t="s">
        <v>5474</v>
      </c>
      <c r="AA640" t="s">
        <v>5060</v>
      </c>
      <c r="AB640">
        <f>YEAR(Sales_Trans_2[[#This Row],[Transaction_Date]])</f>
        <v>2025</v>
      </c>
      <c r="AC640" t="str">
        <f>TEXT(Sales_Trans_2[[#This Row],[Transaction_Date]],"mmm")</f>
        <v>Nov</v>
      </c>
      <c r="AD640">
        <f>MONTH(Sales_Trans_2[[#This Row],[Transaction_Date]])</f>
        <v>11</v>
      </c>
      <c r="AE640" s="19">
        <f>IFERROR(Sales_Trans_2[[#This Row],[Profit]]/Sales_Trans_2[[#This Row],[Sales_Amount]],0)</f>
        <v>0.31732176458289774</v>
      </c>
      <c r="AF640" s="20" t="str">
        <f>IF(Sales_Trans_2[[#This Row],[Discount_Pct]]=0,"0%",
IF(Sales_Trans_2[[#This Row],[Discount_Pct]]&lt;=5,"1-5%",
IF(Sales_Trans_2[[#This Row],[Discount_Pct]]&lt;=10,"6-10%",
IF(Sales_Trans_2[[#This Row],[Discount_Pct]]&lt;=15,"11-15%","&gt;15%"))))</f>
        <v>0%</v>
      </c>
    </row>
    <row r="641" spans="1:32" x14ac:dyDescent="0.25">
      <c r="A641" t="s">
        <v>4498</v>
      </c>
      <c r="B641" s="10">
        <v>45988</v>
      </c>
      <c r="C641" t="s">
        <v>3071</v>
      </c>
      <c r="D641" t="s">
        <v>812</v>
      </c>
      <c r="E641" t="s">
        <v>523</v>
      </c>
      <c r="F641" t="s">
        <v>524</v>
      </c>
      <c r="G641">
        <v>4</v>
      </c>
      <c r="H641">
        <v>530.16</v>
      </c>
      <c r="I641">
        <v>0</v>
      </c>
      <c r="J641">
        <v>0</v>
      </c>
      <c r="K641">
        <v>2120.64</v>
      </c>
      <c r="L641">
        <v>1516.76</v>
      </c>
      <c r="M641">
        <v>603.88</v>
      </c>
      <c r="N641" t="s">
        <v>133</v>
      </c>
      <c r="O641" t="s">
        <v>24</v>
      </c>
      <c r="P641" t="s">
        <v>25</v>
      </c>
      <c r="Q641">
        <v>0.84861111111111109</v>
      </c>
      <c r="R641" t="s">
        <v>49</v>
      </c>
      <c r="S641" t="s">
        <v>4770</v>
      </c>
      <c r="T641" t="s">
        <v>4752</v>
      </c>
      <c r="U641">
        <v>530.16</v>
      </c>
      <c r="V641" t="s">
        <v>5145</v>
      </c>
      <c r="W641" t="s">
        <v>4964</v>
      </c>
      <c r="X641" t="s">
        <v>5238</v>
      </c>
      <c r="Y641" t="s">
        <v>4960</v>
      </c>
      <c r="Z641" t="s">
        <v>5239</v>
      </c>
      <c r="AA641" t="s">
        <v>5060</v>
      </c>
      <c r="AB641">
        <f>YEAR(Sales_Trans_2[[#This Row],[Transaction_Date]])</f>
        <v>2025</v>
      </c>
      <c r="AC641" t="str">
        <f>TEXT(Sales_Trans_2[[#This Row],[Transaction_Date]],"mmm")</f>
        <v>Nov</v>
      </c>
      <c r="AD641">
        <f>MONTH(Sales_Trans_2[[#This Row],[Transaction_Date]])</f>
        <v>11</v>
      </c>
      <c r="AE641" s="19">
        <f>IFERROR(Sales_Trans_2[[#This Row],[Profit]]/Sales_Trans_2[[#This Row],[Sales_Amount]],0)</f>
        <v>0.28476309038780745</v>
      </c>
      <c r="AF641" s="20" t="str">
        <f>IF(Sales_Trans_2[[#This Row],[Discount_Pct]]=0,"0%",
IF(Sales_Trans_2[[#This Row],[Discount_Pct]]&lt;=5,"1-5%",
IF(Sales_Trans_2[[#This Row],[Discount_Pct]]&lt;=10,"6-10%",
IF(Sales_Trans_2[[#This Row],[Discount_Pct]]&lt;=15,"11-15%","&gt;15%"))))</f>
        <v>0%</v>
      </c>
    </row>
    <row r="642" spans="1:32" x14ac:dyDescent="0.25">
      <c r="A642" t="s">
        <v>3656</v>
      </c>
      <c r="B642" s="10">
        <v>45984</v>
      </c>
      <c r="C642" t="s">
        <v>1021</v>
      </c>
      <c r="D642" t="s">
        <v>1658</v>
      </c>
      <c r="E642" t="s">
        <v>2009</v>
      </c>
      <c r="F642" t="s">
        <v>2136</v>
      </c>
      <c r="G642">
        <v>4</v>
      </c>
      <c r="H642">
        <v>233.47</v>
      </c>
      <c r="I642">
        <v>0</v>
      </c>
      <c r="J642">
        <v>0</v>
      </c>
      <c r="K642">
        <v>1073.96</v>
      </c>
      <c r="L642">
        <v>755.92</v>
      </c>
      <c r="M642">
        <v>318.04000000000002</v>
      </c>
      <c r="N642" t="s">
        <v>47</v>
      </c>
      <c r="O642" t="s">
        <v>345</v>
      </c>
      <c r="P642" t="s">
        <v>25</v>
      </c>
      <c r="Q642">
        <v>0.67777777777777781</v>
      </c>
      <c r="R642" t="s">
        <v>27</v>
      </c>
      <c r="S642" t="s">
        <v>4804</v>
      </c>
      <c r="T642" t="s">
        <v>4805</v>
      </c>
      <c r="U642">
        <v>233.47</v>
      </c>
      <c r="V642" t="s">
        <v>5365</v>
      </c>
      <c r="W642" t="s">
        <v>4964</v>
      </c>
      <c r="X642" t="s">
        <v>5440</v>
      </c>
      <c r="Y642" t="s">
        <v>4960</v>
      </c>
      <c r="Z642" t="s">
        <v>5177</v>
      </c>
      <c r="AA642" t="s">
        <v>5060</v>
      </c>
      <c r="AB642">
        <f>YEAR(Sales_Trans_2[[#This Row],[Transaction_Date]])</f>
        <v>2025</v>
      </c>
      <c r="AC642" t="str">
        <f>TEXT(Sales_Trans_2[[#This Row],[Transaction_Date]],"mmm")</f>
        <v>Nov</v>
      </c>
      <c r="AD642">
        <f>MONTH(Sales_Trans_2[[#This Row],[Transaction_Date]])</f>
        <v>11</v>
      </c>
      <c r="AE642" s="19">
        <f>IFERROR(Sales_Trans_2[[#This Row],[Profit]]/Sales_Trans_2[[#This Row],[Sales_Amount]],0)</f>
        <v>0.29613765875824055</v>
      </c>
      <c r="AF642" s="20" t="str">
        <f>IF(Sales_Trans_2[[#This Row],[Discount_Pct]]=0,"0%",
IF(Sales_Trans_2[[#This Row],[Discount_Pct]]&lt;=5,"1-5%",
IF(Sales_Trans_2[[#This Row],[Discount_Pct]]&lt;=10,"6-10%",
IF(Sales_Trans_2[[#This Row],[Discount_Pct]]&lt;=15,"11-15%","&gt;15%"))))</f>
        <v>0%</v>
      </c>
    </row>
    <row r="643" spans="1:32" x14ac:dyDescent="0.25">
      <c r="A643" t="s">
        <v>1341</v>
      </c>
      <c r="B643" s="10">
        <v>45983</v>
      </c>
      <c r="C643" t="s">
        <v>1342</v>
      </c>
      <c r="D643" t="s">
        <v>264</v>
      </c>
      <c r="E643" t="s">
        <v>1343</v>
      </c>
      <c r="F643" t="s">
        <v>1344</v>
      </c>
      <c r="G643">
        <v>4</v>
      </c>
      <c r="H643">
        <v>383.51</v>
      </c>
      <c r="I643">
        <v>0</v>
      </c>
      <c r="J643">
        <v>0</v>
      </c>
      <c r="K643">
        <v>1764.15</v>
      </c>
      <c r="L643">
        <v>1143.5999999999999</v>
      </c>
      <c r="M643">
        <v>620.54999999999995</v>
      </c>
      <c r="N643" t="s">
        <v>4971</v>
      </c>
      <c r="O643" t="s">
        <v>345</v>
      </c>
      <c r="P643" t="s">
        <v>25</v>
      </c>
      <c r="Q643">
        <v>0.4375</v>
      </c>
      <c r="R643" t="s">
        <v>27</v>
      </c>
      <c r="S643" t="s">
        <v>4702</v>
      </c>
      <c r="T643" t="s">
        <v>4703</v>
      </c>
      <c r="U643">
        <v>383.51</v>
      </c>
      <c r="V643" t="s">
        <v>5784</v>
      </c>
      <c r="W643" t="s">
        <v>4968</v>
      </c>
      <c r="X643" t="s">
        <v>5228</v>
      </c>
      <c r="Y643" t="s">
        <v>4960</v>
      </c>
      <c r="Z643" t="s">
        <v>5229</v>
      </c>
      <c r="AA643" t="s">
        <v>5060</v>
      </c>
      <c r="AB643">
        <f>YEAR(Sales_Trans_2[[#This Row],[Transaction_Date]])</f>
        <v>2025</v>
      </c>
      <c r="AC643" t="str">
        <f>TEXT(Sales_Trans_2[[#This Row],[Transaction_Date]],"mmm")</f>
        <v>Nov</v>
      </c>
      <c r="AD643">
        <f>MONTH(Sales_Trans_2[[#This Row],[Transaction_Date]])</f>
        <v>11</v>
      </c>
      <c r="AE643" s="19">
        <f>IFERROR(Sales_Trans_2[[#This Row],[Profit]]/Sales_Trans_2[[#This Row],[Sales_Amount]],0)</f>
        <v>0.3517558030779695</v>
      </c>
      <c r="AF643" s="20" t="str">
        <f>IF(Sales_Trans_2[[#This Row],[Discount_Pct]]=0,"0%",
IF(Sales_Trans_2[[#This Row],[Discount_Pct]]&lt;=5,"1-5%",
IF(Sales_Trans_2[[#This Row],[Discount_Pct]]&lt;=10,"6-10%",
IF(Sales_Trans_2[[#This Row],[Discount_Pct]]&lt;=15,"11-15%","&gt;15%"))))</f>
        <v>0%</v>
      </c>
    </row>
    <row r="644" spans="1:32" x14ac:dyDescent="0.25">
      <c r="A644" t="s">
        <v>2727</v>
      </c>
      <c r="B644" s="10">
        <v>45977</v>
      </c>
      <c r="C644" t="s">
        <v>181</v>
      </c>
      <c r="D644" t="s">
        <v>389</v>
      </c>
      <c r="E644" t="s">
        <v>576</v>
      </c>
      <c r="F644" t="s">
        <v>1151</v>
      </c>
      <c r="G644">
        <v>8</v>
      </c>
      <c r="H644">
        <v>94.9</v>
      </c>
      <c r="I644">
        <v>0</v>
      </c>
      <c r="J644">
        <v>0</v>
      </c>
      <c r="K644">
        <v>873.08</v>
      </c>
      <c r="L644">
        <v>552.72</v>
      </c>
      <c r="M644">
        <v>320.36</v>
      </c>
      <c r="N644" t="s">
        <v>40</v>
      </c>
      <c r="O644" t="s">
        <v>24</v>
      </c>
      <c r="P644" t="s">
        <v>25</v>
      </c>
      <c r="Q644">
        <v>0.61736111111111114</v>
      </c>
      <c r="R644" t="s">
        <v>27</v>
      </c>
      <c r="S644" t="s">
        <v>4854</v>
      </c>
      <c r="T644" t="s">
        <v>4847</v>
      </c>
      <c r="U644">
        <v>83.13</v>
      </c>
      <c r="V644" t="s">
        <v>5746</v>
      </c>
      <c r="W644" t="s">
        <v>4958</v>
      </c>
      <c r="X644" t="s">
        <v>5490</v>
      </c>
      <c r="Y644" t="s">
        <v>4960</v>
      </c>
      <c r="Z644" t="s">
        <v>5220</v>
      </c>
      <c r="AA644" t="s">
        <v>5060</v>
      </c>
      <c r="AB644">
        <f>YEAR(Sales_Trans_2[[#This Row],[Transaction_Date]])</f>
        <v>2025</v>
      </c>
      <c r="AC644" t="str">
        <f>TEXT(Sales_Trans_2[[#This Row],[Transaction_Date]],"mmm")</f>
        <v>Nov</v>
      </c>
      <c r="AD644">
        <f>MONTH(Sales_Trans_2[[#This Row],[Transaction_Date]])</f>
        <v>11</v>
      </c>
      <c r="AE644" s="19">
        <f>IFERROR(Sales_Trans_2[[#This Row],[Profit]]/Sales_Trans_2[[#This Row],[Sales_Amount]],0)</f>
        <v>0.36693086544188391</v>
      </c>
      <c r="AF644" s="20" t="str">
        <f>IF(Sales_Trans_2[[#This Row],[Discount_Pct]]=0,"0%",
IF(Sales_Trans_2[[#This Row],[Discount_Pct]]&lt;=5,"1-5%",
IF(Sales_Trans_2[[#This Row],[Discount_Pct]]&lt;=10,"6-10%",
IF(Sales_Trans_2[[#This Row],[Discount_Pct]]&lt;=15,"11-15%","&gt;15%"))))</f>
        <v>0%</v>
      </c>
    </row>
    <row r="645" spans="1:32" x14ac:dyDescent="0.25">
      <c r="A645" t="s">
        <v>1434</v>
      </c>
      <c r="B645" s="10">
        <v>45976</v>
      </c>
      <c r="C645" t="s">
        <v>1435</v>
      </c>
      <c r="D645" t="s">
        <v>275</v>
      </c>
      <c r="E645" t="s">
        <v>1431</v>
      </c>
      <c r="F645" t="s">
        <v>1436</v>
      </c>
      <c r="G645">
        <v>2</v>
      </c>
      <c r="H645">
        <v>51.33</v>
      </c>
      <c r="I645">
        <v>0</v>
      </c>
      <c r="J645">
        <v>0</v>
      </c>
      <c r="K645">
        <v>118.06</v>
      </c>
      <c r="L645">
        <v>74.959999999999994</v>
      </c>
      <c r="M645">
        <v>43.1</v>
      </c>
      <c r="N645" t="s">
        <v>47</v>
      </c>
      <c r="O645" t="s">
        <v>24</v>
      </c>
      <c r="P645" t="s">
        <v>25</v>
      </c>
      <c r="Q645">
        <v>0.86319444444444449</v>
      </c>
      <c r="R645" t="s">
        <v>27</v>
      </c>
      <c r="S645" t="s">
        <v>4760</v>
      </c>
      <c r="T645" t="s">
        <v>4752</v>
      </c>
      <c r="U645">
        <v>51.33</v>
      </c>
      <c r="V645" t="s">
        <v>5285</v>
      </c>
      <c r="W645" t="s">
        <v>4964</v>
      </c>
      <c r="X645" t="s">
        <v>5385</v>
      </c>
      <c r="Y645" t="s">
        <v>4960</v>
      </c>
      <c r="Z645" t="s">
        <v>5386</v>
      </c>
      <c r="AA645" t="s">
        <v>5060</v>
      </c>
      <c r="AB645">
        <f>YEAR(Sales_Trans_2[[#This Row],[Transaction_Date]])</f>
        <v>2025</v>
      </c>
      <c r="AC645" t="str">
        <f>TEXT(Sales_Trans_2[[#This Row],[Transaction_Date]],"mmm")</f>
        <v>Nov</v>
      </c>
      <c r="AD645">
        <f>MONTH(Sales_Trans_2[[#This Row],[Transaction_Date]])</f>
        <v>11</v>
      </c>
      <c r="AE645" s="19">
        <f>IFERROR(Sales_Trans_2[[#This Row],[Profit]]/Sales_Trans_2[[#This Row],[Sales_Amount]],0)</f>
        <v>0.36506860918177197</v>
      </c>
      <c r="AF645" s="20" t="str">
        <f>IF(Sales_Trans_2[[#This Row],[Discount_Pct]]=0,"0%",
IF(Sales_Trans_2[[#This Row],[Discount_Pct]]&lt;=5,"1-5%",
IF(Sales_Trans_2[[#This Row],[Discount_Pct]]&lt;=10,"6-10%",
IF(Sales_Trans_2[[#This Row],[Discount_Pct]]&lt;=15,"11-15%","&gt;15%"))))</f>
        <v>0%</v>
      </c>
    </row>
    <row r="646" spans="1:32" x14ac:dyDescent="0.25">
      <c r="A646" t="s">
        <v>1602</v>
      </c>
      <c r="B646" s="10">
        <v>45960</v>
      </c>
      <c r="C646" t="s">
        <v>739</v>
      </c>
      <c r="D646" t="s">
        <v>666</v>
      </c>
      <c r="E646" t="s">
        <v>877</v>
      </c>
      <c r="F646" t="s">
        <v>878</v>
      </c>
      <c r="G646">
        <v>3</v>
      </c>
      <c r="H646">
        <v>372.61</v>
      </c>
      <c r="I646">
        <v>0</v>
      </c>
      <c r="J646">
        <v>0</v>
      </c>
      <c r="K646">
        <v>1117.83</v>
      </c>
      <c r="L646">
        <v>959.73</v>
      </c>
      <c r="M646">
        <v>158.1</v>
      </c>
      <c r="N646" t="s">
        <v>4971</v>
      </c>
      <c r="O646" t="s">
        <v>24</v>
      </c>
      <c r="P646" t="s">
        <v>25</v>
      </c>
      <c r="Q646">
        <v>0.62847222222222221</v>
      </c>
      <c r="R646" t="s">
        <v>49</v>
      </c>
      <c r="S646" t="s">
        <v>4883</v>
      </c>
      <c r="T646" t="s">
        <v>4864</v>
      </c>
      <c r="U646">
        <v>372.61</v>
      </c>
      <c r="V646" t="s">
        <v>5637</v>
      </c>
      <c r="W646" t="s">
        <v>4968</v>
      </c>
      <c r="X646" t="s">
        <v>5391</v>
      </c>
      <c r="Y646" t="s">
        <v>4960</v>
      </c>
      <c r="Z646" t="s">
        <v>5392</v>
      </c>
      <c r="AA646" t="s">
        <v>5060</v>
      </c>
      <c r="AB646">
        <f>YEAR(Sales_Trans_2[[#This Row],[Transaction_Date]])</f>
        <v>2025</v>
      </c>
      <c r="AC646" t="str">
        <f>TEXT(Sales_Trans_2[[#This Row],[Transaction_Date]],"mmm")</f>
        <v>Oct</v>
      </c>
      <c r="AD646">
        <f>MONTH(Sales_Trans_2[[#This Row],[Transaction_Date]])</f>
        <v>10</v>
      </c>
      <c r="AE646" s="19">
        <f>IFERROR(Sales_Trans_2[[#This Row],[Profit]]/Sales_Trans_2[[#This Row],[Sales_Amount]],0)</f>
        <v>0.14143474410241272</v>
      </c>
      <c r="AF646" s="20" t="str">
        <f>IF(Sales_Trans_2[[#This Row],[Discount_Pct]]=0,"0%",
IF(Sales_Trans_2[[#This Row],[Discount_Pct]]&lt;=5,"1-5%",
IF(Sales_Trans_2[[#This Row],[Discount_Pct]]&lt;=10,"6-10%",
IF(Sales_Trans_2[[#This Row],[Discount_Pct]]&lt;=15,"11-15%","&gt;15%"))))</f>
        <v>0%</v>
      </c>
    </row>
    <row r="647" spans="1:32" x14ac:dyDescent="0.25">
      <c r="A647" t="s">
        <v>3984</v>
      </c>
      <c r="B647" s="10">
        <v>45960</v>
      </c>
      <c r="C647" t="s">
        <v>2138</v>
      </c>
      <c r="D647" t="s">
        <v>89</v>
      </c>
      <c r="E647" t="s">
        <v>1343</v>
      </c>
      <c r="F647" t="s">
        <v>1344</v>
      </c>
      <c r="G647">
        <v>3</v>
      </c>
      <c r="H647">
        <v>41.19</v>
      </c>
      <c r="I647">
        <v>0</v>
      </c>
      <c r="J647">
        <v>0</v>
      </c>
      <c r="K647">
        <v>123.57</v>
      </c>
      <c r="L647">
        <v>97.2</v>
      </c>
      <c r="M647">
        <v>26.37</v>
      </c>
      <c r="N647" t="s">
        <v>47</v>
      </c>
      <c r="O647" t="s">
        <v>24</v>
      </c>
      <c r="P647" t="s">
        <v>25</v>
      </c>
      <c r="Q647">
        <v>0.65416666666666667</v>
      </c>
      <c r="R647" t="s">
        <v>49</v>
      </c>
      <c r="S647" t="s">
        <v>4695</v>
      </c>
      <c r="T647" t="s">
        <v>4672</v>
      </c>
      <c r="U647">
        <v>38.659999999999997</v>
      </c>
      <c r="V647" t="s">
        <v>5302</v>
      </c>
      <c r="W647" t="s">
        <v>4958</v>
      </c>
      <c r="X647" t="s">
        <v>5228</v>
      </c>
      <c r="Y647" t="s">
        <v>4960</v>
      </c>
      <c r="Z647" t="s">
        <v>5229</v>
      </c>
      <c r="AA647" t="s">
        <v>5060</v>
      </c>
      <c r="AB647">
        <f>YEAR(Sales_Trans_2[[#This Row],[Transaction_Date]])</f>
        <v>2025</v>
      </c>
      <c r="AC647" t="str">
        <f>TEXT(Sales_Trans_2[[#This Row],[Transaction_Date]],"mmm")</f>
        <v>Oct</v>
      </c>
      <c r="AD647">
        <f>MONTH(Sales_Trans_2[[#This Row],[Transaction_Date]])</f>
        <v>10</v>
      </c>
      <c r="AE647" s="19">
        <f>IFERROR(Sales_Trans_2[[#This Row],[Profit]]/Sales_Trans_2[[#This Row],[Sales_Amount]],0)</f>
        <v>0.21340131099781504</v>
      </c>
      <c r="AF647" s="20" t="str">
        <f>IF(Sales_Trans_2[[#This Row],[Discount_Pct]]=0,"0%",
IF(Sales_Trans_2[[#This Row],[Discount_Pct]]&lt;=5,"1-5%",
IF(Sales_Trans_2[[#This Row],[Discount_Pct]]&lt;=10,"6-10%",
IF(Sales_Trans_2[[#This Row],[Discount_Pct]]&lt;=15,"11-15%","&gt;15%"))))</f>
        <v>0%</v>
      </c>
    </row>
    <row r="648" spans="1:32" x14ac:dyDescent="0.25">
      <c r="A648" t="s">
        <v>4321</v>
      </c>
      <c r="B648" s="10">
        <v>45957</v>
      </c>
      <c r="C648" t="s">
        <v>1483</v>
      </c>
      <c r="D648" t="s">
        <v>812</v>
      </c>
      <c r="E648" t="s">
        <v>973</v>
      </c>
      <c r="F648" t="s">
        <v>974</v>
      </c>
      <c r="G648">
        <v>1</v>
      </c>
      <c r="H648">
        <v>530.16</v>
      </c>
      <c r="I648">
        <v>0</v>
      </c>
      <c r="J648">
        <v>0</v>
      </c>
      <c r="K648">
        <v>530.16</v>
      </c>
      <c r="L648">
        <v>379.19</v>
      </c>
      <c r="M648">
        <v>150.97</v>
      </c>
      <c r="N648" t="s">
        <v>133</v>
      </c>
      <c r="O648" t="s">
        <v>24</v>
      </c>
      <c r="P648" t="s">
        <v>25</v>
      </c>
      <c r="Q648">
        <v>0.41319444444444442</v>
      </c>
      <c r="R648" t="s">
        <v>49</v>
      </c>
      <c r="S648" t="s">
        <v>4770</v>
      </c>
      <c r="T648" t="s">
        <v>4752</v>
      </c>
      <c r="U648">
        <v>530.16</v>
      </c>
      <c r="V648" t="s">
        <v>5424</v>
      </c>
      <c r="W648" t="s">
        <v>4964</v>
      </c>
      <c r="X648" t="s">
        <v>5473</v>
      </c>
      <c r="Y648" t="s">
        <v>4960</v>
      </c>
      <c r="Z648" t="s">
        <v>5474</v>
      </c>
      <c r="AA648" t="s">
        <v>5060</v>
      </c>
      <c r="AB648">
        <f>YEAR(Sales_Trans_2[[#This Row],[Transaction_Date]])</f>
        <v>2025</v>
      </c>
      <c r="AC648" t="str">
        <f>TEXT(Sales_Trans_2[[#This Row],[Transaction_Date]],"mmm")</f>
        <v>Oct</v>
      </c>
      <c r="AD648">
        <f>MONTH(Sales_Trans_2[[#This Row],[Transaction_Date]])</f>
        <v>10</v>
      </c>
      <c r="AE648" s="19">
        <f>IFERROR(Sales_Trans_2[[#This Row],[Profit]]/Sales_Trans_2[[#This Row],[Sales_Amount]],0)</f>
        <v>0.28476309038780745</v>
      </c>
      <c r="AF648" s="20" t="str">
        <f>IF(Sales_Trans_2[[#This Row],[Discount_Pct]]=0,"0%",
IF(Sales_Trans_2[[#This Row],[Discount_Pct]]&lt;=5,"1-5%",
IF(Sales_Trans_2[[#This Row],[Discount_Pct]]&lt;=10,"6-10%",
IF(Sales_Trans_2[[#This Row],[Discount_Pct]]&lt;=15,"11-15%","&gt;15%"))))</f>
        <v>0%</v>
      </c>
    </row>
    <row r="649" spans="1:32" x14ac:dyDescent="0.25">
      <c r="A649" t="s">
        <v>4462</v>
      </c>
      <c r="B649" s="10">
        <v>45957</v>
      </c>
      <c r="C649" t="s">
        <v>354</v>
      </c>
      <c r="D649" t="s">
        <v>1225</v>
      </c>
      <c r="E649" t="s">
        <v>973</v>
      </c>
      <c r="F649" t="s">
        <v>974</v>
      </c>
      <c r="G649">
        <v>3</v>
      </c>
      <c r="H649">
        <v>189.1</v>
      </c>
      <c r="I649">
        <v>0</v>
      </c>
      <c r="J649">
        <v>0</v>
      </c>
      <c r="K649">
        <v>567.29999999999995</v>
      </c>
      <c r="L649">
        <v>322.8</v>
      </c>
      <c r="M649">
        <v>244.5</v>
      </c>
      <c r="N649" t="s">
        <v>4971</v>
      </c>
      <c r="O649" t="s">
        <v>24</v>
      </c>
      <c r="P649" t="s">
        <v>25</v>
      </c>
      <c r="Q649">
        <v>0.78680555555555554</v>
      </c>
      <c r="R649" t="s">
        <v>49</v>
      </c>
      <c r="S649" t="s">
        <v>4664</v>
      </c>
      <c r="T649" t="s">
        <v>4636</v>
      </c>
      <c r="U649">
        <v>182.3</v>
      </c>
      <c r="V649" t="s">
        <v>5675</v>
      </c>
      <c r="W649" t="s">
        <v>4958</v>
      </c>
      <c r="X649" t="s">
        <v>5473</v>
      </c>
      <c r="Y649" t="s">
        <v>4960</v>
      </c>
      <c r="Z649" t="s">
        <v>5474</v>
      </c>
      <c r="AA649" t="s">
        <v>5060</v>
      </c>
      <c r="AB649">
        <f>YEAR(Sales_Trans_2[[#This Row],[Transaction_Date]])</f>
        <v>2025</v>
      </c>
      <c r="AC649" t="str">
        <f>TEXT(Sales_Trans_2[[#This Row],[Transaction_Date]],"mmm")</f>
        <v>Oct</v>
      </c>
      <c r="AD649">
        <f>MONTH(Sales_Trans_2[[#This Row],[Transaction_Date]])</f>
        <v>10</v>
      </c>
      <c r="AE649" s="19">
        <f>IFERROR(Sales_Trans_2[[#This Row],[Profit]]/Sales_Trans_2[[#This Row],[Sales_Amount]],0)</f>
        <v>0.43098889476467483</v>
      </c>
      <c r="AF649" s="20" t="str">
        <f>IF(Sales_Trans_2[[#This Row],[Discount_Pct]]=0,"0%",
IF(Sales_Trans_2[[#This Row],[Discount_Pct]]&lt;=5,"1-5%",
IF(Sales_Trans_2[[#This Row],[Discount_Pct]]&lt;=10,"6-10%",
IF(Sales_Trans_2[[#This Row],[Discount_Pct]]&lt;=15,"11-15%","&gt;15%"))))</f>
        <v>0%</v>
      </c>
    </row>
    <row r="650" spans="1:32" x14ac:dyDescent="0.25">
      <c r="A650" t="s">
        <v>1923</v>
      </c>
      <c r="B650" s="10">
        <v>45955</v>
      </c>
      <c r="C650" t="s">
        <v>693</v>
      </c>
      <c r="D650" t="s">
        <v>52</v>
      </c>
      <c r="E650" t="s">
        <v>478</v>
      </c>
      <c r="F650" t="s">
        <v>479</v>
      </c>
      <c r="G650">
        <v>5</v>
      </c>
      <c r="H650">
        <v>313.47000000000003</v>
      </c>
      <c r="I650">
        <v>0</v>
      </c>
      <c r="J650">
        <v>0</v>
      </c>
      <c r="K650">
        <v>1802.45</v>
      </c>
      <c r="L650">
        <v>1230.5999999999999</v>
      </c>
      <c r="M650">
        <v>571.85</v>
      </c>
      <c r="N650" t="s">
        <v>47</v>
      </c>
      <c r="O650" t="s">
        <v>24</v>
      </c>
      <c r="P650" t="s">
        <v>25</v>
      </c>
      <c r="Q650">
        <v>0.4201388888888889</v>
      </c>
      <c r="R650" t="s">
        <v>27</v>
      </c>
      <c r="S650" t="s">
        <v>4701</v>
      </c>
      <c r="T650" t="s">
        <v>4672</v>
      </c>
      <c r="U650">
        <v>313.47000000000003</v>
      </c>
      <c r="V650" t="s">
        <v>5843</v>
      </c>
      <c r="W650" t="s">
        <v>4968</v>
      </c>
      <c r="X650" t="s">
        <v>5251</v>
      </c>
      <c r="Y650" t="s">
        <v>4960</v>
      </c>
      <c r="Z650" t="s">
        <v>5252</v>
      </c>
      <c r="AA650" t="s">
        <v>5060</v>
      </c>
      <c r="AB650">
        <f>YEAR(Sales_Trans_2[[#This Row],[Transaction_Date]])</f>
        <v>2025</v>
      </c>
      <c r="AC650" t="str">
        <f>TEXT(Sales_Trans_2[[#This Row],[Transaction_Date]],"mmm")</f>
        <v>Oct</v>
      </c>
      <c r="AD650">
        <f>MONTH(Sales_Trans_2[[#This Row],[Transaction_Date]])</f>
        <v>10</v>
      </c>
      <c r="AE650" s="19">
        <f>IFERROR(Sales_Trans_2[[#This Row],[Profit]]/Sales_Trans_2[[#This Row],[Sales_Amount]],0)</f>
        <v>0.31726261477433493</v>
      </c>
      <c r="AF650" s="20" t="str">
        <f>IF(Sales_Trans_2[[#This Row],[Discount_Pct]]=0,"0%",
IF(Sales_Trans_2[[#This Row],[Discount_Pct]]&lt;=5,"1-5%",
IF(Sales_Trans_2[[#This Row],[Discount_Pct]]&lt;=10,"6-10%",
IF(Sales_Trans_2[[#This Row],[Discount_Pct]]&lt;=15,"11-15%","&gt;15%"))))</f>
        <v>0%</v>
      </c>
    </row>
    <row r="651" spans="1:32" x14ac:dyDescent="0.25">
      <c r="A651" t="s">
        <v>2532</v>
      </c>
      <c r="B651" s="10">
        <v>45955</v>
      </c>
      <c r="C651" t="s">
        <v>593</v>
      </c>
      <c r="D651" t="s">
        <v>409</v>
      </c>
      <c r="E651" t="s">
        <v>2009</v>
      </c>
      <c r="F651" t="s">
        <v>2136</v>
      </c>
      <c r="G651">
        <v>1</v>
      </c>
      <c r="H651">
        <v>299.73</v>
      </c>
      <c r="I651">
        <v>0</v>
      </c>
      <c r="J651">
        <v>0</v>
      </c>
      <c r="K651">
        <v>344.69</v>
      </c>
      <c r="L651">
        <v>184.74</v>
      </c>
      <c r="M651">
        <v>159.94999999999999</v>
      </c>
      <c r="N651" t="s">
        <v>23</v>
      </c>
      <c r="O651" t="s">
        <v>24</v>
      </c>
      <c r="P651" t="s">
        <v>25</v>
      </c>
      <c r="Q651">
        <v>0.40069444444444446</v>
      </c>
      <c r="R651" t="s">
        <v>27</v>
      </c>
      <c r="S651" t="s">
        <v>4635</v>
      </c>
      <c r="T651" t="s">
        <v>4636</v>
      </c>
      <c r="U651">
        <v>299.73</v>
      </c>
      <c r="V651" t="s">
        <v>5900</v>
      </c>
      <c r="W651" t="s">
        <v>4968</v>
      </c>
      <c r="X651" t="s">
        <v>5440</v>
      </c>
      <c r="Y651" t="s">
        <v>4960</v>
      </c>
      <c r="Z651" t="s">
        <v>5177</v>
      </c>
      <c r="AA651" t="s">
        <v>5060</v>
      </c>
      <c r="AB651">
        <f>YEAR(Sales_Trans_2[[#This Row],[Transaction_Date]])</f>
        <v>2025</v>
      </c>
      <c r="AC651" t="str">
        <f>TEXT(Sales_Trans_2[[#This Row],[Transaction_Date]],"mmm")</f>
        <v>Oct</v>
      </c>
      <c r="AD651">
        <f>MONTH(Sales_Trans_2[[#This Row],[Transaction_Date]])</f>
        <v>10</v>
      </c>
      <c r="AE651" s="19">
        <f>IFERROR(Sales_Trans_2[[#This Row],[Profit]]/Sales_Trans_2[[#This Row],[Sales_Amount]],0)</f>
        <v>0.46404015202065624</v>
      </c>
      <c r="AF651" s="20" t="str">
        <f>IF(Sales_Trans_2[[#This Row],[Discount_Pct]]=0,"0%",
IF(Sales_Trans_2[[#This Row],[Discount_Pct]]&lt;=5,"1-5%",
IF(Sales_Trans_2[[#This Row],[Discount_Pct]]&lt;=10,"6-10%",
IF(Sales_Trans_2[[#This Row],[Discount_Pct]]&lt;=15,"11-15%","&gt;15%"))))</f>
        <v>0%</v>
      </c>
    </row>
    <row r="652" spans="1:32" x14ac:dyDescent="0.25">
      <c r="A652" t="s">
        <v>3389</v>
      </c>
      <c r="B652" s="10">
        <v>45955</v>
      </c>
      <c r="C652" t="s">
        <v>2271</v>
      </c>
      <c r="D652" t="s">
        <v>543</v>
      </c>
      <c r="E652" t="s">
        <v>1431</v>
      </c>
      <c r="F652" t="s">
        <v>1436</v>
      </c>
      <c r="G652">
        <v>2</v>
      </c>
      <c r="H652">
        <v>386.17</v>
      </c>
      <c r="I652">
        <v>0</v>
      </c>
      <c r="J652">
        <v>0</v>
      </c>
      <c r="K652">
        <v>888.19</v>
      </c>
      <c r="L652">
        <v>551.34</v>
      </c>
      <c r="M652">
        <v>336.85</v>
      </c>
      <c r="N652" t="s">
        <v>47</v>
      </c>
      <c r="O652" t="s">
        <v>24</v>
      </c>
      <c r="P652" t="s">
        <v>25</v>
      </c>
      <c r="Q652">
        <v>0.56874999999999998</v>
      </c>
      <c r="R652" t="s">
        <v>27</v>
      </c>
      <c r="S652" t="s">
        <v>4793</v>
      </c>
      <c r="T652" t="s">
        <v>4776</v>
      </c>
      <c r="U652">
        <v>386.17</v>
      </c>
      <c r="V652" t="s">
        <v>5901</v>
      </c>
      <c r="W652" t="s">
        <v>4964</v>
      </c>
      <c r="X652" t="s">
        <v>5385</v>
      </c>
      <c r="Y652" t="s">
        <v>4960</v>
      </c>
      <c r="Z652" t="s">
        <v>5386</v>
      </c>
      <c r="AA652" t="s">
        <v>5060</v>
      </c>
      <c r="AB652">
        <f>YEAR(Sales_Trans_2[[#This Row],[Transaction_Date]])</f>
        <v>2025</v>
      </c>
      <c r="AC652" t="str">
        <f>TEXT(Sales_Trans_2[[#This Row],[Transaction_Date]],"mmm")</f>
        <v>Oct</v>
      </c>
      <c r="AD652">
        <f>MONTH(Sales_Trans_2[[#This Row],[Transaction_Date]])</f>
        <v>10</v>
      </c>
      <c r="AE652" s="19">
        <f>IFERROR(Sales_Trans_2[[#This Row],[Profit]]/Sales_Trans_2[[#This Row],[Sales_Amount]],0)</f>
        <v>0.37925443880250848</v>
      </c>
      <c r="AF652" s="20" t="str">
        <f>IF(Sales_Trans_2[[#This Row],[Discount_Pct]]=0,"0%",
IF(Sales_Trans_2[[#This Row],[Discount_Pct]]&lt;=5,"1-5%",
IF(Sales_Trans_2[[#This Row],[Discount_Pct]]&lt;=10,"6-10%",
IF(Sales_Trans_2[[#This Row],[Discount_Pct]]&lt;=15,"11-15%","&gt;15%"))))</f>
        <v>0%</v>
      </c>
    </row>
    <row r="653" spans="1:32" x14ac:dyDescent="0.25">
      <c r="A653" t="s">
        <v>3593</v>
      </c>
      <c r="B653" s="10">
        <v>45951</v>
      </c>
      <c r="C653" t="s">
        <v>3494</v>
      </c>
      <c r="D653" t="s">
        <v>499</v>
      </c>
      <c r="E653" t="s">
        <v>523</v>
      </c>
      <c r="F653" t="s">
        <v>524</v>
      </c>
      <c r="G653">
        <v>3</v>
      </c>
      <c r="H653">
        <v>401.06</v>
      </c>
      <c r="I653">
        <v>0</v>
      </c>
      <c r="J653">
        <v>0</v>
      </c>
      <c r="K653">
        <v>1203.18</v>
      </c>
      <c r="L653">
        <v>1042.4100000000001</v>
      </c>
      <c r="M653">
        <v>160.77000000000001</v>
      </c>
      <c r="N653" t="s">
        <v>23</v>
      </c>
      <c r="O653" t="s">
        <v>24</v>
      </c>
      <c r="P653" t="s">
        <v>25</v>
      </c>
      <c r="Q653">
        <v>0.46111111111111114</v>
      </c>
      <c r="R653" t="s">
        <v>49</v>
      </c>
      <c r="S653" t="s">
        <v>4816</v>
      </c>
      <c r="T653" t="s">
        <v>4847</v>
      </c>
      <c r="U653">
        <v>401.06</v>
      </c>
      <c r="V653" t="s">
        <v>5429</v>
      </c>
      <c r="W653" t="s">
        <v>4968</v>
      </c>
      <c r="X653" t="s">
        <v>5238</v>
      </c>
      <c r="Y653" t="s">
        <v>4960</v>
      </c>
      <c r="Z653" t="s">
        <v>5239</v>
      </c>
      <c r="AA653" t="s">
        <v>5060</v>
      </c>
      <c r="AB653">
        <f>YEAR(Sales_Trans_2[[#This Row],[Transaction_Date]])</f>
        <v>2025</v>
      </c>
      <c r="AC653" t="str">
        <f>TEXT(Sales_Trans_2[[#This Row],[Transaction_Date]],"mmm")</f>
        <v>Oct</v>
      </c>
      <c r="AD653">
        <f>MONTH(Sales_Trans_2[[#This Row],[Transaction_Date]])</f>
        <v>10</v>
      </c>
      <c r="AE653" s="19">
        <f>IFERROR(Sales_Trans_2[[#This Row],[Profit]]/Sales_Trans_2[[#This Row],[Sales_Amount]],0)</f>
        <v>0.13362090460280257</v>
      </c>
      <c r="AF653" s="20" t="str">
        <f>IF(Sales_Trans_2[[#This Row],[Discount_Pct]]=0,"0%",
IF(Sales_Trans_2[[#This Row],[Discount_Pct]]&lt;=5,"1-5%",
IF(Sales_Trans_2[[#This Row],[Discount_Pct]]&lt;=10,"6-10%",
IF(Sales_Trans_2[[#This Row],[Discount_Pct]]&lt;=15,"11-15%","&gt;15%"))))</f>
        <v>0%</v>
      </c>
    </row>
    <row r="654" spans="1:32" x14ac:dyDescent="0.25">
      <c r="A654" t="s">
        <v>692</v>
      </c>
      <c r="B654" s="10">
        <v>45948</v>
      </c>
      <c r="C654" t="s">
        <v>693</v>
      </c>
      <c r="D654" t="s">
        <v>280</v>
      </c>
      <c r="E654" t="s">
        <v>131</v>
      </c>
      <c r="F654" t="s">
        <v>694</v>
      </c>
      <c r="G654">
        <v>4</v>
      </c>
      <c r="H654">
        <v>124.84</v>
      </c>
      <c r="I654">
        <v>0</v>
      </c>
      <c r="J654">
        <v>0</v>
      </c>
      <c r="K654">
        <v>574.26</v>
      </c>
      <c r="L654">
        <v>389.4</v>
      </c>
      <c r="M654">
        <v>184.86</v>
      </c>
      <c r="N654" t="s">
        <v>4971</v>
      </c>
      <c r="O654" t="s">
        <v>24</v>
      </c>
      <c r="P654" t="s">
        <v>25</v>
      </c>
      <c r="Q654">
        <v>0.78749999999999998</v>
      </c>
      <c r="R654" t="s">
        <v>27</v>
      </c>
      <c r="S654" t="s">
        <v>4726</v>
      </c>
      <c r="T654" t="s">
        <v>4703</v>
      </c>
      <c r="U654">
        <v>124.84</v>
      </c>
      <c r="V654" t="s">
        <v>5843</v>
      </c>
      <c r="W654" t="s">
        <v>4968</v>
      </c>
      <c r="X654" t="s">
        <v>5096</v>
      </c>
      <c r="Y654" t="s">
        <v>4960</v>
      </c>
      <c r="Z654" t="s">
        <v>5076</v>
      </c>
      <c r="AA654" t="s">
        <v>5060</v>
      </c>
      <c r="AB654">
        <f>YEAR(Sales_Trans_2[[#This Row],[Transaction_Date]])</f>
        <v>2025</v>
      </c>
      <c r="AC654" t="str">
        <f>TEXT(Sales_Trans_2[[#This Row],[Transaction_Date]],"mmm")</f>
        <v>Oct</v>
      </c>
      <c r="AD654">
        <f>MONTH(Sales_Trans_2[[#This Row],[Transaction_Date]])</f>
        <v>10</v>
      </c>
      <c r="AE654" s="19">
        <f>IFERROR(Sales_Trans_2[[#This Row],[Profit]]/Sales_Trans_2[[#This Row],[Sales_Amount]],0)</f>
        <v>0.321909936265803</v>
      </c>
      <c r="AF654" s="20" t="str">
        <f>IF(Sales_Trans_2[[#This Row],[Discount_Pct]]=0,"0%",
IF(Sales_Trans_2[[#This Row],[Discount_Pct]]&lt;=5,"1-5%",
IF(Sales_Trans_2[[#This Row],[Discount_Pct]]&lt;=10,"6-10%",
IF(Sales_Trans_2[[#This Row],[Discount_Pct]]&lt;=15,"11-15%","&gt;15%"))))</f>
        <v>0%</v>
      </c>
    </row>
    <row r="655" spans="1:32" x14ac:dyDescent="0.25">
      <c r="A655" t="s">
        <v>4050</v>
      </c>
      <c r="B655" s="10">
        <v>45946</v>
      </c>
      <c r="C655" t="s">
        <v>3230</v>
      </c>
      <c r="D655" t="s">
        <v>1382</v>
      </c>
      <c r="E655" t="s">
        <v>1431</v>
      </c>
      <c r="F655" t="s">
        <v>1436</v>
      </c>
      <c r="G655">
        <v>2</v>
      </c>
      <c r="H655">
        <v>317.99</v>
      </c>
      <c r="I655">
        <v>0</v>
      </c>
      <c r="J655">
        <v>0</v>
      </c>
      <c r="K655">
        <v>635.98</v>
      </c>
      <c r="L655">
        <v>470.1</v>
      </c>
      <c r="M655">
        <v>165.88</v>
      </c>
      <c r="N655" t="s">
        <v>68</v>
      </c>
      <c r="O655" t="s">
        <v>24</v>
      </c>
      <c r="P655" t="s">
        <v>25</v>
      </c>
      <c r="Q655">
        <v>0.6118055555555556</v>
      </c>
      <c r="R655" t="s">
        <v>49</v>
      </c>
      <c r="S655" t="s">
        <v>4774</v>
      </c>
      <c r="T655" t="s">
        <v>4752</v>
      </c>
      <c r="U655">
        <v>317.99</v>
      </c>
      <c r="V655" t="s">
        <v>5917</v>
      </c>
      <c r="W655" t="s">
        <v>4964</v>
      </c>
      <c r="X655" t="s">
        <v>5385</v>
      </c>
      <c r="Y655" t="s">
        <v>4960</v>
      </c>
      <c r="Z655" t="s">
        <v>5386</v>
      </c>
      <c r="AA655" t="s">
        <v>5060</v>
      </c>
      <c r="AB655">
        <f>YEAR(Sales_Trans_2[[#This Row],[Transaction_Date]])</f>
        <v>2025</v>
      </c>
      <c r="AC655" t="str">
        <f>TEXT(Sales_Trans_2[[#This Row],[Transaction_Date]],"mmm")</f>
        <v>Oct</v>
      </c>
      <c r="AD655">
        <f>MONTH(Sales_Trans_2[[#This Row],[Transaction_Date]])</f>
        <v>10</v>
      </c>
      <c r="AE655" s="19">
        <f>IFERROR(Sales_Trans_2[[#This Row],[Profit]]/Sales_Trans_2[[#This Row],[Sales_Amount]],0)</f>
        <v>0.26082581213245698</v>
      </c>
      <c r="AF655" s="20" t="str">
        <f>IF(Sales_Trans_2[[#This Row],[Discount_Pct]]=0,"0%",
IF(Sales_Trans_2[[#This Row],[Discount_Pct]]&lt;=5,"1-5%",
IF(Sales_Trans_2[[#This Row],[Discount_Pct]]&lt;=10,"6-10%",
IF(Sales_Trans_2[[#This Row],[Discount_Pct]]&lt;=15,"11-15%","&gt;15%"))))</f>
        <v>0%</v>
      </c>
    </row>
    <row r="656" spans="1:32" x14ac:dyDescent="0.25">
      <c r="A656" t="s">
        <v>2326</v>
      </c>
      <c r="B656" s="10">
        <v>45943</v>
      </c>
      <c r="C656" t="s">
        <v>1176</v>
      </c>
      <c r="D656" t="s">
        <v>566</v>
      </c>
      <c r="E656" t="s">
        <v>445</v>
      </c>
      <c r="F656" t="s">
        <v>2327</v>
      </c>
      <c r="G656">
        <v>1</v>
      </c>
      <c r="H656">
        <v>328.59</v>
      </c>
      <c r="I656">
        <v>0</v>
      </c>
      <c r="J656">
        <v>0</v>
      </c>
      <c r="K656">
        <v>328.59</v>
      </c>
      <c r="L656">
        <v>255.49</v>
      </c>
      <c r="M656">
        <v>73.099999999999994</v>
      </c>
      <c r="N656" t="s">
        <v>23</v>
      </c>
      <c r="O656" t="s">
        <v>24</v>
      </c>
      <c r="P656" t="s">
        <v>25</v>
      </c>
      <c r="Q656">
        <v>0.68611111111111112</v>
      </c>
      <c r="R656" t="s">
        <v>49</v>
      </c>
      <c r="S656" t="s">
        <v>4767</v>
      </c>
      <c r="T656" t="s">
        <v>4752</v>
      </c>
      <c r="U656">
        <v>328.59</v>
      </c>
      <c r="V656" t="s">
        <v>5867</v>
      </c>
      <c r="W656" t="s">
        <v>4964</v>
      </c>
      <c r="X656" t="s">
        <v>5924</v>
      </c>
      <c r="Y656" t="s">
        <v>4960</v>
      </c>
      <c r="Z656" t="s">
        <v>5925</v>
      </c>
      <c r="AA656" t="s">
        <v>5060</v>
      </c>
      <c r="AB656">
        <f>YEAR(Sales_Trans_2[[#This Row],[Transaction_Date]])</f>
        <v>2025</v>
      </c>
      <c r="AC656" t="str">
        <f>TEXT(Sales_Trans_2[[#This Row],[Transaction_Date]],"mmm")</f>
        <v>Oct</v>
      </c>
      <c r="AD656">
        <f>MONTH(Sales_Trans_2[[#This Row],[Transaction_Date]])</f>
        <v>10</v>
      </c>
      <c r="AE656" s="19">
        <f>IFERROR(Sales_Trans_2[[#This Row],[Profit]]/Sales_Trans_2[[#This Row],[Sales_Amount]],0)</f>
        <v>0.22246568672205483</v>
      </c>
      <c r="AF656" s="20" t="str">
        <f>IF(Sales_Trans_2[[#This Row],[Discount_Pct]]=0,"0%",
IF(Sales_Trans_2[[#This Row],[Discount_Pct]]&lt;=5,"1-5%",
IF(Sales_Trans_2[[#This Row],[Discount_Pct]]&lt;=10,"6-10%",
IF(Sales_Trans_2[[#This Row],[Discount_Pct]]&lt;=15,"11-15%","&gt;15%"))))</f>
        <v>0%</v>
      </c>
    </row>
    <row r="657" spans="1:32" x14ac:dyDescent="0.25">
      <c r="A657" t="s">
        <v>1482</v>
      </c>
      <c r="B657" s="10">
        <v>46001</v>
      </c>
      <c r="C657" t="s">
        <v>1483</v>
      </c>
      <c r="D657" t="s">
        <v>264</v>
      </c>
      <c r="E657" t="s">
        <v>671</v>
      </c>
      <c r="F657" t="s">
        <v>756</v>
      </c>
      <c r="G657">
        <v>4</v>
      </c>
      <c r="H657">
        <v>383.51</v>
      </c>
      <c r="I657">
        <v>0</v>
      </c>
      <c r="J657">
        <v>0</v>
      </c>
      <c r="K657">
        <v>1764.15</v>
      </c>
      <c r="L657">
        <v>1143.5999999999999</v>
      </c>
      <c r="M657">
        <v>620.54999999999995</v>
      </c>
      <c r="N657" t="s">
        <v>4971</v>
      </c>
      <c r="O657" t="s">
        <v>24</v>
      </c>
      <c r="P657" t="s">
        <v>25</v>
      </c>
      <c r="Q657">
        <v>0.58263888888888893</v>
      </c>
      <c r="R657" t="s">
        <v>27</v>
      </c>
      <c r="S657" t="s">
        <v>4702</v>
      </c>
      <c r="T657" t="s">
        <v>4703</v>
      </c>
      <c r="U657">
        <v>383.51</v>
      </c>
      <c r="V657" t="s">
        <v>5424</v>
      </c>
      <c r="W657" t="s">
        <v>4964</v>
      </c>
      <c r="X657" t="s">
        <v>5794</v>
      </c>
      <c r="Y657" t="s">
        <v>4960</v>
      </c>
      <c r="Z657" t="s">
        <v>5529</v>
      </c>
      <c r="AA657" t="s">
        <v>5060</v>
      </c>
      <c r="AB657">
        <f>YEAR(Sales_Trans_2[[#This Row],[Transaction_Date]])</f>
        <v>2025</v>
      </c>
      <c r="AC657" t="str">
        <f>TEXT(Sales_Trans_2[[#This Row],[Transaction_Date]],"mmm")</f>
        <v>Dec</v>
      </c>
      <c r="AD657">
        <f>MONTH(Sales_Trans_2[[#This Row],[Transaction_Date]])</f>
        <v>12</v>
      </c>
      <c r="AE657" s="19">
        <f>IFERROR(Sales_Trans_2[[#This Row],[Profit]]/Sales_Trans_2[[#This Row],[Sales_Amount]],0)</f>
        <v>0.3517558030779695</v>
      </c>
      <c r="AF657" s="20" t="str">
        <f>IF(Sales_Trans_2[[#This Row],[Discount_Pct]]=0,"0%",
IF(Sales_Trans_2[[#This Row],[Discount_Pct]]&lt;=5,"1-5%",
IF(Sales_Trans_2[[#This Row],[Discount_Pct]]&lt;=10,"6-10%",
IF(Sales_Trans_2[[#This Row],[Discount_Pct]]&lt;=15,"11-15%","&gt;15%"))))</f>
        <v>0%</v>
      </c>
    </row>
    <row r="658" spans="1:32" x14ac:dyDescent="0.25">
      <c r="A658" t="s">
        <v>4358</v>
      </c>
      <c r="B658" s="10">
        <v>46001</v>
      </c>
      <c r="C658" t="s">
        <v>1592</v>
      </c>
      <c r="D658" t="s">
        <v>1678</v>
      </c>
      <c r="E658" t="s">
        <v>259</v>
      </c>
      <c r="F658" t="s">
        <v>510</v>
      </c>
      <c r="G658">
        <v>4</v>
      </c>
      <c r="H658">
        <v>342.27</v>
      </c>
      <c r="I658">
        <v>0</v>
      </c>
      <c r="J658">
        <v>0</v>
      </c>
      <c r="K658">
        <v>1574.44</v>
      </c>
      <c r="L658">
        <v>1064.4000000000001</v>
      </c>
      <c r="M658">
        <v>510.04</v>
      </c>
      <c r="N658" t="s">
        <v>47</v>
      </c>
      <c r="O658" t="s">
        <v>24</v>
      </c>
      <c r="P658" t="s">
        <v>25</v>
      </c>
      <c r="Q658">
        <v>0.48958333333333331</v>
      </c>
      <c r="R658" t="s">
        <v>27</v>
      </c>
      <c r="S658" t="s">
        <v>4699</v>
      </c>
      <c r="T658" t="s">
        <v>4672</v>
      </c>
      <c r="U658">
        <v>342.27</v>
      </c>
      <c r="V658" t="s">
        <v>5318</v>
      </c>
      <c r="W658" t="s">
        <v>4968</v>
      </c>
      <c r="X658" t="s">
        <v>5189</v>
      </c>
      <c r="Y658" t="s">
        <v>4960</v>
      </c>
      <c r="Z658" t="s">
        <v>5190</v>
      </c>
      <c r="AA658" t="s">
        <v>5060</v>
      </c>
      <c r="AB658">
        <f>YEAR(Sales_Trans_2[[#This Row],[Transaction_Date]])</f>
        <v>2025</v>
      </c>
      <c r="AC658" t="str">
        <f>TEXT(Sales_Trans_2[[#This Row],[Transaction_Date]],"mmm")</f>
        <v>Dec</v>
      </c>
      <c r="AD658">
        <f>MONTH(Sales_Trans_2[[#This Row],[Transaction_Date]])</f>
        <v>12</v>
      </c>
      <c r="AE658" s="19">
        <f>IFERROR(Sales_Trans_2[[#This Row],[Profit]]/Sales_Trans_2[[#This Row],[Sales_Amount]],0)</f>
        <v>0.32395010289372728</v>
      </c>
      <c r="AF658" s="20" t="str">
        <f>IF(Sales_Trans_2[[#This Row],[Discount_Pct]]=0,"0%",
IF(Sales_Trans_2[[#This Row],[Discount_Pct]]&lt;=5,"1-5%",
IF(Sales_Trans_2[[#This Row],[Discount_Pct]]&lt;=10,"6-10%",
IF(Sales_Trans_2[[#This Row],[Discount_Pct]]&lt;=15,"11-15%","&gt;15%"))))</f>
        <v>0%</v>
      </c>
    </row>
    <row r="659" spans="1:32" x14ac:dyDescent="0.25">
      <c r="A659" t="s">
        <v>4002</v>
      </c>
      <c r="B659" s="10">
        <v>45910</v>
      </c>
      <c r="C659" t="s">
        <v>1696</v>
      </c>
      <c r="D659" t="s">
        <v>1010</v>
      </c>
      <c r="E659" t="s">
        <v>671</v>
      </c>
      <c r="F659" t="s">
        <v>756</v>
      </c>
      <c r="G659">
        <v>2</v>
      </c>
      <c r="H659">
        <v>261.55</v>
      </c>
      <c r="I659">
        <v>0</v>
      </c>
      <c r="J659">
        <v>0</v>
      </c>
      <c r="K659">
        <v>523.1</v>
      </c>
      <c r="L659">
        <v>430.06</v>
      </c>
      <c r="M659">
        <v>93.04</v>
      </c>
      <c r="N659" t="s">
        <v>4971</v>
      </c>
      <c r="O659" t="s">
        <v>24</v>
      </c>
      <c r="P659" t="s">
        <v>25</v>
      </c>
      <c r="Q659">
        <v>0.58263888888888893</v>
      </c>
      <c r="R659" t="s">
        <v>49</v>
      </c>
      <c r="S659" t="s">
        <v>4821</v>
      </c>
      <c r="T659" t="s">
        <v>4805</v>
      </c>
      <c r="U659">
        <v>261.55</v>
      </c>
      <c r="V659" t="s">
        <v>5873</v>
      </c>
      <c r="W659" t="s">
        <v>4964</v>
      </c>
      <c r="X659" t="s">
        <v>5794</v>
      </c>
      <c r="Y659" t="s">
        <v>4960</v>
      </c>
      <c r="Z659" t="s">
        <v>5529</v>
      </c>
      <c r="AA659" t="s">
        <v>5060</v>
      </c>
      <c r="AB659">
        <f>YEAR(Sales_Trans_2[[#This Row],[Transaction_Date]])</f>
        <v>2025</v>
      </c>
      <c r="AC659" t="str">
        <f>TEXT(Sales_Trans_2[[#This Row],[Transaction_Date]],"mmm")</f>
        <v>Sep</v>
      </c>
      <c r="AD659">
        <f>MONTH(Sales_Trans_2[[#This Row],[Transaction_Date]])</f>
        <v>9</v>
      </c>
      <c r="AE659" s="19">
        <f>IFERROR(Sales_Trans_2[[#This Row],[Profit]]/Sales_Trans_2[[#This Row],[Sales_Amount]],0)</f>
        <v>0.17786274134964633</v>
      </c>
      <c r="AF659" s="20" t="str">
        <f>IF(Sales_Trans_2[[#This Row],[Discount_Pct]]=0,"0%",
IF(Sales_Trans_2[[#This Row],[Discount_Pct]]&lt;=5,"1-5%",
IF(Sales_Trans_2[[#This Row],[Discount_Pct]]&lt;=10,"6-10%",
IF(Sales_Trans_2[[#This Row],[Discount_Pct]]&lt;=15,"11-15%","&gt;15%"))))</f>
        <v>0%</v>
      </c>
    </row>
    <row r="660" spans="1:32" x14ac:dyDescent="0.25">
      <c r="A660" t="s">
        <v>3866</v>
      </c>
      <c r="B660" s="10">
        <v>45847</v>
      </c>
      <c r="C660" t="s">
        <v>2514</v>
      </c>
      <c r="D660" t="s">
        <v>449</v>
      </c>
      <c r="E660" t="s">
        <v>53</v>
      </c>
      <c r="F660" t="s">
        <v>495</v>
      </c>
      <c r="G660">
        <v>4</v>
      </c>
      <c r="H660">
        <v>400.07</v>
      </c>
      <c r="I660">
        <v>0</v>
      </c>
      <c r="J660">
        <v>0</v>
      </c>
      <c r="K660">
        <v>1840.32</v>
      </c>
      <c r="L660">
        <v>1280.76</v>
      </c>
      <c r="M660">
        <v>559.55999999999995</v>
      </c>
      <c r="N660" t="s">
        <v>133</v>
      </c>
      <c r="O660" t="s">
        <v>24</v>
      </c>
      <c r="P660" t="s">
        <v>25</v>
      </c>
      <c r="Q660">
        <v>0.4597222222222222</v>
      </c>
      <c r="R660" t="s">
        <v>27</v>
      </c>
      <c r="S660" t="s">
        <v>4817</v>
      </c>
      <c r="T660" t="s">
        <v>4805</v>
      </c>
      <c r="U660">
        <v>395.66</v>
      </c>
      <c r="V660" t="s">
        <v>5023</v>
      </c>
      <c r="W660" t="s">
        <v>4958</v>
      </c>
      <c r="X660" t="s">
        <v>5253</v>
      </c>
      <c r="Y660" t="s">
        <v>4960</v>
      </c>
      <c r="Z660" t="s">
        <v>5059</v>
      </c>
      <c r="AA660" t="s">
        <v>5060</v>
      </c>
      <c r="AB660">
        <f>YEAR(Sales_Trans_2[[#This Row],[Transaction_Date]])</f>
        <v>2025</v>
      </c>
      <c r="AC660" t="str">
        <f>TEXT(Sales_Trans_2[[#This Row],[Transaction_Date]],"mmm")</f>
        <v>Jul</v>
      </c>
      <c r="AD660">
        <f>MONTH(Sales_Trans_2[[#This Row],[Transaction_Date]])</f>
        <v>7</v>
      </c>
      <c r="AE660" s="19">
        <f>IFERROR(Sales_Trans_2[[#This Row],[Profit]]/Sales_Trans_2[[#This Row],[Sales_Amount]],0)</f>
        <v>0.30405581637976004</v>
      </c>
      <c r="AF660" s="20" t="str">
        <f>IF(Sales_Trans_2[[#This Row],[Discount_Pct]]=0,"0%",
IF(Sales_Trans_2[[#This Row],[Discount_Pct]]&lt;=5,"1-5%",
IF(Sales_Trans_2[[#This Row],[Discount_Pct]]&lt;=10,"6-10%",
IF(Sales_Trans_2[[#This Row],[Discount_Pct]]&lt;=15,"11-15%","&gt;15%"))))</f>
        <v>0%</v>
      </c>
    </row>
    <row r="661" spans="1:32" x14ac:dyDescent="0.25">
      <c r="A661" t="s">
        <v>507</v>
      </c>
      <c r="B661" s="10">
        <v>45899</v>
      </c>
      <c r="C661" t="s">
        <v>508</v>
      </c>
      <c r="D661" t="s">
        <v>509</v>
      </c>
      <c r="E661" t="s">
        <v>259</v>
      </c>
      <c r="F661" t="s">
        <v>510</v>
      </c>
      <c r="G661">
        <v>0</v>
      </c>
      <c r="H661">
        <v>335.52</v>
      </c>
      <c r="I661">
        <v>0</v>
      </c>
      <c r="J661">
        <v>0</v>
      </c>
      <c r="K661">
        <v>3086.78</v>
      </c>
      <c r="L661">
        <v>2029.6</v>
      </c>
      <c r="M661">
        <v>1057.18</v>
      </c>
      <c r="N661" t="s">
        <v>4971</v>
      </c>
      <c r="O661" t="s">
        <v>24</v>
      </c>
      <c r="P661" t="s">
        <v>25</v>
      </c>
      <c r="Q661">
        <v>0.7631944444444444</v>
      </c>
      <c r="R661" t="s">
        <v>27</v>
      </c>
      <c r="S661" t="s">
        <v>4875</v>
      </c>
      <c r="T661" t="s">
        <v>4864</v>
      </c>
      <c r="U661">
        <v>291.93</v>
      </c>
      <c r="V661" t="s">
        <v>5748</v>
      </c>
      <c r="W661" t="s">
        <v>4958</v>
      </c>
      <c r="X661" t="s">
        <v>5189</v>
      </c>
      <c r="Y661" t="s">
        <v>4960</v>
      </c>
      <c r="Z661" t="s">
        <v>5190</v>
      </c>
      <c r="AA661" t="s">
        <v>5060</v>
      </c>
      <c r="AB661">
        <f>YEAR(Sales_Trans_2[[#This Row],[Transaction_Date]])</f>
        <v>2025</v>
      </c>
      <c r="AC661" t="str">
        <f>TEXT(Sales_Trans_2[[#This Row],[Transaction_Date]],"mmm")</f>
        <v>Aug</v>
      </c>
      <c r="AD661">
        <f>MONTH(Sales_Trans_2[[#This Row],[Transaction_Date]])</f>
        <v>8</v>
      </c>
      <c r="AE661" s="19">
        <f>IFERROR(Sales_Trans_2[[#This Row],[Profit]]/Sales_Trans_2[[#This Row],[Sales_Amount]],0)</f>
        <v>0.34248634499381231</v>
      </c>
      <c r="AF661" s="20" t="str">
        <f>IF(Sales_Trans_2[[#This Row],[Discount_Pct]]=0,"0%",
IF(Sales_Trans_2[[#This Row],[Discount_Pct]]&lt;=5,"1-5%",
IF(Sales_Trans_2[[#This Row],[Discount_Pct]]&lt;=10,"6-10%",
IF(Sales_Trans_2[[#This Row],[Discount_Pct]]&lt;=15,"11-15%","&gt;15%"))))</f>
        <v>0%</v>
      </c>
    </row>
    <row r="662" spans="1:32" x14ac:dyDescent="0.25">
      <c r="A662" t="s">
        <v>2860</v>
      </c>
      <c r="B662" s="10">
        <v>45886</v>
      </c>
      <c r="C662" t="s">
        <v>629</v>
      </c>
      <c r="D662" t="s">
        <v>284</v>
      </c>
      <c r="E662" t="s">
        <v>1343</v>
      </c>
      <c r="F662" t="s">
        <v>1344</v>
      </c>
      <c r="G662">
        <v>5</v>
      </c>
      <c r="H662">
        <v>77.08</v>
      </c>
      <c r="I662">
        <v>0</v>
      </c>
      <c r="J662">
        <v>0</v>
      </c>
      <c r="K662">
        <v>443.21</v>
      </c>
      <c r="L662">
        <v>271.60000000000002</v>
      </c>
      <c r="M662">
        <v>171.61</v>
      </c>
      <c r="N662" t="s">
        <v>133</v>
      </c>
      <c r="O662" t="s">
        <v>24</v>
      </c>
      <c r="P662" t="s">
        <v>25</v>
      </c>
      <c r="Q662">
        <v>0.7729166666666667</v>
      </c>
      <c r="R662" t="s">
        <v>27</v>
      </c>
      <c r="S662" t="s">
        <v>4791</v>
      </c>
      <c r="T662" t="s">
        <v>4776</v>
      </c>
      <c r="U662">
        <v>42.16</v>
      </c>
      <c r="V662" t="s">
        <v>5061</v>
      </c>
      <c r="W662" t="s">
        <v>4958</v>
      </c>
      <c r="X662" t="s">
        <v>5228</v>
      </c>
      <c r="Y662" t="s">
        <v>4960</v>
      </c>
      <c r="Z662" t="s">
        <v>5229</v>
      </c>
      <c r="AA662" t="s">
        <v>5060</v>
      </c>
      <c r="AB662">
        <f>YEAR(Sales_Trans_2[[#This Row],[Transaction_Date]])</f>
        <v>2025</v>
      </c>
      <c r="AC662" t="str">
        <f>TEXT(Sales_Trans_2[[#This Row],[Transaction_Date]],"mmm")</f>
        <v>Aug</v>
      </c>
      <c r="AD662">
        <f>MONTH(Sales_Trans_2[[#This Row],[Transaction_Date]])</f>
        <v>8</v>
      </c>
      <c r="AE662" s="19">
        <f>IFERROR(Sales_Trans_2[[#This Row],[Profit]]/Sales_Trans_2[[#This Row],[Sales_Amount]],0)</f>
        <v>0.38719794228469578</v>
      </c>
      <c r="AF662" s="20" t="str">
        <f>IF(Sales_Trans_2[[#This Row],[Discount_Pct]]=0,"0%",
IF(Sales_Trans_2[[#This Row],[Discount_Pct]]&lt;=5,"1-5%",
IF(Sales_Trans_2[[#This Row],[Discount_Pct]]&lt;=10,"6-10%",
IF(Sales_Trans_2[[#This Row],[Discount_Pct]]&lt;=15,"11-15%","&gt;15%"))))</f>
        <v>0%</v>
      </c>
    </row>
    <row r="663" spans="1:32" x14ac:dyDescent="0.25">
      <c r="A663" t="s">
        <v>4503</v>
      </c>
      <c r="B663" s="10">
        <v>45884</v>
      </c>
      <c r="C663" t="s">
        <v>1624</v>
      </c>
      <c r="D663" t="s">
        <v>290</v>
      </c>
      <c r="E663" t="s">
        <v>709</v>
      </c>
      <c r="F663" t="s">
        <v>710</v>
      </c>
      <c r="G663">
        <v>5</v>
      </c>
      <c r="H663">
        <v>234.51</v>
      </c>
      <c r="I663">
        <v>0</v>
      </c>
      <c r="J663">
        <v>0</v>
      </c>
      <c r="K663">
        <v>1172.55</v>
      </c>
      <c r="L663">
        <v>778.25</v>
      </c>
      <c r="M663">
        <v>394.3</v>
      </c>
      <c r="N663" t="s">
        <v>133</v>
      </c>
      <c r="O663" t="s">
        <v>24</v>
      </c>
      <c r="P663" t="s">
        <v>25</v>
      </c>
      <c r="Q663">
        <v>0.44374999999999998</v>
      </c>
      <c r="R663" t="s">
        <v>49</v>
      </c>
      <c r="S663" t="s">
        <v>4939</v>
      </c>
      <c r="T663" t="s">
        <v>4930</v>
      </c>
      <c r="U663">
        <v>210.36</v>
      </c>
      <c r="V663" t="s">
        <v>5902</v>
      </c>
      <c r="W663" t="s">
        <v>4958</v>
      </c>
      <c r="X663" t="s">
        <v>5313</v>
      </c>
      <c r="Y663" t="s">
        <v>4960</v>
      </c>
      <c r="Z663" t="s">
        <v>5314</v>
      </c>
      <c r="AA663" t="s">
        <v>5060</v>
      </c>
      <c r="AB663">
        <f>YEAR(Sales_Trans_2[[#This Row],[Transaction_Date]])</f>
        <v>2025</v>
      </c>
      <c r="AC663" t="str">
        <f>TEXT(Sales_Trans_2[[#This Row],[Transaction_Date]],"mmm")</f>
        <v>Aug</v>
      </c>
      <c r="AD663">
        <f>MONTH(Sales_Trans_2[[#This Row],[Transaction_Date]])</f>
        <v>8</v>
      </c>
      <c r="AE663" s="19">
        <f>IFERROR(Sales_Trans_2[[#This Row],[Profit]]/Sales_Trans_2[[#This Row],[Sales_Amount]],0)</f>
        <v>0.33627563856551962</v>
      </c>
      <c r="AF663" s="20" t="str">
        <f>IF(Sales_Trans_2[[#This Row],[Discount_Pct]]=0,"0%",
IF(Sales_Trans_2[[#This Row],[Discount_Pct]]&lt;=5,"1-5%",
IF(Sales_Trans_2[[#This Row],[Discount_Pct]]&lt;=10,"6-10%",
IF(Sales_Trans_2[[#This Row],[Discount_Pct]]&lt;=15,"11-15%","&gt;15%"))))</f>
        <v>0%</v>
      </c>
    </row>
    <row r="664" spans="1:32" x14ac:dyDescent="0.25">
      <c r="A664" t="s">
        <v>4413</v>
      </c>
      <c r="B664" s="10">
        <v>45882</v>
      </c>
      <c r="C664" t="s">
        <v>2441</v>
      </c>
      <c r="D664" t="s">
        <v>302</v>
      </c>
      <c r="E664" t="s">
        <v>877</v>
      </c>
      <c r="F664" t="s">
        <v>878</v>
      </c>
      <c r="G664">
        <v>4</v>
      </c>
      <c r="H664">
        <v>343.56</v>
      </c>
      <c r="I664">
        <v>0</v>
      </c>
      <c r="J664">
        <v>0</v>
      </c>
      <c r="K664">
        <v>1374.24</v>
      </c>
      <c r="L664">
        <v>865.28</v>
      </c>
      <c r="M664">
        <v>508.96</v>
      </c>
      <c r="N664" t="s">
        <v>47</v>
      </c>
      <c r="O664" t="s">
        <v>24</v>
      </c>
      <c r="P664" t="s">
        <v>25</v>
      </c>
      <c r="Q664">
        <v>0.64583333333333337</v>
      </c>
      <c r="R664" t="s">
        <v>49</v>
      </c>
      <c r="S664" t="s">
        <v>4655</v>
      </c>
      <c r="T664" t="s">
        <v>4636</v>
      </c>
      <c r="U664">
        <v>343.56</v>
      </c>
      <c r="V664" t="s">
        <v>5389</v>
      </c>
      <c r="W664" t="s">
        <v>4968</v>
      </c>
      <c r="X664" t="s">
        <v>5391</v>
      </c>
      <c r="Y664" t="s">
        <v>4960</v>
      </c>
      <c r="Z664" t="s">
        <v>5392</v>
      </c>
      <c r="AA664" t="s">
        <v>5060</v>
      </c>
      <c r="AB664">
        <f>YEAR(Sales_Trans_2[[#This Row],[Transaction_Date]])</f>
        <v>2025</v>
      </c>
      <c r="AC664" t="str">
        <f>TEXT(Sales_Trans_2[[#This Row],[Transaction_Date]],"mmm")</f>
        <v>Aug</v>
      </c>
      <c r="AD664">
        <f>MONTH(Sales_Trans_2[[#This Row],[Transaction_Date]])</f>
        <v>8</v>
      </c>
      <c r="AE664" s="19">
        <f>IFERROR(Sales_Trans_2[[#This Row],[Profit]]/Sales_Trans_2[[#This Row],[Sales_Amount]],0)</f>
        <v>0.37035743392711606</v>
      </c>
      <c r="AF664" s="20" t="str">
        <f>IF(Sales_Trans_2[[#This Row],[Discount_Pct]]=0,"0%",
IF(Sales_Trans_2[[#This Row],[Discount_Pct]]&lt;=5,"1-5%",
IF(Sales_Trans_2[[#This Row],[Discount_Pct]]&lt;=10,"6-10%",
IF(Sales_Trans_2[[#This Row],[Discount_Pct]]&lt;=15,"11-15%","&gt;15%"))))</f>
        <v>0%</v>
      </c>
    </row>
    <row r="665" spans="1:32" x14ac:dyDescent="0.25">
      <c r="A665" t="s">
        <v>4073</v>
      </c>
      <c r="B665" s="10">
        <v>45785</v>
      </c>
      <c r="C665" t="s">
        <v>4074</v>
      </c>
      <c r="D665" t="s">
        <v>360</v>
      </c>
      <c r="E665" t="s">
        <v>671</v>
      </c>
      <c r="F665" t="s">
        <v>756</v>
      </c>
      <c r="G665">
        <v>3</v>
      </c>
      <c r="H665">
        <v>353.05</v>
      </c>
      <c r="I665">
        <v>0</v>
      </c>
      <c r="J665">
        <v>0</v>
      </c>
      <c r="K665">
        <v>1059.1500000000001</v>
      </c>
      <c r="L665">
        <v>788.4</v>
      </c>
      <c r="M665">
        <v>270.75</v>
      </c>
      <c r="N665" t="s">
        <v>4971</v>
      </c>
      <c r="O665" t="s">
        <v>24</v>
      </c>
      <c r="P665" t="s">
        <v>25</v>
      </c>
      <c r="Q665">
        <v>0.67708333333333337</v>
      </c>
      <c r="R665" t="s">
        <v>49</v>
      </c>
      <c r="S665" t="s">
        <v>4922</v>
      </c>
      <c r="T665" t="s">
        <v>4908</v>
      </c>
      <c r="U665">
        <v>353.05</v>
      </c>
      <c r="V665" t="s">
        <v>5998</v>
      </c>
      <c r="W665" t="s">
        <v>4964</v>
      </c>
      <c r="X665" t="s">
        <v>5794</v>
      </c>
      <c r="Y665" t="s">
        <v>4960</v>
      </c>
      <c r="Z665" t="s">
        <v>5529</v>
      </c>
      <c r="AA665" t="s">
        <v>5060</v>
      </c>
      <c r="AB665">
        <f>YEAR(Sales_Trans_2[[#This Row],[Transaction_Date]])</f>
        <v>2025</v>
      </c>
      <c r="AC665" t="str">
        <f>TEXT(Sales_Trans_2[[#This Row],[Transaction_Date]],"mmm")</f>
        <v>May</v>
      </c>
      <c r="AD665">
        <f>MONTH(Sales_Trans_2[[#This Row],[Transaction_Date]])</f>
        <v>5</v>
      </c>
      <c r="AE665" s="19">
        <f>IFERROR(Sales_Trans_2[[#This Row],[Profit]]/Sales_Trans_2[[#This Row],[Sales_Amount]],0)</f>
        <v>0.25562951423311142</v>
      </c>
      <c r="AF665" s="20" t="str">
        <f>IF(Sales_Trans_2[[#This Row],[Discount_Pct]]=0,"0%",
IF(Sales_Trans_2[[#This Row],[Discount_Pct]]&lt;=5,"1-5%",
IF(Sales_Trans_2[[#This Row],[Discount_Pct]]&lt;=10,"6-10%",
IF(Sales_Trans_2[[#This Row],[Discount_Pct]]&lt;=15,"11-15%","&gt;15%"))))</f>
        <v>0%</v>
      </c>
    </row>
    <row r="666" spans="1:32" x14ac:dyDescent="0.25">
      <c r="A666" t="s">
        <v>481</v>
      </c>
      <c r="B666" s="10">
        <v>45755</v>
      </c>
      <c r="C666" t="s">
        <v>482</v>
      </c>
      <c r="D666" t="s">
        <v>119</v>
      </c>
      <c r="E666" t="s">
        <v>478</v>
      </c>
      <c r="F666" t="s">
        <v>479</v>
      </c>
      <c r="G666">
        <v>3</v>
      </c>
      <c r="H666">
        <v>141.11000000000001</v>
      </c>
      <c r="I666">
        <v>0</v>
      </c>
      <c r="J666">
        <v>0</v>
      </c>
      <c r="K666">
        <v>423.33</v>
      </c>
      <c r="L666">
        <v>347.73</v>
      </c>
      <c r="M666">
        <v>75.599999999999994</v>
      </c>
      <c r="N666" t="s">
        <v>133</v>
      </c>
      <c r="O666" t="s">
        <v>24</v>
      </c>
      <c r="P666" t="s">
        <v>25</v>
      </c>
      <c r="Q666">
        <v>0.73402777777777772</v>
      </c>
      <c r="R666" t="s">
        <v>49</v>
      </c>
      <c r="S666" t="s">
        <v>4722</v>
      </c>
      <c r="T666" t="s">
        <v>4703</v>
      </c>
      <c r="U666">
        <v>141.11000000000001</v>
      </c>
      <c r="V666" t="s">
        <v>5999</v>
      </c>
      <c r="W666" t="s">
        <v>4964</v>
      </c>
      <c r="X666" t="s">
        <v>5251</v>
      </c>
      <c r="Y666" t="s">
        <v>4960</v>
      </c>
      <c r="Z666" t="s">
        <v>5252</v>
      </c>
      <c r="AA666" t="s">
        <v>5060</v>
      </c>
      <c r="AB666">
        <f>YEAR(Sales_Trans_2[[#This Row],[Transaction_Date]])</f>
        <v>2025</v>
      </c>
      <c r="AC666" t="str">
        <f>TEXT(Sales_Trans_2[[#This Row],[Transaction_Date]],"mmm")</f>
        <v>Apr</v>
      </c>
      <c r="AD666">
        <f>MONTH(Sales_Trans_2[[#This Row],[Transaction_Date]])</f>
        <v>4</v>
      </c>
      <c r="AE666" s="19">
        <f>IFERROR(Sales_Trans_2[[#This Row],[Profit]]/Sales_Trans_2[[#This Row],[Sales_Amount]],0)</f>
        <v>0.17858408333923889</v>
      </c>
      <c r="AF666" s="20" t="str">
        <f>IF(Sales_Trans_2[[#This Row],[Discount_Pct]]=0,"0%",
IF(Sales_Trans_2[[#This Row],[Discount_Pct]]&lt;=5,"1-5%",
IF(Sales_Trans_2[[#This Row],[Discount_Pct]]&lt;=10,"6-10%",
IF(Sales_Trans_2[[#This Row],[Discount_Pct]]&lt;=15,"11-15%","&gt;15%"))))</f>
        <v>0%</v>
      </c>
    </row>
    <row r="667" spans="1:32" x14ac:dyDescent="0.25">
      <c r="A667" t="s">
        <v>1480</v>
      </c>
      <c r="B667" s="10">
        <v>45867</v>
      </c>
      <c r="C667" t="s">
        <v>1058</v>
      </c>
      <c r="D667" t="s">
        <v>802</v>
      </c>
      <c r="E667" t="s">
        <v>700</v>
      </c>
      <c r="F667" t="s">
        <v>1481</v>
      </c>
      <c r="G667">
        <v>1</v>
      </c>
      <c r="H667">
        <v>298.68</v>
      </c>
      <c r="I667">
        <v>0</v>
      </c>
      <c r="J667">
        <v>0</v>
      </c>
      <c r="K667">
        <v>298.68</v>
      </c>
      <c r="L667">
        <v>250.69</v>
      </c>
      <c r="M667">
        <v>47.99</v>
      </c>
      <c r="N667" t="s">
        <v>133</v>
      </c>
      <c r="O667" t="s">
        <v>24</v>
      </c>
      <c r="P667" t="s">
        <v>25</v>
      </c>
      <c r="Q667">
        <v>0.66388888888888886</v>
      </c>
      <c r="R667" t="s">
        <v>49</v>
      </c>
      <c r="S667" t="s">
        <v>4850</v>
      </c>
      <c r="T667" t="s">
        <v>4847</v>
      </c>
      <c r="U667">
        <v>298.68</v>
      </c>
      <c r="V667" t="s">
        <v>5102</v>
      </c>
      <c r="W667" t="s">
        <v>4968</v>
      </c>
      <c r="X667" t="s">
        <v>5230</v>
      </c>
      <c r="Y667" t="s">
        <v>4960</v>
      </c>
      <c r="Z667" t="s">
        <v>5231</v>
      </c>
      <c r="AA667" t="s">
        <v>5060</v>
      </c>
      <c r="AB667">
        <f>YEAR(Sales_Trans_2[[#This Row],[Transaction_Date]])</f>
        <v>2025</v>
      </c>
      <c r="AC667" t="str">
        <f>TEXT(Sales_Trans_2[[#This Row],[Transaction_Date]],"mmm")</f>
        <v>Jul</v>
      </c>
      <c r="AD667">
        <f>MONTH(Sales_Trans_2[[#This Row],[Transaction_Date]])</f>
        <v>7</v>
      </c>
      <c r="AE667" s="19">
        <f>IFERROR(Sales_Trans_2[[#This Row],[Profit]]/Sales_Trans_2[[#This Row],[Sales_Amount]],0)</f>
        <v>0.16067363064148923</v>
      </c>
      <c r="AF667" s="20" t="str">
        <f>IF(Sales_Trans_2[[#This Row],[Discount_Pct]]=0,"0%",
IF(Sales_Trans_2[[#This Row],[Discount_Pct]]&lt;=5,"1-5%",
IF(Sales_Trans_2[[#This Row],[Discount_Pct]]&lt;=10,"6-10%",
IF(Sales_Trans_2[[#This Row],[Discount_Pct]]&lt;=15,"11-15%","&gt;15%"))))</f>
        <v>0%</v>
      </c>
    </row>
    <row r="668" spans="1:32" x14ac:dyDescent="0.25">
      <c r="A668" t="s">
        <v>2667</v>
      </c>
      <c r="B668" s="10">
        <v>45865</v>
      </c>
      <c r="C668" t="s">
        <v>916</v>
      </c>
      <c r="D668" t="s">
        <v>2058</v>
      </c>
      <c r="E668" t="s">
        <v>1289</v>
      </c>
      <c r="F668" t="s">
        <v>2327</v>
      </c>
      <c r="G668">
        <v>4</v>
      </c>
      <c r="H668">
        <v>392.79</v>
      </c>
      <c r="I668">
        <v>0</v>
      </c>
      <c r="J668">
        <v>0</v>
      </c>
      <c r="K668">
        <v>1806.83</v>
      </c>
      <c r="L668">
        <v>1393.32</v>
      </c>
      <c r="M668">
        <v>413.51</v>
      </c>
      <c r="N668" t="s">
        <v>133</v>
      </c>
      <c r="O668" t="s">
        <v>24</v>
      </c>
      <c r="P668" t="s">
        <v>25</v>
      </c>
      <c r="Q668">
        <v>0.9</v>
      </c>
      <c r="R668" t="s">
        <v>27</v>
      </c>
      <c r="S668" t="s">
        <v>4738</v>
      </c>
      <c r="T668" t="s">
        <v>4729</v>
      </c>
      <c r="U668">
        <v>392.79</v>
      </c>
      <c r="V668" t="s">
        <v>5539</v>
      </c>
      <c r="W668" t="s">
        <v>4968</v>
      </c>
      <c r="X668" t="s">
        <v>5924</v>
      </c>
      <c r="Y668" t="s">
        <v>4960</v>
      </c>
      <c r="Z668" t="s">
        <v>5234</v>
      </c>
      <c r="AA668" t="s">
        <v>5060</v>
      </c>
      <c r="AB668">
        <f>YEAR(Sales_Trans_2[[#This Row],[Transaction_Date]])</f>
        <v>2025</v>
      </c>
      <c r="AC668" t="str">
        <f>TEXT(Sales_Trans_2[[#This Row],[Transaction_Date]],"mmm")</f>
        <v>Jul</v>
      </c>
      <c r="AD668">
        <f>MONTH(Sales_Trans_2[[#This Row],[Transaction_Date]])</f>
        <v>7</v>
      </c>
      <c r="AE668" s="19">
        <f>IFERROR(Sales_Trans_2[[#This Row],[Profit]]/Sales_Trans_2[[#This Row],[Sales_Amount]],0)</f>
        <v>0.22885938356126476</v>
      </c>
      <c r="AF668" s="20" t="str">
        <f>IF(Sales_Trans_2[[#This Row],[Discount_Pct]]=0,"0%",
IF(Sales_Trans_2[[#This Row],[Discount_Pct]]&lt;=5,"1-5%",
IF(Sales_Trans_2[[#This Row],[Discount_Pct]]&lt;=10,"6-10%",
IF(Sales_Trans_2[[#This Row],[Discount_Pct]]&lt;=15,"11-15%","&gt;15%"))))</f>
        <v>0%</v>
      </c>
    </row>
    <row r="669" spans="1:32" x14ac:dyDescent="0.25">
      <c r="A669" t="s">
        <v>1352</v>
      </c>
      <c r="B669" s="10">
        <v>45861</v>
      </c>
      <c r="C669" t="s">
        <v>157</v>
      </c>
      <c r="D669" t="s">
        <v>365</v>
      </c>
      <c r="E669" t="s">
        <v>877</v>
      </c>
      <c r="F669" t="s">
        <v>878</v>
      </c>
      <c r="G669">
        <v>4</v>
      </c>
      <c r="H669">
        <v>521.78</v>
      </c>
      <c r="I669">
        <v>0</v>
      </c>
      <c r="J669">
        <v>0</v>
      </c>
      <c r="K669">
        <v>2087.12</v>
      </c>
      <c r="L669">
        <v>1547.56</v>
      </c>
      <c r="M669">
        <v>539.55999999999995</v>
      </c>
      <c r="N669" t="s">
        <v>47</v>
      </c>
      <c r="O669" t="s">
        <v>345</v>
      </c>
      <c r="P669" t="s">
        <v>25</v>
      </c>
      <c r="Q669">
        <v>0.62986111111111109</v>
      </c>
      <c r="R669" t="s">
        <v>49</v>
      </c>
      <c r="S669" t="s">
        <v>4680</v>
      </c>
      <c r="T669" t="s">
        <v>4672</v>
      </c>
      <c r="U669">
        <v>459.58</v>
      </c>
      <c r="V669" t="s">
        <v>5863</v>
      </c>
      <c r="W669" t="s">
        <v>4958</v>
      </c>
      <c r="X669" t="s">
        <v>5391</v>
      </c>
      <c r="Y669" t="s">
        <v>4960</v>
      </c>
      <c r="Z669" t="s">
        <v>5392</v>
      </c>
      <c r="AA669" t="s">
        <v>5060</v>
      </c>
      <c r="AB669">
        <f>YEAR(Sales_Trans_2[[#This Row],[Transaction_Date]])</f>
        <v>2025</v>
      </c>
      <c r="AC669" t="str">
        <f>TEXT(Sales_Trans_2[[#This Row],[Transaction_Date]],"mmm")</f>
        <v>Jul</v>
      </c>
      <c r="AD669">
        <f>MONTH(Sales_Trans_2[[#This Row],[Transaction_Date]])</f>
        <v>7</v>
      </c>
      <c r="AE669" s="19">
        <f>IFERROR(Sales_Trans_2[[#This Row],[Profit]]/Sales_Trans_2[[#This Row],[Sales_Amount]],0)</f>
        <v>0.25851891601824523</v>
      </c>
      <c r="AF669" s="20" t="str">
        <f>IF(Sales_Trans_2[[#This Row],[Discount_Pct]]=0,"0%",
IF(Sales_Trans_2[[#This Row],[Discount_Pct]]&lt;=5,"1-5%",
IF(Sales_Trans_2[[#This Row],[Discount_Pct]]&lt;=10,"6-10%",
IF(Sales_Trans_2[[#This Row],[Discount_Pct]]&lt;=15,"11-15%","&gt;15%"))))</f>
        <v>0%</v>
      </c>
    </row>
    <row r="670" spans="1:32" x14ac:dyDescent="0.25">
      <c r="A670" t="s">
        <v>4285</v>
      </c>
      <c r="B670" s="10">
        <v>45856</v>
      </c>
      <c r="C670" t="s">
        <v>2982</v>
      </c>
      <c r="D670" t="s">
        <v>377</v>
      </c>
      <c r="E670" t="s">
        <v>576</v>
      </c>
      <c r="F670" t="s">
        <v>1151</v>
      </c>
      <c r="G670">
        <v>4</v>
      </c>
      <c r="H670">
        <v>54.43</v>
      </c>
      <c r="I670">
        <v>0</v>
      </c>
      <c r="J670">
        <v>0</v>
      </c>
      <c r="K670">
        <v>217.72</v>
      </c>
      <c r="L670">
        <v>172.04</v>
      </c>
      <c r="M670">
        <v>45.68</v>
      </c>
      <c r="N670" t="s">
        <v>40</v>
      </c>
      <c r="O670" t="s">
        <v>24</v>
      </c>
      <c r="P670" t="s">
        <v>25</v>
      </c>
      <c r="Q670">
        <v>0.51111111111111107</v>
      </c>
      <c r="R670" t="s">
        <v>49</v>
      </c>
      <c r="S670" t="s">
        <v>4808</v>
      </c>
      <c r="T670" t="s">
        <v>4805</v>
      </c>
      <c r="U670">
        <v>53.39</v>
      </c>
      <c r="V670" t="s">
        <v>5547</v>
      </c>
      <c r="W670" t="s">
        <v>4958</v>
      </c>
      <c r="X670" t="s">
        <v>5490</v>
      </c>
      <c r="Y670" t="s">
        <v>4960</v>
      </c>
      <c r="Z670" t="s">
        <v>5220</v>
      </c>
      <c r="AA670" t="s">
        <v>5060</v>
      </c>
      <c r="AB670">
        <f>YEAR(Sales_Trans_2[[#This Row],[Transaction_Date]])</f>
        <v>2025</v>
      </c>
      <c r="AC670" t="str">
        <f>TEXT(Sales_Trans_2[[#This Row],[Transaction_Date]],"mmm")</f>
        <v>Jul</v>
      </c>
      <c r="AD670">
        <f>MONTH(Sales_Trans_2[[#This Row],[Transaction_Date]])</f>
        <v>7</v>
      </c>
      <c r="AE670" s="19">
        <f>IFERROR(Sales_Trans_2[[#This Row],[Profit]]/Sales_Trans_2[[#This Row],[Sales_Amount]],0)</f>
        <v>0.20981076612162411</v>
      </c>
      <c r="AF670" s="20" t="str">
        <f>IF(Sales_Trans_2[[#This Row],[Discount_Pct]]=0,"0%",
IF(Sales_Trans_2[[#This Row],[Discount_Pct]]&lt;=5,"1-5%",
IF(Sales_Trans_2[[#This Row],[Discount_Pct]]&lt;=10,"6-10%",
IF(Sales_Trans_2[[#This Row],[Discount_Pct]]&lt;=15,"11-15%","&gt;15%"))))</f>
        <v>0%</v>
      </c>
    </row>
    <row r="671" spans="1:32" x14ac:dyDescent="0.25">
      <c r="A671" t="s">
        <v>3471</v>
      </c>
      <c r="B671" s="10">
        <v>45815</v>
      </c>
      <c r="C671" t="s">
        <v>425</v>
      </c>
      <c r="D671" t="s">
        <v>470</v>
      </c>
      <c r="E671" t="s">
        <v>259</v>
      </c>
      <c r="F671" t="s">
        <v>510</v>
      </c>
      <c r="G671">
        <v>1</v>
      </c>
      <c r="H671">
        <v>589.75</v>
      </c>
      <c r="I671">
        <v>0</v>
      </c>
      <c r="J671">
        <v>0</v>
      </c>
      <c r="K671">
        <v>678.21</v>
      </c>
      <c r="L671">
        <v>343.65</v>
      </c>
      <c r="M671">
        <v>334.56</v>
      </c>
      <c r="N671" t="s">
        <v>40</v>
      </c>
      <c r="O671" t="s">
        <v>24</v>
      </c>
      <c r="P671" t="s">
        <v>25</v>
      </c>
      <c r="Q671">
        <v>0.44374999999999998</v>
      </c>
      <c r="R671" t="s">
        <v>27</v>
      </c>
      <c r="S671" t="s">
        <v>4646</v>
      </c>
      <c r="T671" t="s">
        <v>4636</v>
      </c>
      <c r="U671">
        <v>589.75</v>
      </c>
      <c r="V671" t="s">
        <v>5688</v>
      </c>
      <c r="W671" t="s">
        <v>4964</v>
      </c>
      <c r="X671" t="s">
        <v>5189</v>
      </c>
      <c r="Y671" t="s">
        <v>4960</v>
      </c>
      <c r="Z671" t="s">
        <v>5190</v>
      </c>
      <c r="AA671" t="s">
        <v>5060</v>
      </c>
      <c r="AB671">
        <f>YEAR(Sales_Trans_2[[#This Row],[Transaction_Date]])</f>
        <v>2025</v>
      </c>
      <c r="AC671" t="str">
        <f>TEXT(Sales_Trans_2[[#This Row],[Transaction_Date]],"mmm")</f>
        <v>Jun</v>
      </c>
      <c r="AD671">
        <f>MONTH(Sales_Trans_2[[#This Row],[Transaction_Date]])</f>
        <v>6</v>
      </c>
      <c r="AE671" s="19">
        <f>IFERROR(Sales_Trans_2[[#This Row],[Profit]]/Sales_Trans_2[[#This Row],[Sales_Amount]],0)</f>
        <v>0.49329853585172734</v>
      </c>
      <c r="AF671" s="20" t="str">
        <f>IF(Sales_Trans_2[[#This Row],[Discount_Pct]]=0,"0%",
IF(Sales_Trans_2[[#This Row],[Discount_Pct]]&lt;=5,"1-5%",
IF(Sales_Trans_2[[#This Row],[Discount_Pct]]&lt;=10,"6-10%",
IF(Sales_Trans_2[[#This Row],[Discount_Pct]]&lt;=15,"11-15%","&gt;15%"))))</f>
        <v>0%</v>
      </c>
    </row>
    <row r="672" spans="1:32" x14ac:dyDescent="0.25">
      <c r="A672" t="s">
        <v>4093</v>
      </c>
      <c r="B672" s="10">
        <v>45815</v>
      </c>
      <c r="C672" t="s">
        <v>1409</v>
      </c>
      <c r="D672" t="s">
        <v>503</v>
      </c>
      <c r="E672" t="s">
        <v>1169</v>
      </c>
      <c r="F672" t="s">
        <v>510</v>
      </c>
      <c r="G672">
        <v>5</v>
      </c>
      <c r="H672">
        <v>567</v>
      </c>
      <c r="I672">
        <v>0</v>
      </c>
      <c r="J672">
        <v>0</v>
      </c>
      <c r="K672">
        <v>3260.25</v>
      </c>
      <c r="L672">
        <v>1949</v>
      </c>
      <c r="M672">
        <v>1311.25</v>
      </c>
      <c r="N672" t="s">
        <v>40</v>
      </c>
      <c r="O672" t="s">
        <v>24</v>
      </c>
      <c r="P672" t="s">
        <v>25</v>
      </c>
      <c r="Q672">
        <v>0.41388888888888886</v>
      </c>
      <c r="R672" t="s">
        <v>27</v>
      </c>
      <c r="S672" t="s">
        <v>4727</v>
      </c>
      <c r="T672" t="s">
        <v>4703</v>
      </c>
      <c r="U672">
        <v>503.36</v>
      </c>
      <c r="V672" t="s">
        <v>5492</v>
      </c>
      <c r="W672" t="s">
        <v>4958</v>
      </c>
      <c r="X672" t="s">
        <v>5189</v>
      </c>
      <c r="Y672" t="s">
        <v>4960</v>
      </c>
      <c r="Z672" t="s">
        <v>5628</v>
      </c>
      <c r="AA672" t="s">
        <v>5060</v>
      </c>
      <c r="AB672">
        <f>YEAR(Sales_Trans_2[[#This Row],[Transaction_Date]])</f>
        <v>2025</v>
      </c>
      <c r="AC672" t="str">
        <f>TEXT(Sales_Trans_2[[#This Row],[Transaction_Date]],"mmm")</f>
        <v>Jun</v>
      </c>
      <c r="AD672">
        <f>MONTH(Sales_Trans_2[[#This Row],[Transaction_Date]])</f>
        <v>6</v>
      </c>
      <c r="AE672" s="19">
        <f>IFERROR(Sales_Trans_2[[#This Row],[Profit]]/Sales_Trans_2[[#This Row],[Sales_Amount]],0)</f>
        <v>0.40219308335250364</v>
      </c>
      <c r="AF672" s="20" t="str">
        <f>IF(Sales_Trans_2[[#This Row],[Discount_Pct]]=0,"0%",
IF(Sales_Trans_2[[#This Row],[Discount_Pct]]&lt;=5,"1-5%",
IF(Sales_Trans_2[[#This Row],[Discount_Pct]]&lt;=10,"6-10%",
IF(Sales_Trans_2[[#This Row],[Discount_Pct]]&lt;=15,"11-15%","&gt;15%"))))</f>
        <v>0%</v>
      </c>
    </row>
    <row r="673" spans="1:32" x14ac:dyDescent="0.25">
      <c r="A673" t="s">
        <v>3807</v>
      </c>
      <c r="B673" s="10">
        <v>45723</v>
      </c>
      <c r="C673" t="s">
        <v>2777</v>
      </c>
      <c r="D673" t="s">
        <v>296</v>
      </c>
      <c r="E673" t="s">
        <v>478</v>
      </c>
      <c r="F673" t="s">
        <v>479</v>
      </c>
      <c r="G673">
        <v>4</v>
      </c>
      <c r="H673">
        <v>507.5</v>
      </c>
      <c r="I673">
        <v>0</v>
      </c>
      <c r="J673">
        <v>0</v>
      </c>
      <c r="K673">
        <v>2030</v>
      </c>
      <c r="L673">
        <v>1453.16</v>
      </c>
      <c r="M673">
        <v>576.84</v>
      </c>
      <c r="N673" t="s">
        <v>133</v>
      </c>
      <c r="O673" t="s">
        <v>24</v>
      </c>
      <c r="P673" t="s">
        <v>25</v>
      </c>
      <c r="Q673">
        <v>0.44236111111111109</v>
      </c>
      <c r="R673" t="s">
        <v>49</v>
      </c>
      <c r="S673" t="s">
        <v>4780</v>
      </c>
      <c r="T673" t="s">
        <v>4776</v>
      </c>
      <c r="U673">
        <v>507.5</v>
      </c>
      <c r="V673" t="s">
        <v>5671</v>
      </c>
      <c r="W673" t="s">
        <v>4964</v>
      </c>
      <c r="X673" t="s">
        <v>5251</v>
      </c>
      <c r="Y673" t="s">
        <v>4960</v>
      </c>
      <c r="Z673" t="s">
        <v>5252</v>
      </c>
      <c r="AA673" t="s">
        <v>5060</v>
      </c>
      <c r="AB673">
        <f>YEAR(Sales_Trans_2[[#This Row],[Transaction_Date]])</f>
        <v>2025</v>
      </c>
      <c r="AC673" t="str">
        <f>TEXT(Sales_Trans_2[[#This Row],[Transaction_Date]],"mmm")</f>
        <v>Mar</v>
      </c>
      <c r="AD673">
        <f>MONTH(Sales_Trans_2[[#This Row],[Transaction_Date]])</f>
        <v>3</v>
      </c>
      <c r="AE673" s="19">
        <f>IFERROR(Sales_Trans_2[[#This Row],[Profit]]/Sales_Trans_2[[#This Row],[Sales_Amount]],0)</f>
        <v>0.28415763546798029</v>
      </c>
      <c r="AF673" s="20" t="str">
        <f>IF(Sales_Trans_2[[#This Row],[Discount_Pct]]=0,"0%",
IF(Sales_Trans_2[[#This Row],[Discount_Pct]]&lt;=5,"1-5%",
IF(Sales_Trans_2[[#This Row],[Discount_Pct]]&lt;=10,"6-10%",
IF(Sales_Trans_2[[#This Row],[Discount_Pct]]&lt;=15,"11-15%","&gt;15%"))))</f>
        <v>0%</v>
      </c>
    </row>
    <row r="674" spans="1:32" x14ac:dyDescent="0.25">
      <c r="A674" t="s">
        <v>1274</v>
      </c>
      <c r="B674" s="10">
        <v>45836</v>
      </c>
      <c r="C674" t="s">
        <v>548</v>
      </c>
      <c r="D674" t="s">
        <v>405</v>
      </c>
      <c r="E674" t="s">
        <v>709</v>
      </c>
      <c r="F674" t="s">
        <v>710</v>
      </c>
      <c r="G674">
        <v>5</v>
      </c>
      <c r="H674">
        <v>455.53</v>
      </c>
      <c r="I674">
        <v>0</v>
      </c>
      <c r="J674">
        <v>0</v>
      </c>
      <c r="K674">
        <v>2619.3000000000002</v>
      </c>
      <c r="L674">
        <v>1270.25</v>
      </c>
      <c r="M674">
        <v>1349.05</v>
      </c>
      <c r="N674" t="s">
        <v>23</v>
      </c>
      <c r="O674" t="s">
        <v>24</v>
      </c>
      <c r="P674" t="s">
        <v>25</v>
      </c>
      <c r="Q674">
        <v>0.82847222222222228</v>
      </c>
      <c r="R674" t="s">
        <v>27</v>
      </c>
      <c r="S674" t="s">
        <v>4642</v>
      </c>
      <c r="T674" t="s">
        <v>4636</v>
      </c>
      <c r="U674">
        <v>440.5</v>
      </c>
      <c r="V674" t="s">
        <v>4979</v>
      </c>
      <c r="W674" t="s">
        <v>4958</v>
      </c>
      <c r="X674" t="s">
        <v>5313</v>
      </c>
      <c r="Y674" t="s">
        <v>4960</v>
      </c>
      <c r="Z674" t="s">
        <v>5314</v>
      </c>
      <c r="AA674" t="s">
        <v>5060</v>
      </c>
      <c r="AB674">
        <f>YEAR(Sales_Trans_2[[#This Row],[Transaction_Date]])</f>
        <v>2025</v>
      </c>
      <c r="AC674" t="str">
        <f>TEXT(Sales_Trans_2[[#This Row],[Transaction_Date]],"mmm")</f>
        <v>Jun</v>
      </c>
      <c r="AD674">
        <f>MONTH(Sales_Trans_2[[#This Row],[Transaction_Date]])</f>
        <v>6</v>
      </c>
      <c r="AE674" s="19">
        <f>IFERROR(Sales_Trans_2[[#This Row],[Profit]]/Sales_Trans_2[[#This Row],[Sales_Amount]],0)</f>
        <v>0.5150421868438132</v>
      </c>
      <c r="AF674" s="20" t="str">
        <f>IF(Sales_Trans_2[[#This Row],[Discount_Pct]]=0,"0%",
IF(Sales_Trans_2[[#This Row],[Discount_Pct]]&lt;=5,"1-5%",
IF(Sales_Trans_2[[#This Row],[Discount_Pct]]&lt;=10,"6-10%",
IF(Sales_Trans_2[[#This Row],[Discount_Pct]]&lt;=15,"11-15%","&gt;15%"))))</f>
        <v>0%</v>
      </c>
    </row>
    <row r="675" spans="1:32" x14ac:dyDescent="0.25">
      <c r="A675" t="s">
        <v>3911</v>
      </c>
      <c r="B675" s="10">
        <v>45808</v>
      </c>
      <c r="C675" t="s">
        <v>3904</v>
      </c>
      <c r="D675" t="s">
        <v>470</v>
      </c>
      <c r="E675" t="s">
        <v>2009</v>
      </c>
      <c r="F675" t="s">
        <v>2136</v>
      </c>
      <c r="G675">
        <v>2</v>
      </c>
      <c r="H675">
        <v>589.75</v>
      </c>
      <c r="I675">
        <v>0</v>
      </c>
      <c r="J675">
        <v>0</v>
      </c>
      <c r="K675">
        <v>1356.42</v>
      </c>
      <c r="L675">
        <v>687.3</v>
      </c>
      <c r="M675">
        <v>669.12</v>
      </c>
      <c r="N675" t="s">
        <v>40</v>
      </c>
      <c r="O675" t="s">
        <v>24</v>
      </c>
      <c r="P675" t="s">
        <v>25</v>
      </c>
      <c r="Q675">
        <v>0.76388888888888884</v>
      </c>
      <c r="R675" t="s">
        <v>27</v>
      </c>
      <c r="S675" t="s">
        <v>4646</v>
      </c>
      <c r="T675" t="s">
        <v>4636</v>
      </c>
      <c r="U675">
        <v>589.75</v>
      </c>
      <c r="V675" t="s">
        <v>5320</v>
      </c>
      <c r="W675" t="s">
        <v>4964</v>
      </c>
      <c r="X675" t="s">
        <v>5440</v>
      </c>
      <c r="Y675" t="s">
        <v>4960</v>
      </c>
      <c r="Z675" t="s">
        <v>5177</v>
      </c>
      <c r="AA675" t="s">
        <v>5060</v>
      </c>
      <c r="AB675">
        <f>YEAR(Sales_Trans_2[[#This Row],[Transaction_Date]])</f>
        <v>2025</v>
      </c>
      <c r="AC675" t="str">
        <f>TEXT(Sales_Trans_2[[#This Row],[Transaction_Date]],"mmm")</f>
        <v>May</v>
      </c>
      <c r="AD675">
        <f>MONTH(Sales_Trans_2[[#This Row],[Transaction_Date]])</f>
        <v>5</v>
      </c>
      <c r="AE675" s="19">
        <f>IFERROR(Sales_Trans_2[[#This Row],[Profit]]/Sales_Trans_2[[#This Row],[Sales_Amount]],0)</f>
        <v>0.49329853585172734</v>
      </c>
      <c r="AF675" s="20" t="str">
        <f>IF(Sales_Trans_2[[#This Row],[Discount_Pct]]=0,"0%",
IF(Sales_Trans_2[[#This Row],[Discount_Pct]]&lt;=5,"1-5%",
IF(Sales_Trans_2[[#This Row],[Discount_Pct]]&lt;=10,"6-10%",
IF(Sales_Trans_2[[#This Row],[Discount_Pct]]&lt;=15,"11-15%","&gt;15%"))))</f>
        <v>0%</v>
      </c>
    </row>
    <row r="676" spans="1:32" x14ac:dyDescent="0.25">
      <c r="A676" t="s">
        <v>3339</v>
      </c>
      <c r="B676" s="10">
        <v>45804</v>
      </c>
      <c r="C676" t="s">
        <v>1074</v>
      </c>
      <c r="D676" t="s">
        <v>812</v>
      </c>
      <c r="E676" t="s">
        <v>700</v>
      </c>
      <c r="F676" t="s">
        <v>1481</v>
      </c>
      <c r="G676">
        <v>1</v>
      </c>
      <c r="H676">
        <v>530.16</v>
      </c>
      <c r="I676">
        <v>0</v>
      </c>
      <c r="J676">
        <v>0</v>
      </c>
      <c r="K676">
        <v>530.16</v>
      </c>
      <c r="L676">
        <v>379.19</v>
      </c>
      <c r="M676">
        <v>150.97</v>
      </c>
      <c r="N676" t="s">
        <v>40</v>
      </c>
      <c r="O676" t="s">
        <v>24</v>
      </c>
      <c r="P676" t="s">
        <v>25</v>
      </c>
      <c r="Q676">
        <v>0.51249999999999996</v>
      </c>
      <c r="R676" t="s">
        <v>49</v>
      </c>
      <c r="S676" t="s">
        <v>4770</v>
      </c>
      <c r="T676" t="s">
        <v>4752</v>
      </c>
      <c r="U676">
        <v>530.16</v>
      </c>
      <c r="V676" t="s">
        <v>5996</v>
      </c>
      <c r="W676" t="s">
        <v>4968</v>
      </c>
      <c r="X676" t="s">
        <v>5230</v>
      </c>
      <c r="Y676" t="s">
        <v>4960</v>
      </c>
      <c r="Z676" t="s">
        <v>5231</v>
      </c>
      <c r="AA676" t="s">
        <v>5060</v>
      </c>
      <c r="AB676">
        <f>YEAR(Sales_Trans_2[[#This Row],[Transaction_Date]])</f>
        <v>2025</v>
      </c>
      <c r="AC676" t="str">
        <f>TEXT(Sales_Trans_2[[#This Row],[Transaction_Date]],"mmm")</f>
        <v>May</v>
      </c>
      <c r="AD676">
        <f>MONTH(Sales_Trans_2[[#This Row],[Transaction_Date]])</f>
        <v>5</v>
      </c>
      <c r="AE676" s="19">
        <f>IFERROR(Sales_Trans_2[[#This Row],[Profit]]/Sales_Trans_2[[#This Row],[Sales_Amount]],0)</f>
        <v>0.28476309038780745</v>
      </c>
      <c r="AF676" s="20" t="str">
        <f>IF(Sales_Trans_2[[#This Row],[Discount_Pct]]=0,"0%",
IF(Sales_Trans_2[[#This Row],[Discount_Pct]]&lt;=5,"1-5%",
IF(Sales_Trans_2[[#This Row],[Discount_Pct]]&lt;=10,"6-10%",
IF(Sales_Trans_2[[#This Row],[Discount_Pct]]&lt;=15,"11-15%","&gt;15%"))))</f>
        <v>0%</v>
      </c>
    </row>
    <row r="677" spans="1:32" x14ac:dyDescent="0.25">
      <c r="A677" t="s">
        <v>2871</v>
      </c>
      <c r="B677" s="10">
        <v>45935</v>
      </c>
      <c r="C677" t="s">
        <v>2872</v>
      </c>
      <c r="D677" t="s">
        <v>802</v>
      </c>
      <c r="E677" t="s">
        <v>576</v>
      </c>
      <c r="F677" t="s">
        <v>1151</v>
      </c>
      <c r="G677">
        <v>4</v>
      </c>
      <c r="H677">
        <v>298.68</v>
      </c>
      <c r="I677">
        <v>0</v>
      </c>
      <c r="J677">
        <v>0</v>
      </c>
      <c r="K677">
        <v>1373.93</v>
      </c>
      <c r="L677">
        <v>1002.76</v>
      </c>
      <c r="M677">
        <v>371.17</v>
      </c>
      <c r="N677" t="s">
        <v>133</v>
      </c>
      <c r="O677" t="s">
        <v>24</v>
      </c>
      <c r="P677" t="s">
        <v>25</v>
      </c>
      <c r="Q677">
        <v>0.50416666666666665</v>
      </c>
      <c r="R677" t="s">
        <v>27</v>
      </c>
      <c r="S677" t="s">
        <v>4850</v>
      </c>
      <c r="T677" t="s">
        <v>4847</v>
      </c>
      <c r="U677">
        <v>298.68</v>
      </c>
      <c r="V677" t="s">
        <v>6047</v>
      </c>
      <c r="W677" t="s">
        <v>4964</v>
      </c>
      <c r="X677" t="s">
        <v>5490</v>
      </c>
      <c r="Y677" t="s">
        <v>4960</v>
      </c>
      <c r="Z677" t="s">
        <v>5220</v>
      </c>
      <c r="AA677" t="s">
        <v>5060</v>
      </c>
      <c r="AB677">
        <f>YEAR(Sales_Trans_2[[#This Row],[Transaction_Date]])</f>
        <v>2025</v>
      </c>
      <c r="AC677" t="str">
        <f>TEXT(Sales_Trans_2[[#This Row],[Transaction_Date]],"mmm")</f>
        <v>Oct</v>
      </c>
      <c r="AD677">
        <f>MONTH(Sales_Trans_2[[#This Row],[Transaction_Date]])</f>
        <v>10</v>
      </c>
      <c r="AE677" s="19">
        <f>IFERROR(Sales_Trans_2[[#This Row],[Profit]]/Sales_Trans_2[[#This Row],[Sales_Amount]],0)</f>
        <v>0.27015204559184236</v>
      </c>
      <c r="AF677" s="20" t="str">
        <f>IF(Sales_Trans_2[[#This Row],[Discount_Pct]]=0,"0%",
IF(Sales_Trans_2[[#This Row],[Discount_Pct]]&lt;=5,"1-5%",
IF(Sales_Trans_2[[#This Row],[Discount_Pct]]&lt;=10,"6-10%",
IF(Sales_Trans_2[[#This Row],[Discount_Pct]]&lt;=15,"11-15%","&gt;15%"))))</f>
        <v>0%</v>
      </c>
    </row>
    <row r="678" spans="1:32" x14ac:dyDescent="0.25">
      <c r="A678" t="s">
        <v>4440</v>
      </c>
      <c r="B678" s="10">
        <v>45813</v>
      </c>
      <c r="C678" t="s">
        <v>693</v>
      </c>
      <c r="D678" t="s">
        <v>1030</v>
      </c>
      <c r="E678" t="s">
        <v>372</v>
      </c>
      <c r="F678" t="s">
        <v>386</v>
      </c>
      <c r="G678">
        <v>1</v>
      </c>
      <c r="H678">
        <v>277.42</v>
      </c>
      <c r="I678">
        <v>0</v>
      </c>
      <c r="J678">
        <v>0</v>
      </c>
      <c r="K678">
        <v>277.42</v>
      </c>
      <c r="L678">
        <v>199.16</v>
      </c>
      <c r="M678">
        <v>78.260000000000005</v>
      </c>
      <c r="N678" t="s">
        <v>4971</v>
      </c>
      <c r="O678" t="s">
        <v>24</v>
      </c>
      <c r="P678" t="s">
        <v>25</v>
      </c>
      <c r="Q678">
        <v>0.67777777777777781</v>
      </c>
      <c r="R678" t="s">
        <v>49</v>
      </c>
      <c r="S678" t="s">
        <v>4794</v>
      </c>
      <c r="T678" t="s">
        <v>4776</v>
      </c>
      <c r="U678">
        <v>159.5</v>
      </c>
      <c r="V678" t="s">
        <v>5843</v>
      </c>
      <c r="W678" t="s">
        <v>4968</v>
      </c>
      <c r="X678" t="s">
        <v>5513</v>
      </c>
      <c r="Y678" t="s">
        <v>4960</v>
      </c>
      <c r="Z678" t="s">
        <v>5259</v>
      </c>
      <c r="AA678" t="s">
        <v>5060</v>
      </c>
      <c r="AB678">
        <f>YEAR(Sales_Trans_2[[#This Row],[Transaction_Date]])</f>
        <v>2025</v>
      </c>
      <c r="AC678" t="str">
        <f>TEXT(Sales_Trans_2[[#This Row],[Transaction_Date]],"mmm")</f>
        <v>Jun</v>
      </c>
      <c r="AD678">
        <f>MONTH(Sales_Trans_2[[#This Row],[Transaction_Date]])</f>
        <v>6</v>
      </c>
      <c r="AE678" s="19">
        <f>IFERROR(Sales_Trans_2[[#This Row],[Profit]]/Sales_Trans_2[[#This Row],[Sales_Amount]],0)</f>
        <v>0.28209934395501407</v>
      </c>
      <c r="AF678" s="20" t="str">
        <f>IF(Sales_Trans_2[[#This Row],[Discount_Pct]]=0,"0%",
IF(Sales_Trans_2[[#This Row],[Discount_Pct]]&lt;=5,"1-5%",
IF(Sales_Trans_2[[#This Row],[Discount_Pct]]&lt;=10,"6-10%",
IF(Sales_Trans_2[[#This Row],[Discount_Pct]]&lt;=15,"11-15%","&gt;15%"))))</f>
        <v>0%</v>
      </c>
    </row>
    <row r="679" spans="1:32" x14ac:dyDescent="0.25">
      <c r="A679" t="s">
        <v>3181</v>
      </c>
      <c r="B679" s="10">
        <v>45777</v>
      </c>
      <c r="C679" t="s">
        <v>3182</v>
      </c>
      <c r="D679" t="s">
        <v>539</v>
      </c>
      <c r="E679" t="s">
        <v>1343</v>
      </c>
      <c r="F679" t="s">
        <v>1344</v>
      </c>
      <c r="G679">
        <v>3</v>
      </c>
      <c r="H679">
        <v>251.73</v>
      </c>
      <c r="I679">
        <v>0</v>
      </c>
      <c r="J679">
        <v>0</v>
      </c>
      <c r="K679">
        <v>755.19</v>
      </c>
      <c r="L679">
        <v>631.55999999999995</v>
      </c>
      <c r="M679">
        <v>123.63</v>
      </c>
      <c r="N679" t="s">
        <v>47</v>
      </c>
      <c r="O679" t="s">
        <v>24</v>
      </c>
      <c r="P679" t="s">
        <v>25</v>
      </c>
      <c r="Q679">
        <v>0.91041666666666665</v>
      </c>
      <c r="R679" t="s">
        <v>49</v>
      </c>
      <c r="S679" t="s">
        <v>4878</v>
      </c>
      <c r="T679" t="s">
        <v>4864</v>
      </c>
      <c r="U679">
        <v>251.73</v>
      </c>
      <c r="V679" t="s">
        <v>5203</v>
      </c>
      <c r="W679" t="s">
        <v>4964</v>
      </c>
      <c r="X679" t="s">
        <v>5228</v>
      </c>
      <c r="Y679" t="s">
        <v>4960</v>
      </c>
      <c r="Z679" t="s">
        <v>5229</v>
      </c>
      <c r="AA679" t="s">
        <v>5060</v>
      </c>
      <c r="AB679">
        <f>YEAR(Sales_Trans_2[[#This Row],[Transaction_Date]])</f>
        <v>2025</v>
      </c>
      <c r="AC679" t="str">
        <f>TEXT(Sales_Trans_2[[#This Row],[Transaction_Date]],"mmm")</f>
        <v>Apr</v>
      </c>
      <c r="AD679">
        <f>MONTH(Sales_Trans_2[[#This Row],[Transaction_Date]])</f>
        <v>4</v>
      </c>
      <c r="AE679" s="19">
        <f>IFERROR(Sales_Trans_2[[#This Row],[Profit]]/Sales_Trans_2[[#This Row],[Sales_Amount]],0)</f>
        <v>0.16370714654590235</v>
      </c>
      <c r="AF679" s="20" t="str">
        <f>IF(Sales_Trans_2[[#This Row],[Discount_Pct]]=0,"0%",
IF(Sales_Trans_2[[#This Row],[Discount_Pct]]&lt;=5,"1-5%",
IF(Sales_Trans_2[[#This Row],[Discount_Pct]]&lt;=10,"6-10%",
IF(Sales_Trans_2[[#This Row],[Discount_Pct]]&lt;=15,"11-15%","&gt;15%"))))</f>
        <v>0%</v>
      </c>
    </row>
    <row r="680" spans="1:32" x14ac:dyDescent="0.25">
      <c r="A680" t="s">
        <v>476</v>
      </c>
      <c r="B680" s="10">
        <v>45774</v>
      </c>
      <c r="C680" t="s">
        <v>477</v>
      </c>
      <c r="D680" t="s">
        <v>65</v>
      </c>
      <c r="E680" t="s">
        <v>478</v>
      </c>
      <c r="F680" t="s">
        <v>479</v>
      </c>
      <c r="G680">
        <v>6</v>
      </c>
      <c r="H680">
        <v>187.76</v>
      </c>
      <c r="I680">
        <v>0</v>
      </c>
      <c r="J680">
        <v>0</v>
      </c>
      <c r="K680">
        <v>1295.54</v>
      </c>
      <c r="L680">
        <v>852</v>
      </c>
      <c r="M680">
        <v>443.54</v>
      </c>
      <c r="N680" t="s">
        <v>133</v>
      </c>
      <c r="O680" t="s">
        <v>24</v>
      </c>
      <c r="P680" t="s">
        <v>25</v>
      </c>
      <c r="Q680">
        <v>0.56597222222222221</v>
      </c>
      <c r="R680" t="s">
        <v>27</v>
      </c>
      <c r="S680" t="s">
        <v>4719</v>
      </c>
      <c r="T680" t="s">
        <v>4703</v>
      </c>
      <c r="U680">
        <v>172.63</v>
      </c>
      <c r="V680" t="s">
        <v>5537</v>
      </c>
      <c r="W680" t="s">
        <v>4958</v>
      </c>
      <c r="X680" t="s">
        <v>5251</v>
      </c>
      <c r="Y680" t="s">
        <v>4960</v>
      </c>
      <c r="Z680" t="s">
        <v>5252</v>
      </c>
      <c r="AA680" t="s">
        <v>5060</v>
      </c>
      <c r="AB680">
        <f>YEAR(Sales_Trans_2[[#This Row],[Transaction_Date]])</f>
        <v>2025</v>
      </c>
      <c r="AC680" t="str">
        <f>TEXT(Sales_Trans_2[[#This Row],[Transaction_Date]],"mmm")</f>
        <v>Apr</v>
      </c>
      <c r="AD680">
        <f>MONTH(Sales_Trans_2[[#This Row],[Transaction_Date]])</f>
        <v>4</v>
      </c>
      <c r="AE680" s="19">
        <f>IFERROR(Sales_Trans_2[[#This Row],[Profit]]/Sales_Trans_2[[#This Row],[Sales_Amount]],0)</f>
        <v>0.34235917069330168</v>
      </c>
      <c r="AF680" s="20" t="str">
        <f>IF(Sales_Trans_2[[#This Row],[Discount_Pct]]=0,"0%",
IF(Sales_Trans_2[[#This Row],[Discount_Pct]]&lt;=5,"1-5%",
IF(Sales_Trans_2[[#This Row],[Discount_Pct]]&lt;=10,"6-10%",
IF(Sales_Trans_2[[#This Row],[Discount_Pct]]&lt;=15,"11-15%","&gt;15%"))))</f>
        <v>0%</v>
      </c>
    </row>
    <row r="681" spans="1:32" x14ac:dyDescent="0.25">
      <c r="A681" t="s">
        <v>1411</v>
      </c>
      <c r="B681" s="10">
        <v>45763</v>
      </c>
      <c r="C681" t="s">
        <v>185</v>
      </c>
      <c r="D681" t="s">
        <v>605</v>
      </c>
      <c r="E681" t="s">
        <v>445</v>
      </c>
      <c r="F681" t="s">
        <v>2327</v>
      </c>
      <c r="G681">
        <v>4</v>
      </c>
      <c r="H681">
        <v>77.92</v>
      </c>
      <c r="I681">
        <v>0</v>
      </c>
      <c r="J681">
        <v>0</v>
      </c>
      <c r="K681">
        <v>311.68</v>
      </c>
      <c r="L681">
        <v>248.56</v>
      </c>
      <c r="M681">
        <v>63.12</v>
      </c>
      <c r="N681" t="s">
        <v>23</v>
      </c>
      <c r="O681" t="s">
        <v>24</v>
      </c>
      <c r="P681" t="s">
        <v>25</v>
      </c>
      <c r="Q681">
        <v>0.88194444444444442</v>
      </c>
      <c r="R681" t="s">
        <v>49</v>
      </c>
      <c r="S681" t="s">
        <v>4851</v>
      </c>
      <c r="T681" t="s">
        <v>4847</v>
      </c>
      <c r="U681">
        <v>75.680000000000007</v>
      </c>
      <c r="V681" t="s">
        <v>5110</v>
      </c>
      <c r="W681" t="s">
        <v>4958</v>
      </c>
      <c r="X681" t="s">
        <v>5924</v>
      </c>
      <c r="Y681" t="s">
        <v>4960</v>
      </c>
      <c r="Z681" t="s">
        <v>5925</v>
      </c>
      <c r="AA681" t="s">
        <v>5060</v>
      </c>
      <c r="AB681">
        <f>YEAR(Sales_Trans_2[[#This Row],[Transaction_Date]])</f>
        <v>2025</v>
      </c>
      <c r="AC681" t="str">
        <f>TEXT(Sales_Trans_2[[#This Row],[Transaction_Date]],"mmm")</f>
        <v>Apr</v>
      </c>
      <c r="AD681">
        <f>MONTH(Sales_Trans_2[[#This Row],[Transaction_Date]])</f>
        <v>4</v>
      </c>
      <c r="AE681" s="19">
        <f>IFERROR(Sales_Trans_2[[#This Row],[Profit]]/Sales_Trans_2[[#This Row],[Sales_Amount]],0)</f>
        <v>0.20251540041067762</v>
      </c>
      <c r="AF681" s="20" t="str">
        <f>IF(Sales_Trans_2[[#This Row],[Discount_Pct]]=0,"0%",
IF(Sales_Trans_2[[#This Row],[Discount_Pct]]&lt;=5,"1-5%",
IF(Sales_Trans_2[[#This Row],[Discount_Pct]]&lt;=10,"6-10%",
IF(Sales_Trans_2[[#This Row],[Discount_Pct]]&lt;=15,"11-15%","&gt;15%"))))</f>
        <v>0%</v>
      </c>
    </row>
    <row r="682" spans="1:32" x14ac:dyDescent="0.25">
      <c r="A682" t="s">
        <v>1374</v>
      </c>
      <c r="B682" s="10">
        <v>45751</v>
      </c>
      <c r="C682" t="s">
        <v>685</v>
      </c>
      <c r="D682" t="s">
        <v>389</v>
      </c>
      <c r="E682" t="s">
        <v>1169</v>
      </c>
      <c r="F682" t="s">
        <v>1375</v>
      </c>
      <c r="G682">
        <v>5</v>
      </c>
      <c r="H682">
        <v>90.43</v>
      </c>
      <c r="I682">
        <v>0</v>
      </c>
      <c r="J682">
        <v>0</v>
      </c>
      <c r="K682">
        <v>452.15</v>
      </c>
      <c r="L682">
        <v>345.45</v>
      </c>
      <c r="M682">
        <v>106.7</v>
      </c>
      <c r="N682" t="s">
        <v>133</v>
      </c>
      <c r="O682" t="s">
        <v>24</v>
      </c>
      <c r="P682" t="s">
        <v>25</v>
      </c>
      <c r="Q682">
        <v>0.53819444444444442</v>
      </c>
      <c r="R682" t="s">
        <v>49</v>
      </c>
      <c r="S682" t="s">
        <v>4854</v>
      </c>
      <c r="T682" t="s">
        <v>4847</v>
      </c>
      <c r="U682">
        <v>83.13</v>
      </c>
      <c r="V682" t="s">
        <v>5633</v>
      </c>
      <c r="W682" t="s">
        <v>4964</v>
      </c>
      <c r="X682" t="s">
        <v>5024</v>
      </c>
      <c r="Y682" t="s">
        <v>4960</v>
      </c>
      <c r="Z682" t="s">
        <v>5628</v>
      </c>
      <c r="AA682" t="s">
        <v>5060</v>
      </c>
      <c r="AB682">
        <f>YEAR(Sales_Trans_2[[#This Row],[Transaction_Date]])</f>
        <v>2025</v>
      </c>
      <c r="AC682" t="str">
        <f>TEXT(Sales_Trans_2[[#This Row],[Transaction_Date]],"mmm")</f>
        <v>Apr</v>
      </c>
      <c r="AD682">
        <f>MONTH(Sales_Trans_2[[#This Row],[Transaction_Date]])</f>
        <v>4</v>
      </c>
      <c r="AE682" s="19">
        <f>IFERROR(Sales_Trans_2[[#This Row],[Profit]]/Sales_Trans_2[[#This Row],[Sales_Amount]],0)</f>
        <v>0.23598363374986178</v>
      </c>
      <c r="AF682" s="20" t="str">
        <f>IF(Sales_Trans_2[[#This Row],[Discount_Pct]]=0,"0%",
IF(Sales_Trans_2[[#This Row],[Discount_Pct]]&lt;=5,"1-5%",
IF(Sales_Trans_2[[#This Row],[Discount_Pct]]&lt;=10,"6-10%",
IF(Sales_Trans_2[[#This Row],[Discount_Pct]]&lt;=15,"11-15%","&gt;15%"))))</f>
        <v>0%</v>
      </c>
    </row>
    <row r="683" spans="1:32" x14ac:dyDescent="0.25">
      <c r="A683" t="s">
        <v>2896</v>
      </c>
      <c r="B683" s="10">
        <v>46043</v>
      </c>
      <c r="C683" t="s">
        <v>2514</v>
      </c>
      <c r="D683" t="s">
        <v>1225</v>
      </c>
      <c r="E683" t="s">
        <v>1476</v>
      </c>
      <c r="F683" t="s">
        <v>1375</v>
      </c>
      <c r="G683">
        <v>7</v>
      </c>
      <c r="H683">
        <v>206.3</v>
      </c>
      <c r="I683">
        <v>0</v>
      </c>
      <c r="J683">
        <v>0</v>
      </c>
      <c r="K683">
        <v>1444.1</v>
      </c>
      <c r="L683">
        <v>753.2</v>
      </c>
      <c r="M683">
        <v>690.9</v>
      </c>
      <c r="N683" t="s">
        <v>133</v>
      </c>
      <c r="O683" t="s">
        <v>24</v>
      </c>
      <c r="P683" t="s">
        <v>25</v>
      </c>
      <c r="Q683">
        <v>0.54652777777777772</v>
      </c>
      <c r="R683" t="s">
        <v>49</v>
      </c>
      <c r="S683" t="s">
        <v>4664</v>
      </c>
      <c r="T683" t="s">
        <v>4636</v>
      </c>
      <c r="U683">
        <v>182.3</v>
      </c>
      <c r="V683" t="s">
        <v>5023</v>
      </c>
      <c r="W683" t="s">
        <v>4958</v>
      </c>
      <c r="X683" t="s">
        <v>5024</v>
      </c>
      <c r="Y683" t="s">
        <v>4960</v>
      </c>
      <c r="Z683" t="s">
        <v>5025</v>
      </c>
      <c r="AA683" t="s">
        <v>4992</v>
      </c>
      <c r="AB683">
        <f>YEAR(Sales_Trans_2[[#This Row],[Transaction_Date]])</f>
        <v>2026</v>
      </c>
      <c r="AC683" t="str">
        <f>TEXT(Sales_Trans_2[[#This Row],[Transaction_Date]],"mmm")</f>
        <v>Jan</v>
      </c>
      <c r="AD683">
        <f>MONTH(Sales_Trans_2[[#This Row],[Transaction_Date]])</f>
        <v>1</v>
      </c>
      <c r="AE683" s="19">
        <f>IFERROR(Sales_Trans_2[[#This Row],[Profit]]/Sales_Trans_2[[#This Row],[Sales_Amount]],0)</f>
        <v>0.47842947164323801</v>
      </c>
      <c r="AF683" s="20" t="str">
        <f>IF(Sales_Trans_2[[#This Row],[Discount_Pct]]=0,"0%",
IF(Sales_Trans_2[[#This Row],[Discount_Pct]]&lt;=5,"1-5%",
IF(Sales_Trans_2[[#This Row],[Discount_Pct]]&lt;=10,"6-10%",
IF(Sales_Trans_2[[#This Row],[Discount_Pct]]&lt;=15,"11-15%","&gt;15%"))))</f>
        <v>0%</v>
      </c>
    </row>
    <row r="684" spans="1:32" x14ac:dyDescent="0.25">
      <c r="A684" t="s">
        <v>4142</v>
      </c>
      <c r="B684" s="10">
        <v>46237</v>
      </c>
      <c r="C684" t="s">
        <v>2030</v>
      </c>
      <c r="D684" t="s">
        <v>377</v>
      </c>
      <c r="E684" t="s">
        <v>514</v>
      </c>
      <c r="F684" t="s">
        <v>2950</v>
      </c>
      <c r="G684">
        <v>4</v>
      </c>
      <c r="H684">
        <v>53.39</v>
      </c>
      <c r="I684">
        <v>0</v>
      </c>
      <c r="J684">
        <v>0</v>
      </c>
      <c r="K684">
        <v>245.59</v>
      </c>
      <c r="L684">
        <v>172.04</v>
      </c>
      <c r="M684">
        <v>73.55</v>
      </c>
      <c r="N684" t="s">
        <v>47</v>
      </c>
      <c r="O684" t="s">
        <v>24</v>
      </c>
      <c r="P684" t="s">
        <v>25</v>
      </c>
      <c r="Q684">
        <v>0.66041666666666665</v>
      </c>
      <c r="R684" t="s">
        <v>27</v>
      </c>
      <c r="S684" t="s">
        <v>4808</v>
      </c>
      <c r="T684" t="s">
        <v>4805</v>
      </c>
      <c r="U684">
        <v>53.39</v>
      </c>
      <c r="V684" t="s">
        <v>5263</v>
      </c>
      <c r="W684" t="s">
        <v>4964</v>
      </c>
      <c r="X684" t="s">
        <v>5264</v>
      </c>
      <c r="Y684" t="s">
        <v>4970</v>
      </c>
      <c r="Z684" t="s">
        <v>5265</v>
      </c>
      <c r="AA684" t="s">
        <v>4992</v>
      </c>
      <c r="AB684">
        <f>YEAR(Sales_Trans_2[[#This Row],[Transaction_Date]])</f>
        <v>2026</v>
      </c>
      <c r="AC684" t="str">
        <f>TEXT(Sales_Trans_2[[#This Row],[Transaction_Date]],"mmm")</f>
        <v>Aug</v>
      </c>
      <c r="AD684">
        <f>MONTH(Sales_Trans_2[[#This Row],[Transaction_Date]])</f>
        <v>8</v>
      </c>
      <c r="AE684" s="19">
        <f>IFERROR(Sales_Trans_2[[#This Row],[Profit]]/Sales_Trans_2[[#This Row],[Sales_Amount]],0)</f>
        <v>0.29948287796734391</v>
      </c>
      <c r="AF684" s="20" t="str">
        <f>IF(Sales_Trans_2[[#This Row],[Discount_Pct]]=0,"0%",
IF(Sales_Trans_2[[#This Row],[Discount_Pct]]&lt;=5,"1-5%",
IF(Sales_Trans_2[[#This Row],[Discount_Pct]]&lt;=10,"6-10%",
IF(Sales_Trans_2[[#This Row],[Discount_Pct]]&lt;=15,"11-15%","&gt;15%"))))</f>
        <v>0%</v>
      </c>
    </row>
    <row r="685" spans="1:32" x14ac:dyDescent="0.25">
      <c r="A685" t="s">
        <v>1891</v>
      </c>
      <c r="B685" s="10">
        <v>46014</v>
      </c>
      <c r="C685" t="s">
        <v>1892</v>
      </c>
      <c r="D685" t="s">
        <v>89</v>
      </c>
      <c r="E685" t="s">
        <v>1893</v>
      </c>
      <c r="F685" t="s">
        <v>528</v>
      </c>
      <c r="G685">
        <v>2</v>
      </c>
      <c r="H685">
        <v>38.659999999999997</v>
      </c>
      <c r="I685">
        <v>0</v>
      </c>
      <c r="J685">
        <v>0</v>
      </c>
      <c r="K685">
        <v>77.319999999999993</v>
      </c>
      <c r="L685">
        <v>64.8</v>
      </c>
      <c r="M685">
        <v>12.52</v>
      </c>
      <c r="N685" t="s">
        <v>68</v>
      </c>
      <c r="O685" t="s">
        <v>24</v>
      </c>
      <c r="P685" t="s">
        <v>25</v>
      </c>
      <c r="Q685">
        <v>0.43819444444444444</v>
      </c>
      <c r="R685" t="s">
        <v>49</v>
      </c>
      <c r="S685" t="s">
        <v>4695</v>
      </c>
      <c r="T685" t="s">
        <v>4672</v>
      </c>
      <c r="U685">
        <v>38.659999999999997</v>
      </c>
      <c r="V685" t="s">
        <v>4999</v>
      </c>
      <c r="W685" t="s">
        <v>4964</v>
      </c>
      <c r="X685" t="s">
        <v>5268</v>
      </c>
      <c r="Y685" t="s">
        <v>4977</v>
      </c>
      <c r="Z685" t="s">
        <v>5269</v>
      </c>
      <c r="AA685" t="s">
        <v>4992</v>
      </c>
      <c r="AB685">
        <f>YEAR(Sales_Trans_2[[#This Row],[Transaction_Date]])</f>
        <v>2025</v>
      </c>
      <c r="AC685" t="str">
        <f>TEXT(Sales_Trans_2[[#This Row],[Transaction_Date]],"mmm")</f>
        <v>Dec</v>
      </c>
      <c r="AD685">
        <f>MONTH(Sales_Trans_2[[#This Row],[Transaction_Date]])</f>
        <v>12</v>
      </c>
      <c r="AE685" s="19">
        <f>IFERROR(Sales_Trans_2[[#This Row],[Profit]]/Sales_Trans_2[[#This Row],[Sales_Amount]],0)</f>
        <v>0.16192446973616142</v>
      </c>
      <c r="AF685" s="20" t="str">
        <f>IF(Sales_Trans_2[[#This Row],[Discount_Pct]]=0,"0%",
IF(Sales_Trans_2[[#This Row],[Discount_Pct]]&lt;=5,"1-5%",
IF(Sales_Trans_2[[#This Row],[Discount_Pct]]&lt;=10,"6-10%",
IF(Sales_Trans_2[[#This Row],[Discount_Pct]]&lt;=15,"11-15%","&gt;15%"))))</f>
        <v>0%</v>
      </c>
    </row>
    <row r="686" spans="1:32" x14ac:dyDescent="0.25">
      <c r="A686" t="s">
        <v>2602</v>
      </c>
      <c r="B686" s="10">
        <v>46101</v>
      </c>
      <c r="C686" t="s">
        <v>289</v>
      </c>
      <c r="D686" t="s">
        <v>1150</v>
      </c>
      <c r="E686" t="s">
        <v>1903</v>
      </c>
      <c r="F686" t="s">
        <v>2603</v>
      </c>
      <c r="G686">
        <v>8</v>
      </c>
      <c r="H686">
        <v>484.89</v>
      </c>
      <c r="I686">
        <v>0</v>
      </c>
      <c r="J686">
        <v>0</v>
      </c>
      <c r="K686">
        <v>3879.12</v>
      </c>
      <c r="L686">
        <v>2694.4</v>
      </c>
      <c r="M686">
        <v>1184.72</v>
      </c>
      <c r="N686" t="s">
        <v>4971</v>
      </c>
      <c r="O686" t="s">
        <v>24</v>
      </c>
      <c r="P686" t="s">
        <v>25</v>
      </c>
      <c r="Q686">
        <v>0.85555555555555551</v>
      </c>
      <c r="R686" t="s">
        <v>49</v>
      </c>
      <c r="S686" t="s">
        <v>4802</v>
      </c>
      <c r="T686" t="s">
        <v>4776</v>
      </c>
      <c r="U686">
        <v>468.94</v>
      </c>
      <c r="V686" t="s">
        <v>5118</v>
      </c>
      <c r="W686" t="s">
        <v>4958</v>
      </c>
      <c r="X686" t="s">
        <v>5275</v>
      </c>
      <c r="Y686" t="s">
        <v>5007</v>
      </c>
      <c r="Z686" t="s">
        <v>5276</v>
      </c>
      <c r="AA686" t="s">
        <v>5163</v>
      </c>
      <c r="AB686">
        <f>YEAR(Sales_Trans_2[[#This Row],[Transaction_Date]])</f>
        <v>2026</v>
      </c>
      <c r="AC686" t="str">
        <f>TEXT(Sales_Trans_2[[#This Row],[Transaction_Date]],"mmm")</f>
        <v>Mar</v>
      </c>
      <c r="AD686">
        <f>MONTH(Sales_Trans_2[[#This Row],[Transaction_Date]])</f>
        <v>3</v>
      </c>
      <c r="AE686" s="19">
        <f>IFERROR(Sales_Trans_2[[#This Row],[Profit]]/Sales_Trans_2[[#This Row],[Sales_Amount]],0)</f>
        <v>0.30540947431376192</v>
      </c>
      <c r="AF686" s="20" t="str">
        <f>IF(Sales_Trans_2[[#This Row],[Discount_Pct]]=0,"0%",
IF(Sales_Trans_2[[#This Row],[Discount_Pct]]&lt;=5,"1-5%",
IF(Sales_Trans_2[[#This Row],[Discount_Pct]]&lt;=10,"6-10%",
IF(Sales_Trans_2[[#This Row],[Discount_Pct]]&lt;=15,"11-15%","&gt;15%"))))</f>
        <v>0%</v>
      </c>
    </row>
    <row r="687" spans="1:32" x14ac:dyDescent="0.25">
      <c r="A687" t="s">
        <v>4044</v>
      </c>
      <c r="B687" s="10">
        <v>46109</v>
      </c>
      <c r="C687" t="s">
        <v>313</v>
      </c>
      <c r="D687" t="s">
        <v>141</v>
      </c>
      <c r="E687" t="s">
        <v>1893</v>
      </c>
      <c r="F687" t="s">
        <v>2601</v>
      </c>
      <c r="G687">
        <v>6</v>
      </c>
      <c r="H687">
        <v>489</v>
      </c>
      <c r="I687">
        <v>0</v>
      </c>
      <c r="J687">
        <v>0</v>
      </c>
      <c r="K687">
        <v>3374.1</v>
      </c>
      <c r="L687">
        <v>1592.64</v>
      </c>
      <c r="M687">
        <v>1781.46</v>
      </c>
      <c r="N687" t="s">
        <v>133</v>
      </c>
      <c r="O687" t="s">
        <v>24</v>
      </c>
      <c r="P687" t="s">
        <v>25</v>
      </c>
      <c r="Q687">
        <v>0.85</v>
      </c>
      <c r="R687" t="s">
        <v>27</v>
      </c>
      <c r="S687" t="s">
        <v>4658</v>
      </c>
      <c r="T687" t="s">
        <v>4636</v>
      </c>
      <c r="U687">
        <v>437.49</v>
      </c>
      <c r="V687" t="s">
        <v>5066</v>
      </c>
      <c r="W687" t="s">
        <v>4958</v>
      </c>
      <c r="X687" t="s">
        <v>5286</v>
      </c>
      <c r="Y687" t="s">
        <v>4966</v>
      </c>
      <c r="Z687" t="s">
        <v>5269</v>
      </c>
      <c r="AA687" t="s">
        <v>4992</v>
      </c>
      <c r="AB687">
        <f>YEAR(Sales_Trans_2[[#This Row],[Transaction_Date]])</f>
        <v>2026</v>
      </c>
      <c r="AC687" t="str">
        <f>TEXT(Sales_Trans_2[[#This Row],[Transaction_Date]],"mmm")</f>
        <v>Mar</v>
      </c>
      <c r="AD687">
        <f>MONTH(Sales_Trans_2[[#This Row],[Transaction_Date]])</f>
        <v>3</v>
      </c>
      <c r="AE687" s="19">
        <f>IFERROR(Sales_Trans_2[[#This Row],[Profit]]/Sales_Trans_2[[#This Row],[Sales_Amount]],0)</f>
        <v>0.52798079487863436</v>
      </c>
      <c r="AF687" s="20" t="str">
        <f>IF(Sales_Trans_2[[#This Row],[Discount_Pct]]=0,"0%",
IF(Sales_Trans_2[[#This Row],[Discount_Pct]]&lt;=5,"1-5%",
IF(Sales_Trans_2[[#This Row],[Discount_Pct]]&lt;=10,"6-10%",
IF(Sales_Trans_2[[#This Row],[Discount_Pct]]&lt;=15,"11-15%","&gt;15%"))))</f>
        <v>0%</v>
      </c>
    </row>
    <row r="688" spans="1:32" x14ac:dyDescent="0.25">
      <c r="A688" t="s">
        <v>2644</v>
      </c>
      <c r="B688" s="10">
        <v>46011</v>
      </c>
      <c r="C688" t="s">
        <v>629</v>
      </c>
      <c r="D688" t="s">
        <v>326</v>
      </c>
      <c r="E688" t="s">
        <v>2645</v>
      </c>
      <c r="F688" t="s">
        <v>783</v>
      </c>
      <c r="G688">
        <v>6</v>
      </c>
      <c r="H688">
        <v>430.34</v>
      </c>
      <c r="I688">
        <v>0</v>
      </c>
      <c r="J688">
        <v>0</v>
      </c>
      <c r="K688">
        <v>2969.35</v>
      </c>
      <c r="L688">
        <v>2045.4</v>
      </c>
      <c r="M688">
        <v>923.95</v>
      </c>
      <c r="N688" t="s">
        <v>133</v>
      </c>
      <c r="O688" t="s">
        <v>24</v>
      </c>
      <c r="P688" t="s">
        <v>25</v>
      </c>
      <c r="Q688">
        <v>0.44236111111111109</v>
      </c>
      <c r="R688" t="s">
        <v>27</v>
      </c>
      <c r="S688" t="s">
        <v>4859</v>
      </c>
      <c r="T688" t="s">
        <v>4847</v>
      </c>
      <c r="U688">
        <v>400.33</v>
      </c>
      <c r="V688" t="s">
        <v>5061</v>
      </c>
      <c r="W688" t="s">
        <v>4958</v>
      </c>
      <c r="X688" t="s">
        <v>5399</v>
      </c>
      <c r="Y688" t="s">
        <v>5007</v>
      </c>
      <c r="Z688" t="s">
        <v>5400</v>
      </c>
      <c r="AA688" t="s">
        <v>5163</v>
      </c>
      <c r="AB688">
        <f>YEAR(Sales_Trans_2[[#This Row],[Transaction_Date]])</f>
        <v>2025</v>
      </c>
      <c r="AC688" t="str">
        <f>TEXT(Sales_Trans_2[[#This Row],[Transaction_Date]],"mmm")</f>
        <v>Dec</v>
      </c>
      <c r="AD688">
        <f>MONTH(Sales_Trans_2[[#This Row],[Transaction_Date]])</f>
        <v>12</v>
      </c>
      <c r="AE688" s="19">
        <f>IFERROR(Sales_Trans_2[[#This Row],[Profit]]/Sales_Trans_2[[#This Row],[Sales_Amount]],0)</f>
        <v>0.31116237560408844</v>
      </c>
      <c r="AF688" s="20" t="str">
        <f>IF(Sales_Trans_2[[#This Row],[Discount_Pct]]=0,"0%",
IF(Sales_Trans_2[[#This Row],[Discount_Pct]]&lt;=5,"1-5%",
IF(Sales_Trans_2[[#This Row],[Discount_Pct]]&lt;=10,"6-10%",
IF(Sales_Trans_2[[#This Row],[Discount_Pct]]&lt;=15,"11-15%","&gt;15%"))))</f>
        <v>0%</v>
      </c>
    </row>
    <row r="689" spans="1:32" x14ac:dyDescent="0.25">
      <c r="A689" t="s">
        <v>105</v>
      </c>
      <c r="B689" s="10">
        <v>45909</v>
      </c>
      <c r="C689" t="s">
        <v>106</v>
      </c>
      <c r="D689" t="s">
        <v>107</v>
      </c>
      <c r="E689" t="s">
        <v>108</v>
      </c>
      <c r="F689" t="s">
        <v>109</v>
      </c>
      <c r="G689">
        <v>3</v>
      </c>
      <c r="H689">
        <v>59.92</v>
      </c>
      <c r="I689">
        <v>0</v>
      </c>
      <c r="J689">
        <v>0</v>
      </c>
      <c r="K689">
        <v>179.76</v>
      </c>
      <c r="L689">
        <v>144.44999999999999</v>
      </c>
      <c r="M689">
        <v>35.31</v>
      </c>
      <c r="N689" t="s">
        <v>47</v>
      </c>
      <c r="O689" t="s">
        <v>24</v>
      </c>
      <c r="P689" t="s">
        <v>25</v>
      </c>
      <c r="Q689">
        <v>0.74375000000000002</v>
      </c>
      <c r="R689" t="s">
        <v>49</v>
      </c>
      <c r="S689" t="s">
        <v>4683</v>
      </c>
      <c r="T689" t="s">
        <v>4672</v>
      </c>
      <c r="U689">
        <v>59.92</v>
      </c>
      <c r="V689" t="s">
        <v>5426</v>
      </c>
      <c r="W689" t="s">
        <v>4968</v>
      </c>
      <c r="X689" t="s">
        <v>5427</v>
      </c>
      <c r="Y689" t="s">
        <v>5007</v>
      </c>
      <c r="Z689" t="s">
        <v>5303</v>
      </c>
      <c r="AA689" t="s">
        <v>4992</v>
      </c>
      <c r="AB689">
        <f>YEAR(Sales_Trans_2[[#This Row],[Transaction_Date]])</f>
        <v>2025</v>
      </c>
      <c r="AC689" t="str">
        <f>TEXT(Sales_Trans_2[[#This Row],[Transaction_Date]],"mmm")</f>
        <v>Sep</v>
      </c>
      <c r="AD689">
        <f>MONTH(Sales_Trans_2[[#This Row],[Transaction_Date]])</f>
        <v>9</v>
      </c>
      <c r="AE689" s="19">
        <f>IFERROR(Sales_Trans_2[[#This Row],[Profit]]/Sales_Trans_2[[#This Row],[Sales_Amount]],0)</f>
        <v>0.19642857142857145</v>
      </c>
      <c r="AF689" s="20" t="str">
        <f>IF(Sales_Trans_2[[#This Row],[Discount_Pct]]=0,"0%",
IF(Sales_Trans_2[[#This Row],[Discount_Pct]]&lt;=5,"1-5%",
IF(Sales_Trans_2[[#This Row],[Discount_Pct]]&lt;=10,"6-10%",
IF(Sales_Trans_2[[#This Row],[Discount_Pct]]&lt;=15,"11-15%","&gt;15%"))))</f>
        <v>0%</v>
      </c>
    </row>
    <row r="690" spans="1:32" x14ac:dyDescent="0.25">
      <c r="A690" t="s">
        <v>712</v>
      </c>
      <c r="B690" s="10">
        <v>46084</v>
      </c>
      <c r="C690" t="s">
        <v>713</v>
      </c>
      <c r="D690" t="s">
        <v>714</v>
      </c>
      <c r="E690" t="s">
        <v>715</v>
      </c>
      <c r="F690" t="s">
        <v>716</v>
      </c>
      <c r="G690">
        <v>4</v>
      </c>
      <c r="H690">
        <v>161.03</v>
      </c>
      <c r="I690">
        <v>0</v>
      </c>
      <c r="J690">
        <v>0</v>
      </c>
      <c r="K690">
        <v>644.12</v>
      </c>
      <c r="L690">
        <v>496.96</v>
      </c>
      <c r="M690">
        <v>147.16</v>
      </c>
      <c r="N690" t="s">
        <v>133</v>
      </c>
      <c r="O690" t="s">
        <v>24</v>
      </c>
      <c r="P690" t="s">
        <v>25</v>
      </c>
      <c r="Q690">
        <v>0.8125</v>
      </c>
      <c r="R690" t="s">
        <v>49</v>
      </c>
      <c r="S690" t="s">
        <v>4653</v>
      </c>
      <c r="T690" t="s">
        <v>4672</v>
      </c>
      <c r="U690">
        <v>161.03</v>
      </c>
      <c r="V690" t="s">
        <v>5384</v>
      </c>
      <c r="W690" t="s">
        <v>4964</v>
      </c>
      <c r="X690" t="s">
        <v>5437</v>
      </c>
      <c r="Y690" t="s">
        <v>4960</v>
      </c>
      <c r="Z690" t="s">
        <v>5438</v>
      </c>
      <c r="AA690" t="s">
        <v>4992</v>
      </c>
      <c r="AB690">
        <f>YEAR(Sales_Trans_2[[#This Row],[Transaction_Date]])</f>
        <v>2026</v>
      </c>
      <c r="AC690" t="str">
        <f>TEXT(Sales_Trans_2[[#This Row],[Transaction_Date]],"mmm")</f>
        <v>Mar</v>
      </c>
      <c r="AD690">
        <f>MONTH(Sales_Trans_2[[#This Row],[Transaction_Date]])</f>
        <v>3</v>
      </c>
      <c r="AE690" s="19">
        <f>IFERROR(Sales_Trans_2[[#This Row],[Profit]]/Sales_Trans_2[[#This Row],[Sales_Amount]],0)</f>
        <v>0.22846674532695771</v>
      </c>
      <c r="AF690" s="20" t="str">
        <f>IF(Sales_Trans_2[[#This Row],[Discount_Pct]]=0,"0%",
IF(Sales_Trans_2[[#This Row],[Discount_Pct]]&lt;=5,"1-5%",
IF(Sales_Trans_2[[#This Row],[Discount_Pct]]&lt;=10,"6-10%",
IF(Sales_Trans_2[[#This Row],[Discount_Pct]]&lt;=15,"11-15%","&gt;15%"))))</f>
        <v>0%</v>
      </c>
    </row>
    <row r="691" spans="1:32" x14ac:dyDescent="0.25">
      <c r="A691" t="s">
        <v>3776</v>
      </c>
      <c r="B691" s="10">
        <v>46009</v>
      </c>
      <c r="C691" t="s">
        <v>2746</v>
      </c>
      <c r="D691" t="s">
        <v>1382</v>
      </c>
      <c r="E691" t="s">
        <v>1385</v>
      </c>
      <c r="F691" t="s">
        <v>1865</v>
      </c>
      <c r="G691">
        <v>3</v>
      </c>
      <c r="H691">
        <v>317.99</v>
      </c>
      <c r="I691">
        <v>0</v>
      </c>
      <c r="J691">
        <v>0</v>
      </c>
      <c r="K691">
        <v>953.97</v>
      </c>
      <c r="L691">
        <v>705.15</v>
      </c>
      <c r="M691">
        <v>248.82</v>
      </c>
      <c r="N691" t="s">
        <v>133</v>
      </c>
      <c r="O691" t="s">
        <v>24</v>
      </c>
      <c r="P691" t="s">
        <v>25</v>
      </c>
      <c r="Q691">
        <v>0.78402777777777777</v>
      </c>
      <c r="R691" t="s">
        <v>49</v>
      </c>
      <c r="S691" t="s">
        <v>4774</v>
      </c>
      <c r="T691" t="s">
        <v>4752</v>
      </c>
      <c r="U691">
        <v>317.99</v>
      </c>
      <c r="V691" t="s">
        <v>5447</v>
      </c>
      <c r="W691" t="s">
        <v>4964</v>
      </c>
      <c r="X691" t="s">
        <v>5448</v>
      </c>
      <c r="Y691" t="s">
        <v>4970</v>
      </c>
      <c r="Z691" t="s">
        <v>5358</v>
      </c>
      <c r="AA691" t="s">
        <v>5163</v>
      </c>
      <c r="AB691">
        <f>YEAR(Sales_Trans_2[[#This Row],[Transaction_Date]])</f>
        <v>2025</v>
      </c>
      <c r="AC691" t="str">
        <f>TEXT(Sales_Trans_2[[#This Row],[Transaction_Date]],"mmm")</f>
        <v>Dec</v>
      </c>
      <c r="AD691">
        <f>MONTH(Sales_Trans_2[[#This Row],[Transaction_Date]])</f>
        <v>12</v>
      </c>
      <c r="AE691" s="19">
        <f>IFERROR(Sales_Trans_2[[#This Row],[Profit]]/Sales_Trans_2[[#This Row],[Sales_Amount]],0)</f>
        <v>0.26082581213245698</v>
      </c>
      <c r="AF691" s="20" t="str">
        <f>IF(Sales_Trans_2[[#This Row],[Discount_Pct]]=0,"0%",
IF(Sales_Trans_2[[#This Row],[Discount_Pct]]&lt;=5,"1-5%",
IF(Sales_Trans_2[[#This Row],[Discount_Pct]]&lt;=10,"6-10%",
IF(Sales_Trans_2[[#This Row],[Discount_Pct]]&lt;=15,"11-15%","&gt;15%"))))</f>
        <v>0%</v>
      </c>
    </row>
    <row r="692" spans="1:32" x14ac:dyDescent="0.25">
      <c r="A692" t="s">
        <v>1218</v>
      </c>
      <c r="B692" s="10">
        <v>46329</v>
      </c>
      <c r="C692" t="s">
        <v>1219</v>
      </c>
      <c r="D692" t="s">
        <v>30</v>
      </c>
      <c r="E692" t="s">
        <v>653</v>
      </c>
      <c r="F692" t="s">
        <v>1220</v>
      </c>
      <c r="G692">
        <v>2</v>
      </c>
      <c r="H692">
        <v>448.94</v>
      </c>
      <c r="I692">
        <v>0</v>
      </c>
      <c r="J692">
        <v>0</v>
      </c>
      <c r="K692">
        <v>897.88</v>
      </c>
      <c r="L692">
        <v>760.16</v>
      </c>
      <c r="M692">
        <v>137.72</v>
      </c>
      <c r="N692" t="s">
        <v>68</v>
      </c>
      <c r="O692" t="s">
        <v>24</v>
      </c>
      <c r="P692" t="s">
        <v>25</v>
      </c>
      <c r="Q692">
        <v>0.64513888888888893</v>
      </c>
      <c r="R692" t="s">
        <v>49</v>
      </c>
      <c r="S692" t="s">
        <v>4691</v>
      </c>
      <c r="T692" t="s">
        <v>4672</v>
      </c>
      <c r="U692">
        <v>448.94</v>
      </c>
      <c r="V692" t="s">
        <v>5449</v>
      </c>
      <c r="W692" t="s">
        <v>4964</v>
      </c>
      <c r="X692" t="s">
        <v>5450</v>
      </c>
      <c r="Y692" t="s">
        <v>5007</v>
      </c>
      <c r="Z692" t="s">
        <v>5451</v>
      </c>
      <c r="AA692" t="s">
        <v>4992</v>
      </c>
      <c r="AB692">
        <f>YEAR(Sales_Trans_2[[#This Row],[Transaction_Date]])</f>
        <v>2026</v>
      </c>
      <c r="AC692" t="str">
        <f>TEXT(Sales_Trans_2[[#This Row],[Transaction_Date]],"mmm")</f>
        <v>Nov</v>
      </c>
      <c r="AD692">
        <f>MONTH(Sales_Trans_2[[#This Row],[Transaction_Date]])</f>
        <v>11</v>
      </c>
      <c r="AE692" s="19">
        <f>IFERROR(Sales_Trans_2[[#This Row],[Profit]]/Sales_Trans_2[[#This Row],[Sales_Amount]],0)</f>
        <v>0.1533835256381699</v>
      </c>
      <c r="AF692" s="20" t="str">
        <f>IF(Sales_Trans_2[[#This Row],[Discount_Pct]]=0,"0%",
IF(Sales_Trans_2[[#This Row],[Discount_Pct]]&lt;=5,"1-5%",
IF(Sales_Trans_2[[#This Row],[Discount_Pct]]&lt;=10,"6-10%",
IF(Sales_Trans_2[[#This Row],[Discount_Pct]]&lt;=15,"11-15%","&gt;15%"))))</f>
        <v>0%</v>
      </c>
    </row>
    <row r="693" spans="1:32" x14ac:dyDescent="0.25">
      <c r="A693" t="s">
        <v>4008</v>
      </c>
      <c r="B693" s="10">
        <v>46111</v>
      </c>
      <c r="C693" t="s">
        <v>2385</v>
      </c>
      <c r="D693" t="s">
        <v>944</v>
      </c>
      <c r="E693" t="s">
        <v>1479</v>
      </c>
      <c r="F693" t="s">
        <v>1113</v>
      </c>
      <c r="G693">
        <v>5</v>
      </c>
      <c r="H693">
        <v>333.54</v>
      </c>
      <c r="I693">
        <v>0</v>
      </c>
      <c r="J693">
        <v>0</v>
      </c>
      <c r="K693">
        <v>1667.7</v>
      </c>
      <c r="L693">
        <v>1192.1500000000001</v>
      </c>
      <c r="M693">
        <v>475.55</v>
      </c>
      <c r="N693" t="s">
        <v>4971</v>
      </c>
      <c r="O693" t="s">
        <v>24</v>
      </c>
      <c r="P693" t="s">
        <v>25</v>
      </c>
      <c r="Q693">
        <v>0.57638888888888884</v>
      </c>
      <c r="R693" t="s">
        <v>49</v>
      </c>
      <c r="S693" t="s">
        <v>4773</v>
      </c>
      <c r="T693" t="s">
        <v>4752</v>
      </c>
      <c r="U693">
        <v>333.54</v>
      </c>
      <c r="V693" t="s">
        <v>5086</v>
      </c>
      <c r="W693" t="s">
        <v>4968</v>
      </c>
      <c r="X693" t="s">
        <v>5481</v>
      </c>
      <c r="Y693" t="s">
        <v>4960</v>
      </c>
      <c r="Z693" t="s">
        <v>5482</v>
      </c>
      <c r="AA693" t="s">
        <v>5163</v>
      </c>
      <c r="AB693">
        <f>YEAR(Sales_Trans_2[[#This Row],[Transaction_Date]])</f>
        <v>2026</v>
      </c>
      <c r="AC693" t="str">
        <f>TEXT(Sales_Trans_2[[#This Row],[Transaction_Date]],"mmm")</f>
        <v>Mar</v>
      </c>
      <c r="AD693">
        <f>MONTH(Sales_Trans_2[[#This Row],[Transaction_Date]])</f>
        <v>3</v>
      </c>
      <c r="AE693" s="19">
        <f>IFERROR(Sales_Trans_2[[#This Row],[Profit]]/Sales_Trans_2[[#This Row],[Sales_Amount]],0)</f>
        <v>0.28515320501289199</v>
      </c>
      <c r="AF693" s="20" t="str">
        <f>IF(Sales_Trans_2[[#This Row],[Discount_Pct]]=0,"0%",
IF(Sales_Trans_2[[#This Row],[Discount_Pct]]&lt;=5,"1-5%",
IF(Sales_Trans_2[[#This Row],[Discount_Pct]]&lt;=10,"6-10%",
IF(Sales_Trans_2[[#This Row],[Discount_Pct]]&lt;=15,"11-15%","&gt;15%"))))</f>
        <v>0%</v>
      </c>
    </row>
    <row r="694" spans="1:32" x14ac:dyDescent="0.25">
      <c r="A694" t="s">
        <v>1172</v>
      </c>
      <c r="B694" s="10">
        <v>46112</v>
      </c>
      <c r="C694" t="s">
        <v>169</v>
      </c>
      <c r="D694" t="s">
        <v>137</v>
      </c>
      <c r="E694" t="s">
        <v>675</v>
      </c>
      <c r="F694" t="s">
        <v>1173</v>
      </c>
      <c r="G694">
        <v>3</v>
      </c>
      <c r="H694">
        <v>93.47</v>
      </c>
      <c r="I694">
        <v>0</v>
      </c>
      <c r="J694">
        <v>0</v>
      </c>
      <c r="K694">
        <v>280.41000000000003</v>
      </c>
      <c r="L694">
        <v>216.87</v>
      </c>
      <c r="M694">
        <v>63.54</v>
      </c>
      <c r="N694" t="s">
        <v>40</v>
      </c>
      <c r="O694" t="s">
        <v>24</v>
      </c>
      <c r="P694" t="s">
        <v>25</v>
      </c>
      <c r="Q694">
        <v>0.48541666666666666</v>
      </c>
      <c r="R694" t="s">
        <v>49</v>
      </c>
      <c r="S694" t="s">
        <v>4917</v>
      </c>
      <c r="T694" t="s">
        <v>4908</v>
      </c>
      <c r="U694">
        <v>93.47</v>
      </c>
      <c r="V694" t="s">
        <v>5040</v>
      </c>
      <c r="W694" t="s">
        <v>4968</v>
      </c>
      <c r="X694" t="s">
        <v>5485</v>
      </c>
      <c r="Y694" t="s">
        <v>4966</v>
      </c>
      <c r="Z694" t="s">
        <v>5486</v>
      </c>
      <c r="AA694" t="s">
        <v>4992</v>
      </c>
      <c r="AB694">
        <f>YEAR(Sales_Trans_2[[#This Row],[Transaction_Date]])</f>
        <v>2026</v>
      </c>
      <c r="AC694" t="str">
        <f>TEXT(Sales_Trans_2[[#This Row],[Transaction_Date]],"mmm")</f>
        <v>Mar</v>
      </c>
      <c r="AD694">
        <f>MONTH(Sales_Trans_2[[#This Row],[Transaction_Date]])</f>
        <v>3</v>
      </c>
      <c r="AE694" s="19">
        <f>IFERROR(Sales_Trans_2[[#This Row],[Profit]]/Sales_Trans_2[[#This Row],[Sales_Amount]],0)</f>
        <v>0.22659676901679682</v>
      </c>
      <c r="AF694" s="20" t="str">
        <f>IF(Sales_Trans_2[[#This Row],[Discount_Pct]]=0,"0%",
IF(Sales_Trans_2[[#This Row],[Discount_Pct]]&lt;=5,"1-5%",
IF(Sales_Trans_2[[#This Row],[Discount_Pct]]&lt;=10,"6-10%",
IF(Sales_Trans_2[[#This Row],[Discount_Pct]]&lt;=15,"11-15%","&gt;15%"))))</f>
        <v>0%</v>
      </c>
    </row>
    <row r="695" spans="1:32" x14ac:dyDescent="0.25">
      <c r="A695" t="s">
        <v>382</v>
      </c>
      <c r="B695" s="10">
        <v>46113</v>
      </c>
      <c r="C695" t="s">
        <v>383</v>
      </c>
      <c r="D695" t="s">
        <v>384</v>
      </c>
      <c r="E695" t="s">
        <v>385</v>
      </c>
      <c r="F695" t="s">
        <v>386</v>
      </c>
      <c r="G695">
        <v>4</v>
      </c>
      <c r="H695">
        <v>416.77</v>
      </c>
      <c r="I695">
        <v>0</v>
      </c>
      <c r="J695">
        <v>0</v>
      </c>
      <c r="K695">
        <v>1917.14</v>
      </c>
      <c r="L695">
        <v>1344.28</v>
      </c>
      <c r="M695">
        <v>572.86</v>
      </c>
      <c r="N695" t="s">
        <v>23</v>
      </c>
      <c r="O695" t="s">
        <v>24</v>
      </c>
      <c r="P695" t="s">
        <v>25</v>
      </c>
      <c r="Q695">
        <v>0.83888888888888891</v>
      </c>
      <c r="R695" t="s">
        <v>27</v>
      </c>
      <c r="S695" t="s">
        <v>4835</v>
      </c>
      <c r="T695" t="s">
        <v>4828</v>
      </c>
      <c r="U695">
        <v>389.61</v>
      </c>
      <c r="V695" t="s">
        <v>5512</v>
      </c>
      <c r="W695" t="s">
        <v>4958</v>
      </c>
      <c r="X695" t="s">
        <v>5513</v>
      </c>
      <c r="Y695" t="s">
        <v>4960</v>
      </c>
      <c r="Z695" t="s">
        <v>5514</v>
      </c>
      <c r="AA695" t="s">
        <v>4992</v>
      </c>
      <c r="AB695">
        <f>YEAR(Sales_Trans_2[[#This Row],[Transaction_Date]])</f>
        <v>2026</v>
      </c>
      <c r="AC695" t="str">
        <f>TEXT(Sales_Trans_2[[#This Row],[Transaction_Date]],"mmm")</f>
        <v>Apr</v>
      </c>
      <c r="AD695">
        <f>MONTH(Sales_Trans_2[[#This Row],[Transaction_Date]])</f>
        <v>4</v>
      </c>
      <c r="AE695" s="19">
        <f>IFERROR(Sales_Trans_2[[#This Row],[Profit]]/Sales_Trans_2[[#This Row],[Sales_Amount]],0)</f>
        <v>0.29880968526033569</v>
      </c>
      <c r="AF695" s="20" t="str">
        <f>IF(Sales_Trans_2[[#This Row],[Discount_Pct]]=0,"0%",
IF(Sales_Trans_2[[#This Row],[Discount_Pct]]&lt;=5,"1-5%",
IF(Sales_Trans_2[[#This Row],[Discount_Pct]]&lt;=10,"6-10%",
IF(Sales_Trans_2[[#This Row],[Discount_Pct]]&lt;=15,"11-15%","&gt;15%"))))</f>
        <v>0%</v>
      </c>
    </row>
    <row r="696" spans="1:32" x14ac:dyDescent="0.25">
      <c r="A696" t="s">
        <v>4244</v>
      </c>
      <c r="B696" s="10">
        <v>46111</v>
      </c>
      <c r="C696" t="s">
        <v>3158</v>
      </c>
      <c r="D696" t="s">
        <v>1706</v>
      </c>
      <c r="E696" t="s">
        <v>2224</v>
      </c>
      <c r="F696" t="s">
        <v>1100</v>
      </c>
      <c r="G696">
        <v>5</v>
      </c>
      <c r="H696">
        <v>279.74</v>
      </c>
      <c r="I696">
        <v>0</v>
      </c>
      <c r="J696">
        <v>0</v>
      </c>
      <c r="K696">
        <v>1398.7</v>
      </c>
      <c r="L696">
        <v>1207.2</v>
      </c>
      <c r="M696">
        <v>191.5</v>
      </c>
      <c r="N696" t="s">
        <v>68</v>
      </c>
      <c r="O696" t="s">
        <v>24</v>
      </c>
      <c r="P696" t="s">
        <v>25</v>
      </c>
      <c r="Q696">
        <v>0.73750000000000004</v>
      </c>
      <c r="R696" t="s">
        <v>49</v>
      </c>
      <c r="S696" t="s">
        <v>4886</v>
      </c>
      <c r="T696" t="s">
        <v>4887</v>
      </c>
      <c r="U696">
        <v>268.32</v>
      </c>
      <c r="V696" t="s">
        <v>5520</v>
      </c>
      <c r="W696" t="s">
        <v>4958</v>
      </c>
      <c r="X696" t="s">
        <v>5469</v>
      </c>
      <c r="Y696" t="s">
        <v>5011</v>
      </c>
      <c r="Z696" t="s">
        <v>5470</v>
      </c>
      <c r="AA696" t="s">
        <v>4992</v>
      </c>
      <c r="AB696">
        <f>YEAR(Sales_Trans_2[[#This Row],[Transaction_Date]])</f>
        <v>2026</v>
      </c>
      <c r="AC696" t="str">
        <f>TEXT(Sales_Trans_2[[#This Row],[Transaction_Date]],"mmm")</f>
        <v>Mar</v>
      </c>
      <c r="AD696">
        <f>MONTH(Sales_Trans_2[[#This Row],[Transaction_Date]])</f>
        <v>3</v>
      </c>
      <c r="AE696" s="19">
        <f>IFERROR(Sales_Trans_2[[#This Row],[Profit]]/Sales_Trans_2[[#This Row],[Sales_Amount]],0)</f>
        <v>0.13691284764424108</v>
      </c>
      <c r="AF696" s="20" t="str">
        <f>IF(Sales_Trans_2[[#This Row],[Discount_Pct]]=0,"0%",
IF(Sales_Trans_2[[#This Row],[Discount_Pct]]&lt;=5,"1-5%",
IF(Sales_Trans_2[[#This Row],[Discount_Pct]]&lt;=10,"6-10%",
IF(Sales_Trans_2[[#This Row],[Discount_Pct]]&lt;=15,"11-15%","&gt;15%"))))</f>
        <v>0%</v>
      </c>
    </row>
    <row r="697" spans="1:32" x14ac:dyDescent="0.25">
      <c r="A697" t="s">
        <v>2613</v>
      </c>
      <c r="B697" s="10">
        <v>46014</v>
      </c>
      <c r="C697" t="s">
        <v>2614</v>
      </c>
      <c r="D697" t="s">
        <v>65</v>
      </c>
      <c r="E697" t="s">
        <v>1368</v>
      </c>
      <c r="F697" t="s">
        <v>1369</v>
      </c>
      <c r="G697">
        <v>2</v>
      </c>
      <c r="H697">
        <v>172.63</v>
      </c>
      <c r="I697">
        <v>0</v>
      </c>
      <c r="J697">
        <v>0</v>
      </c>
      <c r="K697">
        <v>345.26</v>
      </c>
      <c r="L697">
        <v>284</v>
      </c>
      <c r="M697">
        <v>61.26</v>
      </c>
      <c r="N697" t="s">
        <v>133</v>
      </c>
      <c r="O697" t="s">
        <v>24</v>
      </c>
      <c r="P697" t="s">
        <v>25</v>
      </c>
      <c r="Q697">
        <v>0.6645833333333333</v>
      </c>
      <c r="R697" t="s">
        <v>49</v>
      </c>
      <c r="S697" t="s">
        <v>4719</v>
      </c>
      <c r="T697" t="s">
        <v>4703</v>
      </c>
      <c r="U697">
        <v>172.63</v>
      </c>
      <c r="V697" t="s">
        <v>5589</v>
      </c>
      <c r="W697" t="s">
        <v>4964</v>
      </c>
      <c r="X697" t="s">
        <v>5590</v>
      </c>
      <c r="Y697" t="s">
        <v>4966</v>
      </c>
      <c r="Z697" t="s">
        <v>5591</v>
      </c>
      <c r="AA697" t="s">
        <v>4992</v>
      </c>
      <c r="AB697">
        <f>YEAR(Sales_Trans_2[[#This Row],[Transaction_Date]])</f>
        <v>2025</v>
      </c>
      <c r="AC697" t="str">
        <f>TEXT(Sales_Trans_2[[#This Row],[Transaction_Date]],"mmm")</f>
        <v>Dec</v>
      </c>
      <c r="AD697">
        <f>MONTH(Sales_Trans_2[[#This Row],[Transaction_Date]])</f>
        <v>12</v>
      </c>
      <c r="AE697" s="19">
        <f>IFERROR(Sales_Trans_2[[#This Row],[Profit]]/Sales_Trans_2[[#This Row],[Sales_Amount]],0)</f>
        <v>0.17743150089787407</v>
      </c>
      <c r="AF697" s="20" t="str">
        <f>IF(Sales_Trans_2[[#This Row],[Discount_Pct]]=0,"0%",
IF(Sales_Trans_2[[#This Row],[Discount_Pct]]&lt;=5,"1-5%",
IF(Sales_Trans_2[[#This Row],[Discount_Pct]]&lt;=10,"6-10%",
IF(Sales_Trans_2[[#This Row],[Discount_Pct]]&lt;=15,"11-15%","&gt;15%"))))</f>
        <v>0%</v>
      </c>
    </row>
    <row r="698" spans="1:32" x14ac:dyDescent="0.25">
      <c r="A698" t="s">
        <v>3177</v>
      </c>
      <c r="B698" s="10">
        <v>46020</v>
      </c>
      <c r="C698" t="s">
        <v>2106</v>
      </c>
      <c r="D698" t="s">
        <v>264</v>
      </c>
      <c r="E698" t="s">
        <v>1893</v>
      </c>
      <c r="F698" t="s">
        <v>2601</v>
      </c>
      <c r="G698">
        <v>4</v>
      </c>
      <c r="H698">
        <v>383.51</v>
      </c>
      <c r="I698">
        <v>0</v>
      </c>
      <c r="J698">
        <v>0</v>
      </c>
      <c r="K698">
        <v>1534.04</v>
      </c>
      <c r="L698">
        <v>1143.5999999999999</v>
      </c>
      <c r="M698">
        <v>390.44</v>
      </c>
      <c r="N698" t="s">
        <v>40</v>
      </c>
      <c r="O698" t="s">
        <v>24</v>
      </c>
      <c r="P698" t="s">
        <v>25</v>
      </c>
      <c r="Q698">
        <v>0.70138888888888884</v>
      </c>
      <c r="R698" t="s">
        <v>49</v>
      </c>
      <c r="S698" t="s">
        <v>4702</v>
      </c>
      <c r="T698" t="s">
        <v>4703</v>
      </c>
      <c r="U698">
        <v>383.51</v>
      </c>
      <c r="V698" t="s">
        <v>5592</v>
      </c>
      <c r="W698" t="s">
        <v>4968</v>
      </c>
      <c r="X698" t="s">
        <v>5286</v>
      </c>
      <c r="Y698" t="s">
        <v>4966</v>
      </c>
      <c r="Z698" t="s">
        <v>5269</v>
      </c>
      <c r="AA698" t="s">
        <v>4992</v>
      </c>
      <c r="AB698">
        <f>YEAR(Sales_Trans_2[[#This Row],[Transaction_Date]])</f>
        <v>2025</v>
      </c>
      <c r="AC698" t="str">
        <f>TEXT(Sales_Trans_2[[#This Row],[Transaction_Date]],"mmm")</f>
        <v>Dec</v>
      </c>
      <c r="AD698">
        <f>MONTH(Sales_Trans_2[[#This Row],[Transaction_Date]])</f>
        <v>12</v>
      </c>
      <c r="AE698" s="19">
        <f>IFERROR(Sales_Trans_2[[#This Row],[Profit]]/Sales_Trans_2[[#This Row],[Sales_Amount]],0)</f>
        <v>0.25451748324685147</v>
      </c>
      <c r="AF698" s="20" t="str">
        <f>IF(Sales_Trans_2[[#This Row],[Discount_Pct]]=0,"0%",
IF(Sales_Trans_2[[#This Row],[Discount_Pct]]&lt;=5,"1-5%",
IF(Sales_Trans_2[[#This Row],[Discount_Pct]]&lt;=10,"6-10%",
IF(Sales_Trans_2[[#This Row],[Discount_Pct]]&lt;=15,"11-15%","&gt;15%"))))</f>
        <v>0%</v>
      </c>
    </row>
    <row r="699" spans="1:32" x14ac:dyDescent="0.25">
      <c r="A699" t="s">
        <v>93</v>
      </c>
      <c r="B699" s="10">
        <v>46329</v>
      </c>
      <c r="C699" t="s">
        <v>94</v>
      </c>
      <c r="D699" t="s">
        <v>95</v>
      </c>
      <c r="E699" t="s">
        <v>96</v>
      </c>
      <c r="F699" t="s">
        <v>97</v>
      </c>
      <c r="G699">
        <v>2</v>
      </c>
      <c r="H699">
        <v>522.78</v>
      </c>
      <c r="I699">
        <v>0</v>
      </c>
      <c r="J699">
        <v>0</v>
      </c>
      <c r="K699">
        <v>1045.56</v>
      </c>
      <c r="L699">
        <v>791.74</v>
      </c>
      <c r="M699">
        <v>253.82</v>
      </c>
      <c r="N699" t="s">
        <v>47</v>
      </c>
      <c r="O699" t="s">
        <v>24</v>
      </c>
      <c r="P699" t="s">
        <v>25</v>
      </c>
      <c r="Q699">
        <v>0.66597222222222219</v>
      </c>
      <c r="R699" t="s">
        <v>49</v>
      </c>
      <c r="S699" t="s">
        <v>4937</v>
      </c>
      <c r="T699" t="s">
        <v>4930</v>
      </c>
      <c r="U699">
        <v>522.78</v>
      </c>
      <c r="V699" t="s">
        <v>5607</v>
      </c>
      <c r="W699" t="s">
        <v>4964</v>
      </c>
      <c r="X699" t="s">
        <v>5533</v>
      </c>
      <c r="Y699" t="s">
        <v>4966</v>
      </c>
      <c r="Z699" t="s">
        <v>5534</v>
      </c>
      <c r="AA699" t="s">
        <v>4992</v>
      </c>
      <c r="AB699">
        <f>YEAR(Sales_Trans_2[[#This Row],[Transaction_Date]])</f>
        <v>2026</v>
      </c>
      <c r="AC699" t="str">
        <f>TEXT(Sales_Trans_2[[#This Row],[Transaction_Date]],"mmm")</f>
        <v>Nov</v>
      </c>
      <c r="AD699">
        <f>MONTH(Sales_Trans_2[[#This Row],[Transaction_Date]])</f>
        <v>11</v>
      </c>
      <c r="AE699" s="19">
        <f>IFERROR(Sales_Trans_2[[#This Row],[Profit]]/Sales_Trans_2[[#This Row],[Sales_Amount]],0)</f>
        <v>0.24275986074448144</v>
      </c>
      <c r="AF699" s="20" t="str">
        <f>IF(Sales_Trans_2[[#This Row],[Discount_Pct]]=0,"0%",
IF(Sales_Trans_2[[#This Row],[Discount_Pct]]&lt;=5,"1-5%",
IF(Sales_Trans_2[[#This Row],[Discount_Pct]]&lt;=10,"6-10%",
IF(Sales_Trans_2[[#This Row],[Discount_Pct]]&lt;=15,"11-15%","&gt;15%"))))</f>
        <v>0%</v>
      </c>
    </row>
    <row r="700" spans="1:32" x14ac:dyDescent="0.25">
      <c r="A700" t="s">
        <v>2218</v>
      </c>
      <c r="B700" s="10">
        <v>45912</v>
      </c>
      <c r="C700" t="s">
        <v>58</v>
      </c>
      <c r="D700" t="s">
        <v>52</v>
      </c>
      <c r="E700" t="s">
        <v>1081</v>
      </c>
      <c r="F700" t="s">
        <v>1082</v>
      </c>
      <c r="G700">
        <v>4</v>
      </c>
      <c r="H700">
        <v>347.33</v>
      </c>
      <c r="I700">
        <v>0</v>
      </c>
      <c r="J700">
        <v>0</v>
      </c>
      <c r="K700">
        <v>1389.32</v>
      </c>
      <c r="L700">
        <v>984.48</v>
      </c>
      <c r="M700">
        <v>404.84</v>
      </c>
      <c r="N700" t="s">
        <v>4971</v>
      </c>
      <c r="O700" t="s">
        <v>24</v>
      </c>
      <c r="P700" t="s">
        <v>25</v>
      </c>
      <c r="Q700">
        <v>0.61250000000000004</v>
      </c>
      <c r="R700" t="s">
        <v>49</v>
      </c>
      <c r="S700" t="s">
        <v>4701</v>
      </c>
      <c r="T700" t="s">
        <v>4672</v>
      </c>
      <c r="U700">
        <v>313.47000000000003</v>
      </c>
      <c r="V700" t="s">
        <v>5624</v>
      </c>
      <c r="W700" t="s">
        <v>4958</v>
      </c>
      <c r="X700" t="s">
        <v>5597</v>
      </c>
      <c r="Y700" t="s">
        <v>5011</v>
      </c>
      <c r="Z700" t="s">
        <v>5598</v>
      </c>
      <c r="AA700" t="s">
        <v>4992</v>
      </c>
      <c r="AB700">
        <f>YEAR(Sales_Trans_2[[#This Row],[Transaction_Date]])</f>
        <v>2025</v>
      </c>
      <c r="AC700" t="str">
        <f>TEXT(Sales_Trans_2[[#This Row],[Transaction_Date]],"mmm")</f>
        <v>Sep</v>
      </c>
      <c r="AD700">
        <f>MONTH(Sales_Trans_2[[#This Row],[Transaction_Date]])</f>
        <v>9</v>
      </c>
      <c r="AE700" s="19">
        <f>IFERROR(Sales_Trans_2[[#This Row],[Profit]]/Sales_Trans_2[[#This Row],[Sales_Amount]],0)</f>
        <v>0.29139435119338958</v>
      </c>
      <c r="AF700" s="20" t="str">
        <f>IF(Sales_Trans_2[[#This Row],[Discount_Pct]]=0,"0%",
IF(Sales_Trans_2[[#This Row],[Discount_Pct]]&lt;=5,"1-5%",
IF(Sales_Trans_2[[#This Row],[Discount_Pct]]&lt;=10,"6-10%",
IF(Sales_Trans_2[[#This Row],[Discount_Pct]]&lt;=15,"11-15%","&gt;15%"))))</f>
        <v>0%</v>
      </c>
    </row>
    <row r="701" spans="1:32" x14ac:dyDescent="0.25">
      <c r="A701" t="s">
        <v>3961</v>
      </c>
      <c r="B701" s="10">
        <v>46176</v>
      </c>
      <c r="C701" t="s">
        <v>1265</v>
      </c>
      <c r="D701" t="s">
        <v>384</v>
      </c>
      <c r="E701" t="s">
        <v>514</v>
      </c>
      <c r="F701" t="s">
        <v>515</v>
      </c>
      <c r="G701">
        <v>5</v>
      </c>
      <c r="H701">
        <v>389.61</v>
      </c>
      <c r="I701">
        <v>0</v>
      </c>
      <c r="J701">
        <v>0</v>
      </c>
      <c r="K701">
        <v>1948.05</v>
      </c>
      <c r="L701">
        <v>1680.35</v>
      </c>
      <c r="M701">
        <v>267.7</v>
      </c>
      <c r="N701" t="s">
        <v>47</v>
      </c>
      <c r="O701" t="s">
        <v>24</v>
      </c>
      <c r="P701" t="s">
        <v>25</v>
      </c>
      <c r="Q701">
        <v>0.71875</v>
      </c>
      <c r="R701" t="s">
        <v>49</v>
      </c>
      <c r="S701" t="s">
        <v>4835</v>
      </c>
      <c r="T701" t="s">
        <v>4828</v>
      </c>
      <c r="U701">
        <v>389.61</v>
      </c>
      <c r="V701" t="s">
        <v>5657</v>
      </c>
      <c r="W701" t="s">
        <v>4968</v>
      </c>
      <c r="X701" t="s">
        <v>5501</v>
      </c>
      <c r="Y701" t="s">
        <v>5011</v>
      </c>
      <c r="Z701" t="s">
        <v>5265</v>
      </c>
      <c r="AA701" t="s">
        <v>4992</v>
      </c>
      <c r="AB701">
        <f>YEAR(Sales_Trans_2[[#This Row],[Transaction_Date]])</f>
        <v>2026</v>
      </c>
      <c r="AC701" t="str">
        <f>TEXT(Sales_Trans_2[[#This Row],[Transaction_Date]],"mmm")</f>
        <v>Jun</v>
      </c>
      <c r="AD701">
        <f>MONTH(Sales_Trans_2[[#This Row],[Transaction_Date]])</f>
        <v>6</v>
      </c>
      <c r="AE701" s="19">
        <f>IFERROR(Sales_Trans_2[[#This Row],[Profit]]/Sales_Trans_2[[#This Row],[Sales_Amount]],0)</f>
        <v>0.13741947075280408</v>
      </c>
      <c r="AF701" s="20" t="str">
        <f>IF(Sales_Trans_2[[#This Row],[Discount_Pct]]=0,"0%",
IF(Sales_Trans_2[[#This Row],[Discount_Pct]]&lt;=5,"1-5%",
IF(Sales_Trans_2[[#This Row],[Discount_Pct]]&lt;=10,"6-10%",
IF(Sales_Trans_2[[#This Row],[Discount_Pct]]&lt;=15,"11-15%","&gt;15%"))))</f>
        <v>0%</v>
      </c>
    </row>
    <row r="702" spans="1:32" x14ac:dyDescent="0.25">
      <c r="A702" t="s">
        <v>1864</v>
      </c>
      <c r="B702" s="10">
        <v>46145</v>
      </c>
      <c r="C702" t="s">
        <v>1577</v>
      </c>
      <c r="D702" t="s">
        <v>905</v>
      </c>
      <c r="E702" t="s">
        <v>1385</v>
      </c>
      <c r="F702" t="s">
        <v>1865</v>
      </c>
      <c r="G702">
        <v>7</v>
      </c>
      <c r="H702">
        <v>527.84</v>
      </c>
      <c r="I702">
        <v>0</v>
      </c>
      <c r="J702">
        <v>0</v>
      </c>
      <c r="K702">
        <v>3694.88</v>
      </c>
      <c r="L702">
        <v>2783.83</v>
      </c>
      <c r="M702">
        <v>911.05</v>
      </c>
      <c r="N702" t="s">
        <v>23</v>
      </c>
      <c r="O702" t="s">
        <v>24</v>
      </c>
      <c r="P702" t="s">
        <v>25</v>
      </c>
      <c r="Q702">
        <v>0.49930555555555556</v>
      </c>
      <c r="R702" t="s">
        <v>49</v>
      </c>
      <c r="S702" t="s">
        <v>4686</v>
      </c>
      <c r="T702" t="s">
        <v>4672</v>
      </c>
      <c r="U702">
        <v>464.41</v>
      </c>
      <c r="V702" t="s">
        <v>5662</v>
      </c>
      <c r="W702" t="s">
        <v>4958</v>
      </c>
      <c r="X702" t="s">
        <v>5448</v>
      </c>
      <c r="Y702" t="s">
        <v>4970</v>
      </c>
      <c r="Z702" t="s">
        <v>5358</v>
      </c>
      <c r="AA702" t="s">
        <v>5163</v>
      </c>
      <c r="AB702">
        <f>YEAR(Sales_Trans_2[[#This Row],[Transaction_Date]])</f>
        <v>2026</v>
      </c>
      <c r="AC702" t="str">
        <f>TEXT(Sales_Trans_2[[#This Row],[Transaction_Date]],"mmm")</f>
        <v>May</v>
      </c>
      <c r="AD702">
        <f>MONTH(Sales_Trans_2[[#This Row],[Transaction_Date]])</f>
        <v>5</v>
      </c>
      <c r="AE702" s="19">
        <f>IFERROR(Sales_Trans_2[[#This Row],[Profit]]/Sales_Trans_2[[#This Row],[Sales_Amount]],0)</f>
        <v>0.24657093058502574</v>
      </c>
      <c r="AF702" s="20" t="str">
        <f>IF(Sales_Trans_2[[#This Row],[Discount_Pct]]=0,"0%",
IF(Sales_Trans_2[[#This Row],[Discount_Pct]]&lt;=5,"1-5%",
IF(Sales_Trans_2[[#This Row],[Discount_Pct]]&lt;=10,"6-10%",
IF(Sales_Trans_2[[#This Row],[Discount_Pct]]&lt;=15,"11-15%","&gt;15%"))))</f>
        <v>0%</v>
      </c>
    </row>
    <row r="703" spans="1:32" x14ac:dyDescent="0.25">
      <c r="A703" t="s">
        <v>2579</v>
      </c>
      <c r="B703" s="10">
        <v>46021</v>
      </c>
      <c r="C703" t="s">
        <v>342</v>
      </c>
      <c r="D703" t="s">
        <v>543</v>
      </c>
      <c r="E703" t="s">
        <v>1081</v>
      </c>
      <c r="F703" t="s">
        <v>1082</v>
      </c>
      <c r="G703">
        <v>8</v>
      </c>
      <c r="H703">
        <v>431.54</v>
      </c>
      <c r="I703">
        <v>0</v>
      </c>
      <c r="J703">
        <v>0</v>
      </c>
      <c r="K703">
        <v>3452.32</v>
      </c>
      <c r="L703">
        <v>2205.36</v>
      </c>
      <c r="M703">
        <v>1246.96</v>
      </c>
      <c r="N703" t="s">
        <v>47</v>
      </c>
      <c r="O703" t="s">
        <v>24</v>
      </c>
      <c r="P703" t="s">
        <v>25</v>
      </c>
      <c r="Q703">
        <v>0.78888888888888886</v>
      </c>
      <c r="R703" t="s">
        <v>49</v>
      </c>
      <c r="S703" t="s">
        <v>4793</v>
      </c>
      <c r="T703" t="s">
        <v>4776</v>
      </c>
      <c r="U703">
        <v>386.17</v>
      </c>
      <c r="V703" t="s">
        <v>5174</v>
      </c>
      <c r="W703" t="s">
        <v>4958</v>
      </c>
      <c r="X703" t="s">
        <v>5597</v>
      </c>
      <c r="Y703" t="s">
        <v>5011</v>
      </c>
      <c r="Z703" t="s">
        <v>5598</v>
      </c>
      <c r="AA703" t="s">
        <v>4992</v>
      </c>
      <c r="AB703">
        <f>YEAR(Sales_Trans_2[[#This Row],[Transaction_Date]])</f>
        <v>2025</v>
      </c>
      <c r="AC703" t="str">
        <f>TEXT(Sales_Trans_2[[#This Row],[Transaction_Date]],"mmm")</f>
        <v>Dec</v>
      </c>
      <c r="AD703">
        <f>MONTH(Sales_Trans_2[[#This Row],[Transaction_Date]])</f>
        <v>12</v>
      </c>
      <c r="AE703" s="19">
        <f>IFERROR(Sales_Trans_2[[#This Row],[Profit]]/Sales_Trans_2[[#This Row],[Sales_Amount]],0)</f>
        <v>0.36119479074940908</v>
      </c>
      <c r="AF703" s="20" t="str">
        <f>IF(Sales_Trans_2[[#This Row],[Discount_Pct]]=0,"0%",
IF(Sales_Trans_2[[#This Row],[Discount_Pct]]&lt;=5,"1-5%",
IF(Sales_Trans_2[[#This Row],[Discount_Pct]]&lt;=10,"6-10%",
IF(Sales_Trans_2[[#This Row],[Discount_Pct]]&lt;=15,"11-15%","&gt;15%"))))</f>
        <v>0%</v>
      </c>
    </row>
    <row r="704" spans="1:32" x14ac:dyDescent="0.25">
      <c r="A704" t="s">
        <v>3287</v>
      </c>
      <c r="B704" s="10">
        <v>46048</v>
      </c>
      <c r="C704" t="s">
        <v>3288</v>
      </c>
      <c r="D704" t="s">
        <v>1112</v>
      </c>
      <c r="E704" t="s">
        <v>675</v>
      </c>
      <c r="F704" t="s">
        <v>601</v>
      </c>
      <c r="G704">
        <v>4</v>
      </c>
      <c r="H704">
        <v>360.52</v>
      </c>
      <c r="I704">
        <v>0</v>
      </c>
      <c r="J704">
        <v>0</v>
      </c>
      <c r="K704">
        <v>1442.08</v>
      </c>
      <c r="L704">
        <v>1297.92</v>
      </c>
      <c r="M704">
        <v>144.16</v>
      </c>
      <c r="N704" t="s">
        <v>133</v>
      </c>
      <c r="O704" t="s">
        <v>24</v>
      </c>
      <c r="P704" t="s">
        <v>25</v>
      </c>
      <c r="Q704">
        <v>0.68402777777777779</v>
      </c>
      <c r="R704" t="s">
        <v>49</v>
      </c>
      <c r="S704" t="s">
        <v>4904</v>
      </c>
      <c r="T704" t="s">
        <v>4887</v>
      </c>
      <c r="U704">
        <v>360.52</v>
      </c>
      <c r="V704" t="s">
        <v>5727</v>
      </c>
      <c r="W704" t="s">
        <v>4964</v>
      </c>
      <c r="X704" t="s">
        <v>5209</v>
      </c>
      <c r="Y704" t="s">
        <v>4966</v>
      </c>
      <c r="Z704" t="s">
        <v>5486</v>
      </c>
      <c r="AA704" t="s">
        <v>4992</v>
      </c>
      <c r="AB704">
        <f>YEAR(Sales_Trans_2[[#This Row],[Transaction_Date]])</f>
        <v>2026</v>
      </c>
      <c r="AC704" t="str">
        <f>TEXT(Sales_Trans_2[[#This Row],[Transaction_Date]],"mmm")</f>
        <v>Jan</v>
      </c>
      <c r="AD704">
        <f>MONTH(Sales_Trans_2[[#This Row],[Transaction_Date]])</f>
        <v>1</v>
      </c>
      <c r="AE704" s="19">
        <f>IFERROR(Sales_Trans_2[[#This Row],[Profit]]/Sales_Trans_2[[#This Row],[Sales_Amount]],0)</f>
        <v>9.9966714745367807E-2</v>
      </c>
      <c r="AF704" s="20" t="str">
        <f>IF(Sales_Trans_2[[#This Row],[Discount_Pct]]=0,"0%",
IF(Sales_Trans_2[[#This Row],[Discount_Pct]]&lt;=5,"1-5%",
IF(Sales_Trans_2[[#This Row],[Discount_Pct]]&lt;=10,"6-10%",
IF(Sales_Trans_2[[#This Row],[Discount_Pct]]&lt;=15,"11-15%","&gt;15%"))))</f>
        <v>0%</v>
      </c>
    </row>
    <row r="705" spans="1:32" x14ac:dyDescent="0.25">
      <c r="A705" t="s">
        <v>3351</v>
      </c>
      <c r="B705" s="10">
        <v>46055</v>
      </c>
      <c r="C705" t="s">
        <v>2501</v>
      </c>
      <c r="D705" t="s">
        <v>459</v>
      </c>
      <c r="E705" t="s">
        <v>465</v>
      </c>
      <c r="F705" t="s">
        <v>160</v>
      </c>
      <c r="G705">
        <v>2</v>
      </c>
      <c r="H705">
        <v>71.290000000000006</v>
      </c>
      <c r="I705">
        <v>0</v>
      </c>
      <c r="J705">
        <v>0</v>
      </c>
      <c r="K705">
        <v>142.58000000000001</v>
      </c>
      <c r="L705">
        <v>118.74</v>
      </c>
      <c r="M705">
        <v>23.84</v>
      </c>
      <c r="N705" t="s">
        <v>40</v>
      </c>
      <c r="O705" t="s">
        <v>24</v>
      </c>
      <c r="P705" t="s">
        <v>25</v>
      </c>
      <c r="Q705">
        <v>0.70694444444444449</v>
      </c>
      <c r="R705" t="s">
        <v>49</v>
      </c>
      <c r="S705" t="s">
        <v>4838</v>
      </c>
      <c r="T705" t="s">
        <v>4828</v>
      </c>
      <c r="U705">
        <v>71.290000000000006</v>
      </c>
      <c r="V705" t="s">
        <v>5743</v>
      </c>
      <c r="W705" t="s">
        <v>4968</v>
      </c>
      <c r="X705" t="s">
        <v>5744</v>
      </c>
      <c r="Y705" t="s">
        <v>4960</v>
      </c>
      <c r="Z705" t="s">
        <v>4991</v>
      </c>
      <c r="AA705" t="s">
        <v>4992</v>
      </c>
      <c r="AB705">
        <f>YEAR(Sales_Trans_2[[#This Row],[Transaction_Date]])</f>
        <v>2026</v>
      </c>
      <c r="AC705" t="str">
        <f>TEXT(Sales_Trans_2[[#This Row],[Transaction_Date]],"mmm")</f>
        <v>Feb</v>
      </c>
      <c r="AD705">
        <f>MONTH(Sales_Trans_2[[#This Row],[Transaction_Date]])</f>
        <v>2</v>
      </c>
      <c r="AE705" s="19">
        <f>IFERROR(Sales_Trans_2[[#This Row],[Profit]]/Sales_Trans_2[[#This Row],[Sales_Amount]],0)</f>
        <v>0.16720437649039135</v>
      </c>
      <c r="AF705" s="20" t="str">
        <f>IF(Sales_Trans_2[[#This Row],[Discount_Pct]]=0,"0%",
IF(Sales_Trans_2[[#This Row],[Discount_Pct]]&lt;=5,"1-5%",
IF(Sales_Trans_2[[#This Row],[Discount_Pct]]&lt;=10,"6-10%",
IF(Sales_Trans_2[[#This Row],[Discount_Pct]]&lt;=15,"11-15%","&gt;15%"))))</f>
        <v>0%</v>
      </c>
    </row>
    <row r="706" spans="1:32" x14ac:dyDescent="0.25">
      <c r="A706" t="s">
        <v>3161</v>
      </c>
      <c r="B706" s="10">
        <v>45820</v>
      </c>
      <c r="C706" t="s">
        <v>2362</v>
      </c>
      <c r="D706" t="s">
        <v>2085</v>
      </c>
      <c r="E706" t="s">
        <v>791</v>
      </c>
      <c r="F706" t="s">
        <v>1968</v>
      </c>
      <c r="G706">
        <v>5</v>
      </c>
      <c r="H706">
        <v>392.68</v>
      </c>
      <c r="I706">
        <v>0</v>
      </c>
      <c r="J706">
        <v>0</v>
      </c>
      <c r="K706">
        <v>2257.91</v>
      </c>
      <c r="L706">
        <v>1595.25</v>
      </c>
      <c r="M706">
        <v>662.66</v>
      </c>
      <c r="N706" t="s">
        <v>47</v>
      </c>
      <c r="O706" t="s">
        <v>24</v>
      </c>
      <c r="P706" t="s">
        <v>25</v>
      </c>
      <c r="Q706">
        <v>0.74513888888888891</v>
      </c>
      <c r="R706" t="s">
        <v>27</v>
      </c>
      <c r="S706" t="s">
        <v>4670</v>
      </c>
      <c r="T706" t="s">
        <v>4805</v>
      </c>
      <c r="U706">
        <v>392.68</v>
      </c>
      <c r="V706" t="s">
        <v>5779</v>
      </c>
      <c r="W706" t="s">
        <v>4968</v>
      </c>
      <c r="X706" t="s">
        <v>5647</v>
      </c>
      <c r="Y706" t="s">
        <v>4966</v>
      </c>
      <c r="Z706" t="s">
        <v>5587</v>
      </c>
      <c r="AA706" t="s">
        <v>4992</v>
      </c>
      <c r="AB706">
        <f>YEAR(Sales_Trans_2[[#This Row],[Transaction_Date]])</f>
        <v>2025</v>
      </c>
      <c r="AC706" t="str">
        <f>TEXT(Sales_Trans_2[[#This Row],[Transaction_Date]],"mmm")</f>
        <v>Jun</v>
      </c>
      <c r="AD706">
        <f>MONTH(Sales_Trans_2[[#This Row],[Transaction_Date]])</f>
        <v>6</v>
      </c>
      <c r="AE706" s="19">
        <f>IFERROR(Sales_Trans_2[[#This Row],[Profit]]/Sales_Trans_2[[#This Row],[Sales_Amount]],0)</f>
        <v>0.2934837969626779</v>
      </c>
      <c r="AF706" s="20" t="str">
        <f>IF(Sales_Trans_2[[#This Row],[Discount_Pct]]=0,"0%",
IF(Sales_Trans_2[[#This Row],[Discount_Pct]]&lt;=5,"1-5%",
IF(Sales_Trans_2[[#This Row],[Discount_Pct]]&lt;=10,"6-10%",
IF(Sales_Trans_2[[#This Row],[Discount_Pct]]&lt;=15,"11-15%","&gt;15%"))))</f>
        <v>0%</v>
      </c>
    </row>
    <row r="707" spans="1:32" x14ac:dyDescent="0.25">
      <c r="A707" t="s">
        <v>3534</v>
      </c>
      <c r="B707" s="10">
        <v>45759</v>
      </c>
      <c r="C707" t="s">
        <v>2249</v>
      </c>
      <c r="D707" t="s">
        <v>978</v>
      </c>
      <c r="E707" t="s">
        <v>825</v>
      </c>
      <c r="F707" t="s">
        <v>826</v>
      </c>
      <c r="G707">
        <v>3</v>
      </c>
      <c r="H707">
        <v>130.09</v>
      </c>
      <c r="I707">
        <v>0</v>
      </c>
      <c r="J707">
        <v>0</v>
      </c>
      <c r="K707">
        <v>390.27</v>
      </c>
      <c r="L707">
        <v>337.86</v>
      </c>
      <c r="M707">
        <v>52.41</v>
      </c>
      <c r="N707" t="s">
        <v>68</v>
      </c>
      <c r="O707" t="s">
        <v>24</v>
      </c>
      <c r="P707" t="s">
        <v>25</v>
      </c>
      <c r="Q707">
        <v>0.42777777777777776</v>
      </c>
      <c r="R707" t="s">
        <v>49</v>
      </c>
      <c r="S707" t="s">
        <v>4736</v>
      </c>
      <c r="T707" t="s">
        <v>4729</v>
      </c>
      <c r="U707">
        <v>130.09</v>
      </c>
      <c r="V707" t="s">
        <v>5787</v>
      </c>
      <c r="W707" t="s">
        <v>4968</v>
      </c>
      <c r="X707" t="s">
        <v>4969</v>
      </c>
      <c r="Y707" t="s">
        <v>4970</v>
      </c>
      <c r="Z707" t="s">
        <v>5271</v>
      </c>
      <c r="AA707" t="s">
        <v>5163</v>
      </c>
      <c r="AB707">
        <f>YEAR(Sales_Trans_2[[#This Row],[Transaction_Date]])</f>
        <v>2025</v>
      </c>
      <c r="AC707" t="str">
        <f>TEXT(Sales_Trans_2[[#This Row],[Transaction_Date]],"mmm")</f>
        <v>Apr</v>
      </c>
      <c r="AD707">
        <f>MONTH(Sales_Trans_2[[#This Row],[Transaction_Date]])</f>
        <v>4</v>
      </c>
      <c r="AE707" s="19">
        <f>IFERROR(Sales_Trans_2[[#This Row],[Profit]]/Sales_Trans_2[[#This Row],[Sales_Amount]],0)</f>
        <v>0.13429164424629103</v>
      </c>
      <c r="AF707" s="20" t="str">
        <f>IF(Sales_Trans_2[[#This Row],[Discount_Pct]]=0,"0%",
IF(Sales_Trans_2[[#This Row],[Discount_Pct]]&lt;=5,"1-5%",
IF(Sales_Trans_2[[#This Row],[Discount_Pct]]&lt;=10,"6-10%",
IF(Sales_Trans_2[[#This Row],[Discount_Pct]]&lt;=15,"11-15%","&gt;15%"))))</f>
        <v>0%</v>
      </c>
    </row>
    <row r="708" spans="1:32" x14ac:dyDescent="0.25">
      <c r="A708" t="s">
        <v>2423</v>
      </c>
      <c r="B708" s="10">
        <v>45990</v>
      </c>
      <c r="C708" t="s">
        <v>1384</v>
      </c>
      <c r="D708" t="s">
        <v>2135</v>
      </c>
      <c r="E708" t="s">
        <v>1081</v>
      </c>
      <c r="F708" t="s">
        <v>1082</v>
      </c>
      <c r="G708">
        <v>3</v>
      </c>
      <c r="H708">
        <v>70.650000000000006</v>
      </c>
      <c r="I708">
        <v>0</v>
      </c>
      <c r="J708">
        <v>0</v>
      </c>
      <c r="K708">
        <v>243.74</v>
      </c>
      <c r="L708">
        <v>173.67</v>
      </c>
      <c r="M708">
        <v>70.069999999999993</v>
      </c>
      <c r="N708" t="s">
        <v>4971</v>
      </c>
      <c r="O708" t="s">
        <v>345</v>
      </c>
      <c r="P708" t="s">
        <v>25</v>
      </c>
      <c r="Q708">
        <v>0.73472222222222228</v>
      </c>
      <c r="R708" t="s">
        <v>27</v>
      </c>
      <c r="S708" t="s">
        <v>4748</v>
      </c>
      <c r="T708" t="s">
        <v>4729</v>
      </c>
      <c r="U708">
        <v>68.95</v>
      </c>
      <c r="V708" t="s">
        <v>5044</v>
      </c>
      <c r="W708" t="s">
        <v>4958</v>
      </c>
      <c r="X708" t="s">
        <v>5597</v>
      </c>
      <c r="Y708" t="s">
        <v>5011</v>
      </c>
      <c r="Z708" t="s">
        <v>5598</v>
      </c>
      <c r="AA708" t="s">
        <v>4992</v>
      </c>
      <c r="AB708">
        <f>YEAR(Sales_Trans_2[[#This Row],[Transaction_Date]])</f>
        <v>2025</v>
      </c>
      <c r="AC708" t="str">
        <f>TEXT(Sales_Trans_2[[#This Row],[Transaction_Date]],"mmm")</f>
        <v>Nov</v>
      </c>
      <c r="AD708">
        <f>MONTH(Sales_Trans_2[[#This Row],[Transaction_Date]])</f>
        <v>11</v>
      </c>
      <c r="AE708" s="19">
        <f>IFERROR(Sales_Trans_2[[#This Row],[Profit]]/Sales_Trans_2[[#This Row],[Sales_Amount]],0)</f>
        <v>0.28747846065479604</v>
      </c>
      <c r="AF708" s="20" t="str">
        <f>IF(Sales_Trans_2[[#This Row],[Discount_Pct]]=0,"0%",
IF(Sales_Trans_2[[#This Row],[Discount_Pct]]&lt;=5,"1-5%",
IF(Sales_Trans_2[[#This Row],[Discount_Pct]]&lt;=10,"6-10%",
IF(Sales_Trans_2[[#This Row],[Discount_Pct]]&lt;=15,"11-15%","&gt;15%"))))</f>
        <v>0%</v>
      </c>
    </row>
    <row r="709" spans="1:32" x14ac:dyDescent="0.25">
      <c r="A709" t="s">
        <v>3455</v>
      </c>
      <c r="B709" s="10">
        <v>45990</v>
      </c>
      <c r="C709" t="s">
        <v>2246</v>
      </c>
      <c r="D709" t="s">
        <v>89</v>
      </c>
      <c r="E709" t="s">
        <v>465</v>
      </c>
      <c r="F709" t="s">
        <v>466</v>
      </c>
      <c r="G709">
        <v>4</v>
      </c>
      <c r="H709">
        <v>38.659999999999997</v>
      </c>
      <c r="I709">
        <v>0</v>
      </c>
      <c r="J709">
        <v>0</v>
      </c>
      <c r="K709">
        <v>177.84</v>
      </c>
      <c r="L709">
        <v>129.6</v>
      </c>
      <c r="M709">
        <v>48.24</v>
      </c>
      <c r="N709" t="s">
        <v>133</v>
      </c>
      <c r="O709" t="s">
        <v>24</v>
      </c>
      <c r="P709" t="s">
        <v>25</v>
      </c>
      <c r="Q709">
        <v>0.60347222222222219</v>
      </c>
      <c r="R709" t="s">
        <v>27</v>
      </c>
      <c r="S709" t="s">
        <v>4695</v>
      </c>
      <c r="T709" t="s">
        <v>4672</v>
      </c>
      <c r="U709">
        <v>38.659999999999997</v>
      </c>
      <c r="V709" t="s">
        <v>5809</v>
      </c>
      <c r="W709" t="s">
        <v>4968</v>
      </c>
      <c r="X709" t="s">
        <v>4988</v>
      </c>
      <c r="Y709" t="s">
        <v>4966</v>
      </c>
      <c r="Z709" t="s">
        <v>4991</v>
      </c>
      <c r="AA709" t="s">
        <v>4992</v>
      </c>
      <c r="AB709">
        <f>YEAR(Sales_Trans_2[[#This Row],[Transaction_Date]])</f>
        <v>2025</v>
      </c>
      <c r="AC709" t="str">
        <f>TEXT(Sales_Trans_2[[#This Row],[Transaction_Date]],"mmm")</f>
        <v>Nov</v>
      </c>
      <c r="AD709">
        <f>MONTH(Sales_Trans_2[[#This Row],[Transaction_Date]])</f>
        <v>11</v>
      </c>
      <c r="AE709" s="19">
        <f>IFERROR(Sales_Trans_2[[#This Row],[Profit]]/Sales_Trans_2[[#This Row],[Sales_Amount]],0)</f>
        <v>0.27125506072874495</v>
      </c>
      <c r="AF709" s="20" t="str">
        <f>IF(Sales_Trans_2[[#This Row],[Discount_Pct]]=0,"0%",
IF(Sales_Trans_2[[#This Row],[Discount_Pct]]&lt;=5,"1-5%",
IF(Sales_Trans_2[[#This Row],[Discount_Pct]]&lt;=10,"6-10%",
IF(Sales_Trans_2[[#This Row],[Discount_Pct]]&lt;=15,"11-15%","&gt;15%"))))</f>
        <v>0%</v>
      </c>
    </row>
    <row r="710" spans="1:32" x14ac:dyDescent="0.25">
      <c r="A710" t="s">
        <v>463</v>
      </c>
      <c r="B710" s="10">
        <v>45981</v>
      </c>
      <c r="C710" t="s">
        <v>464</v>
      </c>
      <c r="D710" t="s">
        <v>20</v>
      </c>
      <c r="E710" t="s">
        <v>465</v>
      </c>
      <c r="F710" t="s">
        <v>466</v>
      </c>
      <c r="G710">
        <v>7</v>
      </c>
      <c r="H710">
        <v>456.66</v>
      </c>
      <c r="I710">
        <v>0</v>
      </c>
      <c r="J710">
        <v>0</v>
      </c>
      <c r="K710">
        <v>3196.62</v>
      </c>
      <c r="L710">
        <v>2237.48</v>
      </c>
      <c r="M710">
        <v>959.14</v>
      </c>
      <c r="N710" t="s">
        <v>133</v>
      </c>
      <c r="O710" t="s">
        <v>24</v>
      </c>
      <c r="P710" t="s">
        <v>25</v>
      </c>
      <c r="Q710">
        <v>0.78125</v>
      </c>
      <c r="R710" t="s">
        <v>49</v>
      </c>
      <c r="S710" t="s">
        <v>4928</v>
      </c>
      <c r="T710" t="s">
        <v>4908</v>
      </c>
      <c r="U710">
        <v>416.08</v>
      </c>
      <c r="V710" t="s">
        <v>5762</v>
      </c>
      <c r="W710" t="s">
        <v>4958</v>
      </c>
      <c r="X710" t="s">
        <v>4988</v>
      </c>
      <c r="Y710" t="s">
        <v>4966</v>
      </c>
      <c r="Z710" t="s">
        <v>4991</v>
      </c>
      <c r="AA710" t="s">
        <v>4992</v>
      </c>
      <c r="AB710">
        <f>YEAR(Sales_Trans_2[[#This Row],[Transaction_Date]])</f>
        <v>2025</v>
      </c>
      <c r="AC710" t="str">
        <f>TEXT(Sales_Trans_2[[#This Row],[Transaction_Date]],"mmm")</f>
        <v>Nov</v>
      </c>
      <c r="AD710">
        <f>MONTH(Sales_Trans_2[[#This Row],[Transaction_Date]])</f>
        <v>11</v>
      </c>
      <c r="AE710" s="19">
        <f>IFERROR(Sales_Trans_2[[#This Row],[Profit]]/Sales_Trans_2[[#This Row],[Sales_Amount]],0)</f>
        <v>0.30004817588577937</v>
      </c>
      <c r="AF710" s="20" t="str">
        <f>IF(Sales_Trans_2[[#This Row],[Discount_Pct]]=0,"0%",
IF(Sales_Trans_2[[#This Row],[Discount_Pct]]&lt;=5,"1-5%",
IF(Sales_Trans_2[[#This Row],[Discount_Pct]]&lt;=10,"6-10%",
IF(Sales_Trans_2[[#This Row],[Discount_Pct]]&lt;=15,"11-15%","&gt;15%"))))</f>
        <v>0%</v>
      </c>
    </row>
    <row r="711" spans="1:32" x14ac:dyDescent="0.25">
      <c r="A711" t="s">
        <v>4371</v>
      </c>
      <c r="B711" s="10">
        <v>45977</v>
      </c>
      <c r="C711" t="s">
        <v>1618</v>
      </c>
      <c r="D711" t="s">
        <v>622</v>
      </c>
      <c r="E711" t="s">
        <v>315</v>
      </c>
      <c r="F711" t="s">
        <v>316</v>
      </c>
      <c r="G711">
        <v>4</v>
      </c>
      <c r="H711">
        <v>327.08</v>
      </c>
      <c r="I711">
        <v>0</v>
      </c>
      <c r="J711">
        <v>0</v>
      </c>
      <c r="K711">
        <v>1504.57</v>
      </c>
      <c r="L711">
        <v>1098.44</v>
      </c>
      <c r="M711">
        <v>406.13</v>
      </c>
      <c r="N711" t="s">
        <v>4971</v>
      </c>
      <c r="O711" t="s">
        <v>24</v>
      </c>
      <c r="P711" t="s">
        <v>25</v>
      </c>
      <c r="Q711">
        <v>0.90138888888888891</v>
      </c>
      <c r="R711" t="s">
        <v>27</v>
      </c>
      <c r="S711" t="s">
        <v>4836</v>
      </c>
      <c r="T711" t="s">
        <v>4828</v>
      </c>
      <c r="U711">
        <v>327.08</v>
      </c>
      <c r="V711" t="s">
        <v>5029</v>
      </c>
      <c r="W711" t="s">
        <v>4968</v>
      </c>
      <c r="X711" t="s">
        <v>5233</v>
      </c>
      <c r="Y711" t="s">
        <v>5007</v>
      </c>
      <c r="Z711" t="s">
        <v>5257</v>
      </c>
      <c r="AA711" t="s">
        <v>4992</v>
      </c>
      <c r="AB711">
        <f>YEAR(Sales_Trans_2[[#This Row],[Transaction_Date]])</f>
        <v>2025</v>
      </c>
      <c r="AC711" t="str">
        <f>TEXT(Sales_Trans_2[[#This Row],[Transaction_Date]],"mmm")</f>
        <v>Nov</v>
      </c>
      <c r="AD711">
        <f>MONTH(Sales_Trans_2[[#This Row],[Transaction_Date]])</f>
        <v>11</v>
      </c>
      <c r="AE711" s="19">
        <f>IFERROR(Sales_Trans_2[[#This Row],[Profit]]/Sales_Trans_2[[#This Row],[Sales_Amount]],0)</f>
        <v>0.26993094372478516</v>
      </c>
      <c r="AF711" s="20" t="str">
        <f>IF(Sales_Trans_2[[#This Row],[Discount_Pct]]=0,"0%",
IF(Sales_Trans_2[[#This Row],[Discount_Pct]]&lt;=5,"1-5%",
IF(Sales_Trans_2[[#This Row],[Discount_Pct]]&lt;=10,"6-10%",
IF(Sales_Trans_2[[#This Row],[Discount_Pct]]&lt;=15,"11-15%","&gt;15%"))))</f>
        <v>0%</v>
      </c>
    </row>
    <row r="712" spans="1:32" x14ac:dyDescent="0.25">
      <c r="A712" t="s">
        <v>2846</v>
      </c>
      <c r="B712" s="10">
        <v>45941</v>
      </c>
      <c r="C712" t="s">
        <v>1332</v>
      </c>
      <c r="D712" t="s">
        <v>186</v>
      </c>
      <c r="E712" t="s">
        <v>887</v>
      </c>
      <c r="F712" t="s">
        <v>2847</v>
      </c>
      <c r="G712">
        <v>3</v>
      </c>
      <c r="H712">
        <v>217.42</v>
      </c>
      <c r="I712">
        <v>0</v>
      </c>
      <c r="J712">
        <v>0</v>
      </c>
      <c r="K712">
        <v>652.26</v>
      </c>
      <c r="L712">
        <v>531.09</v>
      </c>
      <c r="M712">
        <v>121.17</v>
      </c>
      <c r="N712" t="s">
        <v>23</v>
      </c>
      <c r="O712" t="s">
        <v>24</v>
      </c>
      <c r="P712" t="s">
        <v>25</v>
      </c>
      <c r="Q712">
        <v>0.84930555555555554</v>
      </c>
      <c r="R712" t="s">
        <v>49</v>
      </c>
      <c r="S712" t="s">
        <v>4724</v>
      </c>
      <c r="T712" t="s">
        <v>4703</v>
      </c>
      <c r="U712">
        <v>217.42</v>
      </c>
      <c r="V712" t="s">
        <v>5519</v>
      </c>
      <c r="W712" t="s">
        <v>4968</v>
      </c>
      <c r="X712" t="s">
        <v>5852</v>
      </c>
      <c r="Y712" t="s">
        <v>4977</v>
      </c>
      <c r="Z712" t="s">
        <v>5844</v>
      </c>
      <c r="AA712" t="s">
        <v>4992</v>
      </c>
      <c r="AB712">
        <f>YEAR(Sales_Trans_2[[#This Row],[Transaction_Date]])</f>
        <v>2025</v>
      </c>
      <c r="AC712" t="str">
        <f>TEXT(Sales_Trans_2[[#This Row],[Transaction_Date]],"mmm")</f>
        <v>Oct</v>
      </c>
      <c r="AD712">
        <f>MONTH(Sales_Trans_2[[#This Row],[Transaction_Date]])</f>
        <v>10</v>
      </c>
      <c r="AE712" s="19">
        <f>IFERROR(Sales_Trans_2[[#This Row],[Profit]]/Sales_Trans_2[[#This Row],[Sales_Amount]],0)</f>
        <v>0.18576947842884739</v>
      </c>
      <c r="AF712" s="20" t="str">
        <f>IF(Sales_Trans_2[[#This Row],[Discount_Pct]]=0,"0%",
IF(Sales_Trans_2[[#This Row],[Discount_Pct]]&lt;=5,"1-5%",
IF(Sales_Trans_2[[#This Row],[Discount_Pct]]&lt;=10,"6-10%",
IF(Sales_Trans_2[[#This Row],[Discount_Pct]]&lt;=15,"11-15%","&gt;15%"))))</f>
        <v>0%</v>
      </c>
    </row>
    <row r="713" spans="1:32" x14ac:dyDescent="0.25">
      <c r="A713" t="s">
        <v>4336</v>
      </c>
      <c r="B713" s="10">
        <v>45880</v>
      </c>
      <c r="C713" t="s">
        <v>1861</v>
      </c>
      <c r="D713" t="s">
        <v>1668</v>
      </c>
      <c r="E713" t="s">
        <v>715</v>
      </c>
      <c r="F713" t="s">
        <v>1908</v>
      </c>
      <c r="G713">
        <v>2</v>
      </c>
      <c r="H713">
        <v>242.22</v>
      </c>
      <c r="I713">
        <v>0</v>
      </c>
      <c r="J713">
        <v>0</v>
      </c>
      <c r="K713">
        <v>557.11</v>
      </c>
      <c r="L713">
        <v>372.08</v>
      </c>
      <c r="M713">
        <v>185.03</v>
      </c>
      <c r="N713" t="s">
        <v>4971</v>
      </c>
      <c r="O713" t="s">
        <v>24</v>
      </c>
      <c r="P713" t="s">
        <v>25</v>
      </c>
      <c r="Q713">
        <v>0.68958333333333333</v>
      </c>
      <c r="R713" t="s">
        <v>27</v>
      </c>
      <c r="S713" t="s">
        <v>4941</v>
      </c>
      <c r="T713" t="s">
        <v>4930</v>
      </c>
      <c r="U713">
        <v>242.22</v>
      </c>
      <c r="V713" t="s">
        <v>5813</v>
      </c>
      <c r="W713" t="s">
        <v>4968</v>
      </c>
      <c r="X713" t="s">
        <v>5206</v>
      </c>
      <c r="Y713" t="s">
        <v>4966</v>
      </c>
      <c r="Z713" t="s">
        <v>5438</v>
      </c>
      <c r="AA713" t="s">
        <v>4992</v>
      </c>
      <c r="AB713">
        <f>YEAR(Sales_Trans_2[[#This Row],[Transaction_Date]])</f>
        <v>2025</v>
      </c>
      <c r="AC713" t="str">
        <f>TEXT(Sales_Trans_2[[#This Row],[Transaction_Date]],"mmm")</f>
        <v>Aug</v>
      </c>
      <c r="AD713">
        <f>MONTH(Sales_Trans_2[[#This Row],[Transaction_Date]])</f>
        <v>8</v>
      </c>
      <c r="AE713" s="19">
        <f>IFERROR(Sales_Trans_2[[#This Row],[Profit]]/Sales_Trans_2[[#This Row],[Sales_Amount]],0)</f>
        <v>0.33212471504729768</v>
      </c>
      <c r="AF713" s="20" t="str">
        <f>IF(Sales_Trans_2[[#This Row],[Discount_Pct]]=0,"0%",
IF(Sales_Trans_2[[#This Row],[Discount_Pct]]&lt;=5,"1-5%",
IF(Sales_Trans_2[[#This Row],[Discount_Pct]]&lt;=10,"6-10%",
IF(Sales_Trans_2[[#This Row],[Discount_Pct]]&lt;=15,"11-15%","&gt;15%"))))</f>
        <v>0%</v>
      </c>
    </row>
    <row r="714" spans="1:32" x14ac:dyDescent="0.25">
      <c r="A714" t="s">
        <v>2509</v>
      </c>
      <c r="B714" s="10">
        <v>45849</v>
      </c>
      <c r="C714" t="s">
        <v>2510</v>
      </c>
      <c r="D714" t="s">
        <v>119</v>
      </c>
      <c r="E714" t="s">
        <v>715</v>
      </c>
      <c r="F714" t="s">
        <v>2511</v>
      </c>
      <c r="G714">
        <v>4</v>
      </c>
      <c r="H714">
        <v>141.11000000000001</v>
      </c>
      <c r="I714">
        <v>0</v>
      </c>
      <c r="J714">
        <v>0</v>
      </c>
      <c r="K714">
        <v>564.44000000000005</v>
      </c>
      <c r="L714">
        <v>463.64</v>
      </c>
      <c r="M714">
        <v>100.8</v>
      </c>
      <c r="N714" t="s">
        <v>47</v>
      </c>
      <c r="O714" t="s">
        <v>24</v>
      </c>
      <c r="P714" t="s">
        <v>25</v>
      </c>
      <c r="Q714">
        <v>0.59444444444444444</v>
      </c>
      <c r="R714" t="s">
        <v>49</v>
      </c>
      <c r="S714" t="s">
        <v>4722</v>
      </c>
      <c r="T714" t="s">
        <v>4703</v>
      </c>
      <c r="U714">
        <v>141.11000000000001</v>
      </c>
      <c r="V714" t="s">
        <v>5595</v>
      </c>
      <c r="W714" t="s">
        <v>4964</v>
      </c>
      <c r="X714" t="s">
        <v>5782</v>
      </c>
      <c r="Y714" t="s">
        <v>4966</v>
      </c>
      <c r="Z714" t="s">
        <v>5438</v>
      </c>
      <c r="AA714" t="s">
        <v>4992</v>
      </c>
      <c r="AB714">
        <f>YEAR(Sales_Trans_2[[#This Row],[Transaction_Date]])</f>
        <v>2025</v>
      </c>
      <c r="AC714" t="str">
        <f>TEXT(Sales_Trans_2[[#This Row],[Transaction_Date]],"mmm")</f>
        <v>Jul</v>
      </c>
      <c r="AD714">
        <f>MONTH(Sales_Trans_2[[#This Row],[Transaction_Date]])</f>
        <v>7</v>
      </c>
      <c r="AE714" s="19">
        <f>IFERROR(Sales_Trans_2[[#This Row],[Profit]]/Sales_Trans_2[[#This Row],[Sales_Amount]],0)</f>
        <v>0.17858408333923886</v>
      </c>
      <c r="AF714" s="20" t="str">
        <f>IF(Sales_Trans_2[[#This Row],[Discount_Pct]]=0,"0%",
IF(Sales_Trans_2[[#This Row],[Discount_Pct]]&lt;=5,"1-5%",
IF(Sales_Trans_2[[#This Row],[Discount_Pct]]&lt;=10,"6-10%",
IF(Sales_Trans_2[[#This Row],[Discount_Pct]]&lt;=15,"11-15%","&gt;15%"))))</f>
        <v>0%</v>
      </c>
    </row>
    <row r="715" spans="1:32" x14ac:dyDescent="0.25">
      <c r="A715" t="s">
        <v>2222</v>
      </c>
      <c r="B715" s="10">
        <v>45954</v>
      </c>
      <c r="C715" t="s">
        <v>2223</v>
      </c>
      <c r="D715" t="s">
        <v>337</v>
      </c>
      <c r="E715" t="s">
        <v>2224</v>
      </c>
      <c r="F715" t="s">
        <v>1100</v>
      </c>
      <c r="G715">
        <v>3</v>
      </c>
      <c r="H715">
        <v>186.38</v>
      </c>
      <c r="I715">
        <v>0</v>
      </c>
      <c r="J715">
        <v>0</v>
      </c>
      <c r="K715">
        <v>559.14</v>
      </c>
      <c r="L715">
        <v>406.98</v>
      </c>
      <c r="M715">
        <v>152.16</v>
      </c>
      <c r="N715" t="s">
        <v>133</v>
      </c>
      <c r="O715" t="s">
        <v>24</v>
      </c>
      <c r="P715" t="s">
        <v>25</v>
      </c>
      <c r="Q715">
        <v>0.77083333333333337</v>
      </c>
      <c r="R715" t="s">
        <v>49</v>
      </c>
      <c r="S715" t="s">
        <v>4799</v>
      </c>
      <c r="T715" t="s">
        <v>4776</v>
      </c>
      <c r="U715">
        <v>186.38</v>
      </c>
      <c r="V715" t="s">
        <v>5090</v>
      </c>
      <c r="W715" t="s">
        <v>4968</v>
      </c>
      <c r="X715" t="s">
        <v>5469</v>
      </c>
      <c r="Y715" t="s">
        <v>5011</v>
      </c>
      <c r="Z715" t="s">
        <v>5470</v>
      </c>
      <c r="AA715" t="s">
        <v>4992</v>
      </c>
      <c r="AB715">
        <f>YEAR(Sales_Trans_2[[#This Row],[Transaction_Date]])</f>
        <v>2025</v>
      </c>
      <c r="AC715" t="str">
        <f>TEXT(Sales_Trans_2[[#This Row],[Transaction_Date]],"mmm")</f>
        <v>Oct</v>
      </c>
      <c r="AD715">
        <f>MONTH(Sales_Trans_2[[#This Row],[Transaction_Date]])</f>
        <v>10</v>
      </c>
      <c r="AE715" s="19">
        <f>IFERROR(Sales_Trans_2[[#This Row],[Profit]]/Sales_Trans_2[[#This Row],[Sales_Amount]],0)</f>
        <v>0.27213220302607577</v>
      </c>
      <c r="AF715" s="20" t="str">
        <f>IF(Sales_Trans_2[[#This Row],[Discount_Pct]]=0,"0%",
IF(Sales_Trans_2[[#This Row],[Discount_Pct]]&lt;=5,"1-5%",
IF(Sales_Trans_2[[#This Row],[Discount_Pct]]&lt;=10,"6-10%",
IF(Sales_Trans_2[[#This Row],[Discount_Pct]]&lt;=15,"11-15%","&gt;15%"))))</f>
        <v>0%</v>
      </c>
    </row>
    <row r="716" spans="1:32" x14ac:dyDescent="0.25">
      <c r="A716" t="s">
        <v>3284</v>
      </c>
      <c r="B716" s="10">
        <v>45954</v>
      </c>
      <c r="C716" t="s">
        <v>313</v>
      </c>
      <c r="D716" t="s">
        <v>231</v>
      </c>
      <c r="E716" t="s">
        <v>1368</v>
      </c>
      <c r="F716" t="s">
        <v>2067</v>
      </c>
      <c r="G716">
        <v>6</v>
      </c>
      <c r="H716">
        <v>478.08</v>
      </c>
      <c r="I716">
        <v>0</v>
      </c>
      <c r="J716">
        <v>0</v>
      </c>
      <c r="K716">
        <v>2868.48</v>
      </c>
      <c r="L716">
        <v>1853.64</v>
      </c>
      <c r="M716">
        <v>1014.84</v>
      </c>
      <c r="N716" t="s">
        <v>68</v>
      </c>
      <c r="O716" t="s">
        <v>24</v>
      </c>
      <c r="P716" t="s">
        <v>25</v>
      </c>
      <c r="Q716">
        <v>0.55069444444444449</v>
      </c>
      <c r="R716" t="s">
        <v>49</v>
      </c>
      <c r="S716" t="s">
        <v>4756</v>
      </c>
      <c r="T716" t="s">
        <v>4752</v>
      </c>
      <c r="U716">
        <v>418.79</v>
      </c>
      <c r="V716" t="s">
        <v>5066</v>
      </c>
      <c r="W716" t="s">
        <v>4958</v>
      </c>
      <c r="X716" t="s">
        <v>5903</v>
      </c>
      <c r="Y716" t="s">
        <v>5007</v>
      </c>
      <c r="Z716" t="s">
        <v>5591</v>
      </c>
      <c r="AA716" t="s">
        <v>4992</v>
      </c>
      <c r="AB716">
        <f>YEAR(Sales_Trans_2[[#This Row],[Transaction_Date]])</f>
        <v>2025</v>
      </c>
      <c r="AC716" t="str">
        <f>TEXT(Sales_Trans_2[[#This Row],[Transaction_Date]],"mmm")</f>
        <v>Oct</v>
      </c>
      <c r="AD716">
        <f>MONTH(Sales_Trans_2[[#This Row],[Transaction_Date]])</f>
        <v>10</v>
      </c>
      <c r="AE716" s="19">
        <f>IFERROR(Sales_Trans_2[[#This Row],[Profit]]/Sales_Trans_2[[#This Row],[Sales_Amount]],0)</f>
        <v>0.35379016064257029</v>
      </c>
      <c r="AF716" s="20" t="str">
        <f>IF(Sales_Trans_2[[#This Row],[Discount_Pct]]=0,"0%",
IF(Sales_Trans_2[[#This Row],[Discount_Pct]]&lt;=5,"1-5%",
IF(Sales_Trans_2[[#This Row],[Discount_Pct]]&lt;=10,"6-10%",
IF(Sales_Trans_2[[#This Row],[Discount_Pct]]&lt;=15,"11-15%","&gt;15%"))))</f>
        <v>0%</v>
      </c>
    </row>
    <row r="717" spans="1:32" x14ac:dyDescent="0.25">
      <c r="A717" t="s">
        <v>2023</v>
      </c>
      <c r="B717" s="10">
        <v>45953</v>
      </c>
      <c r="C717" t="s">
        <v>2024</v>
      </c>
      <c r="D717" t="s">
        <v>499</v>
      </c>
      <c r="E717" t="s">
        <v>589</v>
      </c>
      <c r="F717" t="s">
        <v>590</v>
      </c>
      <c r="G717">
        <v>1</v>
      </c>
      <c r="H717">
        <v>401.06</v>
      </c>
      <c r="I717">
        <v>0</v>
      </c>
      <c r="J717">
        <v>0</v>
      </c>
      <c r="K717">
        <v>401.06</v>
      </c>
      <c r="L717">
        <v>347.47</v>
      </c>
      <c r="M717">
        <v>53.59</v>
      </c>
      <c r="N717" t="s">
        <v>40</v>
      </c>
      <c r="O717" t="s">
        <v>24</v>
      </c>
      <c r="P717" t="s">
        <v>25</v>
      </c>
      <c r="Q717">
        <v>0.82361111111111107</v>
      </c>
      <c r="R717" t="s">
        <v>49</v>
      </c>
      <c r="S717" t="s">
        <v>4816</v>
      </c>
      <c r="T717" t="s">
        <v>4847</v>
      </c>
      <c r="U717">
        <v>401.06</v>
      </c>
      <c r="V717" t="s">
        <v>5439</v>
      </c>
      <c r="W717" t="s">
        <v>4968</v>
      </c>
      <c r="X717" t="s">
        <v>5638</v>
      </c>
      <c r="Y717" t="s">
        <v>4966</v>
      </c>
      <c r="Z717" t="s">
        <v>5821</v>
      </c>
      <c r="AA717" t="s">
        <v>4992</v>
      </c>
      <c r="AB717">
        <f>YEAR(Sales_Trans_2[[#This Row],[Transaction_Date]])</f>
        <v>2025</v>
      </c>
      <c r="AC717" t="str">
        <f>TEXT(Sales_Trans_2[[#This Row],[Transaction_Date]],"mmm")</f>
        <v>Oct</v>
      </c>
      <c r="AD717">
        <f>MONTH(Sales_Trans_2[[#This Row],[Transaction_Date]])</f>
        <v>10</v>
      </c>
      <c r="AE717" s="19">
        <f>IFERROR(Sales_Trans_2[[#This Row],[Profit]]/Sales_Trans_2[[#This Row],[Sales_Amount]],0)</f>
        <v>0.13362090460280257</v>
      </c>
      <c r="AF717" s="20" t="str">
        <f>IF(Sales_Trans_2[[#This Row],[Discount_Pct]]=0,"0%",
IF(Sales_Trans_2[[#This Row],[Discount_Pct]]&lt;=5,"1-5%",
IF(Sales_Trans_2[[#This Row],[Discount_Pct]]&lt;=10,"6-10%",
IF(Sales_Trans_2[[#This Row],[Discount_Pct]]&lt;=15,"11-15%","&gt;15%"))))</f>
        <v>0%</v>
      </c>
    </row>
    <row r="718" spans="1:32" x14ac:dyDescent="0.25">
      <c r="A718" t="s">
        <v>1774</v>
      </c>
      <c r="B718" s="10">
        <v>45951</v>
      </c>
      <c r="C718" t="s">
        <v>1775</v>
      </c>
      <c r="D718" t="s">
        <v>308</v>
      </c>
      <c r="E718" t="s">
        <v>872</v>
      </c>
      <c r="F718" t="s">
        <v>1776</v>
      </c>
      <c r="G718">
        <v>3</v>
      </c>
      <c r="H718">
        <v>512.71</v>
      </c>
      <c r="I718">
        <v>0</v>
      </c>
      <c r="J718">
        <v>0</v>
      </c>
      <c r="K718">
        <v>1538.13</v>
      </c>
      <c r="L718">
        <v>848.64</v>
      </c>
      <c r="M718">
        <v>689.49</v>
      </c>
      <c r="N718" t="s">
        <v>4971</v>
      </c>
      <c r="O718" t="s">
        <v>24</v>
      </c>
      <c r="P718" t="s">
        <v>25</v>
      </c>
      <c r="Q718">
        <v>0.82916666666666672</v>
      </c>
      <c r="R718" t="s">
        <v>49</v>
      </c>
      <c r="S718" t="s">
        <v>4660</v>
      </c>
      <c r="T718" t="s">
        <v>4636</v>
      </c>
      <c r="U718">
        <v>455.79</v>
      </c>
      <c r="V718" t="s">
        <v>5144</v>
      </c>
      <c r="W718" t="s">
        <v>4958</v>
      </c>
      <c r="X718" t="s">
        <v>5552</v>
      </c>
      <c r="Y718" t="s">
        <v>4966</v>
      </c>
      <c r="Z718" t="s">
        <v>5278</v>
      </c>
      <c r="AA718" t="s">
        <v>5163</v>
      </c>
      <c r="AB718">
        <f>YEAR(Sales_Trans_2[[#This Row],[Transaction_Date]])</f>
        <v>2025</v>
      </c>
      <c r="AC718" t="str">
        <f>TEXT(Sales_Trans_2[[#This Row],[Transaction_Date]],"mmm")</f>
        <v>Oct</v>
      </c>
      <c r="AD718">
        <f>MONTH(Sales_Trans_2[[#This Row],[Transaction_Date]])</f>
        <v>10</v>
      </c>
      <c r="AE718" s="19">
        <f>IFERROR(Sales_Trans_2[[#This Row],[Profit]]/Sales_Trans_2[[#This Row],[Sales_Amount]],0)</f>
        <v>0.44826510112929335</v>
      </c>
      <c r="AF718" s="20" t="str">
        <f>IF(Sales_Trans_2[[#This Row],[Discount_Pct]]=0,"0%",
IF(Sales_Trans_2[[#This Row],[Discount_Pct]]&lt;=5,"1-5%",
IF(Sales_Trans_2[[#This Row],[Discount_Pct]]&lt;=10,"6-10%",
IF(Sales_Trans_2[[#This Row],[Discount_Pct]]&lt;=15,"11-15%","&gt;15%"))))</f>
        <v>0%</v>
      </c>
    </row>
    <row r="719" spans="1:32" x14ac:dyDescent="0.25">
      <c r="A719" t="s">
        <v>1033</v>
      </c>
      <c r="B719" s="10">
        <v>45949</v>
      </c>
      <c r="C719" t="s">
        <v>1034</v>
      </c>
      <c r="D719" t="s">
        <v>365</v>
      </c>
      <c r="E719" t="s">
        <v>1035</v>
      </c>
      <c r="F719" t="s">
        <v>861</v>
      </c>
      <c r="G719">
        <v>4</v>
      </c>
      <c r="H719">
        <v>459.58</v>
      </c>
      <c r="I719">
        <v>0</v>
      </c>
      <c r="J719">
        <v>0</v>
      </c>
      <c r="K719">
        <v>2114.0700000000002</v>
      </c>
      <c r="L719">
        <v>1547.56</v>
      </c>
      <c r="M719">
        <v>566.51</v>
      </c>
      <c r="N719" t="s">
        <v>68</v>
      </c>
      <c r="O719" t="s">
        <v>24</v>
      </c>
      <c r="P719" t="s">
        <v>25</v>
      </c>
      <c r="Q719">
        <v>0.40208333333333335</v>
      </c>
      <c r="R719" t="s">
        <v>27</v>
      </c>
      <c r="S719" t="s">
        <v>4680</v>
      </c>
      <c r="T719" t="s">
        <v>4672</v>
      </c>
      <c r="U719">
        <v>459.58</v>
      </c>
      <c r="V719" t="s">
        <v>5914</v>
      </c>
      <c r="W719" t="s">
        <v>4964</v>
      </c>
      <c r="X719" t="s">
        <v>5484</v>
      </c>
      <c r="Y719" t="s">
        <v>4966</v>
      </c>
      <c r="Z719" t="s">
        <v>5915</v>
      </c>
      <c r="AA719" t="s">
        <v>5163</v>
      </c>
      <c r="AB719">
        <f>YEAR(Sales_Trans_2[[#This Row],[Transaction_Date]])</f>
        <v>2025</v>
      </c>
      <c r="AC719" t="str">
        <f>TEXT(Sales_Trans_2[[#This Row],[Transaction_Date]],"mmm")</f>
        <v>Oct</v>
      </c>
      <c r="AD719">
        <f>MONTH(Sales_Trans_2[[#This Row],[Transaction_Date]])</f>
        <v>10</v>
      </c>
      <c r="AE719" s="19">
        <f>IFERROR(Sales_Trans_2[[#This Row],[Profit]]/Sales_Trans_2[[#This Row],[Sales_Amount]],0)</f>
        <v>0.26797125922982679</v>
      </c>
      <c r="AF719" s="20" t="str">
        <f>IF(Sales_Trans_2[[#This Row],[Discount_Pct]]=0,"0%",
IF(Sales_Trans_2[[#This Row],[Discount_Pct]]&lt;=5,"1-5%",
IF(Sales_Trans_2[[#This Row],[Discount_Pct]]&lt;=10,"6-10%",
IF(Sales_Trans_2[[#This Row],[Discount_Pct]]&lt;=15,"11-15%","&gt;15%"))))</f>
        <v>0%</v>
      </c>
    </row>
    <row r="720" spans="1:32" x14ac:dyDescent="0.25">
      <c r="A720" t="s">
        <v>2289</v>
      </c>
      <c r="B720" s="10">
        <v>45949</v>
      </c>
      <c r="C720" t="s">
        <v>1624</v>
      </c>
      <c r="D720" t="s">
        <v>147</v>
      </c>
      <c r="E720" t="s">
        <v>1368</v>
      </c>
      <c r="F720" t="s">
        <v>2067</v>
      </c>
      <c r="G720">
        <v>8</v>
      </c>
      <c r="H720">
        <v>355.49</v>
      </c>
      <c r="I720">
        <v>0</v>
      </c>
      <c r="J720">
        <v>0</v>
      </c>
      <c r="K720">
        <v>3270.51</v>
      </c>
      <c r="L720">
        <v>2089.7600000000002</v>
      </c>
      <c r="M720">
        <v>1180.75</v>
      </c>
      <c r="N720" t="s">
        <v>4971</v>
      </c>
      <c r="O720" t="s">
        <v>345</v>
      </c>
      <c r="P720" t="s">
        <v>25</v>
      </c>
      <c r="Q720">
        <v>0.47638888888888886</v>
      </c>
      <c r="R720" t="s">
        <v>27</v>
      </c>
      <c r="S720" t="s">
        <v>4717</v>
      </c>
      <c r="T720" t="s">
        <v>4703</v>
      </c>
      <c r="U720">
        <v>332.73</v>
      </c>
      <c r="V720" t="s">
        <v>5902</v>
      </c>
      <c r="W720" t="s">
        <v>4958</v>
      </c>
      <c r="X720" t="s">
        <v>5903</v>
      </c>
      <c r="Y720" t="s">
        <v>5007</v>
      </c>
      <c r="Z720" t="s">
        <v>5591</v>
      </c>
      <c r="AA720" t="s">
        <v>4992</v>
      </c>
      <c r="AB720">
        <f>YEAR(Sales_Trans_2[[#This Row],[Transaction_Date]])</f>
        <v>2025</v>
      </c>
      <c r="AC720" t="str">
        <f>TEXT(Sales_Trans_2[[#This Row],[Transaction_Date]],"mmm")</f>
        <v>Oct</v>
      </c>
      <c r="AD720">
        <f>MONTH(Sales_Trans_2[[#This Row],[Transaction_Date]])</f>
        <v>10</v>
      </c>
      <c r="AE720" s="19">
        <f>IFERROR(Sales_Trans_2[[#This Row],[Profit]]/Sales_Trans_2[[#This Row],[Sales_Amount]],0)</f>
        <v>0.3610293195862419</v>
      </c>
      <c r="AF720" s="20" t="str">
        <f>IF(Sales_Trans_2[[#This Row],[Discount_Pct]]=0,"0%",
IF(Sales_Trans_2[[#This Row],[Discount_Pct]]&lt;=5,"1-5%",
IF(Sales_Trans_2[[#This Row],[Discount_Pct]]&lt;=10,"6-10%",
IF(Sales_Trans_2[[#This Row],[Discount_Pct]]&lt;=15,"11-15%","&gt;15%"))))</f>
        <v>0%</v>
      </c>
    </row>
    <row r="721" spans="1:32" x14ac:dyDescent="0.25">
      <c r="A721" t="s">
        <v>3195</v>
      </c>
      <c r="B721" s="10">
        <v>46001</v>
      </c>
      <c r="C721" t="s">
        <v>2777</v>
      </c>
      <c r="D721" t="s">
        <v>44</v>
      </c>
      <c r="E721" t="s">
        <v>494</v>
      </c>
      <c r="F721" t="s">
        <v>495</v>
      </c>
      <c r="G721">
        <v>3</v>
      </c>
      <c r="H721">
        <v>398.25</v>
      </c>
      <c r="I721">
        <v>0</v>
      </c>
      <c r="J721">
        <v>0</v>
      </c>
      <c r="K721">
        <v>1373.96</v>
      </c>
      <c r="L721">
        <v>709.62</v>
      </c>
      <c r="M721">
        <v>664.34</v>
      </c>
      <c r="N721" t="s">
        <v>23</v>
      </c>
      <c r="O721" t="s">
        <v>24</v>
      </c>
      <c r="P721" t="s">
        <v>25</v>
      </c>
      <c r="Q721">
        <v>0.41597222222222224</v>
      </c>
      <c r="R721" t="s">
        <v>27</v>
      </c>
      <c r="S721" t="s">
        <v>4650</v>
      </c>
      <c r="T721" t="s">
        <v>4636</v>
      </c>
      <c r="U721">
        <v>398.25</v>
      </c>
      <c r="V721" t="s">
        <v>5671</v>
      </c>
      <c r="W721" t="s">
        <v>4964</v>
      </c>
      <c r="X721" t="s">
        <v>5253</v>
      </c>
      <c r="Y721" t="s">
        <v>4960</v>
      </c>
      <c r="Z721" t="s">
        <v>5254</v>
      </c>
      <c r="AA721" t="s">
        <v>5163</v>
      </c>
      <c r="AB721">
        <f>YEAR(Sales_Trans_2[[#This Row],[Transaction_Date]])</f>
        <v>2025</v>
      </c>
      <c r="AC721" t="str">
        <f>TEXT(Sales_Trans_2[[#This Row],[Transaction_Date]],"mmm")</f>
        <v>Dec</v>
      </c>
      <c r="AD721">
        <f>MONTH(Sales_Trans_2[[#This Row],[Transaction_Date]])</f>
        <v>12</v>
      </c>
      <c r="AE721" s="19">
        <f>IFERROR(Sales_Trans_2[[#This Row],[Profit]]/Sales_Trans_2[[#This Row],[Sales_Amount]],0)</f>
        <v>0.4835220821566858</v>
      </c>
      <c r="AF721" s="20" t="str">
        <f>IF(Sales_Trans_2[[#This Row],[Discount_Pct]]=0,"0%",
IF(Sales_Trans_2[[#This Row],[Discount_Pct]]&lt;=5,"1-5%",
IF(Sales_Trans_2[[#This Row],[Discount_Pct]]&lt;=10,"6-10%",
IF(Sales_Trans_2[[#This Row],[Discount_Pct]]&lt;=15,"11-15%","&gt;15%"))))</f>
        <v>0%</v>
      </c>
    </row>
    <row r="722" spans="1:32" x14ac:dyDescent="0.25">
      <c r="A722" t="s">
        <v>3623</v>
      </c>
      <c r="B722" s="10">
        <v>46001</v>
      </c>
      <c r="C722" t="s">
        <v>977</v>
      </c>
      <c r="D722" t="s">
        <v>409</v>
      </c>
      <c r="E722" t="s">
        <v>514</v>
      </c>
      <c r="F722" t="s">
        <v>2950</v>
      </c>
      <c r="G722">
        <v>5</v>
      </c>
      <c r="H722">
        <v>340.64</v>
      </c>
      <c r="I722">
        <v>0</v>
      </c>
      <c r="J722">
        <v>0</v>
      </c>
      <c r="K722">
        <v>1958.68</v>
      </c>
      <c r="L722">
        <v>923.7</v>
      </c>
      <c r="M722">
        <v>1034.98</v>
      </c>
      <c r="N722" t="s">
        <v>40</v>
      </c>
      <c r="O722" t="s">
        <v>24</v>
      </c>
      <c r="P722" t="s">
        <v>25</v>
      </c>
      <c r="Q722">
        <v>0.56736111111111109</v>
      </c>
      <c r="R722" t="s">
        <v>27</v>
      </c>
      <c r="S722" t="s">
        <v>4635</v>
      </c>
      <c r="T722" t="s">
        <v>4636</v>
      </c>
      <c r="U722">
        <v>299.73</v>
      </c>
      <c r="V722" t="s">
        <v>5070</v>
      </c>
      <c r="W722" t="s">
        <v>4958</v>
      </c>
      <c r="X722" t="s">
        <v>5264</v>
      </c>
      <c r="Y722" t="s">
        <v>4970</v>
      </c>
      <c r="Z722" t="s">
        <v>5265</v>
      </c>
      <c r="AA722" t="s">
        <v>4992</v>
      </c>
      <c r="AB722">
        <f>YEAR(Sales_Trans_2[[#This Row],[Transaction_Date]])</f>
        <v>2025</v>
      </c>
      <c r="AC722" t="str">
        <f>TEXT(Sales_Trans_2[[#This Row],[Transaction_Date]],"mmm")</f>
        <v>Dec</v>
      </c>
      <c r="AD722">
        <f>MONTH(Sales_Trans_2[[#This Row],[Transaction_Date]])</f>
        <v>12</v>
      </c>
      <c r="AE722" s="19">
        <f>IFERROR(Sales_Trans_2[[#This Row],[Profit]]/Sales_Trans_2[[#This Row],[Sales_Amount]],0)</f>
        <v>0.52840688627034538</v>
      </c>
      <c r="AF722" s="20" t="str">
        <f>IF(Sales_Trans_2[[#This Row],[Discount_Pct]]=0,"0%",
IF(Sales_Trans_2[[#This Row],[Discount_Pct]]&lt;=5,"1-5%",
IF(Sales_Trans_2[[#This Row],[Discount_Pct]]&lt;=10,"6-10%",
IF(Sales_Trans_2[[#This Row],[Discount_Pct]]&lt;=15,"11-15%","&gt;15%"))))</f>
        <v>0%</v>
      </c>
    </row>
    <row r="723" spans="1:32" x14ac:dyDescent="0.25">
      <c r="A723" t="s">
        <v>4533</v>
      </c>
      <c r="B723" s="10">
        <v>46001</v>
      </c>
      <c r="C723" t="s">
        <v>1441</v>
      </c>
      <c r="D723" t="s">
        <v>1269</v>
      </c>
      <c r="E723" t="s">
        <v>2224</v>
      </c>
      <c r="F723" t="s">
        <v>1983</v>
      </c>
      <c r="G723">
        <v>6</v>
      </c>
      <c r="H723">
        <v>260.49</v>
      </c>
      <c r="I723">
        <v>0</v>
      </c>
      <c r="J723">
        <v>0</v>
      </c>
      <c r="K723">
        <v>1797.38</v>
      </c>
      <c r="L723">
        <v>1270.3800000000001</v>
      </c>
      <c r="M723">
        <v>527</v>
      </c>
      <c r="N723" t="s">
        <v>47</v>
      </c>
      <c r="O723" t="s">
        <v>24</v>
      </c>
      <c r="P723" t="s">
        <v>25</v>
      </c>
      <c r="Q723">
        <v>0.73124999999999996</v>
      </c>
      <c r="R723" t="s">
        <v>27</v>
      </c>
      <c r="S723" t="s">
        <v>4880</v>
      </c>
      <c r="T723" t="s">
        <v>4864</v>
      </c>
      <c r="U723">
        <v>236.56</v>
      </c>
      <c r="V723" t="s">
        <v>5092</v>
      </c>
      <c r="W723" t="s">
        <v>4958</v>
      </c>
      <c r="X723" t="s">
        <v>5931</v>
      </c>
      <c r="Y723" t="s">
        <v>4970</v>
      </c>
      <c r="Z723" t="s">
        <v>5470</v>
      </c>
      <c r="AA723" t="s">
        <v>4992</v>
      </c>
      <c r="AB723">
        <f>YEAR(Sales_Trans_2[[#This Row],[Transaction_Date]])</f>
        <v>2025</v>
      </c>
      <c r="AC723" t="str">
        <f>TEXT(Sales_Trans_2[[#This Row],[Transaction_Date]],"mmm")</f>
        <v>Dec</v>
      </c>
      <c r="AD723">
        <f>MONTH(Sales_Trans_2[[#This Row],[Transaction_Date]])</f>
        <v>12</v>
      </c>
      <c r="AE723" s="19">
        <f>IFERROR(Sales_Trans_2[[#This Row],[Profit]]/Sales_Trans_2[[#This Row],[Sales_Amount]],0)</f>
        <v>0.29320455329423939</v>
      </c>
      <c r="AF723" s="20" t="str">
        <f>IF(Sales_Trans_2[[#This Row],[Discount_Pct]]=0,"0%",
IF(Sales_Trans_2[[#This Row],[Discount_Pct]]&lt;=5,"1-5%",
IF(Sales_Trans_2[[#This Row],[Discount_Pct]]&lt;=10,"6-10%",
IF(Sales_Trans_2[[#This Row],[Discount_Pct]]&lt;=15,"11-15%","&gt;15%"))))</f>
        <v>0%</v>
      </c>
    </row>
    <row r="724" spans="1:32" x14ac:dyDescent="0.25">
      <c r="A724" t="s">
        <v>3636</v>
      </c>
      <c r="B724" s="10">
        <v>45971</v>
      </c>
      <c r="C724" t="s">
        <v>3412</v>
      </c>
      <c r="D724" t="s">
        <v>882</v>
      </c>
      <c r="E724" t="s">
        <v>653</v>
      </c>
      <c r="F724" t="s">
        <v>654</v>
      </c>
      <c r="G724">
        <v>1</v>
      </c>
      <c r="H724">
        <v>262.77</v>
      </c>
      <c r="I724">
        <v>0</v>
      </c>
      <c r="J724">
        <v>0</v>
      </c>
      <c r="K724">
        <v>302.19</v>
      </c>
      <c r="L724">
        <v>194.64</v>
      </c>
      <c r="M724">
        <v>107.55</v>
      </c>
      <c r="N724" t="s">
        <v>4971</v>
      </c>
      <c r="O724" t="s">
        <v>345</v>
      </c>
      <c r="P724" t="s">
        <v>25</v>
      </c>
      <c r="Q724">
        <v>0.60624999999999996</v>
      </c>
      <c r="R724" t="s">
        <v>27</v>
      </c>
      <c r="S724" t="s">
        <v>4768</v>
      </c>
      <c r="T724" t="s">
        <v>4752</v>
      </c>
      <c r="U724">
        <v>262.77</v>
      </c>
      <c r="V724" t="s">
        <v>5600</v>
      </c>
      <c r="W724" t="s">
        <v>4968</v>
      </c>
      <c r="X724" t="s">
        <v>5028</v>
      </c>
      <c r="Y724" t="s">
        <v>4960</v>
      </c>
      <c r="Z724" t="s">
        <v>5451</v>
      </c>
      <c r="AA724" t="s">
        <v>4992</v>
      </c>
      <c r="AB724">
        <f>YEAR(Sales_Trans_2[[#This Row],[Transaction_Date]])</f>
        <v>2025</v>
      </c>
      <c r="AC724" t="str">
        <f>TEXT(Sales_Trans_2[[#This Row],[Transaction_Date]],"mmm")</f>
        <v>Nov</v>
      </c>
      <c r="AD724">
        <f>MONTH(Sales_Trans_2[[#This Row],[Transaction_Date]])</f>
        <v>11</v>
      </c>
      <c r="AE724" s="19">
        <f>IFERROR(Sales_Trans_2[[#This Row],[Profit]]/Sales_Trans_2[[#This Row],[Sales_Amount]],0)</f>
        <v>0.35590191601310434</v>
      </c>
      <c r="AF724" s="20" t="str">
        <f>IF(Sales_Trans_2[[#This Row],[Discount_Pct]]=0,"0%",
IF(Sales_Trans_2[[#This Row],[Discount_Pct]]&lt;=5,"1-5%",
IF(Sales_Trans_2[[#This Row],[Discount_Pct]]&lt;=10,"6-10%",
IF(Sales_Trans_2[[#This Row],[Discount_Pct]]&lt;=15,"11-15%","&gt;15%"))))</f>
        <v>0%</v>
      </c>
    </row>
    <row r="725" spans="1:32" x14ac:dyDescent="0.25">
      <c r="A725" t="s">
        <v>3654</v>
      </c>
      <c r="B725" s="10">
        <v>45910</v>
      </c>
      <c r="C725" t="s">
        <v>2837</v>
      </c>
      <c r="D725" t="s">
        <v>581</v>
      </c>
      <c r="E725" t="s">
        <v>2645</v>
      </c>
      <c r="F725" t="s">
        <v>3655</v>
      </c>
      <c r="G725">
        <v>1</v>
      </c>
      <c r="H725">
        <v>139.21</v>
      </c>
      <c r="I725">
        <v>0</v>
      </c>
      <c r="J725">
        <v>0</v>
      </c>
      <c r="K725">
        <v>139.21</v>
      </c>
      <c r="L725">
        <v>106.99</v>
      </c>
      <c r="M725">
        <v>32.22</v>
      </c>
      <c r="N725" t="s">
        <v>4971</v>
      </c>
      <c r="O725" t="s">
        <v>24</v>
      </c>
      <c r="P725" t="s">
        <v>25</v>
      </c>
      <c r="Q725">
        <v>0.40069444444444446</v>
      </c>
      <c r="R725" t="s">
        <v>49</v>
      </c>
      <c r="S725" t="s">
        <v>4710</v>
      </c>
      <c r="T725" t="s">
        <v>4703</v>
      </c>
      <c r="U725">
        <v>139.21</v>
      </c>
      <c r="V725" t="s">
        <v>5935</v>
      </c>
      <c r="W725" t="s">
        <v>4968</v>
      </c>
      <c r="X725" t="s">
        <v>5569</v>
      </c>
      <c r="Y725" t="s">
        <v>4966</v>
      </c>
      <c r="Z725" t="s">
        <v>5400</v>
      </c>
      <c r="AA725" t="s">
        <v>5163</v>
      </c>
      <c r="AB725">
        <f>YEAR(Sales_Trans_2[[#This Row],[Transaction_Date]])</f>
        <v>2025</v>
      </c>
      <c r="AC725" t="str">
        <f>TEXT(Sales_Trans_2[[#This Row],[Transaction_Date]],"mmm")</f>
        <v>Sep</v>
      </c>
      <c r="AD725">
        <f>MONTH(Sales_Trans_2[[#This Row],[Transaction_Date]])</f>
        <v>9</v>
      </c>
      <c r="AE725" s="19">
        <f>IFERROR(Sales_Trans_2[[#This Row],[Profit]]/Sales_Trans_2[[#This Row],[Sales_Amount]],0)</f>
        <v>0.23144889016593634</v>
      </c>
      <c r="AF725" s="20" t="str">
        <f>IF(Sales_Trans_2[[#This Row],[Discount_Pct]]=0,"0%",
IF(Sales_Trans_2[[#This Row],[Discount_Pct]]&lt;=5,"1-5%",
IF(Sales_Trans_2[[#This Row],[Discount_Pct]]&lt;=10,"6-10%",
IF(Sales_Trans_2[[#This Row],[Discount_Pct]]&lt;=15,"11-15%","&gt;15%"))))</f>
        <v>0%</v>
      </c>
    </row>
    <row r="726" spans="1:32" x14ac:dyDescent="0.25">
      <c r="A726" t="s">
        <v>4485</v>
      </c>
      <c r="B726" s="10">
        <v>45698</v>
      </c>
      <c r="C726" t="s">
        <v>1696</v>
      </c>
      <c r="D726" t="s">
        <v>176</v>
      </c>
      <c r="E726" t="s">
        <v>1903</v>
      </c>
      <c r="F726" t="s">
        <v>3260</v>
      </c>
      <c r="G726">
        <v>2</v>
      </c>
      <c r="H726">
        <v>355.64</v>
      </c>
      <c r="I726">
        <v>0</v>
      </c>
      <c r="J726">
        <v>0</v>
      </c>
      <c r="K726">
        <v>711.28</v>
      </c>
      <c r="L726">
        <v>606.82000000000005</v>
      </c>
      <c r="M726">
        <v>104.46</v>
      </c>
      <c r="N726" t="s">
        <v>4971</v>
      </c>
      <c r="O726" t="s">
        <v>24</v>
      </c>
      <c r="P726" t="s">
        <v>25</v>
      </c>
      <c r="Q726">
        <v>0.54652777777777772</v>
      </c>
      <c r="R726" t="s">
        <v>49</v>
      </c>
      <c r="S726" t="s">
        <v>4860</v>
      </c>
      <c r="T726" t="s">
        <v>4847</v>
      </c>
      <c r="U726">
        <v>355.64</v>
      </c>
      <c r="V726" t="s">
        <v>5873</v>
      </c>
      <c r="W726" t="s">
        <v>4964</v>
      </c>
      <c r="X726" t="s">
        <v>5909</v>
      </c>
      <c r="Y726" t="s">
        <v>5007</v>
      </c>
      <c r="Z726" t="s">
        <v>5276</v>
      </c>
      <c r="AA726" t="s">
        <v>5163</v>
      </c>
      <c r="AB726">
        <f>YEAR(Sales_Trans_2[[#This Row],[Transaction_Date]])</f>
        <v>2025</v>
      </c>
      <c r="AC726" t="str">
        <f>TEXT(Sales_Trans_2[[#This Row],[Transaction_Date]],"mmm")</f>
        <v>Feb</v>
      </c>
      <c r="AD726">
        <f>MONTH(Sales_Trans_2[[#This Row],[Transaction_Date]])</f>
        <v>2</v>
      </c>
      <c r="AE726" s="19">
        <f>IFERROR(Sales_Trans_2[[#This Row],[Profit]]/Sales_Trans_2[[#This Row],[Sales_Amount]],0)</f>
        <v>0.14686199527612193</v>
      </c>
      <c r="AF726" s="20" t="str">
        <f>IF(Sales_Trans_2[[#This Row],[Discount_Pct]]=0,"0%",
IF(Sales_Trans_2[[#This Row],[Discount_Pct]]&lt;=5,"1-5%",
IF(Sales_Trans_2[[#This Row],[Discount_Pct]]&lt;=10,"6-10%",
IF(Sales_Trans_2[[#This Row],[Discount_Pct]]&lt;=15,"11-15%","&gt;15%"))))</f>
        <v>0%</v>
      </c>
    </row>
    <row r="727" spans="1:32" x14ac:dyDescent="0.25">
      <c r="A727" t="s">
        <v>1921</v>
      </c>
      <c r="B727" s="10">
        <v>45930</v>
      </c>
      <c r="C727" t="s">
        <v>1922</v>
      </c>
      <c r="D727" t="s">
        <v>296</v>
      </c>
      <c r="E727" t="s">
        <v>968</v>
      </c>
      <c r="F727" t="s">
        <v>1738</v>
      </c>
      <c r="G727">
        <v>2</v>
      </c>
      <c r="H727">
        <v>507.5</v>
      </c>
      <c r="I727">
        <v>0</v>
      </c>
      <c r="J727">
        <v>0</v>
      </c>
      <c r="K727">
        <v>1015</v>
      </c>
      <c r="L727">
        <v>726.58</v>
      </c>
      <c r="M727">
        <v>288.42</v>
      </c>
      <c r="N727" t="s">
        <v>133</v>
      </c>
      <c r="O727" t="s">
        <v>24</v>
      </c>
      <c r="P727" t="s">
        <v>25</v>
      </c>
      <c r="Q727">
        <v>0.59236111111111112</v>
      </c>
      <c r="R727" t="s">
        <v>49</v>
      </c>
      <c r="S727" t="s">
        <v>4780</v>
      </c>
      <c r="T727" t="s">
        <v>4776</v>
      </c>
      <c r="U727">
        <v>507.5</v>
      </c>
      <c r="V727" t="s">
        <v>5766</v>
      </c>
      <c r="W727" t="s">
        <v>4968</v>
      </c>
      <c r="X727" t="s">
        <v>5825</v>
      </c>
      <c r="Y727" t="s">
        <v>5018</v>
      </c>
      <c r="Z727" t="s">
        <v>5411</v>
      </c>
      <c r="AA727" t="s">
        <v>4992</v>
      </c>
      <c r="AB727">
        <f>YEAR(Sales_Trans_2[[#This Row],[Transaction_Date]])</f>
        <v>2025</v>
      </c>
      <c r="AC727" t="str">
        <f>TEXT(Sales_Trans_2[[#This Row],[Transaction_Date]],"mmm")</f>
        <v>Sep</v>
      </c>
      <c r="AD727">
        <f>MONTH(Sales_Trans_2[[#This Row],[Transaction_Date]])</f>
        <v>9</v>
      </c>
      <c r="AE727" s="19">
        <f>IFERROR(Sales_Trans_2[[#This Row],[Profit]]/Sales_Trans_2[[#This Row],[Sales_Amount]],0)</f>
        <v>0.28415763546798029</v>
      </c>
      <c r="AF727" s="20" t="str">
        <f>IF(Sales_Trans_2[[#This Row],[Discount_Pct]]=0,"0%",
IF(Sales_Trans_2[[#This Row],[Discount_Pct]]&lt;=5,"1-5%",
IF(Sales_Trans_2[[#This Row],[Discount_Pct]]&lt;=10,"6-10%",
IF(Sales_Trans_2[[#This Row],[Discount_Pct]]&lt;=15,"11-15%","&gt;15%"))))</f>
        <v>0%</v>
      </c>
    </row>
    <row r="728" spans="1:32" x14ac:dyDescent="0.25">
      <c r="A728" t="s">
        <v>1445</v>
      </c>
      <c r="B728" s="10">
        <v>45928</v>
      </c>
      <c r="C728" t="s">
        <v>477</v>
      </c>
      <c r="D728" t="s">
        <v>214</v>
      </c>
      <c r="E728" t="s">
        <v>1385</v>
      </c>
      <c r="F728" t="s">
        <v>1386</v>
      </c>
      <c r="G728">
        <v>3</v>
      </c>
      <c r="H728">
        <v>169.7</v>
      </c>
      <c r="I728">
        <v>0</v>
      </c>
      <c r="J728">
        <v>0</v>
      </c>
      <c r="K728">
        <v>585.46</v>
      </c>
      <c r="L728">
        <v>338.4</v>
      </c>
      <c r="M728">
        <v>247.06</v>
      </c>
      <c r="N728" t="s">
        <v>40</v>
      </c>
      <c r="O728" t="s">
        <v>24</v>
      </c>
      <c r="P728" t="s">
        <v>25</v>
      </c>
      <c r="Q728">
        <v>0.46180555555555558</v>
      </c>
      <c r="R728" t="s">
        <v>27</v>
      </c>
      <c r="S728" t="s">
        <v>4764</v>
      </c>
      <c r="T728" t="s">
        <v>4752</v>
      </c>
      <c r="U728">
        <v>147.97</v>
      </c>
      <c r="V728" t="s">
        <v>5537</v>
      </c>
      <c r="W728" t="s">
        <v>4958</v>
      </c>
      <c r="X728" t="s">
        <v>5663</v>
      </c>
      <c r="Y728" t="s">
        <v>5018</v>
      </c>
      <c r="Z728" t="s">
        <v>5358</v>
      </c>
      <c r="AA728" t="s">
        <v>5163</v>
      </c>
      <c r="AB728">
        <f>YEAR(Sales_Trans_2[[#This Row],[Transaction_Date]])</f>
        <v>2025</v>
      </c>
      <c r="AC728" t="str">
        <f>TEXT(Sales_Trans_2[[#This Row],[Transaction_Date]],"mmm")</f>
        <v>Sep</v>
      </c>
      <c r="AD728">
        <f>MONTH(Sales_Trans_2[[#This Row],[Transaction_Date]])</f>
        <v>9</v>
      </c>
      <c r="AE728" s="19">
        <f>IFERROR(Sales_Trans_2[[#This Row],[Profit]]/Sales_Trans_2[[#This Row],[Sales_Amount]],0)</f>
        <v>0.4219929627984832</v>
      </c>
      <c r="AF728" s="20" t="str">
        <f>IF(Sales_Trans_2[[#This Row],[Discount_Pct]]=0,"0%",
IF(Sales_Trans_2[[#This Row],[Discount_Pct]]&lt;=5,"1-5%",
IF(Sales_Trans_2[[#This Row],[Discount_Pct]]&lt;=10,"6-10%",
IF(Sales_Trans_2[[#This Row],[Discount_Pct]]&lt;=15,"11-15%","&gt;15%"))))</f>
        <v>0%</v>
      </c>
    </row>
    <row r="729" spans="1:32" x14ac:dyDescent="0.25">
      <c r="A729" t="s">
        <v>2037</v>
      </c>
      <c r="B729" s="10">
        <v>45926</v>
      </c>
      <c r="C729" t="s">
        <v>542</v>
      </c>
      <c r="D729" t="s">
        <v>65</v>
      </c>
      <c r="E729" t="s">
        <v>1476</v>
      </c>
      <c r="F729" t="s">
        <v>2038</v>
      </c>
      <c r="G729">
        <v>7</v>
      </c>
      <c r="H729">
        <v>173.38</v>
      </c>
      <c r="I729">
        <v>0</v>
      </c>
      <c r="J729">
        <v>0</v>
      </c>
      <c r="K729">
        <v>1213.6600000000001</v>
      </c>
      <c r="L729">
        <v>994</v>
      </c>
      <c r="M729">
        <v>219.66</v>
      </c>
      <c r="N729" t="s">
        <v>47</v>
      </c>
      <c r="O729" t="s">
        <v>24</v>
      </c>
      <c r="P729" t="s">
        <v>25</v>
      </c>
      <c r="Q729">
        <v>0.89236111111111116</v>
      </c>
      <c r="R729" t="s">
        <v>49</v>
      </c>
      <c r="S729" t="s">
        <v>4719</v>
      </c>
      <c r="T729" t="s">
        <v>4703</v>
      </c>
      <c r="U729">
        <v>172.63</v>
      </c>
      <c r="V729" t="s">
        <v>5723</v>
      </c>
      <c r="W729" t="s">
        <v>4958</v>
      </c>
      <c r="X729" t="s">
        <v>5962</v>
      </c>
      <c r="Y729" t="s">
        <v>4966</v>
      </c>
      <c r="Z729" t="s">
        <v>5025</v>
      </c>
      <c r="AA729" t="s">
        <v>4992</v>
      </c>
      <c r="AB729">
        <f>YEAR(Sales_Trans_2[[#This Row],[Transaction_Date]])</f>
        <v>2025</v>
      </c>
      <c r="AC729" t="str">
        <f>TEXT(Sales_Trans_2[[#This Row],[Transaction_Date]],"mmm")</f>
        <v>Sep</v>
      </c>
      <c r="AD729">
        <f>MONTH(Sales_Trans_2[[#This Row],[Transaction_Date]])</f>
        <v>9</v>
      </c>
      <c r="AE729" s="19">
        <f>IFERROR(Sales_Trans_2[[#This Row],[Profit]]/Sales_Trans_2[[#This Row],[Sales_Amount]],0)</f>
        <v>0.18098973353327949</v>
      </c>
      <c r="AF729" s="20" t="str">
        <f>IF(Sales_Trans_2[[#This Row],[Discount_Pct]]=0,"0%",
IF(Sales_Trans_2[[#This Row],[Discount_Pct]]&lt;=5,"1-5%",
IF(Sales_Trans_2[[#This Row],[Discount_Pct]]&lt;=10,"6-10%",
IF(Sales_Trans_2[[#This Row],[Discount_Pct]]&lt;=15,"11-15%","&gt;15%"))))</f>
        <v>0%</v>
      </c>
    </row>
    <row r="730" spans="1:32" x14ac:dyDescent="0.25">
      <c r="A730" t="s">
        <v>2916</v>
      </c>
      <c r="B730" s="10">
        <v>45915</v>
      </c>
      <c r="C730" t="s">
        <v>2128</v>
      </c>
      <c r="D730" t="s">
        <v>326</v>
      </c>
      <c r="E730" t="s">
        <v>315</v>
      </c>
      <c r="F730" t="s">
        <v>316</v>
      </c>
      <c r="G730">
        <v>5</v>
      </c>
      <c r="H730">
        <v>435.35</v>
      </c>
      <c r="I730">
        <v>0</v>
      </c>
      <c r="J730">
        <v>0</v>
      </c>
      <c r="K730">
        <v>2176.75</v>
      </c>
      <c r="L730">
        <v>1704.5</v>
      </c>
      <c r="M730">
        <v>472.25</v>
      </c>
      <c r="N730" t="s">
        <v>4971</v>
      </c>
      <c r="O730" t="s">
        <v>24</v>
      </c>
      <c r="P730" t="s">
        <v>25</v>
      </c>
      <c r="Q730">
        <v>0.55763888888888891</v>
      </c>
      <c r="R730" t="s">
        <v>49</v>
      </c>
      <c r="S730" t="s">
        <v>4859</v>
      </c>
      <c r="T730" t="s">
        <v>4847</v>
      </c>
      <c r="U730">
        <v>400.33</v>
      </c>
      <c r="V730" t="s">
        <v>5665</v>
      </c>
      <c r="W730" t="s">
        <v>4958</v>
      </c>
      <c r="X730" t="s">
        <v>5233</v>
      </c>
      <c r="Y730" t="s">
        <v>5007</v>
      </c>
      <c r="Z730" t="s">
        <v>5257</v>
      </c>
      <c r="AA730" t="s">
        <v>4992</v>
      </c>
      <c r="AB730">
        <f>YEAR(Sales_Trans_2[[#This Row],[Transaction_Date]])</f>
        <v>2025</v>
      </c>
      <c r="AC730" t="str">
        <f>TEXT(Sales_Trans_2[[#This Row],[Transaction_Date]],"mmm")</f>
        <v>Sep</v>
      </c>
      <c r="AD730">
        <f>MONTH(Sales_Trans_2[[#This Row],[Transaction_Date]])</f>
        <v>9</v>
      </c>
      <c r="AE730" s="19">
        <f>IFERROR(Sales_Trans_2[[#This Row],[Profit]]/Sales_Trans_2[[#This Row],[Sales_Amount]],0)</f>
        <v>0.2169518777994717</v>
      </c>
      <c r="AF730" s="20" t="str">
        <f>IF(Sales_Trans_2[[#This Row],[Discount_Pct]]=0,"0%",
IF(Sales_Trans_2[[#This Row],[Discount_Pct]]&lt;=5,"1-5%",
IF(Sales_Trans_2[[#This Row],[Discount_Pct]]&lt;=10,"6-10%",
IF(Sales_Trans_2[[#This Row],[Discount_Pct]]&lt;=15,"11-15%","&gt;15%"))))</f>
        <v>0%</v>
      </c>
    </row>
    <row r="731" spans="1:32" x14ac:dyDescent="0.25">
      <c r="A731" t="s">
        <v>3779</v>
      </c>
      <c r="B731" s="10">
        <v>45786</v>
      </c>
      <c r="C731" t="s">
        <v>1895</v>
      </c>
      <c r="D731" t="s">
        <v>308</v>
      </c>
      <c r="E731" t="s">
        <v>1190</v>
      </c>
      <c r="F731" t="s">
        <v>3780</v>
      </c>
      <c r="G731">
        <v>5</v>
      </c>
      <c r="H731">
        <v>455.79</v>
      </c>
      <c r="I731">
        <v>0</v>
      </c>
      <c r="J731">
        <v>0</v>
      </c>
      <c r="K731">
        <v>2278.9499999999998</v>
      </c>
      <c r="L731">
        <v>1414.4</v>
      </c>
      <c r="M731">
        <v>864.55</v>
      </c>
      <c r="N731" t="s">
        <v>40</v>
      </c>
      <c r="O731" t="s">
        <v>24</v>
      </c>
      <c r="P731" t="s">
        <v>25</v>
      </c>
      <c r="Q731">
        <v>0.56111111111111112</v>
      </c>
      <c r="R731" t="s">
        <v>49</v>
      </c>
      <c r="S731" t="s">
        <v>4660</v>
      </c>
      <c r="T731" t="s">
        <v>4636</v>
      </c>
      <c r="U731">
        <v>455.79</v>
      </c>
      <c r="V731" t="s">
        <v>4967</v>
      </c>
      <c r="W731" t="s">
        <v>4968</v>
      </c>
      <c r="X731" t="s">
        <v>5273</v>
      </c>
      <c r="Y731" t="s">
        <v>4966</v>
      </c>
      <c r="Z731" t="s">
        <v>5274</v>
      </c>
      <c r="AA731" t="s">
        <v>5163</v>
      </c>
      <c r="AB731">
        <f>YEAR(Sales_Trans_2[[#This Row],[Transaction_Date]])</f>
        <v>2025</v>
      </c>
      <c r="AC731" t="str">
        <f>TEXT(Sales_Trans_2[[#This Row],[Transaction_Date]],"mmm")</f>
        <v>May</v>
      </c>
      <c r="AD731">
        <f>MONTH(Sales_Trans_2[[#This Row],[Transaction_Date]])</f>
        <v>5</v>
      </c>
      <c r="AE731" s="19">
        <f>IFERROR(Sales_Trans_2[[#This Row],[Profit]]/Sales_Trans_2[[#This Row],[Sales_Amount]],0)</f>
        <v>0.37936330327563134</v>
      </c>
      <c r="AF731" s="20" t="str">
        <f>IF(Sales_Trans_2[[#This Row],[Discount_Pct]]=0,"0%",
IF(Sales_Trans_2[[#This Row],[Discount_Pct]]&lt;=5,"1-5%",
IF(Sales_Trans_2[[#This Row],[Discount_Pct]]&lt;=10,"6-10%",
IF(Sales_Trans_2[[#This Row],[Discount_Pct]]&lt;=15,"11-15%","&gt;15%"))))</f>
        <v>0%</v>
      </c>
    </row>
    <row r="732" spans="1:32" x14ac:dyDescent="0.25">
      <c r="A732" t="s">
        <v>4145</v>
      </c>
      <c r="B732" s="10">
        <v>45697</v>
      </c>
      <c r="C732" t="s">
        <v>152</v>
      </c>
      <c r="D732" t="s">
        <v>101</v>
      </c>
      <c r="E732" t="s">
        <v>968</v>
      </c>
      <c r="F732" t="s">
        <v>1738</v>
      </c>
      <c r="G732">
        <v>5</v>
      </c>
      <c r="H732">
        <v>491.45</v>
      </c>
      <c r="I732">
        <v>0</v>
      </c>
      <c r="J732">
        <v>0</v>
      </c>
      <c r="K732">
        <v>2457.25</v>
      </c>
      <c r="L732">
        <v>1758.15</v>
      </c>
      <c r="M732">
        <v>699.1</v>
      </c>
      <c r="N732" t="s">
        <v>40</v>
      </c>
      <c r="O732" t="s">
        <v>24</v>
      </c>
      <c r="P732" t="s">
        <v>25</v>
      </c>
      <c r="Q732">
        <v>0.48680555555555555</v>
      </c>
      <c r="R732" t="s">
        <v>49</v>
      </c>
      <c r="S732" t="s">
        <v>4676</v>
      </c>
      <c r="T732" t="s">
        <v>4672</v>
      </c>
      <c r="U732">
        <v>434.65</v>
      </c>
      <c r="V732" t="s">
        <v>5127</v>
      </c>
      <c r="W732" t="s">
        <v>4958</v>
      </c>
      <c r="X732" t="s">
        <v>5825</v>
      </c>
      <c r="Y732" t="s">
        <v>5018</v>
      </c>
      <c r="Z732" t="s">
        <v>5411</v>
      </c>
      <c r="AA732" t="s">
        <v>4992</v>
      </c>
      <c r="AB732">
        <f>YEAR(Sales_Trans_2[[#This Row],[Transaction_Date]])</f>
        <v>2025</v>
      </c>
      <c r="AC732" t="str">
        <f>TEXT(Sales_Trans_2[[#This Row],[Transaction_Date]],"mmm")</f>
        <v>Feb</v>
      </c>
      <c r="AD732">
        <f>MONTH(Sales_Trans_2[[#This Row],[Transaction_Date]])</f>
        <v>2</v>
      </c>
      <c r="AE732" s="19">
        <f>IFERROR(Sales_Trans_2[[#This Row],[Profit]]/Sales_Trans_2[[#This Row],[Sales_Amount]],0)</f>
        <v>0.28450503611761119</v>
      </c>
      <c r="AF732" s="20" t="str">
        <f>IF(Sales_Trans_2[[#This Row],[Discount_Pct]]=0,"0%",
IF(Sales_Trans_2[[#This Row],[Discount_Pct]]&lt;=5,"1-5%",
IF(Sales_Trans_2[[#This Row],[Discount_Pct]]&lt;=10,"6-10%",
IF(Sales_Trans_2[[#This Row],[Discount_Pct]]&lt;=15,"11-15%","&gt;15%"))))</f>
        <v>0%</v>
      </c>
    </row>
    <row r="733" spans="1:32" x14ac:dyDescent="0.25">
      <c r="A733" t="s">
        <v>3500</v>
      </c>
      <c r="B733" s="10">
        <v>45899</v>
      </c>
      <c r="C733" t="s">
        <v>3101</v>
      </c>
      <c r="D733" t="s">
        <v>759</v>
      </c>
      <c r="E733" t="s">
        <v>589</v>
      </c>
      <c r="F733" t="s">
        <v>590</v>
      </c>
      <c r="G733">
        <v>1</v>
      </c>
      <c r="H733">
        <v>217.85</v>
      </c>
      <c r="I733">
        <v>0</v>
      </c>
      <c r="J733">
        <v>0</v>
      </c>
      <c r="K733">
        <v>250.53</v>
      </c>
      <c r="L733">
        <v>189.69</v>
      </c>
      <c r="M733">
        <v>60.84</v>
      </c>
      <c r="N733" t="s">
        <v>4971</v>
      </c>
      <c r="O733" t="s">
        <v>24</v>
      </c>
      <c r="P733" t="s">
        <v>25</v>
      </c>
      <c r="Q733">
        <v>0.78333333333333333</v>
      </c>
      <c r="R733" t="s">
        <v>27</v>
      </c>
      <c r="S733" t="s">
        <v>4741</v>
      </c>
      <c r="T733" t="s">
        <v>4729</v>
      </c>
      <c r="U733">
        <v>217.85</v>
      </c>
      <c r="V733" t="s">
        <v>5972</v>
      </c>
      <c r="W733" t="s">
        <v>4964</v>
      </c>
      <c r="X733" t="s">
        <v>5638</v>
      </c>
      <c r="Y733" t="s">
        <v>4966</v>
      </c>
      <c r="Z733" t="s">
        <v>5821</v>
      </c>
      <c r="AA733" t="s">
        <v>4992</v>
      </c>
      <c r="AB733">
        <f>YEAR(Sales_Trans_2[[#This Row],[Transaction_Date]])</f>
        <v>2025</v>
      </c>
      <c r="AC733" t="str">
        <f>TEXT(Sales_Trans_2[[#This Row],[Transaction_Date]],"mmm")</f>
        <v>Aug</v>
      </c>
      <c r="AD733">
        <f>MONTH(Sales_Trans_2[[#This Row],[Transaction_Date]])</f>
        <v>8</v>
      </c>
      <c r="AE733" s="19">
        <f>IFERROR(Sales_Trans_2[[#This Row],[Profit]]/Sales_Trans_2[[#This Row],[Sales_Amount]],0)</f>
        <v>0.24284516824332417</v>
      </c>
      <c r="AF733" s="20" t="str">
        <f>IF(Sales_Trans_2[[#This Row],[Discount_Pct]]=0,"0%",
IF(Sales_Trans_2[[#This Row],[Discount_Pct]]&lt;=5,"1-5%",
IF(Sales_Trans_2[[#This Row],[Discount_Pct]]&lt;=10,"6-10%",
IF(Sales_Trans_2[[#This Row],[Discount_Pct]]&lt;=15,"11-15%","&gt;15%"))))</f>
        <v>0%</v>
      </c>
    </row>
    <row r="734" spans="1:32" x14ac:dyDescent="0.25">
      <c r="A734" t="s">
        <v>2706</v>
      </c>
      <c r="B734" s="10">
        <v>45892</v>
      </c>
      <c r="C734" t="s">
        <v>2662</v>
      </c>
      <c r="D734" t="s">
        <v>264</v>
      </c>
      <c r="E734" t="s">
        <v>1476</v>
      </c>
      <c r="F734" t="s">
        <v>2038</v>
      </c>
      <c r="G734">
        <v>8</v>
      </c>
      <c r="H734">
        <v>407.53</v>
      </c>
      <c r="I734">
        <v>0</v>
      </c>
      <c r="J734">
        <v>0</v>
      </c>
      <c r="K734">
        <v>3749.28</v>
      </c>
      <c r="L734">
        <v>2287.1999999999998</v>
      </c>
      <c r="M734">
        <v>1462.08</v>
      </c>
      <c r="N734" t="s">
        <v>23</v>
      </c>
      <c r="O734" t="s">
        <v>24</v>
      </c>
      <c r="P734" t="s">
        <v>25</v>
      </c>
      <c r="Q734">
        <v>0.625</v>
      </c>
      <c r="R734" t="s">
        <v>27</v>
      </c>
      <c r="S734" t="s">
        <v>4702</v>
      </c>
      <c r="T734" t="s">
        <v>4703</v>
      </c>
      <c r="U734">
        <v>383.51</v>
      </c>
      <c r="V734" t="s">
        <v>5876</v>
      </c>
      <c r="W734" t="s">
        <v>4958</v>
      </c>
      <c r="X734" t="s">
        <v>5962</v>
      </c>
      <c r="Y734" t="s">
        <v>4966</v>
      </c>
      <c r="Z734" t="s">
        <v>5025</v>
      </c>
      <c r="AA734" t="s">
        <v>4992</v>
      </c>
      <c r="AB734">
        <f>YEAR(Sales_Trans_2[[#This Row],[Transaction_Date]])</f>
        <v>2025</v>
      </c>
      <c r="AC734" t="str">
        <f>TEXT(Sales_Trans_2[[#This Row],[Transaction_Date]],"mmm")</f>
        <v>Aug</v>
      </c>
      <c r="AD734">
        <f>MONTH(Sales_Trans_2[[#This Row],[Transaction_Date]])</f>
        <v>8</v>
      </c>
      <c r="AE734" s="19">
        <f>IFERROR(Sales_Trans_2[[#This Row],[Profit]]/Sales_Trans_2[[#This Row],[Sales_Amount]],0)</f>
        <v>0.38996287287159132</v>
      </c>
      <c r="AF734" s="20" t="str">
        <f>IF(Sales_Trans_2[[#This Row],[Discount_Pct]]=0,"0%",
IF(Sales_Trans_2[[#This Row],[Discount_Pct]]&lt;=5,"1-5%",
IF(Sales_Trans_2[[#This Row],[Discount_Pct]]&lt;=10,"6-10%",
IF(Sales_Trans_2[[#This Row],[Discount_Pct]]&lt;=15,"11-15%","&gt;15%"))))</f>
        <v>0%</v>
      </c>
    </row>
    <row r="735" spans="1:32" x14ac:dyDescent="0.25">
      <c r="A735" t="s">
        <v>2679</v>
      </c>
      <c r="B735" s="10">
        <v>45999</v>
      </c>
      <c r="C735" t="s">
        <v>1948</v>
      </c>
      <c r="D735" t="s">
        <v>101</v>
      </c>
      <c r="E735" t="s">
        <v>1368</v>
      </c>
      <c r="F735" t="s">
        <v>1369</v>
      </c>
      <c r="G735">
        <v>4</v>
      </c>
      <c r="H735">
        <v>448.1</v>
      </c>
      <c r="I735">
        <v>0</v>
      </c>
      <c r="J735">
        <v>0</v>
      </c>
      <c r="K735">
        <v>1792.4</v>
      </c>
      <c r="L735">
        <v>1406.52</v>
      </c>
      <c r="M735">
        <v>385.88</v>
      </c>
      <c r="N735" t="s">
        <v>47</v>
      </c>
      <c r="O735" t="s">
        <v>24</v>
      </c>
      <c r="P735" t="s">
        <v>25</v>
      </c>
      <c r="Q735">
        <v>0.49375000000000002</v>
      </c>
      <c r="R735" t="s">
        <v>49</v>
      </c>
      <c r="S735" t="s">
        <v>4676</v>
      </c>
      <c r="T735" t="s">
        <v>4672</v>
      </c>
      <c r="U735">
        <v>434.65</v>
      </c>
      <c r="V735" t="s">
        <v>5340</v>
      </c>
      <c r="W735" t="s">
        <v>4958</v>
      </c>
      <c r="X735" t="s">
        <v>5590</v>
      </c>
      <c r="Y735" t="s">
        <v>4966</v>
      </c>
      <c r="Z735" t="s">
        <v>5591</v>
      </c>
      <c r="AA735" t="s">
        <v>4992</v>
      </c>
      <c r="AB735">
        <f>YEAR(Sales_Trans_2[[#This Row],[Transaction_Date]])</f>
        <v>2025</v>
      </c>
      <c r="AC735" t="str">
        <f>TEXT(Sales_Trans_2[[#This Row],[Transaction_Date]],"mmm")</f>
        <v>Dec</v>
      </c>
      <c r="AD735">
        <f>MONTH(Sales_Trans_2[[#This Row],[Transaction_Date]])</f>
        <v>12</v>
      </c>
      <c r="AE735" s="19">
        <f>IFERROR(Sales_Trans_2[[#This Row],[Profit]]/Sales_Trans_2[[#This Row],[Sales_Amount]],0)</f>
        <v>0.21528676634679758</v>
      </c>
      <c r="AF735" s="20" t="str">
        <f>IF(Sales_Trans_2[[#This Row],[Discount_Pct]]=0,"0%",
IF(Sales_Trans_2[[#This Row],[Discount_Pct]]&lt;=5,"1-5%",
IF(Sales_Trans_2[[#This Row],[Discount_Pct]]&lt;=10,"6-10%",
IF(Sales_Trans_2[[#This Row],[Discount_Pct]]&lt;=15,"11-15%","&gt;15%"))))</f>
        <v>0%</v>
      </c>
    </row>
    <row r="736" spans="1:32" x14ac:dyDescent="0.25">
      <c r="A736" t="s">
        <v>3375</v>
      </c>
      <c r="B736" s="10">
        <v>45816</v>
      </c>
      <c r="C736" t="s">
        <v>855</v>
      </c>
      <c r="D736" t="s">
        <v>459</v>
      </c>
      <c r="E736" t="s">
        <v>108</v>
      </c>
      <c r="F736" t="s">
        <v>682</v>
      </c>
      <c r="G736">
        <v>4</v>
      </c>
      <c r="H736">
        <v>72.64</v>
      </c>
      <c r="I736">
        <v>0</v>
      </c>
      <c r="J736">
        <v>0</v>
      </c>
      <c r="K736">
        <v>290.56</v>
      </c>
      <c r="L736">
        <v>237.48</v>
      </c>
      <c r="M736">
        <v>53.08</v>
      </c>
      <c r="N736" t="s">
        <v>68</v>
      </c>
      <c r="O736" t="s">
        <v>24</v>
      </c>
      <c r="P736" t="s">
        <v>25</v>
      </c>
      <c r="Q736">
        <v>0.90416666666666667</v>
      </c>
      <c r="R736" t="s">
        <v>49</v>
      </c>
      <c r="S736" t="s">
        <v>4838</v>
      </c>
      <c r="T736" t="s">
        <v>4828</v>
      </c>
      <c r="U736">
        <v>71.290000000000006</v>
      </c>
      <c r="V736" t="s">
        <v>5535</v>
      </c>
      <c r="W736" t="s">
        <v>4958</v>
      </c>
      <c r="X736" t="s">
        <v>5483</v>
      </c>
      <c r="Y736" t="s">
        <v>4960</v>
      </c>
      <c r="Z736" t="s">
        <v>5303</v>
      </c>
      <c r="AA736" t="s">
        <v>4992</v>
      </c>
      <c r="AB736">
        <f>YEAR(Sales_Trans_2[[#This Row],[Transaction_Date]])</f>
        <v>2025</v>
      </c>
      <c r="AC736" t="str">
        <f>TEXT(Sales_Trans_2[[#This Row],[Transaction_Date]],"mmm")</f>
        <v>Jun</v>
      </c>
      <c r="AD736">
        <f>MONTH(Sales_Trans_2[[#This Row],[Transaction_Date]])</f>
        <v>6</v>
      </c>
      <c r="AE736" s="19">
        <f>IFERROR(Sales_Trans_2[[#This Row],[Profit]]/Sales_Trans_2[[#This Row],[Sales_Amount]],0)</f>
        <v>0.18268171806167399</v>
      </c>
      <c r="AF736" s="20" t="str">
        <f>IF(Sales_Trans_2[[#This Row],[Discount_Pct]]=0,"0%",
IF(Sales_Trans_2[[#This Row],[Discount_Pct]]&lt;=5,"1-5%",
IF(Sales_Trans_2[[#This Row],[Discount_Pct]]&lt;=10,"6-10%",
IF(Sales_Trans_2[[#This Row],[Discount_Pct]]&lt;=15,"11-15%","&gt;15%"))))</f>
        <v>0%</v>
      </c>
    </row>
    <row r="737" spans="1:32" x14ac:dyDescent="0.25">
      <c r="A737" t="s">
        <v>1949</v>
      </c>
      <c r="B737" s="10">
        <v>45755</v>
      </c>
      <c r="C737" t="s">
        <v>1144</v>
      </c>
      <c r="D737" t="s">
        <v>365</v>
      </c>
      <c r="E737" t="s">
        <v>108</v>
      </c>
      <c r="F737" t="s">
        <v>1950</v>
      </c>
      <c r="G737">
        <v>1</v>
      </c>
      <c r="H737">
        <v>459.58</v>
      </c>
      <c r="I737">
        <v>0</v>
      </c>
      <c r="J737">
        <v>0</v>
      </c>
      <c r="K737">
        <v>459.58</v>
      </c>
      <c r="L737">
        <v>386.89</v>
      </c>
      <c r="M737">
        <v>72.69</v>
      </c>
      <c r="N737" t="s">
        <v>68</v>
      </c>
      <c r="O737" t="s">
        <v>24</v>
      </c>
      <c r="P737" t="s">
        <v>25</v>
      </c>
      <c r="Q737">
        <v>0.73819444444444449</v>
      </c>
      <c r="R737" t="s">
        <v>49</v>
      </c>
      <c r="S737" t="s">
        <v>4680</v>
      </c>
      <c r="T737" t="s">
        <v>4672</v>
      </c>
      <c r="U737">
        <v>459.58</v>
      </c>
      <c r="V737" t="s">
        <v>5250</v>
      </c>
      <c r="W737" t="s">
        <v>4968</v>
      </c>
      <c r="X737" t="s">
        <v>5302</v>
      </c>
      <c r="Y737" t="s">
        <v>4966</v>
      </c>
      <c r="Z737" t="s">
        <v>5303</v>
      </c>
      <c r="AA737" t="s">
        <v>4992</v>
      </c>
      <c r="AB737">
        <f>YEAR(Sales_Trans_2[[#This Row],[Transaction_Date]])</f>
        <v>2025</v>
      </c>
      <c r="AC737" t="str">
        <f>TEXT(Sales_Trans_2[[#This Row],[Transaction_Date]],"mmm")</f>
        <v>Apr</v>
      </c>
      <c r="AD737">
        <f>MONTH(Sales_Trans_2[[#This Row],[Transaction_Date]])</f>
        <v>4</v>
      </c>
      <c r="AE737" s="19">
        <f>IFERROR(Sales_Trans_2[[#This Row],[Profit]]/Sales_Trans_2[[#This Row],[Sales_Amount]],0)</f>
        <v>0.1581661517037295</v>
      </c>
      <c r="AF737" s="20" t="str">
        <f>IF(Sales_Trans_2[[#This Row],[Discount_Pct]]=0,"0%",
IF(Sales_Trans_2[[#This Row],[Discount_Pct]]&lt;=5,"1-5%",
IF(Sales_Trans_2[[#This Row],[Discount_Pct]]&lt;=10,"6-10%",
IF(Sales_Trans_2[[#This Row],[Discount_Pct]]&lt;=15,"11-15%","&gt;15%"))))</f>
        <v>0%</v>
      </c>
    </row>
    <row r="738" spans="1:32" x14ac:dyDescent="0.25">
      <c r="A738" t="s">
        <v>3254</v>
      </c>
      <c r="B738" s="10">
        <v>45755</v>
      </c>
      <c r="C738" t="s">
        <v>2364</v>
      </c>
      <c r="D738" t="s">
        <v>414</v>
      </c>
      <c r="E738" t="s">
        <v>1820</v>
      </c>
      <c r="F738" t="s">
        <v>1394</v>
      </c>
      <c r="G738">
        <v>8</v>
      </c>
      <c r="H738">
        <v>99.54</v>
      </c>
      <c r="I738">
        <v>0</v>
      </c>
      <c r="J738">
        <v>0</v>
      </c>
      <c r="K738">
        <v>796.32</v>
      </c>
      <c r="L738">
        <v>638.55999999999995</v>
      </c>
      <c r="M738">
        <v>157.76</v>
      </c>
      <c r="N738" t="s">
        <v>47</v>
      </c>
      <c r="O738" t="s">
        <v>24</v>
      </c>
      <c r="P738" t="s">
        <v>25</v>
      </c>
      <c r="Q738">
        <v>0.72291666666666665</v>
      </c>
      <c r="R738" t="s">
        <v>49</v>
      </c>
      <c r="S738" t="s">
        <v>4846</v>
      </c>
      <c r="T738" t="s">
        <v>4847</v>
      </c>
      <c r="U738">
        <v>96.72</v>
      </c>
      <c r="V738" t="s">
        <v>5718</v>
      </c>
      <c r="W738" t="s">
        <v>4958</v>
      </c>
      <c r="X738" t="s">
        <v>5799</v>
      </c>
      <c r="Y738" t="s">
        <v>4966</v>
      </c>
      <c r="Z738" t="s">
        <v>5347</v>
      </c>
      <c r="AA738" t="s">
        <v>4992</v>
      </c>
      <c r="AB738">
        <f>YEAR(Sales_Trans_2[[#This Row],[Transaction_Date]])</f>
        <v>2025</v>
      </c>
      <c r="AC738" t="str">
        <f>TEXT(Sales_Trans_2[[#This Row],[Transaction_Date]],"mmm")</f>
        <v>Apr</v>
      </c>
      <c r="AD738">
        <f>MONTH(Sales_Trans_2[[#This Row],[Transaction_Date]])</f>
        <v>4</v>
      </c>
      <c r="AE738" s="19">
        <f>IFERROR(Sales_Trans_2[[#This Row],[Profit]]/Sales_Trans_2[[#This Row],[Sales_Amount]],0)</f>
        <v>0.19811131203536264</v>
      </c>
      <c r="AF738" s="20" t="str">
        <f>IF(Sales_Trans_2[[#This Row],[Discount_Pct]]=0,"0%",
IF(Sales_Trans_2[[#This Row],[Discount_Pct]]&lt;=5,"1-5%",
IF(Sales_Trans_2[[#This Row],[Discount_Pct]]&lt;=10,"6-10%",
IF(Sales_Trans_2[[#This Row],[Discount_Pct]]&lt;=15,"11-15%","&gt;15%"))))</f>
        <v>0%</v>
      </c>
    </row>
    <row r="739" spans="1:32" x14ac:dyDescent="0.25">
      <c r="A739" t="s">
        <v>1183</v>
      </c>
      <c r="B739" s="10">
        <v>45696</v>
      </c>
      <c r="C739" t="s">
        <v>1184</v>
      </c>
      <c r="D739" t="s">
        <v>882</v>
      </c>
      <c r="E739" t="s">
        <v>1185</v>
      </c>
      <c r="F739" t="s">
        <v>848</v>
      </c>
      <c r="G739">
        <v>8</v>
      </c>
      <c r="H739">
        <v>272.18</v>
      </c>
      <c r="I739">
        <v>0</v>
      </c>
      <c r="J739">
        <v>0</v>
      </c>
      <c r="K739">
        <v>2504.06</v>
      </c>
      <c r="L739">
        <v>1557.12</v>
      </c>
      <c r="M739">
        <v>946.94</v>
      </c>
      <c r="N739" t="s">
        <v>133</v>
      </c>
      <c r="O739" t="s">
        <v>24</v>
      </c>
      <c r="P739" t="s">
        <v>25</v>
      </c>
      <c r="Q739">
        <v>0.38680555555555557</v>
      </c>
      <c r="R739" t="s">
        <v>27</v>
      </c>
      <c r="S739" t="s">
        <v>4768</v>
      </c>
      <c r="T739" t="s">
        <v>4752</v>
      </c>
      <c r="U739">
        <v>262.77</v>
      </c>
      <c r="V739" t="s">
        <v>5443</v>
      </c>
      <c r="W739" t="s">
        <v>4958</v>
      </c>
      <c r="X739" t="s">
        <v>5107</v>
      </c>
      <c r="Y739" t="s">
        <v>4970</v>
      </c>
      <c r="Z739" t="s">
        <v>5983</v>
      </c>
      <c r="AA739" t="s">
        <v>4992</v>
      </c>
      <c r="AB739">
        <f>YEAR(Sales_Trans_2[[#This Row],[Transaction_Date]])</f>
        <v>2025</v>
      </c>
      <c r="AC739" t="str">
        <f>TEXT(Sales_Trans_2[[#This Row],[Transaction_Date]],"mmm")</f>
        <v>Feb</v>
      </c>
      <c r="AD739">
        <f>MONTH(Sales_Trans_2[[#This Row],[Transaction_Date]])</f>
        <v>2</v>
      </c>
      <c r="AE739" s="19">
        <f>IFERROR(Sales_Trans_2[[#This Row],[Profit]]/Sales_Trans_2[[#This Row],[Sales_Amount]],0)</f>
        <v>0.37816186513102723</v>
      </c>
      <c r="AF739" s="20" t="str">
        <f>IF(Sales_Trans_2[[#This Row],[Discount_Pct]]=0,"0%",
IF(Sales_Trans_2[[#This Row],[Discount_Pct]]&lt;=5,"1-5%",
IF(Sales_Trans_2[[#This Row],[Discount_Pct]]&lt;=10,"6-10%",
IF(Sales_Trans_2[[#This Row],[Discount_Pct]]&lt;=15,"11-15%","&gt;15%"))))</f>
        <v>0%</v>
      </c>
    </row>
    <row r="740" spans="1:32" x14ac:dyDescent="0.25">
      <c r="A740" t="s">
        <v>3562</v>
      </c>
      <c r="B740" s="10">
        <v>45869</v>
      </c>
      <c r="C740" t="s">
        <v>1724</v>
      </c>
      <c r="D740" t="s">
        <v>686</v>
      </c>
      <c r="E740" t="s">
        <v>165</v>
      </c>
      <c r="F740" t="s">
        <v>166</v>
      </c>
      <c r="G740">
        <v>4</v>
      </c>
      <c r="H740">
        <v>451.89</v>
      </c>
      <c r="I740">
        <v>0</v>
      </c>
      <c r="J740">
        <v>0</v>
      </c>
      <c r="K740">
        <v>1807.56</v>
      </c>
      <c r="L740">
        <v>1548.64</v>
      </c>
      <c r="M740">
        <v>258.92</v>
      </c>
      <c r="N740" t="s">
        <v>23</v>
      </c>
      <c r="O740" t="s">
        <v>24</v>
      </c>
      <c r="P740" t="s">
        <v>25</v>
      </c>
      <c r="Q740">
        <v>0.87708333333333333</v>
      </c>
      <c r="R740" t="s">
        <v>49</v>
      </c>
      <c r="S740" t="s">
        <v>4857</v>
      </c>
      <c r="T740" t="s">
        <v>4847</v>
      </c>
      <c r="U740">
        <v>451.89</v>
      </c>
      <c r="V740" t="s">
        <v>5848</v>
      </c>
      <c r="W740" t="s">
        <v>4968</v>
      </c>
      <c r="Y740" t="s">
        <v>4966</v>
      </c>
      <c r="Z740" t="s">
        <v>5162</v>
      </c>
      <c r="AA740" t="s">
        <v>5163</v>
      </c>
      <c r="AB740">
        <f>YEAR(Sales_Trans_2[[#This Row],[Transaction_Date]])</f>
        <v>2025</v>
      </c>
      <c r="AC740" t="str">
        <f>TEXT(Sales_Trans_2[[#This Row],[Transaction_Date]],"mmm")</f>
        <v>Jul</v>
      </c>
      <c r="AD740">
        <f>MONTH(Sales_Trans_2[[#This Row],[Transaction_Date]])</f>
        <v>7</v>
      </c>
      <c r="AE740" s="19">
        <f>IFERROR(Sales_Trans_2[[#This Row],[Profit]]/Sales_Trans_2[[#This Row],[Sales_Amount]],0)</f>
        <v>0.14324282458120341</v>
      </c>
      <c r="AF740" s="20" t="str">
        <f>IF(Sales_Trans_2[[#This Row],[Discount_Pct]]=0,"0%",
IF(Sales_Trans_2[[#This Row],[Discount_Pct]]&lt;=5,"1-5%",
IF(Sales_Trans_2[[#This Row],[Discount_Pct]]&lt;=10,"6-10%",
IF(Sales_Trans_2[[#This Row],[Discount_Pct]]&lt;=15,"11-15%","&gt;15%"))))</f>
        <v>0%</v>
      </c>
    </row>
    <row r="741" spans="1:32" x14ac:dyDescent="0.25">
      <c r="A741" t="s">
        <v>4501</v>
      </c>
      <c r="B741" s="10">
        <v>45866</v>
      </c>
      <c r="C741" t="s">
        <v>1240</v>
      </c>
      <c r="D741" t="s">
        <v>1305</v>
      </c>
      <c r="E741" t="s">
        <v>1086</v>
      </c>
      <c r="F741" t="s">
        <v>1552</v>
      </c>
      <c r="G741">
        <v>5</v>
      </c>
      <c r="H741">
        <v>521.9</v>
      </c>
      <c r="I741">
        <v>0</v>
      </c>
      <c r="J741">
        <v>0</v>
      </c>
      <c r="K741">
        <v>2609.5</v>
      </c>
      <c r="L741">
        <v>1867.9</v>
      </c>
      <c r="M741">
        <v>741.6</v>
      </c>
      <c r="N741" t="s">
        <v>4971</v>
      </c>
      <c r="O741" t="s">
        <v>24</v>
      </c>
      <c r="P741" t="s">
        <v>25</v>
      </c>
      <c r="Q741">
        <v>0.58611111111111114</v>
      </c>
      <c r="R741" t="s">
        <v>49</v>
      </c>
      <c r="S741" t="s">
        <v>4911</v>
      </c>
      <c r="T741" t="s">
        <v>4908</v>
      </c>
      <c r="U741">
        <v>490.22</v>
      </c>
      <c r="V741" t="s">
        <v>5810</v>
      </c>
      <c r="W741" t="s">
        <v>4958</v>
      </c>
      <c r="X741" t="s">
        <v>5971</v>
      </c>
      <c r="Y741" t="s">
        <v>4966</v>
      </c>
      <c r="Z741" t="s">
        <v>5343</v>
      </c>
      <c r="AA741" t="s">
        <v>4992</v>
      </c>
      <c r="AB741">
        <f>YEAR(Sales_Trans_2[[#This Row],[Transaction_Date]])</f>
        <v>2025</v>
      </c>
      <c r="AC741" t="str">
        <f>TEXT(Sales_Trans_2[[#This Row],[Transaction_Date]],"mmm")</f>
        <v>Jul</v>
      </c>
      <c r="AD741">
        <f>MONTH(Sales_Trans_2[[#This Row],[Transaction_Date]])</f>
        <v>7</v>
      </c>
      <c r="AE741" s="19">
        <f>IFERROR(Sales_Trans_2[[#This Row],[Profit]]/Sales_Trans_2[[#This Row],[Sales_Amount]],0)</f>
        <v>0.28419237401801112</v>
      </c>
      <c r="AF741" s="20" t="str">
        <f>IF(Sales_Trans_2[[#This Row],[Discount_Pct]]=0,"0%",
IF(Sales_Trans_2[[#This Row],[Discount_Pct]]&lt;=5,"1-5%",
IF(Sales_Trans_2[[#This Row],[Discount_Pct]]&lt;=10,"6-10%",
IF(Sales_Trans_2[[#This Row],[Discount_Pct]]&lt;=15,"11-15%","&gt;15%"))))</f>
        <v>0%</v>
      </c>
    </row>
    <row r="742" spans="1:32" x14ac:dyDescent="0.25">
      <c r="A742" t="s">
        <v>3247</v>
      </c>
      <c r="B742" s="10">
        <v>45864</v>
      </c>
      <c r="C742" t="s">
        <v>444</v>
      </c>
      <c r="D742" t="s">
        <v>2768</v>
      </c>
      <c r="E742" t="s">
        <v>1385</v>
      </c>
      <c r="F742" t="s">
        <v>1386</v>
      </c>
      <c r="G742">
        <v>5</v>
      </c>
      <c r="H742">
        <v>421.67</v>
      </c>
      <c r="I742">
        <v>0</v>
      </c>
      <c r="J742">
        <v>0</v>
      </c>
      <c r="K742">
        <v>2424.6</v>
      </c>
      <c r="L742">
        <v>1414.95</v>
      </c>
      <c r="M742">
        <v>1009.65</v>
      </c>
      <c r="N742" t="s">
        <v>68</v>
      </c>
      <c r="O742" t="s">
        <v>24</v>
      </c>
      <c r="P742" t="s">
        <v>25</v>
      </c>
      <c r="Q742">
        <v>0.73750000000000004</v>
      </c>
      <c r="R742" t="s">
        <v>27</v>
      </c>
      <c r="S742" t="s">
        <v>4942</v>
      </c>
      <c r="T742" t="s">
        <v>4930</v>
      </c>
      <c r="U742">
        <v>367.25</v>
      </c>
      <c r="V742" t="s">
        <v>5047</v>
      </c>
      <c r="W742" t="s">
        <v>4958</v>
      </c>
      <c r="X742" t="s">
        <v>5663</v>
      </c>
      <c r="Y742" t="s">
        <v>5018</v>
      </c>
      <c r="Z742" t="s">
        <v>5358</v>
      </c>
      <c r="AA742" t="s">
        <v>5163</v>
      </c>
      <c r="AB742">
        <f>YEAR(Sales_Trans_2[[#This Row],[Transaction_Date]])</f>
        <v>2025</v>
      </c>
      <c r="AC742" t="str">
        <f>TEXT(Sales_Trans_2[[#This Row],[Transaction_Date]],"mmm")</f>
        <v>Jul</v>
      </c>
      <c r="AD742">
        <f>MONTH(Sales_Trans_2[[#This Row],[Transaction_Date]])</f>
        <v>7</v>
      </c>
      <c r="AE742" s="19">
        <f>IFERROR(Sales_Trans_2[[#This Row],[Profit]]/Sales_Trans_2[[#This Row],[Sales_Amount]],0)</f>
        <v>0.41641920316753278</v>
      </c>
      <c r="AF742" s="20" t="str">
        <f>IF(Sales_Trans_2[[#This Row],[Discount_Pct]]=0,"0%",
IF(Sales_Trans_2[[#This Row],[Discount_Pct]]&lt;=5,"1-5%",
IF(Sales_Trans_2[[#This Row],[Discount_Pct]]&lt;=10,"6-10%",
IF(Sales_Trans_2[[#This Row],[Discount_Pct]]&lt;=15,"11-15%","&gt;15%"))))</f>
        <v>0%</v>
      </c>
    </row>
    <row r="743" spans="1:32" x14ac:dyDescent="0.25">
      <c r="A743" t="s">
        <v>650</v>
      </c>
      <c r="B743" s="10">
        <v>45859</v>
      </c>
      <c r="C743" t="s">
        <v>651</v>
      </c>
      <c r="D743" t="s">
        <v>652</v>
      </c>
      <c r="E743" t="s">
        <v>653</v>
      </c>
      <c r="F743" t="s">
        <v>654</v>
      </c>
      <c r="G743">
        <v>3</v>
      </c>
      <c r="H743">
        <v>331.35</v>
      </c>
      <c r="I743">
        <v>0</v>
      </c>
      <c r="J743">
        <v>0</v>
      </c>
      <c r="K743">
        <v>994.05</v>
      </c>
      <c r="L743">
        <v>870.99</v>
      </c>
      <c r="M743">
        <v>123.06</v>
      </c>
      <c r="N743" t="s">
        <v>4971</v>
      </c>
      <c r="O743" t="s">
        <v>24</v>
      </c>
      <c r="P743" t="s">
        <v>25</v>
      </c>
      <c r="Q743">
        <v>0.86944444444444446</v>
      </c>
      <c r="R743" t="s">
        <v>49</v>
      </c>
      <c r="S743" t="s">
        <v>4906</v>
      </c>
      <c r="T743" t="s">
        <v>4887</v>
      </c>
      <c r="U743">
        <v>331.35</v>
      </c>
      <c r="V743" t="s">
        <v>5441</v>
      </c>
      <c r="W743" t="s">
        <v>4968</v>
      </c>
      <c r="X743" t="s">
        <v>5028</v>
      </c>
      <c r="Y743" t="s">
        <v>4960</v>
      </c>
      <c r="Z743" t="s">
        <v>5451</v>
      </c>
      <c r="AA743" t="s">
        <v>4992</v>
      </c>
      <c r="AB743">
        <f>YEAR(Sales_Trans_2[[#This Row],[Transaction_Date]])</f>
        <v>2025</v>
      </c>
      <c r="AC743" t="str">
        <f>TEXT(Sales_Trans_2[[#This Row],[Transaction_Date]],"mmm")</f>
        <v>Jul</v>
      </c>
      <c r="AD743">
        <f>MONTH(Sales_Trans_2[[#This Row],[Transaction_Date]])</f>
        <v>7</v>
      </c>
      <c r="AE743" s="19">
        <f>IFERROR(Sales_Trans_2[[#This Row],[Profit]]/Sales_Trans_2[[#This Row],[Sales_Amount]],0)</f>
        <v>0.12379658970876717</v>
      </c>
      <c r="AF743" s="20" t="str">
        <f>IF(Sales_Trans_2[[#This Row],[Discount_Pct]]=0,"0%",
IF(Sales_Trans_2[[#This Row],[Discount_Pct]]&lt;=5,"1-5%",
IF(Sales_Trans_2[[#This Row],[Discount_Pct]]&lt;=10,"6-10%",
IF(Sales_Trans_2[[#This Row],[Discount_Pct]]&lt;=15,"11-15%","&gt;15%"))))</f>
        <v>0%</v>
      </c>
    </row>
    <row r="744" spans="1:32" x14ac:dyDescent="0.25">
      <c r="A744" t="s">
        <v>4193</v>
      </c>
      <c r="B744" s="10">
        <v>45857</v>
      </c>
      <c r="C744" t="s">
        <v>1316</v>
      </c>
      <c r="D744" t="s">
        <v>197</v>
      </c>
      <c r="E744" t="s">
        <v>1476</v>
      </c>
      <c r="F744" t="s">
        <v>2038</v>
      </c>
      <c r="G744">
        <v>5</v>
      </c>
      <c r="H744">
        <v>121.9</v>
      </c>
      <c r="I744">
        <v>0</v>
      </c>
      <c r="J744">
        <v>0</v>
      </c>
      <c r="K744">
        <v>700.92</v>
      </c>
      <c r="L744">
        <v>544.6</v>
      </c>
      <c r="M744">
        <v>156.32</v>
      </c>
      <c r="N744" t="s">
        <v>4971</v>
      </c>
      <c r="O744" t="s">
        <v>24</v>
      </c>
      <c r="P744" t="s">
        <v>25</v>
      </c>
      <c r="Q744">
        <v>0.78888888888888886</v>
      </c>
      <c r="R744" t="s">
        <v>27</v>
      </c>
      <c r="S744" t="s">
        <v>4902</v>
      </c>
      <c r="T744" t="s">
        <v>4887</v>
      </c>
      <c r="U744">
        <v>121.9</v>
      </c>
      <c r="V744" t="s">
        <v>5667</v>
      </c>
      <c r="W744" t="s">
        <v>4968</v>
      </c>
      <c r="X744" t="s">
        <v>5962</v>
      </c>
      <c r="Y744" t="s">
        <v>4966</v>
      </c>
      <c r="Z744" t="s">
        <v>5025</v>
      </c>
      <c r="AA744" t="s">
        <v>4992</v>
      </c>
      <c r="AB744">
        <f>YEAR(Sales_Trans_2[[#This Row],[Transaction_Date]])</f>
        <v>2025</v>
      </c>
      <c r="AC744" t="str">
        <f>TEXT(Sales_Trans_2[[#This Row],[Transaction_Date]],"mmm")</f>
        <v>Jul</v>
      </c>
      <c r="AD744">
        <f>MONTH(Sales_Trans_2[[#This Row],[Transaction_Date]])</f>
        <v>7</v>
      </c>
      <c r="AE744" s="19">
        <f>IFERROR(Sales_Trans_2[[#This Row],[Profit]]/Sales_Trans_2[[#This Row],[Sales_Amount]],0)</f>
        <v>0.22302117217371456</v>
      </c>
      <c r="AF744" s="20" t="str">
        <f>IF(Sales_Trans_2[[#This Row],[Discount_Pct]]=0,"0%",
IF(Sales_Trans_2[[#This Row],[Discount_Pct]]&lt;=5,"1-5%",
IF(Sales_Trans_2[[#This Row],[Discount_Pct]]&lt;=10,"6-10%",
IF(Sales_Trans_2[[#This Row],[Discount_Pct]]&lt;=15,"11-15%","&gt;15%"))))</f>
        <v>0%</v>
      </c>
    </row>
    <row r="745" spans="1:32" x14ac:dyDescent="0.25">
      <c r="A745" t="s">
        <v>2951</v>
      </c>
      <c r="B745" s="10">
        <v>45856</v>
      </c>
      <c r="C745" t="s">
        <v>2802</v>
      </c>
      <c r="D745" t="s">
        <v>186</v>
      </c>
      <c r="E745" t="s">
        <v>872</v>
      </c>
      <c r="F745" t="s">
        <v>873</v>
      </c>
      <c r="G745">
        <v>2</v>
      </c>
      <c r="H745">
        <v>217.42</v>
      </c>
      <c r="I745">
        <v>0</v>
      </c>
      <c r="J745">
        <v>0</v>
      </c>
      <c r="K745">
        <v>434.84</v>
      </c>
      <c r="L745">
        <v>354.06</v>
      </c>
      <c r="M745">
        <v>80.78</v>
      </c>
      <c r="N745" t="s">
        <v>40</v>
      </c>
      <c r="O745" t="s">
        <v>24</v>
      </c>
      <c r="P745" t="s">
        <v>25</v>
      </c>
      <c r="Q745">
        <v>0.80694444444444446</v>
      </c>
      <c r="R745" t="s">
        <v>49</v>
      </c>
      <c r="S745" t="s">
        <v>4724</v>
      </c>
      <c r="T745" t="s">
        <v>4703</v>
      </c>
      <c r="U745">
        <v>217.42</v>
      </c>
      <c r="V745" t="s">
        <v>5370</v>
      </c>
      <c r="W745" t="s">
        <v>4964</v>
      </c>
      <c r="X745" t="s">
        <v>5277</v>
      </c>
      <c r="Y745" t="s">
        <v>4960</v>
      </c>
      <c r="Z745" t="s">
        <v>5278</v>
      </c>
      <c r="AA745" t="s">
        <v>5163</v>
      </c>
      <c r="AB745">
        <f>YEAR(Sales_Trans_2[[#This Row],[Transaction_Date]])</f>
        <v>2025</v>
      </c>
      <c r="AC745" t="str">
        <f>TEXT(Sales_Trans_2[[#This Row],[Transaction_Date]],"mmm")</f>
        <v>Jul</v>
      </c>
      <c r="AD745">
        <f>MONTH(Sales_Trans_2[[#This Row],[Transaction_Date]])</f>
        <v>7</v>
      </c>
      <c r="AE745" s="19">
        <f>IFERROR(Sales_Trans_2[[#This Row],[Profit]]/Sales_Trans_2[[#This Row],[Sales_Amount]],0)</f>
        <v>0.18576947842884742</v>
      </c>
      <c r="AF745" s="20" t="str">
        <f>IF(Sales_Trans_2[[#This Row],[Discount_Pct]]=0,"0%",
IF(Sales_Trans_2[[#This Row],[Discount_Pct]]&lt;=5,"1-5%",
IF(Sales_Trans_2[[#This Row],[Discount_Pct]]&lt;=10,"6-10%",
IF(Sales_Trans_2[[#This Row],[Discount_Pct]]&lt;=15,"11-15%","&gt;15%"))))</f>
        <v>0%</v>
      </c>
    </row>
    <row r="746" spans="1:32" x14ac:dyDescent="0.25">
      <c r="A746" t="s">
        <v>4570</v>
      </c>
      <c r="B746" s="10">
        <v>45856</v>
      </c>
      <c r="C746" t="s">
        <v>2128</v>
      </c>
      <c r="D746" t="s">
        <v>89</v>
      </c>
      <c r="E746" t="s">
        <v>791</v>
      </c>
      <c r="F746" t="s">
        <v>3475</v>
      </c>
      <c r="G746">
        <v>8</v>
      </c>
      <c r="H746">
        <v>39.69</v>
      </c>
      <c r="I746">
        <v>0</v>
      </c>
      <c r="J746">
        <v>0</v>
      </c>
      <c r="K746">
        <v>317.52</v>
      </c>
      <c r="L746">
        <v>259.2</v>
      </c>
      <c r="M746">
        <v>58.32</v>
      </c>
      <c r="N746" t="s">
        <v>47</v>
      </c>
      <c r="O746" t="s">
        <v>24</v>
      </c>
      <c r="P746" t="s">
        <v>25</v>
      </c>
      <c r="Q746">
        <v>0.68958333333333333</v>
      </c>
      <c r="R746" t="s">
        <v>49</v>
      </c>
      <c r="S746" t="s">
        <v>4695</v>
      </c>
      <c r="T746" t="s">
        <v>4672</v>
      </c>
      <c r="U746">
        <v>38.659999999999997</v>
      </c>
      <c r="V746" t="s">
        <v>5665</v>
      </c>
      <c r="W746" t="s">
        <v>4958</v>
      </c>
      <c r="X746" t="s">
        <v>5877</v>
      </c>
      <c r="Y746" t="s">
        <v>5011</v>
      </c>
      <c r="Z746" t="s">
        <v>5587</v>
      </c>
      <c r="AA746" t="s">
        <v>4992</v>
      </c>
      <c r="AB746">
        <f>YEAR(Sales_Trans_2[[#This Row],[Transaction_Date]])</f>
        <v>2025</v>
      </c>
      <c r="AC746" t="str">
        <f>TEXT(Sales_Trans_2[[#This Row],[Transaction_Date]],"mmm")</f>
        <v>Jul</v>
      </c>
      <c r="AD746">
        <f>MONTH(Sales_Trans_2[[#This Row],[Transaction_Date]])</f>
        <v>7</v>
      </c>
      <c r="AE746" s="19">
        <f>IFERROR(Sales_Trans_2[[#This Row],[Profit]]/Sales_Trans_2[[#This Row],[Sales_Amount]],0)</f>
        <v>0.18367346938775511</v>
      </c>
      <c r="AF746" s="20" t="str">
        <f>IF(Sales_Trans_2[[#This Row],[Discount_Pct]]=0,"0%",
IF(Sales_Trans_2[[#This Row],[Discount_Pct]]&lt;=5,"1-5%",
IF(Sales_Trans_2[[#This Row],[Discount_Pct]]&lt;=10,"6-10%",
IF(Sales_Trans_2[[#This Row],[Discount_Pct]]&lt;=15,"11-15%","&gt;15%"))))</f>
        <v>0%</v>
      </c>
    </row>
    <row r="747" spans="1:32" x14ac:dyDescent="0.25">
      <c r="A747" t="s">
        <v>1395</v>
      </c>
      <c r="B747" s="10">
        <v>45854</v>
      </c>
      <c r="C747" t="s">
        <v>604</v>
      </c>
      <c r="D747" t="s">
        <v>647</v>
      </c>
      <c r="E747" t="s">
        <v>791</v>
      </c>
      <c r="F747" t="s">
        <v>667</v>
      </c>
      <c r="G747">
        <v>8</v>
      </c>
      <c r="H747">
        <v>132.15</v>
      </c>
      <c r="I747">
        <v>0</v>
      </c>
      <c r="J747">
        <v>0</v>
      </c>
      <c r="K747">
        <v>1057.2</v>
      </c>
      <c r="L747">
        <v>729.44</v>
      </c>
      <c r="M747">
        <v>327.76</v>
      </c>
      <c r="N747" t="s">
        <v>68</v>
      </c>
      <c r="O747" t="s">
        <v>24</v>
      </c>
      <c r="P747" t="s">
        <v>25</v>
      </c>
      <c r="Q747">
        <v>0.56944444444444442</v>
      </c>
      <c r="R747" t="s">
        <v>49</v>
      </c>
      <c r="S747" t="s">
        <v>4925</v>
      </c>
      <c r="T747" t="s">
        <v>4908</v>
      </c>
      <c r="U747">
        <v>123.11</v>
      </c>
      <c r="V747" t="s">
        <v>5362</v>
      </c>
      <c r="W747" t="s">
        <v>4958</v>
      </c>
      <c r="X747" t="s">
        <v>5466</v>
      </c>
      <c r="Y747" t="s">
        <v>5007</v>
      </c>
      <c r="Z747" t="s">
        <v>5587</v>
      </c>
      <c r="AA747" t="s">
        <v>4992</v>
      </c>
      <c r="AB747">
        <f>YEAR(Sales_Trans_2[[#This Row],[Transaction_Date]])</f>
        <v>2025</v>
      </c>
      <c r="AC747" t="str">
        <f>TEXT(Sales_Trans_2[[#This Row],[Transaction_Date]],"mmm")</f>
        <v>Jul</v>
      </c>
      <c r="AD747">
        <f>MONTH(Sales_Trans_2[[#This Row],[Transaction_Date]])</f>
        <v>7</v>
      </c>
      <c r="AE747" s="19">
        <f>IFERROR(Sales_Trans_2[[#This Row],[Profit]]/Sales_Trans_2[[#This Row],[Sales_Amount]],0)</f>
        <v>0.31002648505486186</v>
      </c>
      <c r="AF747" s="20" t="str">
        <f>IF(Sales_Trans_2[[#This Row],[Discount_Pct]]=0,"0%",
IF(Sales_Trans_2[[#This Row],[Discount_Pct]]&lt;=5,"1-5%",
IF(Sales_Trans_2[[#This Row],[Discount_Pct]]&lt;=10,"6-10%",
IF(Sales_Trans_2[[#This Row],[Discount_Pct]]&lt;=15,"11-15%","&gt;15%"))))</f>
        <v>0%</v>
      </c>
    </row>
    <row r="748" spans="1:32" x14ac:dyDescent="0.25">
      <c r="A748" t="s">
        <v>3487</v>
      </c>
      <c r="B748" s="10">
        <v>45998</v>
      </c>
      <c r="C748" t="s">
        <v>1179</v>
      </c>
      <c r="D748" t="s">
        <v>459</v>
      </c>
      <c r="E748" t="s">
        <v>2645</v>
      </c>
      <c r="F748" t="s">
        <v>1100</v>
      </c>
      <c r="G748">
        <v>3</v>
      </c>
      <c r="H748">
        <v>77.400000000000006</v>
      </c>
      <c r="I748">
        <v>0</v>
      </c>
      <c r="J748">
        <v>0</v>
      </c>
      <c r="K748">
        <v>267.02999999999997</v>
      </c>
      <c r="L748">
        <v>178.11</v>
      </c>
      <c r="M748">
        <v>88.92</v>
      </c>
      <c r="N748" t="s">
        <v>40</v>
      </c>
      <c r="O748" t="s">
        <v>24</v>
      </c>
      <c r="P748" t="s">
        <v>25</v>
      </c>
      <c r="Q748">
        <v>0.86527777777777781</v>
      </c>
      <c r="R748" t="s">
        <v>27</v>
      </c>
      <c r="S748" t="s">
        <v>4838</v>
      </c>
      <c r="T748" t="s">
        <v>4828</v>
      </c>
      <c r="U748">
        <v>71.290000000000006</v>
      </c>
      <c r="V748" t="s">
        <v>5682</v>
      </c>
      <c r="W748" t="s">
        <v>4958</v>
      </c>
      <c r="X748" t="s">
        <v>5469</v>
      </c>
      <c r="Y748" t="s">
        <v>5011</v>
      </c>
      <c r="Z748" t="s">
        <v>5400</v>
      </c>
      <c r="AA748" t="s">
        <v>5163</v>
      </c>
      <c r="AB748">
        <f>YEAR(Sales_Trans_2[[#This Row],[Transaction_Date]])</f>
        <v>2025</v>
      </c>
      <c r="AC748" t="str">
        <f>TEXT(Sales_Trans_2[[#This Row],[Transaction_Date]],"mmm")</f>
        <v>Dec</v>
      </c>
      <c r="AD748">
        <f>MONTH(Sales_Trans_2[[#This Row],[Transaction_Date]])</f>
        <v>12</v>
      </c>
      <c r="AE748" s="19">
        <f>IFERROR(Sales_Trans_2[[#This Row],[Profit]]/Sales_Trans_2[[#This Row],[Sales_Amount]],0)</f>
        <v>0.33299629255139879</v>
      </c>
      <c r="AF748" s="20" t="str">
        <f>IF(Sales_Trans_2[[#This Row],[Discount_Pct]]=0,"0%",
IF(Sales_Trans_2[[#This Row],[Discount_Pct]]&lt;=5,"1-5%",
IF(Sales_Trans_2[[#This Row],[Discount_Pct]]&lt;=10,"6-10%",
IF(Sales_Trans_2[[#This Row],[Discount_Pct]]&lt;=15,"11-15%","&gt;15%"))))</f>
        <v>0%</v>
      </c>
    </row>
    <row r="749" spans="1:32" x14ac:dyDescent="0.25">
      <c r="A749" t="s">
        <v>3863</v>
      </c>
      <c r="B749" s="10">
        <v>45845</v>
      </c>
      <c r="C749" t="s">
        <v>169</v>
      </c>
      <c r="D749" t="s">
        <v>1194</v>
      </c>
      <c r="E749" t="s">
        <v>1185</v>
      </c>
      <c r="F749" t="s">
        <v>2654</v>
      </c>
      <c r="G749">
        <v>3</v>
      </c>
      <c r="H749">
        <v>109.69</v>
      </c>
      <c r="I749">
        <v>0</v>
      </c>
      <c r="J749">
        <v>0</v>
      </c>
      <c r="K749">
        <v>329.07</v>
      </c>
      <c r="L749">
        <v>278.88</v>
      </c>
      <c r="M749">
        <v>50.19</v>
      </c>
      <c r="N749" t="s">
        <v>133</v>
      </c>
      <c r="O749" t="s">
        <v>24</v>
      </c>
      <c r="P749" t="s">
        <v>25</v>
      </c>
      <c r="Q749">
        <v>0.82777777777777772</v>
      </c>
      <c r="R749" t="s">
        <v>49</v>
      </c>
      <c r="S749" t="s">
        <v>4896</v>
      </c>
      <c r="T749" t="s">
        <v>4887</v>
      </c>
      <c r="U749">
        <v>109.69</v>
      </c>
      <c r="V749" t="s">
        <v>5040</v>
      </c>
      <c r="W749" t="s">
        <v>4968</v>
      </c>
      <c r="X749" t="s">
        <v>5982</v>
      </c>
      <c r="Y749" t="s">
        <v>4960</v>
      </c>
      <c r="Z749" t="s">
        <v>5983</v>
      </c>
      <c r="AA749" t="s">
        <v>4992</v>
      </c>
      <c r="AB749">
        <f>YEAR(Sales_Trans_2[[#This Row],[Transaction_Date]])</f>
        <v>2025</v>
      </c>
      <c r="AC749" t="str">
        <f>TEXT(Sales_Trans_2[[#This Row],[Transaction_Date]],"mmm")</f>
        <v>Jul</v>
      </c>
      <c r="AD749">
        <f>MONTH(Sales_Trans_2[[#This Row],[Transaction_Date]])</f>
        <v>7</v>
      </c>
      <c r="AE749" s="19">
        <f>IFERROR(Sales_Trans_2[[#This Row],[Profit]]/Sales_Trans_2[[#This Row],[Sales_Amount]],0)</f>
        <v>0.15252074026802809</v>
      </c>
      <c r="AF749" s="20" t="str">
        <f>IF(Sales_Trans_2[[#This Row],[Discount_Pct]]=0,"0%",
IF(Sales_Trans_2[[#This Row],[Discount_Pct]]&lt;=5,"1-5%",
IF(Sales_Trans_2[[#This Row],[Discount_Pct]]&lt;=10,"6-10%",
IF(Sales_Trans_2[[#This Row],[Discount_Pct]]&lt;=15,"11-15%","&gt;15%"))))</f>
        <v>0%</v>
      </c>
    </row>
    <row r="750" spans="1:32" x14ac:dyDescent="0.25">
      <c r="A750" t="s">
        <v>4258</v>
      </c>
      <c r="B750" s="10">
        <v>45845</v>
      </c>
      <c r="C750" t="s">
        <v>2641</v>
      </c>
      <c r="D750" t="s">
        <v>186</v>
      </c>
      <c r="E750" t="s">
        <v>108</v>
      </c>
      <c r="F750" t="s">
        <v>1950</v>
      </c>
      <c r="G750">
        <v>2</v>
      </c>
      <c r="H750">
        <v>217.42</v>
      </c>
      <c r="I750">
        <v>0</v>
      </c>
      <c r="J750">
        <v>0</v>
      </c>
      <c r="K750">
        <v>434.84</v>
      </c>
      <c r="L750">
        <v>354.06</v>
      </c>
      <c r="M750">
        <v>80.78</v>
      </c>
      <c r="N750" t="s">
        <v>4971</v>
      </c>
      <c r="O750" t="s">
        <v>24</v>
      </c>
      <c r="P750" t="s">
        <v>25</v>
      </c>
      <c r="Q750">
        <v>0.52777777777777779</v>
      </c>
      <c r="R750" t="s">
        <v>49</v>
      </c>
      <c r="S750" t="s">
        <v>4724</v>
      </c>
      <c r="T750" t="s">
        <v>4703</v>
      </c>
      <c r="U750">
        <v>217.42</v>
      </c>
      <c r="V750" t="s">
        <v>6016</v>
      </c>
      <c r="W750" t="s">
        <v>4968</v>
      </c>
      <c r="X750" t="s">
        <v>5302</v>
      </c>
      <c r="Y750" t="s">
        <v>4966</v>
      </c>
      <c r="Z750" t="s">
        <v>5303</v>
      </c>
      <c r="AA750" t="s">
        <v>4992</v>
      </c>
      <c r="AB750">
        <f>YEAR(Sales_Trans_2[[#This Row],[Transaction_Date]])</f>
        <v>2025</v>
      </c>
      <c r="AC750" t="str">
        <f>TEXT(Sales_Trans_2[[#This Row],[Transaction_Date]],"mmm")</f>
        <v>Jul</v>
      </c>
      <c r="AD750">
        <f>MONTH(Sales_Trans_2[[#This Row],[Transaction_Date]])</f>
        <v>7</v>
      </c>
      <c r="AE750" s="19">
        <f>IFERROR(Sales_Trans_2[[#This Row],[Profit]]/Sales_Trans_2[[#This Row],[Sales_Amount]],0)</f>
        <v>0.18576947842884742</v>
      </c>
      <c r="AF750" s="20" t="str">
        <f>IF(Sales_Trans_2[[#This Row],[Discount_Pct]]=0,"0%",
IF(Sales_Trans_2[[#This Row],[Discount_Pct]]&lt;=5,"1-5%",
IF(Sales_Trans_2[[#This Row],[Discount_Pct]]&lt;=10,"6-10%",
IF(Sales_Trans_2[[#This Row],[Discount_Pct]]&lt;=15,"11-15%","&gt;15%"))))</f>
        <v>0%</v>
      </c>
    </row>
    <row r="751" spans="1:32" x14ac:dyDescent="0.25">
      <c r="A751" t="s">
        <v>2599</v>
      </c>
      <c r="B751" s="10">
        <v>45723</v>
      </c>
      <c r="C751" t="s">
        <v>2600</v>
      </c>
      <c r="D751" t="s">
        <v>647</v>
      </c>
      <c r="E751" t="s">
        <v>1893</v>
      </c>
      <c r="F751" t="s">
        <v>2601</v>
      </c>
      <c r="G751">
        <v>4</v>
      </c>
      <c r="H751">
        <v>136.15</v>
      </c>
      <c r="I751">
        <v>0</v>
      </c>
      <c r="J751">
        <v>0</v>
      </c>
      <c r="K751">
        <v>544.6</v>
      </c>
      <c r="L751">
        <v>364.72</v>
      </c>
      <c r="M751">
        <v>179.88</v>
      </c>
      <c r="N751" t="s">
        <v>4971</v>
      </c>
      <c r="O751" t="s">
        <v>24</v>
      </c>
      <c r="P751" t="s">
        <v>25</v>
      </c>
      <c r="Q751">
        <v>0.82986111111111116</v>
      </c>
      <c r="R751" t="s">
        <v>49</v>
      </c>
      <c r="S751" t="s">
        <v>4925</v>
      </c>
      <c r="T751" t="s">
        <v>4908</v>
      </c>
      <c r="U751">
        <v>123.11</v>
      </c>
      <c r="V751" t="s">
        <v>5561</v>
      </c>
      <c r="W751" t="s">
        <v>4958</v>
      </c>
      <c r="X751" t="s">
        <v>5286</v>
      </c>
      <c r="Y751" t="s">
        <v>4966</v>
      </c>
      <c r="Z751" t="s">
        <v>5269</v>
      </c>
      <c r="AA751" t="s">
        <v>4992</v>
      </c>
      <c r="AB751">
        <f>YEAR(Sales_Trans_2[[#This Row],[Transaction_Date]])</f>
        <v>2025</v>
      </c>
      <c r="AC751" t="str">
        <f>TEXT(Sales_Trans_2[[#This Row],[Transaction_Date]],"mmm")</f>
        <v>Mar</v>
      </c>
      <c r="AD751">
        <f>MONTH(Sales_Trans_2[[#This Row],[Transaction_Date]])</f>
        <v>3</v>
      </c>
      <c r="AE751" s="19">
        <f>IFERROR(Sales_Trans_2[[#This Row],[Profit]]/Sales_Trans_2[[#This Row],[Sales_Amount]],0)</f>
        <v>0.33029746603011384</v>
      </c>
      <c r="AF751" s="20" t="str">
        <f>IF(Sales_Trans_2[[#This Row],[Discount_Pct]]=0,"0%",
IF(Sales_Trans_2[[#This Row],[Discount_Pct]]&lt;=5,"1-5%",
IF(Sales_Trans_2[[#This Row],[Discount_Pct]]&lt;=10,"6-10%",
IF(Sales_Trans_2[[#This Row],[Discount_Pct]]&lt;=15,"11-15%","&gt;15%"))))</f>
        <v>0%</v>
      </c>
    </row>
    <row r="752" spans="1:32" x14ac:dyDescent="0.25">
      <c r="A752" t="s">
        <v>3028</v>
      </c>
      <c r="B752" s="10">
        <v>45837</v>
      </c>
      <c r="C752" t="s">
        <v>690</v>
      </c>
      <c r="D752" t="s">
        <v>197</v>
      </c>
      <c r="E752" t="s">
        <v>494</v>
      </c>
      <c r="F752" t="s">
        <v>495</v>
      </c>
      <c r="G752">
        <v>1</v>
      </c>
      <c r="H752">
        <v>121.9</v>
      </c>
      <c r="I752">
        <v>0</v>
      </c>
      <c r="J752">
        <v>0</v>
      </c>
      <c r="K752">
        <v>140.19</v>
      </c>
      <c r="L752">
        <v>108.92</v>
      </c>
      <c r="M752">
        <v>31.27</v>
      </c>
      <c r="N752" t="s">
        <v>23</v>
      </c>
      <c r="O752" t="s">
        <v>24</v>
      </c>
      <c r="P752" t="s">
        <v>25</v>
      </c>
      <c r="Q752">
        <v>0.73472222222222228</v>
      </c>
      <c r="R752" t="s">
        <v>27</v>
      </c>
      <c r="S752" t="s">
        <v>4902</v>
      </c>
      <c r="T752" t="s">
        <v>4887</v>
      </c>
      <c r="U752">
        <v>121.9</v>
      </c>
      <c r="V752" t="s">
        <v>5218</v>
      </c>
      <c r="W752" t="s">
        <v>4968</v>
      </c>
      <c r="X752" t="s">
        <v>5253</v>
      </c>
      <c r="Y752" t="s">
        <v>4960</v>
      </c>
      <c r="Z752" t="s">
        <v>5254</v>
      </c>
      <c r="AA752" t="s">
        <v>5163</v>
      </c>
      <c r="AB752">
        <f>YEAR(Sales_Trans_2[[#This Row],[Transaction_Date]])</f>
        <v>2025</v>
      </c>
      <c r="AC752" t="str">
        <f>TEXT(Sales_Trans_2[[#This Row],[Transaction_Date]],"mmm")</f>
        <v>Jun</v>
      </c>
      <c r="AD752">
        <f>MONTH(Sales_Trans_2[[#This Row],[Transaction_Date]])</f>
        <v>6</v>
      </c>
      <c r="AE752" s="19">
        <f>IFERROR(Sales_Trans_2[[#This Row],[Profit]]/Sales_Trans_2[[#This Row],[Sales_Amount]],0)</f>
        <v>0.22305442613595836</v>
      </c>
      <c r="AF752" s="20" t="str">
        <f>IF(Sales_Trans_2[[#This Row],[Discount_Pct]]=0,"0%",
IF(Sales_Trans_2[[#This Row],[Discount_Pct]]&lt;=5,"1-5%",
IF(Sales_Trans_2[[#This Row],[Discount_Pct]]&lt;=10,"6-10%",
IF(Sales_Trans_2[[#This Row],[Discount_Pct]]&lt;=15,"11-15%","&gt;15%"))))</f>
        <v>0%</v>
      </c>
    </row>
    <row r="753" spans="1:32" x14ac:dyDescent="0.25">
      <c r="A753" t="s">
        <v>3062</v>
      </c>
      <c r="B753" s="10">
        <v>45824</v>
      </c>
      <c r="C753" t="s">
        <v>3063</v>
      </c>
      <c r="D753" t="s">
        <v>302</v>
      </c>
      <c r="E753" t="s">
        <v>968</v>
      </c>
      <c r="F753" t="s">
        <v>969</v>
      </c>
      <c r="G753">
        <v>1</v>
      </c>
      <c r="H753">
        <v>343.56</v>
      </c>
      <c r="I753">
        <v>0</v>
      </c>
      <c r="J753">
        <v>0</v>
      </c>
      <c r="K753">
        <v>343.56</v>
      </c>
      <c r="L753">
        <v>216.32</v>
      </c>
      <c r="M753">
        <v>127.24</v>
      </c>
      <c r="N753" t="s">
        <v>40</v>
      </c>
      <c r="O753" t="s">
        <v>24</v>
      </c>
      <c r="P753" t="s">
        <v>25</v>
      </c>
      <c r="Q753">
        <v>0.88263888888888886</v>
      </c>
      <c r="R753" t="s">
        <v>49</v>
      </c>
      <c r="S753" t="s">
        <v>4655</v>
      </c>
      <c r="T753" t="s">
        <v>4636</v>
      </c>
      <c r="U753">
        <v>343.56</v>
      </c>
      <c r="V753" t="s">
        <v>5953</v>
      </c>
      <c r="W753" t="s">
        <v>4964</v>
      </c>
      <c r="X753" t="s">
        <v>5820</v>
      </c>
      <c r="Y753" t="s">
        <v>4960</v>
      </c>
      <c r="Z753" t="s">
        <v>5411</v>
      </c>
      <c r="AA753" t="s">
        <v>4992</v>
      </c>
      <c r="AB753">
        <f>YEAR(Sales_Trans_2[[#This Row],[Transaction_Date]])</f>
        <v>2025</v>
      </c>
      <c r="AC753" t="str">
        <f>TEXT(Sales_Trans_2[[#This Row],[Transaction_Date]],"mmm")</f>
        <v>Jun</v>
      </c>
      <c r="AD753">
        <f>MONTH(Sales_Trans_2[[#This Row],[Transaction_Date]])</f>
        <v>6</v>
      </c>
      <c r="AE753" s="19">
        <f>IFERROR(Sales_Trans_2[[#This Row],[Profit]]/Sales_Trans_2[[#This Row],[Sales_Amount]],0)</f>
        <v>0.37035743392711606</v>
      </c>
      <c r="AF753" s="20" t="str">
        <f>IF(Sales_Trans_2[[#This Row],[Discount_Pct]]=0,"0%",
IF(Sales_Trans_2[[#This Row],[Discount_Pct]]&lt;=5,"1-5%",
IF(Sales_Trans_2[[#This Row],[Discount_Pct]]&lt;=10,"6-10%",
IF(Sales_Trans_2[[#This Row],[Discount_Pct]]&lt;=15,"11-15%","&gt;15%"))))</f>
        <v>0%</v>
      </c>
    </row>
    <row r="754" spans="1:32" x14ac:dyDescent="0.25">
      <c r="A754" t="s">
        <v>3407</v>
      </c>
      <c r="B754" s="10">
        <v>45821</v>
      </c>
      <c r="C754" t="s">
        <v>1286</v>
      </c>
      <c r="D754" t="s">
        <v>661</v>
      </c>
      <c r="E754" t="s">
        <v>494</v>
      </c>
      <c r="F754" t="s">
        <v>495</v>
      </c>
      <c r="G754">
        <v>2</v>
      </c>
      <c r="H754">
        <v>224.28</v>
      </c>
      <c r="I754">
        <v>0</v>
      </c>
      <c r="J754">
        <v>0</v>
      </c>
      <c r="K754">
        <v>448.56</v>
      </c>
      <c r="L754">
        <v>384.78</v>
      </c>
      <c r="M754">
        <v>63.78</v>
      </c>
      <c r="N754" t="s">
        <v>23</v>
      </c>
      <c r="O754" t="s">
        <v>24</v>
      </c>
      <c r="P754" t="s">
        <v>25</v>
      </c>
      <c r="Q754">
        <v>0.88541666666666663</v>
      </c>
      <c r="R754" t="s">
        <v>49</v>
      </c>
      <c r="S754" t="s">
        <v>4845</v>
      </c>
      <c r="T754" t="s">
        <v>4828</v>
      </c>
      <c r="U754">
        <v>224.28</v>
      </c>
      <c r="V754" t="s">
        <v>5862</v>
      </c>
      <c r="W754" t="s">
        <v>4964</v>
      </c>
      <c r="X754" t="s">
        <v>5253</v>
      </c>
      <c r="Y754" t="s">
        <v>4960</v>
      </c>
      <c r="Z754" t="s">
        <v>5254</v>
      </c>
      <c r="AA754" t="s">
        <v>5163</v>
      </c>
      <c r="AB754">
        <f>YEAR(Sales_Trans_2[[#This Row],[Transaction_Date]])</f>
        <v>2025</v>
      </c>
      <c r="AC754" t="str">
        <f>TEXT(Sales_Trans_2[[#This Row],[Transaction_Date]],"mmm")</f>
        <v>Jun</v>
      </c>
      <c r="AD754">
        <f>MONTH(Sales_Trans_2[[#This Row],[Transaction_Date]])</f>
        <v>6</v>
      </c>
      <c r="AE754" s="19">
        <f>IFERROR(Sales_Trans_2[[#This Row],[Profit]]/Sales_Trans_2[[#This Row],[Sales_Amount]],0)</f>
        <v>0.14218833600856073</v>
      </c>
      <c r="AF754" s="20" t="str">
        <f>IF(Sales_Trans_2[[#This Row],[Discount_Pct]]=0,"0%",
IF(Sales_Trans_2[[#This Row],[Discount_Pct]]&lt;=5,"1-5%",
IF(Sales_Trans_2[[#This Row],[Discount_Pct]]&lt;=10,"6-10%",
IF(Sales_Trans_2[[#This Row],[Discount_Pct]]&lt;=15,"11-15%","&gt;15%"))))</f>
        <v>0%</v>
      </c>
    </row>
    <row r="755" spans="1:32" x14ac:dyDescent="0.25">
      <c r="A755" t="s">
        <v>3677</v>
      </c>
      <c r="B755" s="10">
        <v>45783</v>
      </c>
      <c r="C755" t="s">
        <v>3420</v>
      </c>
      <c r="D755" t="s">
        <v>389</v>
      </c>
      <c r="E755" t="s">
        <v>791</v>
      </c>
      <c r="F755" t="s">
        <v>1039</v>
      </c>
      <c r="G755">
        <v>4</v>
      </c>
      <c r="H755">
        <v>83.13</v>
      </c>
      <c r="I755">
        <v>0</v>
      </c>
      <c r="J755">
        <v>0</v>
      </c>
      <c r="K755">
        <v>332.52</v>
      </c>
      <c r="L755">
        <v>276.36</v>
      </c>
      <c r="M755">
        <v>56.16</v>
      </c>
      <c r="N755" t="s">
        <v>68</v>
      </c>
      <c r="O755" t="s">
        <v>24</v>
      </c>
      <c r="P755" t="s">
        <v>25</v>
      </c>
      <c r="Q755">
        <v>0.40972222222222221</v>
      </c>
      <c r="R755" t="s">
        <v>49</v>
      </c>
      <c r="S755" t="s">
        <v>4854</v>
      </c>
      <c r="T755" t="s">
        <v>4847</v>
      </c>
      <c r="U755">
        <v>83.13</v>
      </c>
      <c r="V755" t="s">
        <v>5926</v>
      </c>
      <c r="W755" t="s">
        <v>4964</v>
      </c>
      <c r="X755" t="s">
        <v>5222</v>
      </c>
      <c r="Y755" t="s">
        <v>4966</v>
      </c>
      <c r="Z755" t="s">
        <v>5587</v>
      </c>
      <c r="AA755" t="s">
        <v>4992</v>
      </c>
      <c r="AB755">
        <f>YEAR(Sales_Trans_2[[#This Row],[Transaction_Date]])</f>
        <v>2025</v>
      </c>
      <c r="AC755" t="str">
        <f>TEXT(Sales_Trans_2[[#This Row],[Transaction_Date]],"mmm")</f>
        <v>May</v>
      </c>
      <c r="AD755">
        <f>MONTH(Sales_Trans_2[[#This Row],[Transaction_Date]])</f>
        <v>5</v>
      </c>
      <c r="AE755" s="19">
        <f>IFERROR(Sales_Trans_2[[#This Row],[Profit]]/Sales_Trans_2[[#This Row],[Sales_Amount]],0)</f>
        <v>0.16889209671598701</v>
      </c>
      <c r="AF755" s="20" t="str">
        <f>IF(Sales_Trans_2[[#This Row],[Discount_Pct]]=0,"0%",
IF(Sales_Trans_2[[#This Row],[Discount_Pct]]&lt;=5,"1-5%",
IF(Sales_Trans_2[[#This Row],[Discount_Pct]]&lt;=10,"6-10%",
IF(Sales_Trans_2[[#This Row],[Discount_Pct]]&lt;=15,"11-15%","&gt;15%"))))</f>
        <v>0%</v>
      </c>
    </row>
    <row r="756" spans="1:32" x14ac:dyDescent="0.25">
      <c r="A756" t="s">
        <v>4228</v>
      </c>
      <c r="B756" s="10">
        <v>45805</v>
      </c>
      <c r="C756" t="s">
        <v>1771</v>
      </c>
      <c r="D756" t="s">
        <v>176</v>
      </c>
      <c r="E756" t="s">
        <v>1820</v>
      </c>
      <c r="F756" t="s">
        <v>1290</v>
      </c>
      <c r="G756">
        <v>4</v>
      </c>
      <c r="H756">
        <v>355.64</v>
      </c>
      <c r="I756">
        <v>0</v>
      </c>
      <c r="J756">
        <v>0</v>
      </c>
      <c r="K756">
        <v>1422.56</v>
      </c>
      <c r="L756">
        <v>1213.6400000000001</v>
      </c>
      <c r="M756">
        <v>208.92</v>
      </c>
      <c r="N756" t="s">
        <v>47</v>
      </c>
      <c r="O756" t="s">
        <v>24</v>
      </c>
      <c r="P756" t="s">
        <v>25</v>
      </c>
      <c r="Q756">
        <v>0.8833333333333333</v>
      </c>
      <c r="R756" t="s">
        <v>49</v>
      </c>
      <c r="S756" t="s">
        <v>4860</v>
      </c>
      <c r="T756" t="s">
        <v>4847</v>
      </c>
      <c r="U756">
        <v>355.64</v>
      </c>
      <c r="V756" t="s">
        <v>5838</v>
      </c>
      <c r="W756" t="s">
        <v>4964</v>
      </c>
      <c r="X756" t="s">
        <v>5346</v>
      </c>
      <c r="Y756" t="s">
        <v>4960</v>
      </c>
      <c r="Z756" t="s">
        <v>5347</v>
      </c>
      <c r="AA756" t="s">
        <v>4992</v>
      </c>
      <c r="AB756">
        <f>YEAR(Sales_Trans_2[[#This Row],[Transaction_Date]])</f>
        <v>2025</v>
      </c>
      <c r="AC756" t="str">
        <f>TEXT(Sales_Trans_2[[#This Row],[Transaction_Date]],"mmm")</f>
        <v>May</v>
      </c>
      <c r="AD756">
        <f>MONTH(Sales_Trans_2[[#This Row],[Transaction_Date]])</f>
        <v>5</v>
      </c>
      <c r="AE756" s="19">
        <f>IFERROR(Sales_Trans_2[[#This Row],[Profit]]/Sales_Trans_2[[#This Row],[Sales_Amount]],0)</f>
        <v>0.14686199527612193</v>
      </c>
      <c r="AF756" s="20" t="str">
        <f>IF(Sales_Trans_2[[#This Row],[Discount_Pct]]=0,"0%",
IF(Sales_Trans_2[[#This Row],[Discount_Pct]]&lt;=5,"1-5%",
IF(Sales_Trans_2[[#This Row],[Discount_Pct]]&lt;=10,"6-10%",
IF(Sales_Trans_2[[#This Row],[Discount_Pct]]&lt;=15,"11-15%","&gt;15%"))))</f>
        <v>0%</v>
      </c>
    </row>
    <row r="757" spans="1:32" x14ac:dyDescent="0.25">
      <c r="A757" t="s">
        <v>3714</v>
      </c>
      <c r="B757" s="10">
        <v>45803</v>
      </c>
      <c r="C757" t="s">
        <v>1188</v>
      </c>
      <c r="D757" t="s">
        <v>449</v>
      </c>
      <c r="E757" t="s">
        <v>1744</v>
      </c>
      <c r="F757" t="s">
        <v>1745</v>
      </c>
      <c r="G757">
        <v>4</v>
      </c>
      <c r="H757">
        <v>432.79</v>
      </c>
      <c r="I757">
        <v>0</v>
      </c>
      <c r="J757">
        <v>0</v>
      </c>
      <c r="K757">
        <v>1731.16</v>
      </c>
      <c r="L757">
        <v>1280.76</v>
      </c>
      <c r="M757">
        <v>450.4</v>
      </c>
      <c r="N757" t="s">
        <v>68</v>
      </c>
      <c r="O757" t="s">
        <v>24</v>
      </c>
      <c r="P757" t="s">
        <v>25</v>
      </c>
      <c r="Q757">
        <v>0.4826388888888889</v>
      </c>
      <c r="R757" t="s">
        <v>49</v>
      </c>
      <c r="S757" t="s">
        <v>4817</v>
      </c>
      <c r="T757" t="s">
        <v>4805</v>
      </c>
      <c r="U757">
        <v>395.66</v>
      </c>
      <c r="V757" t="s">
        <v>5202</v>
      </c>
      <c r="W757" t="s">
        <v>4958</v>
      </c>
      <c r="X757" t="s">
        <v>5471</v>
      </c>
      <c r="Y757" t="s">
        <v>5018</v>
      </c>
      <c r="Z757" t="s">
        <v>5472</v>
      </c>
      <c r="AA757" t="s">
        <v>4992</v>
      </c>
      <c r="AB757">
        <f>YEAR(Sales_Trans_2[[#This Row],[Transaction_Date]])</f>
        <v>2025</v>
      </c>
      <c r="AC757" t="str">
        <f>TEXT(Sales_Trans_2[[#This Row],[Transaction_Date]],"mmm")</f>
        <v>May</v>
      </c>
      <c r="AD757">
        <f>MONTH(Sales_Trans_2[[#This Row],[Transaction_Date]])</f>
        <v>5</v>
      </c>
      <c r="AE757" s="19">
        <f>IFERROR(Sales_Trans_2[[#This Row],[Profit]]/Sales_Trans_2[[#This Row],[Sales_Amount]],0)</f>
        <v>0.26017236997157972</v>
      </c>
      <c r="AF757" s="20" t="str">
        <f>IF(Sales_Trans_2[[#This Row],[Discount_Pct]]=0,"0%",
IF(Sales_Trans_2[[#This Row],[Discount_Pct]]&lt;=5,"1-5%",
IF(Sales_Trans_2[[#This Row],[Discount_Pct]]&lt;=10,"6-10%",
IF(Sales_Trans_2[[#This Row],[Discount_Pct]]&lt;=15,"11-15%","&gt;15%"))))</f>
        <v>0%</v>
      </c>
    </row>
    <row r="758" spans="1:32" x14ac:dyDescent="0.25">
      <c r="A758" t="s">
        <v>4020</v>
      </c>
      <c r="B758" s="10">
        <v>45802</v>
      </c>
      <c r="C758" t="s">
        <v>1013</v>
      </c>
      <c r="D758" t="s">
        <v>895</v>
      </c>
      <c r="E758" t="s">
        <v>1190</v>
      </c>
      <c r="F758" t="s">
        <v>1191</v>
      </c>
      <c r="G758">
        <v>4</v>
      </c>
      <c r="H758">
        <v>497.74</v>
      </c>
      <c r="I758">
        <v>0</v>
      </c>
      <c r="J758">
        <v>0</v>
      </c>
      <c r="K758">
        <v>2289.6</v>
      </c>
      <c r="L758">
        <v>1480.72</v>
      </c>
      <c r="M758">
        <v>808.88</v>
      </c>
      <c r="N758" t="s">
        <v>40</v>
      </c>
      <c r="O758" t="s">
        <v>24</v>
      </c>
      <c r="P758" t="s">
        <v>25</v>
      </c>
      <c r="Q758">
        <v>0.55625000000000002</v>
      </c>
      <c r="R758" t="s">
        <v>27</v>
      </c>
      <c r="S758" t="s">
        <v>4843</v>
      </c>
      <c r="T758" t="s">
        <v>4828</v>
      </c>
      <c r="U758">
        <v>438.7</v>
      </c>
      <c r="V758" t="s">
        <v>5210</v>
      </c>
      <c r="W758" t="s">
        <v>4958</v>
      </c>
      <c r="X758" t="s">
        <v>5649</v>
      </c>
      <c r="Y758" t="s">
        <v>5007</v>
      </c>
      <c r="Z758" t="s">
        <v>5274</v>
      </c>
      <c r="AA758" t="s">
        <v>5163</v>
      </c>
      <c r="AB758">
        <f>YEAR(Sales_Trans_2[[#This Row],[Transaction_Date]])</f>
        <v>2025</v>
      </c>
      <c r="AC758" t="str">
        <f>TEXT(Sales_Trans_2[[#This Row],[Transaction_Date]],"mmm")</f>
        <v>May</v>
      </c>
      <c r="AD758">
        <f>MONTH(Sales_Trans_2[[#This Row],[Transaction_Date]])</f>
        <v>5</v>
      </c>
      <c r="AE758" s="19">
        <f>IFERROR(Sales_Trans_2[[#This Row],[Profit]]/Sales_Trans_2[[#This Row],[Sales_Amount]],0)</f>
        <v>0.35328441649196368</v>
      </c>
      <c r="AF758" s="20" t="str">
        <f>IF(Sales_Trans_2[[#This Row],[Discount_Pct]]=0,"0%",
IF(Sales_Trans_2[[#This Row],[Discount_Pct]]&lt;=5,"1-5%",
IF(Sales_Trans_2[[#This Row],[Discount_Pct]]&lt;=10,"6-10%",
IF(Sales_Trans_2[[#This Row],[Discount_Pct]]&lt;=15,"11-15%","&gt;15%"))))</f>
        <v>0%</v>
      </c>
    </row>
    <row r="759" spans="1:32" x14ac:dyDescent="0.25">
      <c r="A759" t="s">
        <v>4268</v>
      </c>
      <c r="B759" s="10">
        <v>45802</v>
      </c>
      <c r="C759" t="s">
        <v>750</v>
      </c>
      <c r="D759" t="s">
        <v>147</v>
      </c>
      <c r="E759" t="s">
        <v>968</v>
      </c>
      <c r="F759" t="s">
        <v>1195</v>
      </c>
      <c r="G759">
        <v>8</v>
      </c>
      <c r="H759">
        <v>343.55</v>
      </c>
      <c r="I759">
        <v>0</v>
      </c>
      <c r="J759">
        <v>0</v>
      </c>
      <c r="K759">
        <v>3160.66</v>
      </c>
      <c r="L759">
        <v>2089.7600000000002</v>
      </c>
      <c r="M759">
        <v>1070.9000000000001</v>
      </c>
      <c r="N759" t="s">
        <v>133</v>
      </c>
      <c r="O759" t="s">
        <v>24</v>
      </c>
      <c r="P759" t="s">
        <v>25</v>
      </c>
      <c r="Q759">
        <v>0.46180555555555558</v>
      </c>
      <c r="R759" t="s">
        <v>27</v>
      </c>
      <c r="S759" t="s">
        <v>4717</v>
      </c>
      <c r="T759" t="s">
        <v>4703</v>
      </c>
      <c r="U759">
        <v>332.73</v>
      </c>
      <c r="V759" t="s">
        <v>5527</v>
      </c>
      <c r="W759" t="s">
        <v>4958</v>
      </c>
      <c r="X759" t="s">
        <v>5415</v>
      </c>
      <c r="Y759" t="s">
        <v>4977</v>
      </c>
      <c r="Z759" t="s">
        <v>5411</v>
      </c>
      <c r="AA759" t="s">
        <v>4992</v>
      </c>
      <c r="AB759">
        <f>YEAR(Sales_Trans_2[[#This Row],[Transaction_Date]])</f>
        <v>2025</v>
      </c>
      <c r="AC759" t="str">
        <f>TEXT(Sales_Trans_2[[#This Row],[Transaction_Date]],"mmm")</f>
        <v>May</v>
      </c>
      <c r="AD759">
        <f>MONTH(Sales_Trans_2[[#This Row],[Transaction_Date]])</f>
        <v>5</v>
      </c>
      <c r="AE759" s="19">
        <f>IFERROR(Sales_Trans_2[[#This Row],[Profit]]/Sales_Trans_2[[#This Row],[Sales_Amount]],0)</f>
        <v>0.3388216385185373</v>
      </c>
      <c r="AF759" s="20" t="str">
        <f>IF(Sales_Trans_2[[#This Row],[Discount_Pct]]=0,"0%",
IF(Sales_Trans_2[[#This Row],[Discount_Pct]]&lt;=5,"1-5%",
IF(Sales_Trans_2[[#This Row],[Discount_Pct]]&lt;=10,"6-10%",
IF(Sales_Trans_2[[#This Row],[Discount_Pct]]&lt;=15,"11-15%","&gt;15%"))))</f>
        <v>0%</v>
      </c>
    </row>
    <row r="760" spans="1:32" x14ac:dyDescent="0.25">
      <c r="A760" t="s">
        <v>3437</v>
      </c>
      <c r="B760" s="10">
        <v>45801</v>
      </c>
      <c r="C760" t="s">
        <v>3151</v>
      </c>
      <c r="D760" t="s">
        <v>1869</v>
      </c>
      <c r="E760" t="s">
        <v>715</v>
      </c>
      <c r="F760" t="s">
        <v>1908</v>
      </c>
      <c r="G760">
        <v>4</v>
      </c>
      <c r="H760">
        <v>121.74</v>
      </c>
      <c r="I760">
        <v>0</v>
      </c>
      <c r="J760">
        <v>0</v>
      </c>
      <c r="K760">
        <v>560</v>
      </c>
      <c r="L760">
        <v>333.32</v>
      </c>
      <c r="M760">
        <v>226.68</v>
      </c>
      <c r="N760" t="s">
        <v>47</v>
      </c>
      <c r="O760" t="s">
        <v>24</v>
      </c>
      <c r="P760" t="s">
        <v>25</v>
      </c>
      <c r="Q760">
        <v>0.46319444444444446</v>
      </c>
      <c r="R760" t="s">
        <v>27</v>
      </c>
      <c r="S760" t="s">
        <v>4945</v>
      </c>
      <c r="T760" t="s">
        <v>4930</v>
      </c>
      <c r="U760">
        <v>108.97</v>
      </c>
      <c r="V760" t="s">
        <v>5232</v>
      </c>
      <c r="W760" t="s">
        <v>4958</v>
      </c>
      <c r="X760" t="s">
        <v>5206</v>
      </c>
      <c r="Y760" t="s">
        <v>4966</v>
      </c>
      <c r="Z760" t="s">
        <v>5438</v>
      </c>
      <c r="AA760" t="s">
        <v>4992</v>
      </c>
      <c r="AB760">
        <f>YEAR(Sales_Trans_2[[#This Row],[Transaction_Date]])</f>
        <v>2025</v>
      </c>
      <c r="AC760" t="str">
        <f>TEXT(Sales_Trans_2[[#This Row],[Transaction_Date]],"mmm")</f>
        <v>May</v>
      </c>
      <c r="AD760">
        <f>MONTH(Sales_Trans_2[[#This Row],[Transaction_Date]])</f>
        <v>5</v>
      </c>
      <c r="AE760" s="19">
        <f>IFERROR(Sales_Trans_2[[#This Row],[Profit]]/Sales_Trans_2[[#This Row],[Sales_Amount]],0)</f>
        <v>0.4047857142857143</v>
      </c>
      <c r="AF760" s="20" t="str">
        <f>IF(Sales_Trans_2[[#This Row],[Discount_Pct]]=0,"0%",
IF(Sales_Trans_2[[#This Row],[Discount_Pct]]&lt;=5,"1-5%",
IF(Sales_Trans_2[[#This Row],[Discount_Pct]]&lt;=10,"6-10%",
IF(Sales_Trans_2[[#This Row],[Discount_Pct]]&lt;=15,"11-15%","&gt;15%"))))</f>
        <v>0%</v>
      </c>
    </row>
    <row r="761" spans="1:32" x14ac:dyDescent="0.25">
      <c r="A761" t="s">
        <v>3687</v>
      </c>
      <c r="B761" s="10">
        <v>45966</v>
      </c>
      <c r="C761" t="s">
        <v>3629</v>
      </c>
      <c r="D761" t="s">
        <v>2552</v>
      </c>
      <c r="E761" t="s">
        <v>1936</v>
      </c>
      <c r="F761" t="s">
        <v>1379</v>
      </c>
      <c r="G761">
        <v>1</v>
      </c>
      <c r="H761">
        <v>72.930000000000007</v>
      </c>
      <c r="I761">
        <v>0</v>
      </c>
      <c r="J761">
        <v>0</v>
      </c>
      <c r="K761">
        <v>83.87</v>
      </c>
      <c r="L761">
        <v>54.25</v>
      </c>
      <c r="M761">
        <v>29.62</v>
      </c>
      <c r="N761" t="s">
        <v>40</v>
      </c>
      <c r="O761" t="s">
        <v>24</v>
      </c>
      <c r="P761" t="s">
        <v>25</v>
      </c>
      <c r="Q761">
        <v>0.37708333333333333</v>
      </c>
      <c r="R761" t="s">
        <v>27</v>
      </c>
      <c r="S761" t="s">
        <v>4784</v>
      </c>
      <c r="T761" t="s">
        <v>4776</v>
      </c>
      <c r="U761">
        <v>72.930000000000007</v>
      </c>
      <c r="V761" t="s">
        <v>5904</v>
      </c>
      <c r="W761" t="s">
        <v>4968</v>
      </c>
      <c r="X761" t="s">
        <v>5949</v>
      </c>
      <c r="Y761" t="s">
        <v>4966</v>
      </c>
      <c r="Z761" t="s">
        <v>5950</v>
      </c>
      <c r="AA761" t="s">
        <v>4992</v>
      </c>
      <c r="AB761">
        <f>YEAR(Sales_Trans_2[[#This Row],[Transaction_Date]])</f>
        <v>2025</v>
      </c>
      <c r="AC761" t="str">
        <f>TEXT(Sales_Trans_2[[#This Row],[Transaction_Date]],"mmm")</f>
        <v>Nov</v>
      </c>
      <c r="AD761">
        <f>MONTH(Sales_Trans_2[[#This Row],[Transaction_Date]])</f>
        <v>11</v>
      </c>
      <c r="AE761" s="19">
        <f>IFERROR(Sales_Trans_2[[#This Row],[Profit]]/Sales_Trans_2[[#This Row],[Sales_Amount]],0)</f>
        <v>0.35316561344938596</v>
      </c>
      <c r="AF761" s="20" t="str">
        <f>IF(Sales_Trans_2[[#This Row],[Discount_Pct]]=0,"0%",
IF(Sales_Trans_2[[#This Row],[Discount_Pct]]&lt;=5,"1-5%",
IF(Sales_Trans_2[[#This Row],[Discount_Pct]]&lt;=10,"6-10%",
IF(Sales_Trans_2[[#This Row],[Discount_Pct]]&lt;=15,"11-15%","&gt;15%"))))</f>
        <v>0%</v>
      </c>
    </row>
    <row r="762" spans="1:32" x14ac:dyDescent="0.25">
      <c r="A762" t="s">
        <v>4252</v>
      </c>
      <c r="B762" s="10">
        <v>45874</v>
      </c>
      <c r="C762" t="s">
        <v>1634</v>
      </c>
      <c r="D762" t="s">
        <v>928</v>
      </c>
      <c r="E762" t="s">
        <v>2307</v>
      </c>
      <c r="F762" t="s">
        <v>3216</v>
      </c>
      <c r="G762">
        <v>2</v>
      </c>
      <c r="H762">
        <v>351.78</v>
      </c>
      <c r="I762">
        <v>0</v>
      </c>
      <c r="J762">
        <v>0</v>
      </c>
      <c r="K762">
        <v>703.56</v>
      </c>
      <c r="L762">
        <v>507.66</v>
      </c>
      <c r="M762">
        <v>195.9</v>
      </c>
      <c r="N762" t="s">
        <v>68</v>
      </c>
      <c r="O762" t="s">
        <v>24</v>
      </c>
      <c r="P762" t="s">
        <v>25</v>
      </c>
      <c r="Q762">
        <v>0.78402777777777777</v>
      </c>
      <c r="R762" t="s">
        <v>49</v>
      </c>
      <c r="S762" t="s">
        <v>4919</v>
      </c>
      <c r="T762" t="s">
        <v>4908</v>
      </c>
      <c r="U762">
        <v>351.78</v>
      </c>
      <c r="V762" t="s">
        <v>5045</v>
      </c>
      <c r="W762" t="s">
        <v>4968</v>
      </c>
      <c r="X762" t="s">
        <v>6034</v>
      </c>
      <c r="Y762" t="s">
        <v>4977</v>
      </c>
      <c r="Z762" t="s">
        <v>5185</v>
      </c>
      <c r="AA762" t="s">
        <v>4992</v>
      </c>
      <c r="AB762">
        <f>YEAR(Sales_Trans_2[[#This Row],[Transaction_Date]])</f>
        <v>2025</v>
      </c>
      <c r="AC762" t="str">
        <f>TEXT(Sales_Trans_2[[#This Row],[Transaction_Date]],"mmm")</f>
        <v>Aug</v>
      </c>
      <c r="AD762">
        <f>MONTH(Sales_Trans_2[[#This Row],[Transaction_Date]])</f>
        <v>8</v>
      </c>
      <c r="AE762" s="19">
        <f>IFERROR(Sales_Trans_2[[#This Row],[Profit]]/Sales_Trans_2[[#This Row],[Sales_Amount]],0)</f>
        <v>0.27844107112399796</v>
      </c>
      <c r="AF762" s="20" t="str">
        <f>IF(Sales_Trans_2[[#This Row],[Discount_Pct]]=0,"0%",
IF(Sales_Trans_2[[#This Row],[Discount_Pct]]&lt;=5,"1-5%",
IF(Sales_Trans_2[[#This Row],[Discount_Pct]]&lt;=10,"6-10%",
IF(Sales_Trans_2[[#This Row],[Discount_Pct]]&lt;=15,"11-15%","&gt;15%"))))</f>
        <v>0%</v>
      </c>
    </row>
    <row r="763" spans="1:32" x14ac:dyDescent="0.25">
      <c r="A763" t="s">
        <v>1814</v>
      </c>
      <c r="B763" s="10">
        <v>45760</v>
      </c>
      <c r="C763" t="s">
        <v>651</v>
      </c>
      <c r="D763" t="s">
        <v>470</v>
      </c>
      <c r="E763" t="s">
        <v>589</v>
      </c>
      <c r="F763" t="s">
        <v>590</v>
      </c>
      <c r="G763">
        <v>5</v>
      </c>
      <c r="H763">
        <v>589.75</v>
      </c>
      <c r="I763">
        <v>0</v>
      </c>
      <c r="J763">
        <v>0</v>
      </c>
      <c r="K763">
        <v>3391.06</v>
      </c>
      <c r="L763">
        <v>1718.25</v>
      </c>
      <c r="M763">
        <v>1672.81</v>
      </c>
      <c r="N763" t="s">
        <v>40</v>
      </c>
      <c r="O763" t="s">
        <v>24</v>
      </c>
      <c r="P763" t="s">
        <v>25</v>
      </c>
      <c r="Q763">
        <v>0.52777777777777779</v>
      </c>
      <c r="R763" t="s">
        <v>27</v>
      </c>
      <c r="S763" t="s">
        <v>4646</v>
      </c>
      <c r="T763" t="s">
        <v>4636</v>
      </c>
      <c r="U763">
        <v>589.75</v>
      </c>
      <c r="V763" t="s">
        <v>5441</v>
      </c>
      <c r="W763" t="s">
        <v>4968</v>
      </c>
      <c r="X763" t="s">
        <v>5638</v>
      </c>
      <c r="Y763" t="s">
        <v>4966</v>
      </c>
      <c r="Z763" t="s">
        <v>5821</v>
      </c>
      <c r="AA763" t="s">
        <v>4992</v>
      </c>
      <c r="AB763">
        <f>YEAR(Sales_Trans_2[[#This Row],[Transaction_Date]])</f>
        <v>2025</v>
      </c>
      <c r="AC763" t="str">
        <f>TEXT(Sales_Trans_2[[#This Row],[Transaction_Date]],"mmm")</f>
        <v>Apr</v>
      </c>
      <c r="AD763">
        <f>MONTH(Sales_Trans_2[[#This Row],[Transaction_Date]])</f>
        <v>4</v>
      </c>
      <c r="AE763" s="19">
        <f>IFERROR(Sales_Trans_2[[#This Row],[Profit]]/Sales_Trans_2[[#This Row],[Sales_Amount]],0)</f>
        <v>0.49330003007909029</v>
      </c>
      <c r="AF763" s="20" t="str">
        <f>IF(Sales_Trans_2[[#This Row],[Discount_Pct]]=0,"0%",
IF(Sales_Trans_2[[#This Row],[Discount_Pct]]&lt;=5,"1-5%",
IF(Sales_Trans_2[[#This Row],[Discount_Pct]]&lt;=10,"6-10%",
IF(Sales_Trans_2[[#This Row],[Discount_Pct]]&lt;=15,"11-15%","&gt;15%"))))</f>
        <v>0%</v>
      </c>
    </row>
    <row r="764" spans="1:32" x14ac:dyDescent="0.25">
      <c r="A764" t="s">
        <v>2791</v>
      </c>
      <c r="B764" s="10">
        <v>45965</v>
      </c>
      <c r="C764" t="s">
        <v>2792</v>
      </c>
      <c r="D764" t="s">
        <v>661</v>
      </c>
      <c r="E764" t="s">
        <v>675</v>
      </c>
      <c r="F764" t="s">
        <v>676</v>
      </c>
      <c r="G764">
        <v>2</v>
      </c>
      <c r="H764">
        <v>224.28</v>
      </c>
      <c r="I764">
        <v>0</v>
      </c>
      <c r="J764">
        <v>0</v>
      </c>
      <c r="K764">
        <v>448.56</v>
      </c>
      <c r="L764">
        <v>384.78</v>
      </c>
      <c r="M764">
        <v>63.78</v>
      </c>
      <c r="N764" t="s">
        <v>68</v>
      </c>
      <c r="O764" t="s">
        <v>24</v>
      </c>
      <c r="P764" t="s">
        <v>25</v>
      </c>
      <c r="Q764">
        <v>0.50069444444444444</v>
      </c>
      <c r="R764" t="s">
        <v>49</v>
      </c>
      <c r="S764" t="s">
        <v>4845</v>
      </c>
      <c r="T764" t="s">
        <v>4828</v>
      </c>
      <c r="U764">
        <v>224.28</v>
      </c>
      <c r="V764" t="s">
        <v>5922</v>
      </c>
      <c r="W764" t="s">
        <v>4968</v>
      </c>
      <c r="X764" t="s">
        <v>5085</v>
      </c>
      <c r="Y764" t="s">
        <v>4966</v>
      </c>
      <c r="Z764" t="s">
        <v>5486</v>
      </c>
      <c r="AA764" t="s">
        <v>4992</v>
      </c>
      <c r="AB764">
        <f>YEAR(Sales_Trans_2[[#This Row],[Transaction_Date]])</f>
        <v>2025</v>
      </c>
      <c r="AC764" t="str">
        <f>TEXT(Sales_Trans_2[[#This Row],[Transaction_Date]],"mmm")</f>
        <v>Nov</v>
      </c>
      <c r="AD764">
        <f>MONTH(Sales_Trans_2[[#This Row],[Transaction_Date]])</f>
        <v>11</v>
      </c>
      <c r="AE764" s="19">
        <f>IFERROR(Sales_Trans_2[[#This Row],[Profit]]/Sales_Trans_2[[#This Row],[Sales_Amount]],0)</f>
        <v>0.14218833600856073</v>
      </c>
      <c r="AF764" s="20" t="str">
        <f>IF(Sales_Trans_2[[#This Row],[Discount_Pct]]=0,"0%",
IF(Sales_Trans_2[[#This Row],[Discount_Pct]]&lt;=5,"1-5%",
IF(Sales_Trans_2[[#This Row],[Discount_Pct]]&lt;=10,"6-10%",
IF(Sales_Trans_2[[#This Row],[Discount_Pct]]&lt;=15,"11-15%","&gt;15%"))))</f>
        <v>0%</v>
      </c>
    </row>
    <row r="765" spans="1:32" x14ac:dyDescent="0.25">
      <c r="A765" t="s">
        <v>2798</v>
      </c>
      <c r="B765" s="10">
        <v>45934</v>
      </c>
      <c r="C765" t="s">
        <v>2799</v>
      </c>
      <c r="D765" t="s">
        <v>101</v>
      </c>
      <c r="E765" t="s">
        <v>2645</v>
      </c>
      <c r="F765" t="s">
        <v>2800</v>
      </c>
      <c r="G765">
        <v>2</v>
      </c>
      <c r="H765">
        <v>434.65</v>
      </c>
      <c r="I765">
        <v>0</v>
      </c>
      <c r="J765">
        <v>0</v>
      </c>
      <c r="K765">
        <v>869.3</v>
      </c>
      <c r="L765">
        <v>703.26</v>
      </c>
      <c r="M765">
        <v>166.04</v>
      </c>
      <c r="N765" t="s">
        <v>47</v>
      </c>
      <c r="O765" t="s">
        <v>24</v>
      </c>
      <c r="P765" t="s">
        <v>25</v>
      </c>
      <c r="Q765">
        <v>0.6958333333333333</v>
      </c>
      <c r="R765" t="s">
        <v>49</v>
      </c>
      <c r="S765" t="s">
        <v>4676</v>
      </c>
      <c r="T765" t="s">
        <v>4672</v>
      </c>
      <c r="U765">
        <v>434.65</v>
      </c>
      <c r="V765" t="s">
        <v>6058</v>
      </c>
      <c r="W765" t="s">
        <v>4968</v>
      </c>
      <c r="X765" t="s">
        <v>5394</v>
      </c>
      <c r="Y765" t="s">
        <v>4977</v>
      </c>
      <c r="Z765" t="s">
        <v>5400</v>
      </c>
      <c r="AA765" t="s">
        <v>5163</v>
      </c>
      <c r="AB765">
        <f>YEAR(Sales_Trans_2[[#This Row],[Transaction_Date]])</f>
        <v>2025</v>
      </c>
      <c r="AC765" t="str">
        <f>TEXT(Sales_Trans_2[[#This Row],[Transaction_Date]],"mmm")</f>
        <v>Oct</v>
      </c>
      <c r="AD765">
        <f>MONTH(Sales_Trans_2[[#This Row],[Transaction_Date]])</f>
        <v>10</v>
      </c>
      <c r="AE765" s="19">
        <f>IFERROR(Sales_Trans_2[[#This Row],[Profit]]/Sales_Trans_2[[#This Row],[Sales_Amount]],0)</f>
        <v>0.19100425629817094</v>
      </c>
      <c r="AF765" s="20" t="str">
        <f>IF(Sales_Trans_2[[#This Row],[Discount_Pct]]=0,"0%",
IF(Sales_Trans_2[[#This Row],[Discount_Pct]]&lt;=5,"1-5%",
IF(Sales_Trans_2[[#This Row],[Discount_Pct]]&lt;=10,"6-10%",
IF(Sales_Trans_2[[#This Row],[Discount_Pct]]&lt;=15,"11-15%","&gt;15%"))))</f>
        <v>0%</v>
      </c>
    </row>
    <row r="766" spans="1:32" x14ac:dyDescent="0.25">
      <c r="A766" t="s">
        <v>2457</v>
      </c>
      <c r="B766" s="10">
        <v>45873</v>
      </c>
      <c r="C766" t="s">
        <v>2458</v>
      </c>
      <c r="D766" t="s">
        <v>454</v>
      </c>
      <c r="E766" t="s">
        <v>315</v>
      </c>
      <c r="F766" t="s">
        <v>316</v>
      </c>
      <c r="G766">
        <v>3</v>
      </c>
      <c r="H766">
        <v>403.7</v>
      </c>
      <c r="I766">
        <v>0</v>
      </c>
      <c r="J766">
        <v>0</v>
      </c>
      <c r="K766">
        <v>1211.0999999999999</v>
      </c>
      <c r="L766">
        <v>931.14</v>
      </c>
      <c r="M766">
        <v>279.95999999999998</v>
      </c>
      <c r="N766" t="s">
        <v>23</v>
      </c>
      <c r="O766" t="s">
        <v>24</v>
      </c>
      <c r="P766" t="s">
        <v>25</v>
      </c>
      <c r="Q766">
        <v>0.47708333333333336</v>
      </c>
      <c r="R766" t="s">
        <v>49</v>
      </c>
      <c r="S766" t="s">
        <v>4853</v>
      </c>
      <c r="T766" t="s">
        <v>4847</v>
      </c>
      <c r="U766">
        <v>365.92</v>
      </c>
      <c r="V766" t="s">
        <v>5632</v>
      </c>
      <c r="W766" t="s">
        <v>4958</v>
      </c>
      <c r="X766" t="s">
        <v>5233</v>
      </c>
      <c r="Y766" t="s">
        <v>5007</v>
      </c>
      <c r="Z766" t="s">
        <v>5257</v>
      </c>
      <c r="AA766" t="s">
        <v>4992</v>
      </c>
      <c r="AB766">
        <f>YEAR(Sales_Trans_2[[#This Row],[Transaction_Date]])</f>
        <v>2025</v>
      </c>
      <c r="AC766" t="str">
        <f>TEXT(Sales_Trans_2[[#This Row],[Transaction_Date]],"mmm")</f>
        <v>Aug</v>
      </c>
      <c r="AD766">
        <f>MONTH(Sales_Trans_2[[#This Row],[Transaction_Date]])</f>
        <v>8</v>
      </c>
      <c r="AE766" s="19">
        <f>IFERROR(Sales_Trans_2[[#This Row],[Profit]]/Sales_Trans_2[[#This Row],[Sales_Amount]],0)</f>
        <v>0.2311617537775576</v>
      </c>
      <c r="AF766" s="20" t="str">
        <f>IF(Sales_Trans_2[[#This Row],[Discount_Pct]]=0,"0%",
IF(Sales_Trans_2[[#This Row],[Discount_Pct]]&lt;=5,"1-5%",
IF(Sales_Trans_2[[#This Row],[Discount_Pct]]&lt;=10,"6-10%",
IF(Sales_Trans_2[[#This Row],[Discount_Pct]]&lt;=15,"11-15%","&gt;15%"))))</f>
        <v>0%</v>
      </c>
    </row>
    <row r="767" spans="1:32" x14ac:dyDescent="0.25">
      <c r="A767" t="s">
        <v>3953</v>
      </c>
      <c r="B767" s="10">
        <v>46098</v>
      </c>
      <c r="C767" t="s">
        <v>2944</v>
      </c>
      <c r="D767" t="s">
        <v>661</v>
      </c>
      <c r="E767" t="s">
        <v>165</v>
      </c>
      <c r="F767" t="s">
        <v>166</v>
      </c>
      <c r="G767">
        <v>3</v>
      </c>
      <c r="H767">
        <v>224.28</v>
      </c>
      <c r="I767">
        <v>0</v>
      </c>
      <c r="J767">
        <v>0</v>
      </c>
      <c r="K767">
        <v>672.84</v>
      </c>
      <c r="L767">
        <v>577.16999999999996</v>
      </c>
      <c r="M767">
        <v>95.67</v>
      </c>
      <c r="N767" t="s">
        <v>133</v>
      </c>
      <c r="O767" t="s">
        <v>24</v>
      </c>
      <c r="P767" t="s">
        <v>55</v>
      </c>
      <c r="Q767">
        <v>0.7993055555555556</v>
      </c>
      <c r="R767" t="s">
        <v>49</v>
      </c>
      <c r="S767" t="s">
        <v>4845</v>
      </c>
      <c r="T767" t="s">
        <v>4828</v>
      </c>
      <c r="U767">
        <v>224.28</v>
      </c>
      <c r="V767" t="s">
        <v>5161</v>
      </c>
      <c r="W767" t="s">
        <v>4968</v>
      </c>
      <c r="Y767" t="s">
        <v>4966</v>
      </c>
      <c r="Z767" t="s">
        <v>5162</v>
      </c>
      <c r="AA767" t="s">
        <v>5163</v>
      </c>
      <c r="AB767">
        <f>YEAR(Sales_Trans_2[[#This Row],[Transaction_Date]])</f>
        <v>2026</v>
      </c>
      <c r="AC767" t="str">
        <f>TEXT(Sales_Trans_2[[#This Row],[Transaction_Date]],"mmm")</f>
        <v>Mar</v>
      </c>
      <c r="AD767">
        <f>MONTH(Sales_Trans_2[[#This Row],[Transaction_Date]])</f>
        <v>3</v>
      </c>
      <c r="AE767" s="19">
        <f>IFERROR(Sales_Trans_2[[#This Row],[Profit]]/Sales_Trans_2[[#This Row],[Sales_Amount]],0)</f>
        <v>0.14218833600856073</v>
      </c>
      <c r="AF767" s="20" t="str">
        <f>IF(Sales_Trans_2[[#This Row],[Discount_Pct]]=0,"0%",
IF(Sales_Trans_2[[#This Row],[Discount_Pct]]&lt;=5,"1-5%",
IF(Sales_Trans_2[[#This Row],[Discount_Pct]]&lt;=10,"6-10%",
IF(Sales_Trans_2[[#This Row],[Discount_Pct]]&lt;=15,"11-15%","&gt;15%"))))</f>
        <v>0%</v>
      </c>
    </row>
    <row r="768" spans="1:32" x14ac:dyDescent="0.25">
      <c r="A768" t="s">
        <v>2737</v>
      </c>
      <c r="B768" s="10">
        <v>46102</v>
      </c>
      <c r="D768" t="s">
        <v>405</v>
      </c>
      <c r="E768" t="s">
        <v>2009</v>
      </c>
      <c r="F768" t="s">
        <v>1170</v>
      </c>
      <c r="G768">
        <v>6</v>
      </c>
      <c r="H768">
        <v>484.5</v>
      </c>
      <c r="I768">
        <v>0</v>
      </c>
      <c r="J768">
        <v>0</v>
      </c>
      <c r="K768">
        <v>3343.05</v>
      </c>
      <c r="L768">
        <v>1524.3</v>
      </c>
      <c r="M768">
        <v>1818.75</v>
      </c>
      <c r="N768" t="s">
        <v>4971</v>
      </c>
      <c r="O768" t="s">
        <v>24</v>
      </c>
      <c r="P768" t="s">
        <v>55</v>
      </c>
      <c r="Q768">
        <v>0.44097222222222221</v>
      </c>
      <c r="R768" t="s">
        <v>27</v>
      </c>
      <c r="S768" t="s">
        <v>4642</v>
      </c>
      <c r="T768" t="s">
        <v>4636</v>
      </c>
      <c r="U768">
        <v>440.5</v>
      </c>
      <c r="X768" t="s">
        <v>5176</v>
      </c>
      <c r="Y768" t="s">
        <v>5011</v>
      </c>
      <c r="Z768" t="s">
        <v>5177</v>
      </c>
      <c r="AA768" t="s">
        <v>5060</v>
      </c>
      <c r="AB768">
        <f>YEAR(Sales_Trans_2[[#This Row],[Transaction_Date]])</f>
        <v>2026</v>
      </c>
      <c r="AC768" t="str">
        <f>TEXT(Sales_Trans_2[[#This Row],[Transaction_Date]],"mmm")</f>
        <v>Mar</v>
      </c>
      <c r="AD768">
        <f>MONTH(Sales_Trans_2[[#This Row],[Transaction_Date]])</f>
        <v>3</v>
      </c>
      <c r="AE768" s="19">
        <f>IFERROR(Sales_Trans_2[[#This Row],[Profit]]/Sales_Trans_2[[#This Row],[Sales_Amount]],0)</f>
        <v>0.54403912594786197</v>
      </c>
      <c r="AF768" s="20" t="str">
        <f>IF(Sales_Trans_2[[#This Row],[Discount_Pct]]=0,"0%",
IF(Sales_Trans_2[[#This Row],[Discount_Pct]]&lt;=5,"1-5%",
IF(Sales_Trans_2[[#This Row],[Discount_Pct]]&lt;=10,"6-10%",
IF(Sales_Trans_2[[#This Row],[Discount_Pct]]&lt;=15,"11-15%","&gt;15%"))))</f>
        <v>0%</v>
      </c>
    </row>
    <row r="769" spans="1:32" x14ac:dyDescent="0.25">
      <c r="A769" t="s">
        <v>2971</v>
      </c>
      <c r="B769" s="10">
        <v>46012</v>
      </c>
      <c r="C769" t="s">
        <v>1197</v>
      </c>
      <c r="D769" t="s">
        <v>84</v>
      </c>
      <c r="E769" t="s">
        <v>584</v>
      </c>
      <c r="F769" t="s">
        <v>2318</v>
      </c>
      <c r="G769">
        <v>7</v>
      </c>
      <c r="H769">
        <v>286.44</v>
      </c>
      <c r="I769">
        <v>0</v>
      </c>
      <c r="J769">
        <v>0</v>
      </c>
      <c r="K769">
        <v>2305.84</v>
      </c>
      <c r="L769">
        <v>1358.42</v>
      </c>
      <c r="M769">
        <v>947.42</v>
      </c>
      <c r="N769" t="s">
        <v>47</v>
      </c>
      <c r="O769" t="s">
        <v>24</v>
      </c>
      <c r="P769" t="s">
        <v>55</v>
      </c>
      <c r="Q769">
        <v>0.8</v>
      </c>
      <c r="R769" t="s">
        <v>27</v>
      </c>
      <c r="S769" t="s">
        <v>4823</v>
      </c>
      <c r="T769" t="s">
        <v>4805</v>
      </c>
      <c r="U769">
        <v>260.93</v>
      </c>
      <c r="V769" t="s">
        <v>5224</v>
      </c>
      <c r="W769" t="s">
        <v>4958</v>
      </c>
      <c r="X769" t="s">
        <v>5225</v>
      </c>
      <c r="Y769" t="s">
        <v>5011</v>
      </c>
      <c r="Z769" t="s">
        <v>5226</v>
      </c>
      <c r="AA769" t="s">
        <v>5060</v>
      </c>
      <c r="AB769">
        <f>YEAR(Sales_Trans_2[[#This Row],[Transaction_Date]])</f>
        <v>2025</v>
      </c>
      <c r="AC769" t="str">
        <f>TEXT(Sales_Trans_2[[#This Row],[Transaction_Date]],"mmm")</f>
        <v>Dec</v>
      </c>
      <c r="AD769">
        <f>MONTH(Sales_Trans_2[[#This Row],[Transaction_Date]])</f>
        <v>12</v>
      </c>
      <c r="AE769" s="19">
        <f>IFERROR(Sales_Trans_2[[#This Row],[Profit]]/Sales_Trans_2[[#This Row],[Sales_Amount]],0)</f>
        <v>0.4108784651146653</v>
      </c>
      <c r="AF769" s="20" t="str">
        <f>IF(Sales_Trans_2[[#This Row],[Discount_Pct]]=0,"0%",
IF(Sales_Trans_2[[#This Row],[Discount_Pct]]&lt;=5,"1-5%",
IF(Sales_Trans_2[[#This Row],[Discount_Pct]]&lt;=10,"6-10%",
IF(Sales_Trans_2[[#This Row],[Discount_Pct]]&lt;=15,"11-15%","&gt;15%"))))</f>
        <v>0%</v>
      </c>
    </row>
    <row r="770" spans="1:32" x14ac:dyDescent="0.25">
      <c r="A770" t="s">
        <v>2477</v>
      </c>
      <c r="B770" s="10">
        <v>46108</v>
      </c>
      <c r="C770" t="s">
        <v>987</v>
      </c>
      <c r="D770" t="s">
        <v>882</v>
      </c>
      <c r="E770" t="s">
        <v>2478</v>
      </c>
      <c r="F770" t="s">
        <v>1881</v>
      </c>
      <c r="G770">
        <v>5</v>
      </c>
      <c r="H770">
        <v>300.02999999999997</v>
      </c>
      <c r="I770">
        <v>0</v>
      </c>
      <c r="J770">
        <v>0</v>
      </c>
      <c r="K770">
        <v>1500.15</v>
      </c>
      <c r="L770">
        <v>973.2</v>
      </c>
      <c r="M770">
        <v>526.95000000000005</v>
      </c>
      <c r="N770" t="s">
        <v>68</v>
      </c>
      <c r="O770" t="s">
        <v>345</v>
      </c>
      <c r="P770" t="s">
        <v>55</v>
      </c>
      <c r="Q770">
        <v>0.86805555555555558</v>
      </c>
      <c r="R770" t="s">
        <v>49</v>
      </c>
      <c r="S770" t="s">
        <v>4768</v>
      </c>
      <c r="T770" t="s">
        <v>4752</v>
      </c>
      <c r="U770">
        <v>262.77</v>
      </c>
      <c r="V770" t="s">
        <v>5248</v>
      </c>
      <c r="W770" t="s">
        <v>4964</v>
      </c>
      <c r="X770" t="s">
        <v>5247</v>
      </c>
      <c r="Y770" t="s">
        <v>4966</v>
      </c>
      <c r="Z770" t="s">
        <v>5245</v>
      </c>
      <c r="AA770" t="s">
        <v>5060</v>
      </c>
      <c r="AB770">
        <f>YEAR(Sales_Trans_2[[#This Row],[Transaction_Date]])</f>
        <v>2026</v>
      </c>
      <c r="AC770" t="str">
        <f>TEXT(Sales_Trans_2[[#This Row],[Transaction_Date]],"mmm")</f>
        <v>Mar</v>
      </c>
      <c r="AD770">
        <f>MONTH(Sales_Trans_2[[#This Row],[Transaction_Date]])</f>
        <v>3</v>
      </c>
      <c r="AE770" s="19">
        <f>IFERROR(Sales_Trans_2[[#This Row],[Profit]]/Sales_Trans_2[[#This Row],[Sales_Amount]],0)</f>
        <v>0.35126487351264873</v>
      </c>
      <c r="AF770" s="20" t="str">
        <f>IF(Sales_Trans_2[[#This Row],[Discount_Pct]]=0,"0%",
IF(Sales_Trans_2[[#This Row],[Discount_Pct]]&lt;=5,"1-5%",
IF(Sales_Trans_2[[#This Row],[Discount_Pct]]&lt;=10,"6-10%",
IF(Sales_Trans_2[[#This Row],[Discount_Pct]]&lt;=15,"11-15%","&gt;15%"))))</f>
        <v>0%</v>
      </c>
    </row>
    <row r="771" spans="1:32" x14ac:dyDescent="0.25">
      <c r="A771" t="s">
        <v>4600</v>
      </c>
      <c r="B771" s="10">
        <v>45973</v>
      </c>
      <c r="C771" t="s">
        <v>1618</v>
      </c>
      <c r="D771" t="s">
        <v>237</v>
      </c>
      <c r="E771" t="s">
        <v>1398</v>
      </c>
      <c r="F771" t="s">
        <v>1598</v>
      </c>
      <c r="G771">
        <v>4</v>
      </c>
      <c r="H771">
        <v>541.35</v>
      </c>
      <c r="I771">
        <v>0</v>
      </c>
      <c r="J771">
        <v>0</v>
      </c>
      <c r="K771">
        <v>2165.4</v>
      </c>
      <c r="L771">
        <v>1345.6</v>
      </c>
      <c r="M771">
        <v>819.8</v>
      </c>
      <c r="N771" t="s">
        <v>4971</v>
      </c>
      <c r="O771" t="s">
        <v>24</v>
      </c>
      <c r="P771" t="s">
        <v>55</v>
      </c>
      <c r="Q771">
        <v>0.58472222222222225</v>
      </c>
      <c r="R771" t="s">
        <v>49</v>
      </c>
      <c r="S771" t="s">
        <v>4670</v>
      </c>
      <c r="T771" t="s">
        <v>4636</v>
      </c>
      <c r="U771">
        <v>541.35</v>
      </c>
      <c r="V771" t="s">
        <v>5029</v>
      </c>
      <c r="W771" t="s">
        <v>4968</v>
      </c>
      <c r="X771" t="s">
        <v>5255</v>
      </c>
      <c r="Y771" t="s">
        <v>5011</v>
      </c>
      <c r="Z771" t="s">
        <v>5256</v>
      </c>
      <c r="AA771" t="s">
        <v>5060</v>
      </c>
      <c r="AB771">
        <f>YEAR(Sales_Trans_2[[#This Row],[Transaction_Date]])</f>
        <v>2025</v>
      </c>
      <c r="AC771" t="str">
        <f>TEXT(Sales_Trans_2[[#This Row],[Transaction_Date]],"mmm")</f>
        <v>Nov</v>
      </c>
      <c r="AD771">
        <f>MONTH(Sales_Trans_2[[#This Row],[Transaction_Date]])</f>
        <v>11</v>
      </c>
      <c r="AE771" s="19">
        <f>IFERROR(Sales_Trans_2[[#This Row],[Profit]]/Sales_Trans_2[[#This Row],[Sales_Amount]],0)</f>
        <v>0.37859056063544838</v>
      </c>
      <c r="AF771" s="20" t="str">
        <f>IF(Sales_Trans_2[[#This Row],[Discount_Pct]]=0,"0%",
IF(Sales_Trans_2[[#This Row],[Discount_Pct]]&lt;=5,"1-5%",
IF(Sales_Trans_2[[#This Row],[Discount_Pct]]&lt;=10,"6-10%",
IF(Sales_Trans_2[[#This Row],[Discount_Pct]]&lt;=15,"11-15%","&gt;15%"))))</f>
        <v>0%</v>
      </c>
    </row>
    <row r="772" spans="1:32" x14ac:dyDescent="0.25">
      <c r="A772" t="s">
        <v>4357</v>
      </c>
      <c r="B772" s="10">
        <v>46054</v>
      </c>
      <c r="C772" t="s">
        <v>1985</v>
      </c>
      <c r="D772" t="s">
        <v>95</v>
      </c>
      <c r="E772" t="s">
        <v>825</v>
      </c>
      <c r="F772" t="s">
        <v>1959</v>
      </c>
      <c r="G772">
        <v>3</v>
      </c>
      <c r="H772">
        <v>555.21</v>
      </c>
      <c r="I772">
        <v>0</v>
      </c>
      <c r="J772">
        <v>0</v>
      </c>
      <c r="K772">
        <v>1665.63</v>
      </c>
      <c r="L772">
        <v>1187.6099999999999</v>
      </c>
      <c r="M772">
        <v>478.02</v>
      </c>
      <c r="N772" t="s">
        <v>23</v>
      </c>
      <c r="O772" t="s">
        <v>24</v>
      </c>
      <c r="P772" t="s">
        <v>55</v>
      </c>
      <c r="Q772">
        <v>0.77708333333333335</v>
      </c>
      <c r="R772" t="s">
        <v>49</v>
      </c>
      <c r="S772" t="s">
        <v>4937</v>
      </c>
      <c r="T772" t="s">
        <v>4930</v>
      </c>
      <c r="U772">
        <v>522.78</v>
      </c>
      <c r="V772" t="s">
        <v>5032</v>
      </c>
      <c r="W772" t="s">
        <v>4958</v>
      </c>
      <c r="X772" t="s">
        <v>5270</v>
      </c>
      <c r="Y772" t="s">
        <v>5011</v>
      </c>
      <c r="Z772" t="s">
        <v>5271</v>
      </c>
      <c r="AA772" t="s">
        <v>5163</v>
      </c>
      <c r="AB772">
        <f>YEAR(Sales_Trans_2[[#This Row],[Transaction_Date]])</f>
        <v>2026</v>
      </c>
      <c r="AC772" t="str">
        <f>TEXT(Sales_Trans_2[[#This Row],[Transaction_Date]],"mmm")</f>
        <v>Feb</v>
      </c>
      <c r="AD772">
        <f>MONTH(Sales_Trans_2[[#This Row],[Transaction_Date]])</f>
        <v>2</v>
      </c>
      <c r="AE772" s="19">
        <f>IFERROR(Sales_Trans_2[[#This Row],[Profit]]/Sales_Trans_2[[#This Row],[Sales_Amount]],0)</f>
        <v>0.28699050809603571</v>
      </c>
      <c r="AF772" s="20" t="str">
        <f>IF(Sales_Trans_2[[#This Row],[Discount_Pct]]=0,"0%",
IF(Sales_Trans_2[[#This Row],[Discount_Pct]]&lt;=5,"1-5%",
IF(Sales_Trans_2[[#This Row],[Discount_Pct]]&lt;=10,"6-10%",
IF(Sales_Trans_2[[#This Row],[Discount_Pct]]&lt;=15,"11-15%","&gt;15%"))))</f>
        <v>0%</v>
      </c>
    </row>
    <row r="773" spans="1:32" x14ac:dyDescent="0.25">
      <c r="A773" t="s">
        <v>3499</v>
      </c>
      <c r="B773" s="10">
        <v>46095</v>
      </c>
      <c r="C773" t="s">
        <v>51</v>
      </c>
      <c r="D773" t="s">
        <v>2391</v>
      </c>
      <c r="E773" t="s">
        <v>709</v>
      </c>
      <c r="F773" t="s">
        <v>710</v>
      </c>
      <c r="G773">
        <v>4</v>
      </c>
      <c r="H773">
        <v>156.52000000000001</v>
      </c>
      <c r="I773">
        <v>0</v>
      </c>
      <c r="J773">
        <v>0</v>
      </c>
      <c r="K773">
        <v>719.99</v>
      </c>
      <c r="L773">
        <v>511.92</v>
      </c>
      <c r="M773">
        <v>208.07</v>
      </c>
      <c r="N773" t="s">
        <v>4971</v>
      </c>
      <c r="O773" t="s">
        <v>24</v>
      </c>
      <c r="P773" t="s">
        <v>55</v>
      </c>
      <c r="Q773">
        <v>0.87013888888888891</v>
      </c>
      <c r="R773" t="s">
        <v>27</v>
      </c>
      <c r="S773" t="s">
        <v>4885</v>
      </c>
      <c r="T773" t="s">
        <v>4864</v>
      </c>
      <c r="U773">
        <v>150.04</v>
      </c>
      <c r="V773" t="s">
        <v>5235</v>
      </c>
      <c r="W773" t="s">
        <v>4958</v>
      </c>
      <c r="X773" t="s">
        <v>5313</v>
      </c>
      <c r="Y773" t="s">
        <v>4960</v>
      </c>
      <c r="Z773" t="s">
        <v>5314</v>
      </c>
      <c r="AA773" t="s">
        <v>5060</v>
      </c>
      <c r="AB773">
        <f>YEAR(Sales_Trans_2[[#This Row],[Transaction_Date]])</f>
        <v>2026</v>
      </c>
      <c r="AC773" t="str">
        <f>TEXT(Sales_Trans_2[[#This Row],[Transaction_Date]],"mmm")</f>
        <v>Mar</v>
      </c>
      <c r="AD773">
        <f>MONTH(Sales_Trans_2[[#This Row],[Transaction_Date]])</f>
        <v>3</v>
      </c>
      <c r="AE773" s="19">
        <f>IFERROR(Sales_Trans_2[[#This Row],[Profit]]/Sales_Trans_2[[#This Row],[Sales_Amount]],0)</f>
        <v>0.28899012486284531</v>
      </c>
      <c r="AF773" s="20" t="str">
        <f>IF(Sales_Trans_2[[#This Row],[Discount_Pct]]=0,"0%",
IF(Sales_Trans_2[[#This Row],[Discount_Pct]]&lt;=5,"1-5%",
IF(Sales_Trans_2[[#This Row],[Discount_Pct]]&lt;=10,"6-10%",
IF(Sales_Trans_2[[#This Row],[Discount_Pct]]&lt;=15,"11-15%","&gt;15%"))))</f>
        <v>0%</v>
      </c>
    </row>
    <row r="774" spans="1:32" x14ac:dyDescent="0.25">
      <c r="A774" t="s">
        <v>4484</v>
      </c>
      <c r="B774" s="10">
        <v>46096</v>
      </c>
      <c r="C774" t="s">
        <v>604</v>
      </c>
      <c r="D774" t="s">
        <v>101</v>
      </c>
      <c r="E774" t="s">
        <v>760</v>
      </c>
      <c r="F774" t="s">
        <v>761</v>
      </c>
      <c r="G774">
        <v>3</v>
      </c>
      <c r="H774">
        <v>471.05</v>
      </c>
      <c r="I774">
        <v>0</v>
      </c>
      <c r="J774">
        <v>0</v>
      </c>
      <c r="K774">
        <v>1625.12</v>
      </c>
      <c r="L774">
        <v>1054.8900000000001</v>
      </c>
      <c r="M774">
        <v>570.23</v>
      </c>
      <c r="N774" t="s">
        <v>23</v>
      </c>
      <c r="O774" t="s">
        <v>24</v>
      </c>
      <c r="P774" t="s">
        <v>55</v>
      </c>
      <c r="Q774">
        <v>0.4375</v>
      </c>
      <c r="R774" t="s">
        <v>27</v>
      </c>
      <c r="S774" t="s">
        <v>4676</v>
      </c>
      <c r="T774" t="s">
        <v>4672</v>
      </c>
      <c r="U774">
        <v>434.65</v>
      </c>
      <c r="V774" t="s">
        <v>5362</v>
      </c>
      <c r="W774" t="s">
        <v>4958</v>
      </c>
      <c r="X774" t="s">
        <v>5363</v>
      </c>
      <c r="Y774" t="s">
        <v>4970</v>
      </c>
      <c r="Z774" t="s">
        <v>5364</v>
      </c>
      <c r="AA774" t="s">
        <v>5060</v>
      </c>
      <c r="AB774">
        <f>YEAR(Sales_Trans_2[[#This Row],[Transaction_Date]])</f>
        <v>2026</v>
      </c>
      <c r="AC774" t="str">
        <f>TEXT(Sales_Trans_2[[#This Row],[Transaction_Date]],"mmm")</f>
        <v>Mar</v>
      </c>
      <c r="AD774">
        <f>MONTH(Sales_Trans_2[[#This Row],[Transaction_Date]])</f>
        <v>3</v>
      </c>
      <c r="AE774" s="19">
        <f>IFERROR(Sales_Trans_2[[#This Row],[Profit]]/Sales_Trans_2[[#This Row],[Sales_Amount]],0)</f>
        <v>0.3508848577335828</v>
      </c>
      <c r="AF774" s="20" t="str">
        <f>IF(Sales_Trans_2[[#This Row],[Discount_Pct]]=0,"0%",
IF(Sales_Trans_2[[#This Row],[Discount_Pct]]&lt;=5,"1-5%",
IF(Sales_Trans_2[[#This Row],[Discount_Pct]]&lt;=10,"6-10%",
IF(Sales_Trans_2[[#This Row],[Discount_Pct]]&lt;=15,"11-15%","&gt;15%"))))</f>
        <v>0%</v>
      </c>
    </row>
    <row r="775" spans="1:32" x14ac:dyDescent="0.25">
      <c r="A775" t="s">
        <v>726</v>
      </c>
      <c r="B775" s="10">
        <v>46109</v>
      </c>
      <c r="C775" t="s">
        <v>336</v>
      </c>
      <c r="D775" t="s">
        <v>727</v>
      </c>
      <c r="E775" t="s">
        <v>728</v>
      </c>
      <c r="F775" t="s">
        <v>729</v>
      </c>
      <c r="G775">
        <v>4</v>
      </c>
      <c r="H775">
        <v>227</v>
      </c>
      <c r="I775">
        <v>0</v>
      </c>
      <c r="J775">
        <v>0</v>
      </c>
      <c r="K775">
        <v>1044.2</v>
      </c>
      <c r="L775">
        <v>785.2</v>
      </c>
      <c r="M775">
        <v>259</v>
      </c>
      <c r="N775" t="s">
        <v>4971</v>
      </c>
      <c r="O775" t="s">
        <v>24</v>
      </c>
      <c r="P775" t="s">
        <v>55</v>
      </c>
      <c r="Q775">
        <v>0.71319444444444446</v>
      </c>
      <c r="R775" t="s">
        <v>27</v>
      </c>
      <c r="S775" t="s">
        <v>4867</v>
      </c>
      <c r="T775" t="s">
        <v>4864</v>
      </c>
      <c r="U775">
        <v>227</v>
      </c>
      <c r="V775" t="s">
        <v>5016</v>
      </c>
      <c r="W775" t="s">
        <v>4968</v>
      </c>
      <c r="X775" t="s">
        <v>5381</v>
      </c>
      <c r="Y775" t="s">
        <v>5018</v>
      </c>
      <c r="Z775" t="s">
        <v>5236</v>
      </c>
      <c r="AA775" t="s">
        <v>5060</v>
      </c>
      <c r="AB775">
        <f>YEAR(Sales_Trans_2[[#This Row],[Transaction_Date]])</f>
        <v>2026</v>
      </c>
      <c r="AC775" t="str">
        <f>TEXT(Sales_Trans_2[[#This Row],[Transaction_Date]],"mmm")</f>
        <v>Mar</v>
      </c>
      <c r="AD775">
        <f>MONTH(Sales_Trans_2[[#This Row],[Transaction_Date]])</f>
        <v>3</v>
      </c>
      <c r="AE775" s="19">
        <f>IFERROR(Sales_Trans_2[[#This Row],[Profit]]/Sales_Trans_2[[#This Row],[Sales_Amount]],0)</f>
        <v>0.24803677456425971</v>
      </c>
      <c r="AF775" s="20" t="str">
        <f>IF(Sales_Trans_2[[#This Row],[Discount_Pct]]=0,"0%",
IF(Sales_Trans_2[[#This Row],[Discount_Pct]]&lt;=5,"1-5%",
IF(Sales_Trans_2[[#This Row],[Discount_Pct]]&lt;=10,"6-10%",
IF(Sales_Trans_2[[#This Row],[Discount_Pct]]&lt;=15,"11-15%","&gt;15%"))))</f>
        <v>0%</v>
      </c>
    </row>
    <row r="776" spans="1:32" x14ac:dyDescent="0.25">
      <c r="A776" t="s">
        <v>4572</v>
      </c>
      <c r="B776" s="10">
        <v>46268</v>
      </c>
      <c r="C776" t="s">
        <v>152</v>
      </c>
      <c r="D776" t="s">
        <v>1382</v>
      </c>
      <c r="E776" t="s">
        <v>840</v>
      </c>
      <c r="F776" t="s">
        <v>1463</v>
      </c>
      <c r="G776">
        <v>8</v>
      </c>
      <c r="H776">
        <v>335.16</v>
      </c>
      <c r="I776">
        <v>0</v>
      </c>
      <c r="J776">
        <v>0</v>
      </c>
      <c r="K776">
        <v>2681.28</v>
      </c>
      <c r="L776">
        <v>1880.4</v>
      </c>
      <c r="M776">
        <v>800.88</v>
      </c>
      <c r="N776" t="s">
        <v>4971</v>
      </c>
      <c r="O776" t="s">
        <v>24</v>
      </c>
      <c r="P776" t="s">
        <v>55</v>
      </c>
      <c r="Q776">
        <v>0.50416666666666665</v>
      </c>
      <c r="R776" t="s">
        <v>49</v>
      </c>
      <c r="S776" t="s">
        <v>4774</v>
      </c>
      <c r="T776" t="s">
        <v>4752</v>
      </c>
      <c r="U776">
        <v>317.99</v>
      </c>
      <c r="V776" t="s">
        <v>5127</v>
      </c>
      <c r="W776" t="s">
        <v>4958</v>
      </c>
      <c r="X776" t="s">
        <v>5442</v>
      </c>
      <c r="Y776" t="s">
        <v>5011</v>
      </c>
      <c r="Z776" t="s">
        <v>5300</v>
      </c>
      <c r="AA776" t="s">
        <v>5060</v>
      </c>
      <c r="AB776">
        <f>YEAR(Sales_Trans_2[[#This Row],[Transaction_Date]])</f>
        <v>2026</v>
      </c>
      <c r="AC776" t="str">
        <f>TEXT(Sales_Trans_2[[#This Row],[Transaction_Date]],"mmm")</f>
        <v>Sep</v>
      </c>
      <c r="AD776">
        <f>MONTH(Sales_Trans_2[[#This Row],[Transaction_Date]])</f>
        <v>9</v>
      </c>
      <c r="AE776" s="19">
        <f>IFERROR(Sales_Trans_2[[#This Row],[Profit]]/Sales_Trans_2[[#This Row],[Sales_Amount]],0)</f>
        <v>0.29869316147511632</v>
      </c>
      <c r="AF776" s="20" t="str">
        <f>IF(Sales_Trans_2[[#This Row],[Discount_Pct]]=0,"0%",
IF(Sales_Trans_2[[#This Row],[Discount_Pct]]&lt;=5,"1-5%",
IF(Sales_Trans_2[[#This Row],[Discount_Pct]]&lt;=10,"6-10%",
IF(Sales_Trans_2[[#This Row],[Discount_Pct]]&lt;=15,"11-15%","&gt;15%"))))</f>
        <v>0%</v>
      </c>
    </row>
    <row r="777" spans="1:32" x14ac:dyDescent="0.25">
      <c r="A777" t="s">
        <v>3854</v>
      </c>
      <c r="B777" s="10">
        <v>46056</v>
      </c>
      <c r="C777" t="s">
        <v>348</v>
      </c>
      <c r="D777" t="s">
        <v>320</v>
      </c>
      <c r="E777" t="s">
        <v>576</v>
      </c>
      <c r="F777" t="s">
        <v>1151</v>
      </c>
      <c r="G777">
        <v>8</v>
      </c>
      <c r="H777">
        <v>70.64</v>
      </c>
      <c r="I777">
        <v>0</v>
      </c>
      <c r="J777">
        <v>0</v>
      </c>
      <c r="K777">
        <v>565.12</v>
      </c>
      <c r="L777">
        <v>403.44</v>
      </c>
      <c r="M777">
        <v>161.68</v>
      </c>
      <c r="N777" t="s">
        <v>47</v>
      </c>
      <c r="O777" t="s">
        <v>24</v>
      </c>
      <c r="P777" t="s">
        <v>55</v>
      </c>
      <c r="Q777">
        <v>0.81736111111111109</v>
      </c>
      <c r="R777" t="s">
        <v>49</v>
      </c>
      <c r="S777" t="s">
        <v>4944</v>
      </c>
      <c r="T777" t="s">
        <v>4930</v>
      </c>
      <c r="U777">
        <v>67.37</v>
      </c>
      <c r="V777" t="s">
        <v>5491</v>
      </c>
      <c r="W777" t="s">
        <v>4958</v>
      </c>
      <c r="X777" t="s">
        <v>5490</v>
      </c>
      <c r="Y777" t="s">
        <v>4960</v>
      </c>
      <c r="Z777" t="s">
        <v>5220</v>
      </c>
      <c r="AA777" t="s">
        <v>5060</v>
      </c>
      <c r="AB777">
        <f>YEAR(Sales_Trans_2[[#This Row],[Transaction_Date]])</f>
        <v>2026</v>
      </c>
      <c r="AC777" t="str">
        <f>TEXT(Sales_Trans_2[[#This Row],[Transaction_Date]],"mmm")</f>
        <v>Feb</v>
      </c>
      <c r="AD777">
        <f>MONTH(Sales_Trans_2[[#This Row],[Transaction_Date]])</f>
        <v>2</v>
      </c>
      <c r="AE777" s="19">
        <f>IFERROR(Sales_Trans_2[[#This Row],[Profit]]/Sales_Trans_2[[#This Row],[Sales_Amount]],0)</f>
        <v>0.28609852774631939</v>
      </c>
      <c r="AF777" s="20" t="str">
        <f>IF(Sales_Trans_2[[#This Row],[Discount_Pct]]=0,"0%",
IF(Sales_Trans_2[[#This Row],[Discount_Pct]]&lt;=5,"1-5%",
IF(Sales_Trans_2[[#This Row],[Discount_Pct]]&lt;=10,"6-10%",
IF(Sales_Trans_2[[#This Row],[Discount_Pct]]&lt;=15,"11-15%","&gt;15%"))))</f>
        <v>0%</v>
      </c>
    </row>
    <row r="778" spans="1:32" x14ac:dyDescent="0.25">
      <c r="A778" t="s">
        <v>2439</v>
      </c>
      <c r="B778" s="10">
        <v>46081</v>
      </c>
      <c r="C778" t="s">
        <v>1235</v>
      </c>
      <c r="D778" t="s">
        <v>1189</v>
      </c>
      <c r="E778" t="s">
        <v>1289</v>
      </c>
      <c r="F778" t="s">
        <v>836</v>
      </c>
      <c r="G778">
        <v>4</v>
      </c>
      <c r="H778">
        <v>188.64</v>
      </c>
      <c r="I778">
        <v>0</v>
      </c>
      <c r="J778">
        <v>0</v>
      </c>
      <c r="K778">
        <v>867.74</v>
      </c>
      <c r="L778">
        <v>633.12</v>
      </c>
      <c r="M778">
        <v>234.62</v>
      </c>
      <c r="N778" t="s">
        <v>133</v>
      </c>
      <c r="O778" t="s">
        <v>24</v>
      </c>
      <c r="P778" t="s">
        <v>55</v>
      </c>
      <c r="Q778">
        <v>0.49583333333333335</v>
      </c>
      <c r="R778" t="s">
        <v>27</v>
      </c>
      <c r="S778" t="s">
        <v>4882</v>
      </c>
      <c r="T778" t="s">
        <v>4864</v>
      </c>
      <c r="U778">
        <v>188.64</v>
      </c>
      <c r="V778" t="s">
        <v>5576</v>
      </c>
      <c r="W778" t="s">
        <v>4968</v>
      </c>
      <c r="X778" t="s">
        <v>5170</v>
      </c>
      <c r="Y778" t="s">
        <v>5007</v>
      </c>
      <c r="Z778" t="s">
        <v>5234</v>
      </c>
      <c r="AA778" t="s">
        <v>5060</v>
      </c>
      <c r="AB778">
        <f>YEAR(Sales_Trans_2[[#This Row],[Transaction_Date]])</f>
        <v>2026</v>
      </c>
      <c r="AC778" t="str">
        <f>TEXT(Sales_Trans_2[[#This Row],[Transaction_Date]],"mmm")</f>
        <v>Feb</v>
      </c>
      <c r="AD778">
        <f>MONTH(Sales_Trans_2[[#This Row],[Transaction_Date]])</f>
        <v>2</v>
      </c>
      <c r="AE778" s="19">
        <f>IFERROR(Sales_Trans_2[[#This Row],[Profit]]/Sales_Trans_2[[#This Row],[Sales_Amount]],0)</f>
        <v>0.27038052872980384</v>
      </c>
      <c r="AF778" s="20" t="str">
        <f>IF(Sales_Trans_2[[#This Row],[Discount_Pct]]=0,"0%",
IF(Sales_Trans_2[[#This Row],[Discount_Pct]]&lt;=5,"1-5%",
IF(Sales_Trans_2[[#This Row],[Discount_Pct]]&lt;=10,"6-10%",
IF(Sales_Trans_2[[#This Row],[Discount_Pct]]&lt;=15,"11-15%","&gt;15%"))))</f>
        <v>0%</v>
      </c>
    </row>
    <row r="779" spans="1:32" x14ac:dyDescent="0.25">
      <c r="A779" t="s">
        <v>3477</v>
      </c>
      <c r="B779" s="10">
        <v>46298</v>
      </c>
      <c r="C779" t="s">
        <v>1967</v>
      </c>
      <c r="D779" t="s">
        <v>242</v>
      </c>
      <c r="E779" t="s">
        <v>1448</v>
      </c>
      <c r="F779" t="s">
        <v>1449</v>
      </c>
      <c r="G779">
        <v>3</v>
      </c>
      <c r="H779">
        <v>82.31</v>
      </c>
      <c r="I779">
        <v>0</v>
      </c>
      <c r="J779">
        <v>0</v>
      </c>
      <c r="K779">
        <v>246.93</v>
      </c>
      <c r="L779">
        <v>186.75</v>
      </c>
      <c r="M779">
        <v>60.18</v>
      </c>
      <c r="N779" t="s">
        <v>47</v>
      </c>
      <c r="O779" t="s">
        <v>24</v>
      </c>
      <c r="P779" t="s">
        <v>55</v>
      </c>
      <c r="Q779">
        <v>0.82499999999999996</v>
      </c>
      <c r="R779" t="s">
        <v>49</v>
      </c>
      <c r="S779" t="s">
        <v>4921</v>
      </c>
      <c r="T779" t="s">
        <v>4908</v>
      </c>
      <c r="U779">
        <v>80.5</v>
      </c>
      <c r="V779" t="s">
        <v>5601</v>
      </c>
      <c r="W779" t="s">
        <v>4958</v>
      </c>
      <c r="X779" t="s">
        <v>5602</v>
      </c>
      <c r="Y779" t="s">
        <v>4966</v>
      </c>
      <c r="Z779" t="s">
        <v>5603</v>
      </c>
      <c r="AA779" t="s">
        <v>5060</v>
      </c>
      <c r="AB779">
        <f>YEAR(Sales_Trans_2[[#This Row],[Transaction_Date]])</f>
        <v>2026</v>
      </c>
      <c r="AC779" t="str">
        <f>TEXT(Sales_Trans_2[[#This Row],[Transaction_Date]],"mmm")</f>
        <v>Oct</v>
      </c>
      <c r="AD779">
        <f>MONTH(Sales_Trans_2[[#This Row],[Transaction_Date]])</f>
        <v>10</v>
      </c>
      <c r="AE779" s="19">
        <f>IFERROR(Sales_Trans_2[[#This Row],[Profit]]/Sales_Trans_2[[#This Row],[Sales_Amount]],0)</f>
        <v>0.24371279309925889</v>
      </c>
      <c r="AF779" s="20" t="str">
        <f>IF(Sales_Trans_2[[#This Row],[Discount_Pct]]=0,"0%",
IF(Sales_Trans_2[[#This Row],[Discount_Pct]]&lt;=5,"1-5%",
IF(Sales_Trans_2[[#This Row],[Discount_Pct]]&lt;=10,"6-10%",
IF(Sales_Trans_2[[#This Row],[Discount_Pct]]&lt;=15,"11-15%","&gt;15%"))))</f>
        <v>0%</v>
      </c>
    </row>
    <row r="780" spans="1:32" x14ac:dyDescent="0.25">
      <c r="A780" t="s">
        <v>4429</v>
      </c>
      <c r="B780" s="10">
        <v>46072</v>
      </c>
      <c r="C780" t="s">
        <v>208</v>
      </c>
      <c r="D780" t="s">
        <v>886</v>
      </c>
      <c r="E780" t="s">
        <v>728</v>
      </c>
      <c r="F780" t="s">
        <v>729</v>
      </c>
      <c r="G780">
        <v>7</v>
      </c>
      <c r="H780">
        <v>266.14999999999998</v>
      </c>
      <c r="I780">
        <v>0</v>
      </c>
      <c r="J780">
        <v>0</v>
      </c>
      <c r="K780">
        <v>1863.05</v>
      </c>
      <c r="L780">
        <v>1346.87</v>
      </c>
      <c r="M780">
        <v>516.17999999999995</v>
      </c>
      <c r="N780" t="s">
        <v>4971</v>
      </c>
      <c r="O780" t="s">
        <v>24</v>
      </c>
      <c r="P780" t="s">
        <v>55</v>
      </c>
      <c r="Q780">
        <v>0.73402777777777772</v>
      </c>
      <c r="R780" t="s">
        <v>49</v>
      </c>
      <c r="S780" t="s">
        <v>4827</v>
      </c>
      <c r="T780" t="s">
        <v>4828</v>
      </c>
      <c r="U780">
        <v>232.92</v>
      </c>
      <c r="V780" t="s">
        <v>5605</v>
      </c>
      <c r="W780" t="s">
        <v>4958</v>
      </c>
      <c r="X780" t="s">
        <v>5381</v>
      </c>
      <c r="Y780" t="s">
        <v>5018</v>
      </c>
      <c r="Z780" t="s">
        <v>5236</v>
      </c>
      <c r="AA780" t="s">
        <v>5060</v>
      </c>
      <c r="AB780">
        <f>YEAR(Sales_Trans_2[[#This Row],[Transaction_Date]])</f>
        <v>2026</v>
      </c>
      <c r="AC780" t="str">
        <f>TEXT(Sales_Trans_2[[#This Row],[Transaction_Date]],"mmm")</f>
        <v>Feb</v>
      </c>
      <c r="AD780">
        <f>MONTH(Sales_Trans_2[[#This Row],[Transaction_Date]])</f>
        <v>2</v>
      </c>
      <c r="AE780" s="19">
        <f>IFERROR(Sales_Trans_2[[#This Row],[Profit]]/Sales_Trans_2[[#This Row],[Sales_Amount]],0)</f>
        <v>0.27706180725154989</v>
      </c>
      <c r="AF780" s="20" t="str">
        <f>IF(Sales_Trans_2[[#This Row],[Discount_Pct]]=0,"0%",
IF(Sales_Trans_2[[#This Row],[Discount_Pct]]&lt;=5,"1-5%",
IF(Sales_Trans_2[[#This Row],[Discount_Pct]]&lt;=10,"6-10%",
IF(Sales_Trans_2[[#This Row],[Discount_Pct]]&lt;=15,"11-15%","&gt;15%"))))</f>
        <v>0%</v>
      </c>
    </row>
    <row r="781" spans="1:32" x14ac:dyDescent="0.25">
      <c r="A781" t="s">
        <v>1043</v>
      </c>
      <c r="B781" s="10">
        <v>46145</v>
      </c>
      <c r="C781" t="s">
        <v>1016</v>
      </c>
      <c r="D781" t="s">
        <v>765</v>
      </c>
      <c r="E781" t="s">
        <v>1044</v>
      </c>
      <c r="F781" t="s">
        <v>1045</v>
      </c>
      <c r="G781">
        <v>4</v>
      </c>
      <c r="H781">
        <v>345.14</v>
      </c>
      <c r="I781">
        <v>0</v>
      </c>
      <c r="J781">
        <v>0</v>
      </c>
      <c r="K781">
        <v>1380.56</v>
      </c>
      <c r="L781">
        <v>1055.4000000000001</v>
      </c>
      <c r="M781">
        <v>325.16000000000003</v>
      </c>
      <c r="N781" t="s">
        <v>47</v>
      </c>
      <c r="O781" t="s">
        <v>24</v>
      </c>
      <c r="P781" t="s">
        <v>55</v>
      </c>
      <c r="Q781">
        <v>0.67013888888888884</v>
      </c>
      <c r="R781" t="s">
        <v>49</v>
      </c>
      <c r="S781" t="s">
        <v>4811</v>
      </c>
      <c r="T781" t="s">
        <v>4805</v>
      </c>
      <c r="U781">
        <v>340.25</v>
      </c>
      <c r="V781" t="s">
        <v>5653</v>
      </c>
      <c r="W781" t="s">
        <v>4958</v>
      </c>
      <c r="X781" t="s">
        <v>5516</v>
      </c>
      <c r="Y781" t="s">
        <v>4960</v>
      </c>
      <c r="Z781" t="s">
        <v>5517</v>
      </c>
      <c r="AA781" t="s">
        <v>4992</v>
      </c>
      <c r="AB781">
        <f>YEAR(Sales_Trans_2[[#This Row],[Transaction_Date]])</f>
        <v>2026</v>
      </c>
      <c r="AC781" t="str">
        <f>TEXT(Sales_Trans_2[[#This Row],[Transaction_Date]],"mmm")</f>
        <v>May</v>
      </c>
      <c r="AD781">
        <f>MONTH(Sales_Trans_2[[#This Row],[Transaction_Date]])</f>
        <v>5</v>
      </c>
      <c r="AE781" s="19">
        <f>IFERROR(Sales_Trans_2[[#This Row],[Profit]]/Sales_Trans_2[[#This Row],[Sales_Amount]],0)</f>
        <v>0.23552761198354294</v>
      </c>
      <c r="AF781" s="20" t="str">
        <f>IF(Sales_Trans_2[[#This Row],[Discount_Pct]]=0,"0%",
IF(Sales_Trans_2[[#This Row],[Discount_Pct]]&lt;=5,"1-5%",
IF(Sales_Trans_2[[#This Row],[Discount_Pct]]&lt;=10,"6-10%",
IF(Sales_Trans_2[[#This Row],[Discount_Pct]]&lt;=15,"11-15%","&gt;15%"))))</f>
        <v>0%</v>
      </c>
    </row>
    <row r="782" spans="1:32" x14ac:dyDescent="0.25">
      <c r="A782" t="s">
        <v>3369</v>
      </c>
      <c r="B782" s="10">
        <v>45912</v>
      </c>
      <c r="C782" t="s">
        <v>1265</v>
      </c>
      <c r="D782" t="s">
        <v>89</v>
      </c>
      <c r="E782" t="s">
        <v>791</v>
      </c>
      <c r="F782" t="s">
        <v>1244</v>
      </c>
      <c r="G782">
        <v>5</v>
      </c>
      <c r="H782">
        <v>38.659999999999997</v>
      </c>
      <c r="I782">
        <v>0</v>
      </c>
      <c r="J782">
        <v>0</v>
      </c>
      <c r="K782">
        <v>193.3</v>
      </c>
      <c r="L782">
        <v>162</v>
      </c>
      <c r="M782">
        <v>31.3</v>
      </c>
      <c r="N782" t="s">
        <v>4971</v>
      </c>
      <c r="O782" t="s">
        <v>24</v>
      </c>
      <c r="P782" t="s">
        <v>55</v>
      </c>
      <c r="Q782">
        <v>0.76388888888888884</v>
      </c>
      <c r="R782" t="s">
        <v>49</v>
      </c>
      <c r="S782" t="s">
        <v>4695</v>
      </c>
      <c r="T782" t="s">
        <v>4672</v>
      </c>
      <c r="U782">
        <v>38.659999999999997</v>
      </c>
      <c r="V782" t="s">
        <v>5657</v>
      </c>
      <c r="W782" t="s">
        <v>4968</v>
      </c>
      <c r="X782" t="s">
        <v>5658</v>
      </c>
      <c r="Y782" t="s">
        <v>4970</v>
      </c>
      <c r="Z782" t="s">
        <v>5587</v>
      </c>
      <c r="AA782" t="s">
        <v>4992</v>
      </c>
      <c r="AB782">
        <f>YEAR(Sales_Trans_2[[#This Row],[Transaction_Date]])</f>
        <v>2025</v>
      </c>
      <c r="AC782" t="str">
        <f>TEXT(Sales_Trans_2[[#This Row],[Transaction_Date]],"mmm")</f>
        <v>Sep</v>
      </c>
      <c r="AD782">
        <f>MONTH(Sales_Trans_2[[#This Row],[Transaction_Date]])</f>
        <v>9</v>
      </c>
      <c r="AE782" s="19">
        <f>IFERROR(Sales_Trans_2[[#This Row],[Profit]]/Sales_Trans_2[[#This Row],[Sales_Amount]],0)</f>
        <v>0.1619244697361614</v>
      </c>
      <c r="AF782" s="20" t="str">
        <f>IF(Sales_Trans_2[[#This Row],[Discount_Pct]]=0,"0%",
IF(Sales_Trans_2[[#This Row],[Discount_Pct]]&lt;=5,"1-5%",
IF(Sales_Trans_2[[#This Row],[Discount_Pct]]&lt;=10,"6-10%",
IF(Sales_Trans_2[[#This Row],[Discount_Pct]]&lt;=15,"11-15%","&gt;15%"))))</f>
        <v>0%</v>
      </c>
    </row>
    <row r="783" spans="1:32" x14ac:dyDescent="0.25">
      <c r="A783" t="s">
        <v>1315</v>
      </c>
      <c r="B783" s="10">
        <v>46078</v>
      </c>
      <c r="C783" t="s">
        <v>1316</v>
      </c>
      <c r="D783" t="s">
        <v>856</v>
      </c>
      <c r="E783" t="s">
        <v>1169</v>
      </c>
      <c r="F783" t="s">
        <v>1216</v>
      </c>
      <c r="G783">
        <v>2</v>
      </c>
      <c r="H783">
        <v>275.70999999999998</v>
      </c>
      <c r="I783">
        <v>0</v>
      </c>
      <c r="J783">
        <v>0</v>
      </c>
      <c r="K783">
        <v>551.41999999999996</v>
      </c>
      <c r="L783">
        <v>412.6</v>
      </c>
      <c r="M783">
        <v>138.82</v>
      </c>
      <c r="N783" t="s">
        <v>133</v>
      </c>
      <c r="O783" t="s">
        <v>24</v>
      </c>
      <c r="P783" t="s">
        <v>55</v>
      </c>
      <c r="Q783">
        <v>0.79791666666666672</v>
      </c>
      <c r="R783" t="s">
        <v>49</v>
      </c>
      <c r="S783" t="s">
        <v>4825</v>
      </c>
      <c r="T783" t="s">
        <v>4805</v>
      </c>
      <c r="U783">
        <v>275.70999999999998</v>
      </c>
      <c r="V783" t="s">
        <v>5667</v>
      </c>
      <c r="W783" t="s">
        <v>4968</v>
      </c>
      <c r="X783" t="s">
        <v>5369</v>
      </c>
      <c r="Y783" t="s">
        <v>4966</v>
      </c>
      <c r="Z783" t="s">
        <v>5628</v>
      </c>
      <c r="AA783" t="s">
        <v>5060</v>
      </c>
      <c r="AB783">
        <f>YEAR(Sales_Trans_2[[#This Row],[Transaction_Date]])</f>
        <v>2026</v>
      </c>
      <c r="AC783" t="str">
        <f>TEXT(Sales_Trans_2[[#This Row],[Transaction_Date]],"mmm")</f>
        <v>Feb</v>
      </c>
      <c r="AD783">
        <f>MONTH(Sales_Trans_2[[#This Row],[Transaction_Date]])</f>
        <v>2</v>
      </c>
      <c r="AE783" s="19">
        <f>IFERROR(Sales_Trans_2[[#This Row],[Profit]]/Sales_Trans_2[[#This Row],[Sales_Amount]],0)</f>
        <v>0.2517500272024954</v>
      </c>
      <c r="AF783" s="20" t="str">
        <f>IF(Sales_Trans_2[[#This Row],[Discount_Pct]]=0,"0%",
IF(Sales_Trans_2[[#This Row],[Discount_Pct]]&lt;=5,"1-5%",
IF(Sales_Trans_2[[#This Row],[Discount_Pct]]&lt;=10,"6-10%",
IF(Sales_Trans_2[[#This Row],[Discount_Pct]]&lt;=15,"11-15%","&gt;15%"))))</f>
        <v>0%</v>
      </c>
    </row>
    <row r="784" spans="1:32" x14ac:dyDescent="0.25">
      <c r="A784" t="s">
        <v>2855</v>
      </c>
      <c r="B784" s="10">
        <v>46005</v>
      </c>
      <c r="C784" t="s">
        <v>1055</v>
      </c>
      <c r="D784" t="s">
        <v>566</v>
      </c>
      <c r="E784" t="s">
        <v>778</v>
      </c>
      <c r="F784" t="s">
        <v>779</v>
      </c>
      <c r="G784">
        <v>4</v>
      </c>
      <c r="H784">
        <v>328.59</v>
      </c>
      <c r="I784">
        <v>0</v>
      </c>
      <c r="J784">
        <v>0</v>
      </c>
      <c r="K784">
        <v>1511.51</v>
      </c>
      <c r="L784">
        <v>1021.96</v>
      </c>
      <c r="M784">
        <v>489.55</v>
      </c>
      <c r="N784" t="s">
        <v>47</v>
      </c>
      <c r="O784" t="s">
        <v>24</v>
      </c>
      <c r="P784" t="s">
        <v>55</v>
      </c>
      <c r="Q784">
        <v>0.86458333333333337</v>
      </c>
      <c r="R784" t="s">
        <v>27</v>
      </c>
      <c r="S784" t="s">
        <v>4767</v>
      </c>
      <c r="T784" t="s">
        <v>4752</v>
      </c>
      <c r="U784">
        <v>328.59</v>
      </c>
      <c r="V784" t="s">
        <v>5673</v>
      </c>
      <c r="W784" t="s">
        <v>4968</v>
      </c>
      <c r="X784" t="s">
        <v>4996</v>
      </c>
      <c r="Y784" t="s">
        <v>4960</v>
      </c>
      <c r="Z784" t="s">
        <v>5432</v>
      </c>
      <c r="AA784" t="s">
        <v>5060</v>
      </c>
      <c r="AB784">
        <f>YEAR(Sales_Trans_2[[#This Row],[Transaction_Date]])</f>
        <v>2025</v>
      </c>
      <c r="AC784" t="str">
        <f>TEXT(Sales_Trans_2[[#This Row],[Transaction_Date]],"mmm")</f>
        <v>Dec</v>
      </c>
      <c r="AD784">
        <f>MONTH(Sales_Trans_2[[#This Row],[Transaction_Date]])</f>
        <v>12</v>
      </c>
      <c r="AE784" s="19">
        <f>IFERROR(Sales_Trans_2[[#This Row],[Profit]]/Sales_Trans_2[[#This Row],[Sales_Amount]],0)</f>
        <v>0.32388141659664837</v>
      </c>
      <c r="AF784" s="20" t="str">
        <f>IF(Sales_Trans_2[[#This Row],[Discount_Pct]]=0,"0%",
IF(Sales_Trans_2[[#This Row],[Discount_Pct]]&lt;=5,"1-5%",
IF(Sales_Trans_2[[#This Row],[Discount_Pct]]&lt;=10,"6-10%",
IF(Sales_Trans_2[[#This Row],[Discount_Pct]]&lt;=15,"11-15%","&gt;15%"))))</f>
        <v>0%</v>
      </c>
    </row>
    <row r="785" spans="1:32" x14ac:dyDescent="0.25">
      <c r="A785" t="s">
        <v>1763</v>
      </c>
      <c r="B785" s="10">
        <v>46046</v>
      </c>
      <c r="C785" t="s">
        <v>1520</v>
      </c>
      <c r="D785" t="s">
        <v>296</v>
      </c>
      <c r="E785" t="s">
        <v>835</v>
      </c>
      <c r="F785" t="s">
        <v>836</v>
      </c>
      <c r="G785">
        <v>2</v>
      </c>
      <c r="H785">
        <v>507.5</v>
      </c>
      <c r="I785">
        <v>0</v>
      </c>
      <c r="J785">
        <v>0</v>
      </c>
      <c r="K785">
        <v>1167.25</v>
      </c>
      <c r="L785">
        <v>726.58</v>
      </c>
      <c r="M785">
        <v>440.67</v>
      </c>
      <c r="N785" t="s">
        <v>68</v>
      </c>
      <c r="O785" t="s">
        <v>24</v>
      </c>
      <c r="P785" t="s">
        <v>55</v>
      </c>
      <c r="Q785">
        <v>0.73472222222222228</v>
      </c>
      <c r="R785" t="s">
        <v>27</v>
      </c>
      <c r="S785" t="s">
        <v>4780</v>
      </c>
      <c r="T785" t="s">
        <v>4776</v>
      </c>
      <c r="U785">
        <v>507.5</v>
      </c>
      <c r="V785" t="s">
        <v>5677</v>
      </c>
      <c r="W785" t="s">
        <v>4968</v>
      </c>
      <c r="X785" t="s">
        <v>5170</v>
      </c>
      <c r="Y785" t="s">
        <v>5007</v>
      </c>
      <c r="Z785" t="s">
        <v>5567</v>
      </c>
      <c r="AA785" t="s">
        <v>5060</v>
      </c>
      <c r="AB785">
        <f>YEAR(Sales_Trans_2[[#This Row],[Transaction_Date]])</f>
        <v>2026</v>
      </c>
      <c r="AC785" t="str">
        <f>TEXT(Sales_Trans_2[[#This Row],[Transaction_Date]],"mmm")</f>
        <v>Jan</v>
      </c>
      <c r="AD785">
        <f>MONTH(Sales_Trans_2[[#This Row],[Transaction_Date]])</f>
        <v>1</v>
      </c>
      <c r="AE785" s="19">
        <f>IFERROR(Sales_Trans_2[[#This Row],[Profit]]/Sales_Trans_2[[#This Row],[Sales_Amount]],0)</f>
        <v>0.37752837866780897</v>
      </c>
      <c r="AF785" s="20" t="str">
        <f>IF(Sales_Trans_2[[#This Row],[Discount_Pct]]=0,"0%",
IF(Sales_Trans_2[[#This Row],[Discount_Pct]]&lt;=5,"1-5%",
IF(Sales_Trans_2[[#This Row],[Discount_Pct]]&lt;=10,"6-10%",
IF(Sales_Trans_2[[#This Row],[Discount_Pct]]&lt;=15,"11-15%","&gt;15%"))))</f>
        <v>0%</v>
      </c>
    </row>
    <row r="786" spans="1:32" x14ac:dyDescent="0.25">
      <c r="A786" t="s">
        <v>2561</v>
      </c>
      <c r="B786" s="10">
        <v>46113</v>
      </c>
      <c r="C786" t="s">
        <v>342</v>
      </c>
      <c r="D786" t="s">
        <v>264</v>
      </c>
      <c r="E786" t="s">
        <v>2478</v>
      </c>
      <c r="F786" t="s">
        <v>1878</v>
      </c>
      <c r="G786">
        <v>3</v>
      </c>
      <c r="H786">
        <v>415.18</v>
      </c>
      <c r="I786">
        <v>0</v>
      </c>
      <c r="J786">
        <v>0</v>
      </c>
      <c r="K786">
        <v>1432.37</v>
      </c>
      <c r="L786">
        <v>857.7</v>
      </c>
      <c r="M786">
        <v>574.66999999999996</v>
      </c>
      <c r="N786" t="s">
        <v>23</v>
      </c>
      <c r="O786" t="s">
        <v>24</v>
      </c>
      <c r="P786" t="s">
        <v>55</v>
      </c>
      <c r="Q786">
        <v>0.86736111111111114</v>
      </c>
      <c r="R786" t="s">
        <v>27</v>
      </c>
      <c r="S786" t="s">
        <v>4702</v>
      </c>
      <c r="T786" t="s">
        <v>4703</v>
      </c>
      <c r="U786">
        <v>383.51</v>
      </c>
      <c r="V786" t="s">
        <v>5174</v>
      </c>
      <c r="W786" t="s">
        <v>4958</v>
      </c>
      <c r="X786" t="s">
        <v>5689</v>
      </c>
      <c r="Y786" t="s">
        <v>4966</v>
      </c>
      <c r="Z786" t="s">
        <v>5245</v>
      </c>
      <c r="AA786" t="s">
        <v>5060</v>
      </c>
      <c r="AB786">
        <f>YEAR(Sales_Trans_2[[#This Row],[Transaction_Date]])</f>
        <v>2026</v>
      </c>
      <c r="AC786" t="str">
        <f>TEXT(Sales_Trans_2[[#This Row],[Transaction_Date]],"mmm")</f>
        <v>Apr</v>
      </c>
      <c r="AD786">
        <f>MONTH(Sales_Trans_2[[#This Row],[Transaction_Date]])</f>
        <v>4</v>
      </c>
      <c r="AE786" s="19">
        <f>IFERROR(Sales_Trans_2[[#This Row],[Profit]]/Sales_Trans_2[[#This Row],[Sales_Amount]],0)</f>
        <v>0.40120220334131546</v>
      </c>
      <c r="AF786" s="20" t="str">
        <f>IF(Sales_Trans_2[[#This Row],[Discount_Pct]]=0,"0%",
IF(Sales_Trans_2[[#This Row],[Discount_Pct]]&lt;=5,"1-5%",
IF(Sales_Trans_2[[#This Row],[Discount_Pct]]&lt;=10,"6-10%",
IF(Sales_Trans_2[[#This Row],[Discount_Pct]]&lt;=15,"11-15%","&gt;15%"))))</f>
        <v>0%</v>
      </c>
    </row>
    <row r="787" spans="1:32" x14ac:dyDescent="0.25">
      <c r="A787" t="s">
        <v>4514</v>
      </c>
      <c r="B787" s="10">
        <v>46080</v>
      </c>
      <c r="C787" t="s">
        <v>3115</v>
      </c>
      <c r="D787" t="s">
        <v>371</v>
      </c>
      <c r="E787" t="s">
        <v>2224</v>
      </c>
      <c r="F787" t="s">
        <v>1100</v>
      </c>
      <c r="G787">
        <v>5</v>
      </c>
      <c r="H787">
        <v>388.34</v>
      </c>
      <c r="I787">
        <v>0</v>
      </c>
      <c r="J787">
        <v>0</v>
      </c>
      <c r="K787">
        <v>1941.7</v>
      </c>
      <c r="L787">
        <v>1549.9</v>
      </c>
      <c r="M787">
        <v>391.8</v>
      </c>
      <c r="N787" t="s">
        <v>47</v>
      </c>
      <c r="O787" t="s">
        <v>24</v>
      </c>
      <c r="P787" t="s">
        <v>55</v>
      </c>
      <c r="Q787">
        <v>0.60833333333333328</v>
      </c>
      <c r="R787" t="s">
        <v>49</v>
      </c>
      <c r="S787" t="s">
        <v>4714</v>
      </c>
      <c r="T787" t="s">
        <v>4703</v>
      </c>
      <c r="U787">
        <v>380.12</v>
      </c>
      <c r="V787" t="s">
        <v>5698</v>
      </c>
      <c r="W787" t="s">
        <v>4958</v>
      </c>
      <c r="X787" t="s">
        <v>5469</v>
      </c>
      <c r="Y787" t="s">
        <v>5011</v>
      </c>
      <c r="Z787" t="s">
        <v>5470</v>
      </c>
      <c r="AA787" t="s">
        <v>4992</v>
      </c>
      <c r="AB787">
        <f>YEAR(Sales_Trans_2[[#This Row],[Transaction_Date]])</f>
        <v>2026</v>
      </c>
      <c r="AC787" t="str">
        <f>TEXT(Sales_Trans_2[[#This Row],[Transaction_Date]],"mmm")</f>
        <v>Feb</v>
      </c>
      <c r="AD787">
        <f>MONTH(Sales_Trans_2[[#This Row],[Transaction_Date]])</f>
        <v>2</v>
      </c>
      <c r="AE787" s="19">
        <f>IFERROR(Sales_Trans_2[[#This Row],[Profit]]/Sales_Trans_2[[#This Row],[Sales_Amount]],0)</f>
        <v>0.20178194365761962</v>
      </c>
      <c r="AF787" s="20" t="str">
        <f>IF(Sales_Trans_2[[#This Row],[Discount_Pct]]=0,"0%",
IF(Sales_Trans_2[[#This Row],[Discount_Pct]]&lt;=5,"1-5%",
IF(Sales_Trans_2[[#This Row],[Discount_Pct]]&lt;=10,"6-10%",
IF(Sales_Trans_2[[#This Row],[Discount_Pct]]&lt;=15,"11-15%","&gt;15%"))))</f>
        <v>0%</v>
      </c>
    </row>
    <row r="788" spans="1:32" x14ac:dyDescent="0.25">
      <c r="A788" t="s">
        <v>673</v>
      </c>
      <c r="B788" s="10">
        <v>46073</v>
      </c>
      <c r="C788" t="s">
        <v>674</v>
      </c>
      <c r="D788" t="s">
        <v>384</v>
      </c>
      <c r="E788" t="s">
        <v>675</v>
      </c>
      <c r="F788" t="s">
        <v>676</v>
      </c>
      <c r="G788">
        <v>3</v>
      </c>
      <c r="H788">
        <v>389.61</v>
      </c>
      <c r="I788">
        <v>0</v>
      </c>
      <c r="J788">
        <v>0</v>
      </c>
      <c r="K788">
        <v>1168.83</v>
      </c>
      <c r="L788">
        <v>1008.21</v>
      </c>
      <c r="M788">
        <v>160.62</v>
      </c>
      <c r="N788" t="s">
        <v>47</v>
      </c>
      <c r="O788" t="s">
        <v>24</v>
      </c>
      <c r="P788" t="s">
        <v>55</v>
      </c>
      <c r="Q788">
        <v>0.50277777777777777</v>
      </c>
      <c r="R788" t="s">
        <v>49</v>
      </c>
      <c r="S788" t="s">
        <v>4835</v>
      </c>
      <c r="T788" t="s">
        <v>4828</v>
      </c>
      <c r="U788">
        <v>389.61</v>
      </c>
      <c r="V788" t="s">
        <v>5713</v>
      </c>
      <c r="W788" t="s">
        <v>4968</v>
      </c>
      <c r="X788" t="s">
        <v>5085</v>
      </c>
      <c r="Y788" t="s">
        <v>4966</v>
      </c>
      <c r="Z788" t="s">
        <v>5486</v>
      </c>
      <c r="AA788" t="s">
        <v>4992</v>
      </c>
      <c r="AB788">
        <f>YEAR(Sales_Trans_2[[#This Row],[Transaction_Date]])</f>
        <v>2026</v>
      </c>
      <c r="AC788" t="str">
        <f>TEXT(Sales_Trans_2[[#This Row],[Transaction_Date]],"mmm")</f>
        <v>Feb</v>
      </c>
      <c r="AD788">
        <f>MONTH(Sales_Trans_2[[#This Row],[Transaction_Date]])</f>
        <v>2</v>
      </c>
      <c r="AE788" s="19">
        <f>IFERROR(Sales_Trans_2[[#This Row],[Profit]]/Sales_Trans_2[[#This Row],[Sales_Amount]],0)</f>
        <v>0.13741947075280408</v>
      </c>
      <c r="AF788" s="20" t="str">
        <f>IF(Sales_Trans_2[[#This Row],[Discount_Pct]]=0,"0%",
IF(Sales_Trans_2[[#This Row],[Discount_Pct]]&lt;=5,"1-5%",
IF(Sales_Trans_2[[#This Row],[Discount_Pct]]&lt;=10,"6-10%",
IF(Sales_Trans_2[[#This Row],[Discount_Pct]]&lt;=15,"11-15%","&gt;15%"))))</f>
        <v>0%</v>
      </c>
    </row>
    <row r="789" spans="1:32" x14ac:dyDescent="0.25">
      <c r="A789" t="s">
        <v>3125</v>
      </c>
      <c r="B789" s="10">
        <v>46040</v>
      </c>
      <c r="C789" t="s">
        <v>3126</v>
      </c>
      <c r="D789" t="s">
        <v>107</v>
      </c>
      <c r="E789" t="s">
        <v>1403</v>
      </c>
      <c r="F789" t="s">
        <v>1404</v>
      </c>
      <c r="G789">
        <v>6</v>
      </c>
      <c r="H789">
        <v>65.36</v>
      </c>
      <c r="I789">
        <v>0</v>
      </c>
      <c r="J789">
        <v>0</v>
      </c>
      <c r="K789">
        <v>450.98</v>
      </c>
      <c r="L789">
        <v>288.89999999999998</v>
      </c>
      <c r="M789">
        <v>162.08000000000001</v>
      </c>
      <c r="N789" t="s">
        <v>40</v>
      </c>
      <c r="O789" t="s">
        <v>24</v>
      </c>
      <c r="P789" t="s">
        <v>55</v>
      </c>
      <c r="Q789">
        <v>0.38124999999999998</v>
      </c>
      <c r="R789" t="s">
        <v>27</v>
      </c>
      <c r="S789" t="s">
        <v>4683</v>
      </c>
      <c r="T789" t="s">
        <v>4672</v>
      </c>
      <c r="U789">
        <v>59.92</v>
      </c>
      <c r="V789" t="s">
        <v>5714</v>
      </c>
      <c r="W789" t="s">
        <v>4958</v>
      </c>
      <c r="X789" t="s">
        <v>5559</v>
      </c>
      <c r="Y789" t="s">
        <v>5007</v>
      </c>
      <c r="Z789" t="s">
        <v>5560</v>
      </c>
      <c r="AA789" t="s">
        <v>5060</v>
      </c>
      <c r="AB789">
        <f>YEAR(Sales_Trans_2[[#This Row],[Transaction_Date]])</f>
        <v>2026</v>
      </c>
      <c r="AC789" t="str">
        <f>TEXT(Sales_Trans_2[[#This Row],[Transaction_Date]],"mmm")</f>
        <v>Jan</v>
      </c>
      <c r="AD789">
        <f>MONTH(Sales_Trans_2[[#This Row],[Transaction_Date]])</f>
        <v>1</v>
      </c>
      <c r="AE789" s="19">
        <f>IFERROR(Sales_Trans_2[[#This Row],[Profit]]/Sales_Trans_2[[#This Row],[Sales_Amount]],0)</f>
        <v>0.35939509512616968</v>
      </c>
      <c r="AF789" s="20" t="str">
        <f>IF(Sales_Trans_2[[#This Row],[Discount_Pct]]=0,"0%",
IF(Sales_Trans_2[[#This Row],[Discount_Pct]]&lt;=5,"1-5%",
IF(Sales_Trans_2[[#This Row],[Discount_Pct]]&lt;=10,"6-10%",
IF(Sales_Trans_2[[#This Row],[Discount_Pct]]&lt;=15,"11-15%","&gt;15%"))))</f>
        <v>0%</v>
      </c>
    </row>
    <row r="790" spans="1:32" x14ac:dyDescent="0.25">
      <c r="A790" t="s">
        <v>3626</v>
      </c>
      <c r="B790" s="10">
        <v>46113</v>
      </c>
      <c r="C790" t="s">
        <v>1841</v>
      </c>
      <c r="D790" t="s">
        <v>1150</v>
      </c>
      <c r="E790" t="s">
        <v>1092</v>
      </c>
      <c r="F790" t="s">
        <v>1093</v>
      </c>
      <c r="G790">
        <v>2</v>
      </c>
      <c r="H790">
        <v>468.94</v>
      </c>
      <c r="I790">
        <v>0</v>
      </c>
      <c r="J790">
        <v>0</v>
      </c>
      <c r="K790">
        <v>1078.56</v>
      </c>
      <c r="L790">
        <v>673.6</v>
      </c>
      <c r="M790">
        <v>404.96</v>
      </c>
      <c r="N790" t="s">
        <v>133</v>
      </c>
      <c r="O790" t="s">
        <v>24</v>
      </c>
      <c r="P790" t="s">
        <v>55</v>
      </c>
      <c r="Q790">
        <v>0.59027777777777779</v>
      </c>
      <c r="R790" t="s">
        <v>27</v>
      </c>
      <c r="S790" t="s">
        <v>4802</v>
      </c>
      <c r="T790" t="s">
        <v>4776</v>
      </c>
      <c r="U790">
        <v>468.94</v>
      </c>
      <c r="V790" t="s">
        <v>5753</v>
      </c>
      <c r="W790" t="s">
        <v>4968</v>
      </c>
      <c r="X790" t="s">
        <v>5152</v>
      </c>
      <c r="Y790" t="s">
        <v>5011</v>
      </c>
      <c r="Z790" t="s">
        <v>5150</v>
      </c>
      <c r="AA790" t="s">
        <v>5060</v>
      </c>
      <c r="AB790">
        <f>YEAR(Sales_Trans_2[[#This Row],[Transaction_Date]])</f>
        <v>2026</v>
      </c>
      <c r="AC790" t="str">
        <f>TEXT(Sales_Trans_2[[#This Row],[Transaction_Date]],"mmm")</f>
        <v>Apr</v>
      </c>
      <c r="AD790">
        <f>MONTH(Sales_Trans_2[[#This Row],[Transaction_Date]])</f>
        <v>4</v>
      </c>
      <c r="AE790" s="19">
        <f>IFERROR(Sales_Trans_2[[#This Row],[Profit]]/Sales_Trans_2[[#This Row],[Sales_Amount]],0)</f>
        <v>0.37546358107105771</v>
      </c>
      <c r="AF790" s="20" t="str">
        <f>IF(Sales_Trans_2[[#This Row],[Discount_Pct]]=0,"0%",
IF(Sales_Trans_2[[#This Row],[Discount_Pct]]&lt;=5,"1-5%",
IF(Sales_Trans_2[[#This Row],[Discount_Pct]]&lt;=10,"6-10%",
IF(Sales_Trans_2[[#This Row],[Discount_Pct]]&lt;=15,"11-15%","&gt;15%"))))</f>
        <v>0%</v>
      </c>
    </row>
    <row r="791" spans="1:32" x14ac:dyDescent="0.25">
      <c r="A791" t="s">
        <v>3939</v>
      </c>
      <c r="B791" s="10">
        <v>45820</v>
      </c>
      <c r="C791" t="s">
        <v>1597</v>
      </c>
      <c r="D791" t="s">
        <v>399</v>
      </c>
      <c r="E791" t="s">
        <v>715</v>
      </c>
      <c r="F791" t="s">
        <v>2511</v>
      </c>
      <c r="G791">
        <v>4</v>
      </c>
      <c r="H791">
        <v>99.93</v>
      </c>
      <c r="I791">
        <v>0</v>
      </c>
      <c r="J791">
        <v>0</v>
      </c>
      <c r="K791">
        <v>459.68</v>
      </c>
      <c r="L791">
        <v>344.2</v>
      </c>
      <c r="M791">
        <v>115.48</v>
      </c>
      <c r="N791" t="s">
        <v>47</v>
      </c>
      <c r="O791" t="s">
        <v>24</v>
      </c>
      <c r="P791" t="s">
        <v>55</v>
      </c>
      <c r="Q791">
        <v>0.81041666666666667</v>
      </c>
      <c r="R791" t="s">
        <v>27</v>
      </c>
      <c r="S791" t="s">
        <v>4693</v>
      </c>
      <c r="T791" t="s">
        <v>4672</v>
      </c>
      <c r="U791">
        <v>99.93</v>
      </c>
      <c r="V791" t="s">
        <v>5765</v>
      </c>
      <c r="W791" t="s">
        <v>4968</v>
      </c>
      <c r="X791" t="s">
        <v>5782</v>
      </c>
      <c r="Y791" t="s">
        <v>4966</v>
      </c>
      <c r="Z791" t="s">
        <v>5438</v>
      </c>
      <c r="AA791" t="s">
        <v>4992</v>
      </c>
      <c r="AB791">
        <f>YEAR(Sales_Trans_2[[#This Row],[Transaction_Date]])</f>
        <v>2025</v>
      </c>
      <c r="AC791" t="str">
        <f>TEXT(Sales_Trans_2[[#This Row],[Transaction_Date]],"mmm")</f>
        <v>Jun</v>
      </c>
      <c r="AD791">
        <f>MONTH(Sales_Trans_2[[#This Row],[Transaction_Date]])</f>
        <v>6</v>
      </c>
      <c r="AE791" s="19">
        <f>IFERROR(Sales_Trans_2[[#This Row],[Profit]]/Sales_Trans_2[[#This Row],[Sales_Amount]],0)</f>
        <v>0.25121823877479987</v>
      </c>
      <c r="AF791" s="20" t="str">
        <f>IF(Sales_Trans_2[[#This Row],[Discount_Pct]]=0,"0%",
IF(Sales_Trans_2[[#This Row],[Discount_Pct]]&lt;=5,"1-5%",
IF(Sales_Trans_2[[#This Row],[Discount_Pct]]&lt;=10,"6-10%",
IF(Sales_Trans_2[[#This Row],[Discount_Pct]]&lt;=15,"11-15%","&gt;15%"))))</f>
        <v>0%</v>
      </c>
    </row>
    <row r="792" spans="1:32" x14ac:dyDescent="0.25">
      <c r="A792" t="s">
        <v>3547</v>
      </c>
      <c r="B792" s="10">
        <v>45789</v>
      </c>
      <c r="C792" t="s">
        <v>1197</v>
      </c>
      <c r="D792" t="s">
        <v>280</v>
      </c>
      <c r="E792" t="s">
        <v>968</v>
      </c>
      <c r="F792" t="s">
        <v>1195</v>
      </c>
      <c r="G792">
        <v>6</v>
      </c>
      <c r="H792">
        <v>137.82</v>
      </c>
      <c r="I792">
        <v>0</v>
      </c>
      <c r="J792">
        <v>0</v>
      </c>
      <c r="K792">
        <v>826.92</v>
      </c>
      <c r="L792">
        <v>584.1</v>
      </c>
      <c r="M792">
        <v>242.82</v>
      </c>
      <c r="N792" t="s">
        <v>40</v>
      </c>
      <c r="O792" t="s">
        <v>24</v>
      </c>
      <c r="P792" t="s">
        <v>55</v>
      </c>
      <c r="Q792">
        <v>0.46458333333333335</v>
      </c>
      <c r="R792" t="s">
        <v>49</v>
      </c>
      <c r="S792" t="s">
        <v>4726</v>
      </c>
      <c r="T792" t="s">
        <v>4703</v>
      </c>
      <c r="U792">
        <v>124.84</v>
      </c>
      <c r="V792" t="s">
        <v>5224</v>
      </c>
      <c r="W792" t="s">
        <v>4958</v>
      </c>
      <c r="X792" t="s">
        <v>5415</v>
      </c>
      <c r="Y792" t="s">
        <v>4977</v>
      </c>
      <c r="Z792" t="s">
        <v>5411</v>
      </c>
      <c r="AA792" t="s">
        <v>4992</v>
      </c>
      <c r="AB792">
        <f>YEAR(Sales_Trans_2[[#This Row],[Transaction_Date]])</f>
        <v>2025</v>
      </c>
      <c r="AC792" t="str">
        <f>TEXT(Sales_Trans_2[[#This Row],[Transaction_Date]],"mmm")</f>
        <v>May</v>
      </c>
      <c r="AD792">
        <f>MONTH(Sales_Trans_2[[#This Row],[Transaction_Date]])</f>
        <v>5</v>
      </c>
      <c r="AE792" s="19">
        <f>IFERROR(Sales_Trans_2[[#This Row],[Profit]]/Sales_Trans_2[[#This Row],[Sales_Amount]],0)</f>
        <v>0.29364388332607749</v>
      </c>
      <c r="AF792" s="20" t="str">
        <f>IF(Sales_Trans_2[[#This Row],[Discount_Pct]]=0,"0%",
IF(Sales_Trans_2[[#This Row],[Discount_Pct]]&lt;=5,"1-5%",
IF(Sales_Trans_2[[#This Row],[Discount_Pct]]&lt;=10,"6-10%",
IF(Sales_Trans_2[[#This Row],[Discount_Pct]]&lt;=15,"11-15%","&gt;15%"))))</f>
        <v>0%</v>
      </c>
    </row>
    <row r="793" spans="1:32" x14ac:dyDescent="0.25">
      <c r="A793" t="s">
        <v>3730</v>
      </c>
      <c r="B793" s="10">
        <v>45988</v>
      </c>
      <c r="C793" t="s">
        <v>548</v>
      </c>
      <c r="D793" t="s">
        <v>1475</v>
      </c>
      <c r="E793" t="s">
        <v>671</v>
      </c>
      <c r="F793" t="s">
        <v>662</v>
      </c>
      <c r="G793">
        <v>6</v>
      </c>
      <c r="H793">
        <v>208.77</v>
      </c>
      <c r="I793">
        <v>0</v>
      </c>
      <c r="J793">
        <v>0</v>
      </c>
      <c r="K793">
        <v>1252.6199999999999</v>
      </c>
      <c r="L793">
        <v>950.58</v>
      </c>
      <c r="M793">
        <v>302.04000000000002</v>
      </c>
      <c r="N793" t="s">
        <v>133</v>
      </c>
      <c r="O793" t="s">
        <v>24</v>
      </c>
      <c r="P793" t="s">
        <v>55</v>
      </c>
      <c r="Q793">
        <v>0.40833333333333333</v>
      </c>
      <c r="R793" t="s">
        <v>49</v>
      </c>
      <c r="S793" t="s">
        <v>4900</v>
      </c>
      <c r="T793" t="s">
        <v>4887</v>
      </c>
      <c r="U793">
        <v>183.39</v>
      </c>
      <c r="V793" t="s">
        <v>4979</v>
      </c>
      <c r="W793" t="s">
        <v>4958</v>
      </c>
      <c r="X793" t="s">
        <v>5528</v>
      </c>
      <c r="Y793" t="s">
        <v>4960</v>
      </c>
      <c r="Z793" t="s">
        <v>5529</v>
      </c>
      <c r="AA793" t="s">
        <v>5060</v>
      </c>
      <c r="AB793">
        <f>YEAR(Sales_Trans_2[[#This Row],[Transaction_Date]])</f>
        <v>2025</v>
      </c>
      <c r="AC793" t="str">
        <f>TEXT(Sales_Trans_2[[#This Row],[Transaction_Date]],"mmm")</f>
        <v>Nov</v>
      </c>
      <c r="AD793">
        <f>MONTH(Sales_Trans_2[[#This Row],[Transaction_Date]])</f>
        <v>11</v>
      </c>
      <c r="AE793" s="19">
        <f>IFERROR(Sales_Trans_2[[#This Row],[Profit]]/Sales_Trans_2[[#This Row],[Sales_Amount]],0)</f>
        <v>0.24112659864923125</v>
      </c>
      <c r="AF793" s="20" t="str">
        <f>IF(Sales_Trans_2[[#This Row],[Discount_Pct]]=0,"0%",
IF(Sales_Trans_2[[#This Row],[Discount_Pct]]&lt;=5,"1-5%",
IF(Sales_Trans_2[[#This Row],[Discount_Pct]]&lt;=10,"6-10%",
IF(Sales_Trans_2[[#This Row],[Discount_Pct]]&lt;=15,"11-15%","&gt;15%"))))</f>
        <v>0%</v>
      </c>
    </row>
    <row r="794" spans="1:32" x14ac:dyDescent="0.25">
      <c r="A794" t="s">
        <v>2430</v>
      </c>
      <c r="B794" s="10">
        <v>45985</v>
      </c>
      <c r="C794" t="s">
        <v>2431</v>
      </c>
      <c r="D794" t="s">
        <v>119</v>
      </c>
      <c r="E794" t="s">
        <v>589</v>
      </c>
      <c r="F794" t="s">
        <v>590</v>
      </c>
      <c r="G794">
        <v>4</v>
      </c>
      <c r="H794">
        <v>141.11000000000001</v>
      </c>
      <c r="I794">
        <v>0</v>
      </c>
      <c r="J794">
        <v>0</v>
      </c>
      <c r="K794">
        <v>564.44000000000005</v>
      </c>
      <c r="L794">
        <v>463.64</v>
      </c>
      <c r="M794">
        <v>100.8</v>
      </c>
      <c r="N794" t="s">
        <v>68</v>
      </c>
      <c r="O794" t="s">
        <v>24</v>
      </c>
      <c r="P794" t="s">
        <v>55</v>
      </c>
      <c r="Q794">
        <v>0.6118055555555556</v>
      </c>
      <c r="R794" t="s">
        <v>49</v>
      </c>
      <c r="S794" t="s">
        <v>4722</v>
      </c>
      <c r="T794" t="s">
        <v>4703</v>
      </c>
      <c r="U794">
        <v>141.11000000000001</v>
      </c>
      <c r="V794" t="s">
        <v>5731</v>
      </c>
      <c r="W794" t="s">
        <v>4968</v>
      </c>
      <c r="X794" t="s">
        <v>5638</v>
      </c>
      <c r="Y794" t="s">
        <v>4966</v>
      </c>
      <c r="Z794" t="s">
        <v>5821</v>
      </c>
      <c r="AA794" t="s">
        <v>4992</v>
      </c>
      <c r="AB794">
        <f>YEAR(Sales_Trans_2[[#This Row],[Transaction_Date]])</f>
        <v>2025</v>
      </c>
      <c r="AC794" t="str">
        <f>TEXT(Sales_Trans_2[[#This Row],[Transaction_Date]],"mmm")</f>
        <v>Nov</v>
      </c>
      <c r="AD794">
        <f>MONTH(Sales_Trans_2[[#This Row],[Transaction_Date]])</f>
        <v>11</v>
      </c>
      <c r="AE794" s="19">
        <f>IFERROR(Sales_Trans_2[[#This Row],[Profit]]/Sales_Trans_2[[#This Row],[Sales_Amount]],0)</f>
        <v>0.17858408333923886</v>
      </c>
      <c r="AF794" s="20" t="str">
        <f>IF(Sales_Trans_2[[#This Row],[Discount_Pct]]=0,"0%",
IF(Sales_Trans_2[[#This Row],[Discount_Pct]]&lt;=5,"1-5%",
IF(Sales_Trans_2[[#This Row],[Discount_Pct]]&lt;=10,"6-10%",
IF(Sales_Trans_2[[#This Row],[Discount_Pct]]&lt;=15,"11-15%","&gt;15%"))))</f>
        <v>0%</v>
      </c>
    </row>
    <row r="795" spans="1:32" x14ac:dyDescent="0.25">
      <c r="A795" t="s">
        <v>2607</v>
      </c>
      <c r="B795" s="10">
        <v>45976</v>
      </c>
      <c r="C795" t="s">
        <v>2465</v>
      </c>
      <c r="D795" t="s">
        <v>449</v>
      </c>
      <c r="E795" t="s">
        <v>1471</v>
      </c>
      <c r="F795" t="s">
        <v>2194</v>
      </c>
      <c r="G795">
        <v>7</v>
      </c>
      <c r="H795">
        <v>397.53</v>
      </c>
      <c r="I795">
        <v>0</v>
      </c>
      <c r="J795">
        <v>0</v>
      </c>
      <c r="K795">
        <v>3200.12</v>
      </c>
      <c r="L795">
        <v>2241.33</v>
      </c>
      <c r="M795">
        <v>958.79</v>
      </c>
      <c r="N795" t="s">
        <v>23</v>
      </c>
      <c r="O795" t="s">
        <v>24</v>
      </c>
      <c r="P795" t="s">
        <v>55</v>
      </c>
      <c r="Q795">
        <v>0.53541666666666665</v>
      </c>
      <c r="R795" t="s">
        <v>27</v>
      </c>
      <c r="S795" t="s">
        <v>4817</v>
      </c>
      <c r="T795" t="s">
        <v>4805</v>
      </c>
      <c r="U795">
        <v>395.66</v>
      </c>
      <c r="V795" t="s">
        <v>5352</v>
      </c>
      <c r="W795" t="s">
        <v>4958</v>
      </c>
      <c r="X795" t="s">
        <v>5455</v>
      </c>
      <c r="Y795" t="s">
        <v>4970</v>
      </c>
      <c r="Z795" t="s">
        <v>5295</v>
      </c>
      <c r="AA795" t="s">
        <v>5060</v>
      </c>
      <c r="AB795">
        <f>YEAR(Sales_Trans_2[[#This Row],[Transaction_Date]])</f>
        <v>2025</v>
      </c>
      <c r="AC795" t="str">
        <f>TEXT(Sales_Trans_2[[#This Row],[Transaction_Date]],"mmm")</f>
        <v>Nov</v>
      </c>
      <c r="AD795">
        <f>MONTH(Sales_Trans_2[[#This Row],[Transaction_Date]])</f>
        <v>11</v>
      </c>
      <c r="AE795" s="19">
        <f>IFERROR(Sales_Trans_2[[#This Row],[Profit]]/Sales_Trans_2[[#This Row],[Sales_Amount]],0)</f>
        <v>0.29961063960101497</v>
      </c>
      <c r="AF795" s="20" t="str">
        <f>IF(Sales_Trans_2[[#This Row],[Discount_Pct]]=0,"0%",
IF(Sales_Trans_2[[#This Row],[Discount_Pct]]&lt;=5,"1-5%",
IF(Sales_Trans_2[[#This Row],[Discount_Pct]]&lt;=10,"6-10%",
IF(Sales_Trans_2[[#This Row],[Discount_Pct]]&lt;=15,"11-15%","&gt;15%"))))</f>
        <v>0%</v>
      </c>
    </row>
    <row r="796" spans="1:32" x14ac:dyDescent="0.25">
      <c r="A796" t="s">
        <v>4246</v>
      </c>
      <c r="B796" s="10">
        <v>45961</v>
      </c>
      <c r="C796" t="s">
        <v>1419</v>
      </c>
      <c r="D796" t="s">
        <v>226</v>
      </c>
      <c r="E796" t="s">
        <v>519</v>
      </c>
      <c r="F796" t="s">
        <v>520</v>
      </c>
      <c r="G796">
        <v>1</v>
      </c>
      <c r="H796">
        <v>318.62</v>
      </c>
      <c r="I796">
        <v>0</v>
      </c>
      <c r="J796">
        <v>0</v>
      </c>
      <c r="K796">
        <v>318.62</v>
      </c>
      <c r="L796">
        <v>221.72</v>
      </c>
      <c r="M796">
        <v>96.9</v>
      </c>
      <c r="N796" t="s">
        <v>133</v>
      </c>
      <c r="O796" t="s">
        <v>24</v>
      </c>
      <c r="P796" t="s">
        <v>55</v>
      </c>
      <c r="Q796">
        <v>0.58819444444444446</v>
      </c>
      <c r="R796" t="s">
        <v>49</v>
      </c>
      <c r="S796" t="s">
        <v>4786</v>
      </c>
      <c r="T796" t="s">
        <v>4776</v>
      </c>
      <c r="U796">
        <v>318.62</v>
      </c>
      <c r="V796" t="s">
        <v>5301</v>
      </c>
      <c r="W796" t="s">
        <v>4968</v>
      </c>
      <c r="X796" t="s">
        <v>5214</v>
      </c>
      <c r="Y796" t="s">
        <v>4966</v>
      </c>
      <c r="Z796" t="s">
        <v>5242</v>
      </c>
      <c r="AA796" t="s">
        <v>5060</v>
      </c>
      <c r="AB796">
        <f>YEAR(Sales_Trans_2[[#This Row],[Transaction_Date]])</f>
        <v>2025</v>
      </c>
      <c r="AC796" t="str">
        <f>TEXT(Sales_Trans_2[[#This Row],[Transaction_Date]],"mmm")</f>
        <v>Oct</v>
      </c>
      <c r="AD796">
        <f>MONTH(Sales_Trans_2[[#This Row],[Transaction_Date]])</f>
        <v>10</v>
      </c>
      <c r="AE796" s="19">
        <f>IFERROR(Sales_Trans_2[[#This Row],[Profit]]/Sales_Trans_2[[#This Row],[Sales_Amount]],0)</f>
        <v>0.30412403490050843</v>
      </c>
      <c r="AF796" s="20" t="str">
        <f>IF(Sales_Trans_2[[#This Row],[Discount_Pct]]=0,"0%",
IF(Sales_Trans_2[[#This Row],[Discount_Pct]]&lt;=5,"1-5%",
IF(Sales_Trans_2[[#This Row],[Discount_Pct]]&lt;=10,"6-10%",
IF(Sales_Trans_2[[#This Row],[Discount_Pct]]&lt;=15,"11-15%","&gt;15%"))))</f>
        <v>0%</v>
      </c>
    </row>
    <row r="797" spans="1:32" x14ac:dyDescent="0.25">
      <c r="A797" t="s">
        <v>2274</v>
      </c>
      <c r="B797" s="10">
        <v>45956</v>
      </c>
      <c r="C797" t="s">
        <v>2103</v>
      </c>
      <c r="D797" t="s">
        <v>349</v>
      </c>
      <c r="E797" t="s">
        <v>576</v>
      </c>
      <c r="F797" t="s">
        <v>1151</v>
      </c>
      <c r="G797">
        <v>6</v>
      </c>
      <c r="H797">
        <v>449.18</v>
      </c>
      <c r="I797">
        <v>0</v>
      </c>
      <c r="J797">
        <v>0</v>
      </c>
      <c r="K797">
        <v>3099.34</v>
      </c>
      <c r="L797">
        <v>1953.66</v>
      </c>
      <c r="M797">
        <v>1145.68</v>
      </c>
      <c r="N797" t="s">
        <v>133</v>
      </c>
      <c r="O797" t="s">
        <v>24</v>
      </c>
      <c r="P797" t="s">
        <v>55</v>
      </c>
      <c r="Q797">
        <v>0.8208333333333333</v>
      </c>
      <c r="R797" t="s">
        <v>27</v>
      </c>
      <c r="S797" t="s">
        <v>4789</v>
      </c>
      <c r="T797" t="s">
        <v>4776</v>
      </c>
      <c r="U797">
        <v>298.81</v>
      </c>
      <c r="V797" t="s">
        <v>5064</v>
      </c>
      <c r="W797" t="s">
        <v>4958</v>
      </c>
      <c r="X797" t="s">
        <v>5490</v>
      </c>
      <c r="Y797" t="s">
        <v>4960</v>
      </c>
      <c r="Z797" t="s">
        <v>5220</v>
      </c>
      <c r="AA797" t="s">
        <v>5060</v>
      </c>
      <c r="AB797">
        <f>YEAR(Sales_Trans_2[[#This Row],[Transaction_Date]])</f>
        <v>2025</v>
      </c>
      <c r="AC797" t="str">
        <f>TEXT(Sales_Trans_2[[#This Row],[Transaction_Date]],"mmm")</f>
        <v>Oct</v>
      </c>
      <c r="AD797">
        <f>MONTH(Sales_Trans_2[[#This Row],[Transaction_Date]])</f>
        <v>10</v>
      </c>
      <c r="AE797" s="19">
        <f>IFERROR(Sales_Trans_2[[#This Row],[Profit]]/Sales_Trans_2[[#This Row],[Sales_Amount]],0)</f>
        <v>0.36965289384191474</v>
      </c>
      <c r="AF797" s="20" t="str">
        <f>IF(Sales_Trans_2[[#This Row],[Discount_Pct]]=0,"0%",
IF(Sales_Trans_2[[#This Row],[Discount_Pct]]&lt;=5,"1-5%",
IF(Sales_Trans_2[[#This Row],[Discount_Pct]]&lt;=10,"6-10%",
IF(Sales_Trans_2[[#This Row],[Discount_Pct]]&lt;=15,"11-15%","&gt;15%"))))</f>
        <v>0%</v>
      </c>
    </row>
    <row r="798" spans="1:32" x14ac:dyDescent="0.25">
      <c r="A798" t="s">
        <v>1571</v>
      </c>
      <c r="B798" s="10">
        <v>45955</v>
      </c>
      <c r="C798" t="s">
        <v>1572</v>
      </c>
      <c r="D798" t="s">
        <v>214</v>
      </c>
      <c r="E798" t="s">
        <v>1573</v>
      </c>
      <c r="F798" t="s">
        <v>1574</v>
      </c>
      <c r="G798">
        <v>4</v>
      </c>
      <c r="H798">
        <v>147.97</v>
      </c>
      <c r="I798">
        <v>0</v>
      </c>
      <c r="J798">
        <v>0</v>
      </c>
      <c r="K798">
        <v>680.66</v>
      </c>
      <c r="L798">
        <v>451.2</v>
      </c>
      <c r="M798">
        <v>229.46</v>
      </c>
      <c r="N798" t="s">
        <v>40</v>
      </c>
      <c r="O798" t="s">
        <v>24</v>
      </c>
      <c r="P798" t="s">
        <v>55</v>
      </c>
      <c r="Q798">
        <v>0.72847222222222219</v>
      </c>
      <c r="R798" t="s">
        <v>27</v>
      </c>
      <c r="S798" t="s">
        <v>4764</v>
      </c>
      <c r="T798" t="s">
        <v>4752</v>
      </c>
      <c r="U798">
        <v>147.97</v>
      </c>
      <c r="V798" t="s">
        <v>5896</v>
      </c>
      <c r="W798" t="s">
        <v>4968</v>
      </c>
      <c r="Y798" t="s">
        <v>4970</v>
      </c>
      <c r="Z798" t="s">
        <v>5897</v>
      </c>
      <c r="AA798" t="s">
        <v>5163</v>
      </c>
      <c r="AB798">
        <f>YEAR(Sales_Trans_2[[#This Row],[Transaction_Date]])</f>
        <v>2025</v>
      </c>
      <c r="AC798" t="str">
        <f>TEXT(Sales_Trans_2[[#This Row],[Transaction_Date]],"mmm")</f>
        <v>Oct</v>
      </c>
      <c r="AD798">
        <f>MONTH(Sales_Trans_2[[#This Row],[Transaction_Date]])</f>
        <v>10</v>
      </c>
      <c r="AE798" s="19">
        <f>IFERROR(Sales_Trans_2[[#This Row],[Profit]]/Sales_Trans_2[[#This Row],[Sales_Amount]],0)</f>
        <v>0.33711397760996681</v>
      </c>
      <c r="AF798" s="20" t="str">
        <f>IF(Sales_Trans_2[[#This Row],[Discount_Pct]]=0,"0%",
IF(Sales_Trans_2[[#This Row],[Discount_Pct]]&lt;=5,"1-5%",
IF(Sales_Trans_2[[#This Row],[Discount_Pct]]&lt;=10,"6-10%",
IF(Sales_Trans_2[[#This Row],[Discount_Pct]]&lt;=15,"11-15%","&gt;15%"))))</f>
        <v>0%</v>
      </c>
    </row>
    <row r="799" spans="1:32" x14ac:dyDescent="0.25">
      <c r="A799" t="s">
        <v>3579</v>
      </c>
      <c r="B799" s="10">
        <v>45955</v>
      </c>
      <c r="C799" t="s">
        <v>2235</v>
      </c>
      <c r="D799" t="s">
        <v>107</v>
      </c>
      <c r="E799" t="s">
        <v>2594</v>
      </c>
      <c r="F799" t="s">
        <v>1191</v>
      </c>
      <c r="G799">
        <v>6</v>
      </c>
      <c r="H799">
        <v>66.16</v>
      </c>
      <c r="I799">
        <v>0</v>
      </c>
      <c r="J799">
        <v>0</v>
      </c>
      <c r="K799">
        <v>456.5</v>
      </c>
      <c r="L799">
        <v>288.89999999999998</v>
      </c>
      <c r="M799">
        <v>167.6</v>
      </c>
      <c r="N799" t="s">
        <v>133</v>
      </c>
      <c r="O799" t="s">
        <v>24</v>
      </c>
      <c r="P799" t="s">
        <v>55</v>
      </c>
      <c r="Q799">
        <v>0.49930555555555556</v>
      </c>
      <c r="R799" t="s">
        <v>27</v>
      </c>
      <c r="S799" t="s">
        <v>4683</v>
      </c>
      <c r="T799" t="s">
        <v>4672</v>
      </c>
      <c r="U799">
        <v>59.92</v>
      </c>
      <c r="V799" t="s">
        <v>5648</v>
      </c>
      <c r="W799" t="s">
        <v>4958</v>
      </c>
      <c r="X799" t="s">
        <v>5649</v>
      </c>
      <c r="Y799" t="s">
        <v>5007</v>
      </c>
      <c r="Z799" t="s">
        <v>5223</v>
      </c>
      <c r="AA799" t="s">
        <v>5060</v>
      </c>
      <c r="AB799">
        <f>YEAR(Sales_Trans_2[[#This Row],[Transaction_Date]])</f>
        <v>2025</v>
      </c>
      <c r="AC799" t="str">
        <f>TEXT(Sales_Trans_2[[#This Row],[Transaction_Date]],"mmm")</f>
        <v>Oct</v>
      </c>
      <c r="AD799">
        <f>MONTH(Sales_Trans_2[[#This Row],[Transaction_Date]])</f>
        <v>10</v>
      </c>
      <c r="AE799" s="19">
        <f>IFERROR(Sales_Trans_2[[#This Row],[Profit]]/Sales_Trans_2[[#This Row],[Sales_Amount]],0)</f>
        <v>0.36714129244249727</v>
      </c>
      <c r="AF799" s="20" t="str">
        <f>IF(Sales_Trans_2[[#This Row],[Discount_Pct]]=0,"0%",
IF(Sales_Trans_2[[#This Row],[Discount_Pct]]&lt;=5,"1-5%",
IF(Sales_Trans_2[[#This Row],[Discount_Pct]]&lt;=10,"6-10%",
IF(Sales_Trans_2[[#This Row],[Discount_Pct]]&lt;=15,"11-15%","&gt;15%"))))</f>
        <v>0%</v>
      </c>
    </row>
    <row r="800" spans="1:32" x14ac:dyDescent="0.25">
      <c r="A800" t="s">
        <v>2854</v>
      </c>
      <c r="B800" s="10">
        <v>45954</v>
      </c>
      <c r="C800" t="s">
        <v>1624</v>
      </c>
      <c r="D800" t="s">
        <v>1189</v>
      </c>
      <c r="E800" t="s">
        <v>2611</v>
      </c>
      <c r="F800" t="s">
        <v>2612</v>
      </c>
      <c r="G800">
        <v>6</v>
      </c>
      <c r="H800">
        <v>211.31</v>
      </c>
      <c r="I800">
        <v>0</v>
      </c>
      <c r="J800">
        <v>0</v>
      </c>
      <c r="K800">
        <v>1267.8599999999999</v>
      </c>
      <c r="L800">
        <v>949.68</v>
      </c>
      <c r="M800">
        <v>318.18</v>
      </c>
      <c r="N800" t="s">
        <v>68</v>
      </c>
      <c r="O800" t="s">
        <v>24</v>
      </c>
      <c r="P800" t="s">
        <v>55</v>
      </c>
      <c r="Q800">
        <v>0.90347222222222223</v>
      </c>
      <c r="R800" t="s">
        <v>49</v>
      </c>
      <c r="S800" t="s">
        <v>4882</v>
      </c>
      <c r="T800" t="s">
        <v>4864</v>
      </c>
      <c r="U800">
        <v>188.64</v>
      </c>
      <c r="V800" t="s">
        <v>5902</v>
      </c>
      <c r="W800" t="s">
        <v>4958</v>
      </c>
      <c r="X800" t="s">
        <v>5304</v>
      </c>
      <c r="Y800" t="s">
        <v>4966</v>
      </c>
      <c r="Z800" t="s">
        <v>5305</v>
      </c>
      <c r="AA800" t="s">
        <v>5060</v>
      </c>
      <c r="AB800">
        <f>YEAR(Sales_Trans_2[[#This Row],[Transaction_Date]])</f>
        <v>2025</v>
      </c>
      <c r="AC800" t="str">
        <f>TEXT(Sales_Trans_2[[#This Row],[Transaction_Date]],"mmm")</f>
        <v>Oct</v>
      </c>
      <c r="AD800">
        <f>MONTH(Sales_Trans_2[[#This Row],[Transaction_Date]])</f>
        <v>10</v>
      </c>
      <c r="AE800" s="19">
        <f>IFERROR(Sales_Trans_2[[#This Row],[Profit]]/Sales_Trans_2[[#This Row],[Sales_Amount]],0)</f>
        <v>0.25095830769958832</v>
      </c>
      <c r="AF800" s="20" t="str">
        <f>IF(Sales_Trans_2[[#This Row],[Discount_Pct]]=0,"0%",
IF(Sales_Trans_2[[#This Row],[Discount_Pct]]&lt;=5,"1-5%",
IF(Sales_Trans_2[[#This Row],[Discount_Pct]]&lt;=10,"6-10%",
IF(Sales_Trans_2[[#This Row],[Discount_Pct]]&lt;=15,"11-15%","&gt;15%"))))</f>
        <v>0%</v>
      </c>
    </row>
    <row r="801" spans="1:32" x14ac:dyDescent="0.25">
      <c r="A801" t="s">
        <v>4086</v>
      </c>
      <c r="B801" s="10">
        <v>45953</v>
      </c>
      <c r="C801" t="s">
        <v>1297</v>
      </c>
      <c r="D801" t="s">
        <v>2571</v>
      </c>
      <c r="E801" t="s">
        <v>1081</v>
      </c>
      <c r="F801" t="s">
        <v>1082</v>
      </c>
      <c r="G801">
        <v>1</v>
      </c>
      <c r="H801">
        <v>444.49</v>
      </c>
      <c r="I801">
        <v>0</v>
      </c>
      <c r="J801">
        <v>0</v>
      </c>
      <c r="K801">
        <v>444.49</v>
      </c>
      <c r="L801">
        <v>374.48</v>
      </c>
      <c r="M801">
        <v>70.010000000000005</v>
      </c>
      <c r="N801" t="s">
        <v>47</v>
      </c>
      <c r="O801" t="s">
        <v>24</v>
      </c>
      <c r="P801" t="s">
        <v>55</v>
      </c>
      <c r="Q801">
        <v>0.7368055555555556</v>
      </c>
      <c r="R801" t="s">
        <v>49</v>
      </c>
      <c r="S801" t="s">
        <v>4743</v>
      </c>
      <c r="T801" t="s">
        <v>4729</v>
      </c>
      <c r="U801">
        <v>444.49</v>
      </c>
      <c r="V801" t="s">
        <v>5095</v>
      </c>
      <c r="W801" t="s">
        <v>4964</v>
      </c>
      <c r="X801" t="s">
        <v>5597</v>
      </c>
      <c r="Y801" t="s">
        <v>5011</v>
      </c>
      <c r="Z801" t="s">
        <v>5598</v>
      </c>
      <c r="AA801" t="s">
        <v>4992</v>
      </c>
      <c r="AB801">
        <f>YEAR(Sales_Trans_2[[#This Row],[Transaction_Date]])</f>
        <v>2025</v>
      </c>
      <c r="AC801" t="str">
        <f>TEXT(Sales_Trans_2[[#This Row],[Transaction_Date]],"mmm")</f>
        <v>Oct</v>
      </c>
      <c r="AD801">
        <f>MONTH(Sales_Trans_2[[#This Row],[Transaction_Date]])</f>
        <v>10</v>
      </c>
      <c r="AE801" s="19">
        <f>IFERROR(Sales_Trans_2[[#This Row],[Profit]]/Sales_Trans_2[[#This Row],[Sales_Amount]],0)</f>
        <v>0.15750635559855117</v>
      </c>
      <c r="AF801" s="20" t="str">
        <f>IF(Sales_Trans_2[[#This Row],[Discount_Pct]]=0,"0%",
IF(Sales_Trans_2[[#This Row],[Discount_Pct]]&lt;=5,"1-5%",
IF(Sales_Trans_2[[#This Row],[Discount_Pct]]&lt;=10,"6-10%",
IF(Sales_Trans_2[[#This Row],[Discount_Pct]]&lt;=15,"11-15%","&gt;15%"))))</f>
        <v>0%</v>
      </c>
    </row>
    <row r="802" spans="1:32" x14ac:dyDescent="0.25">
      <c r="A802" t="s">
        <v>2624</v>
      </c>
      <c r="B802" s="10">
        <v>45948</v>
      </c>
      <c r="C802" t="s">
        <v>2285</v>
      </c>
      <c r="D802" t="s">
        <v>812</v>
      </c>
      <c r="E802" t="s">
        <v>973</v>
      </c>
      <c r="F802" t="s">
        <v>974</v>
      </c>
      <c r="G802">
        <v>3</v>
      </c>
      <c r="H802">
        <v>530.16</v>
      </c>
      <c r="I802">
        <v>0</v>
      </c>
      <c r="J802">
        <v>0</v>
      </c>
      <c r="K802">
        <v>1829.05</v>
      </c>
      <c r="L802">
        <v>1137.57</v>
      </c>
      <c r="M802">
        <v>691.48</v>
      </c>
      <c r="N802" t="s">
        <v>23</v>
      </c>
      <c r="O802" t="s">
        <v>24</v>
      </c>
      <c r="P802" t="s">
        <v>55</v>
      </c>
      <c r="Q802">
        <v>0.48194444444444445</v>
      </c>
      <c r="R802" t="s">
        <v>27</v>
      </c>
      <c r="S802" t="s">
        <v>4770</v>
      </c>
      <c r="T802" t="s">
        <v>4752</v>
      </c>
      <c r="U802">
        <v>530.16</v>
      </c>
      <c r="V802" t="s">
        <v>5427</v>
      </c>
      <c r="W802" t="s">
        <v>4964</v>
      </c>
      <c r="X802" t="s">
        <v>5473</v>
      </c>
      <c r="Y802" t="s">
        <v>4960</v>
      </c>
      <c r="Z802" t="s">
        <v>5474</v>
      </c>
      <c r="AA802" t="s">
        <v>5060</v>
      </c>
      <c r="AB802">
        <f>YEAR(Sales_Trans_2[[#This Row],[Transaction_Date]])</f>
        <v>2025</v>
      </c>
      <c r="AC802" t="str">
        <f>TEXT(Sales_Trans_2[[#This Row],[Transaction_Date]],"mmm")</f>
        <v>Oct</v>
      </c>
      <c r="AD802">
        <f>MONTH(Sales_Trans_2[[#This Row],[Transaction_Date]])</f>
        <v>10</v>
      </c>
      <c r="AE802" s="19">
        <f>IFERROR(Sales_Trans_2[[#This Row],[Profit]]/Sales_Trans_2[[#This Row],[Sales_Amount]],0)</f>
        <v>0.37805418113228179</v>
      </c>
      <c r="AF802" s="20" t="str">
        <f>IF(Sales_Trans_2[[#This Row],[Discount_Pct]]=0,"0%",
IF(Sales_Trans_2[[#This Row],[Discount_Pct]]&lt;=5,"1-5%",
IF(Sales_Trans_2[[#This Row],[Discount_Pct]]&lt;=10,"6-10%",
IF(Sales_Trans_2[[#This Row],[Discount_Pct]]&lt;=15,"11-15%","&gt;15%"))))</f>
        <v>0%</v>
      </c>
    </row>
    <row r="803" spans="1:32" x14ac:dyDescent="0.25">
      <c r="A803" t="s">
        <v>4070</v>
      </c>
      <c r="B803" s="10">
        <v>46001</v>
      </c>
      <c r="C803" t="s">
        <v>4069</v>
      </c>
      <c r="D803" t="s">
        <v>84</v>
      </c>
      <c r="E803" t="s">
        <v>847</v>
      </c>
      <c r="F803" t="s">
        <v>848</v>
      </c>
      <c r="G803">
        <v>4</v>
      </c>
      <c r="H803">
        <v>260.93</v>
      </c>
      <c r="I803">
        <v>0</v>
      </c>
      <c r="J803">
        <v>0</v>
      </c>
      <c r="K803">
        <v>1200.28</v>
      </c>
      <c r="L803">
        <v>776.24</v>
      </c>
      <c r="M803">
        <v>424.04</v>
      </c>
      <c r="N803" t="s">
        <v>47</v>
      </c>
      <c r="O803" t="s">
        <v>24</v>
      </c>
      <c r="P803" t="s">
        <v>55</v>
      </c>
      <c r="Q803">
        <v>0.7944444444444444</v>
      </c>
      <c r="R803" t="s">
        <v>27</v>
      </c>
      <c r="S803" t="s">
        <v>4823</v>
      </c>
      <c r="T803" t="s">
        <v>4805</v>
      </c>
      <c r="U803">
        <v>260.93</v>
      </c>
      <c r="V803" t="s">
        <v>5111</v>
      </c>
      <c r="W803" t="s">
        <v>4968</v>
      </c>
      <c r="X803" t="s">
        <v>5107</v>
      </c>
      <c r="Y803" t="s">
        <v>4970</v>
      </c>
      <c r="Z803" t="s">
        <v>5108</v>
      </c>
      <c r="AA803" t="s">
        <v>5060</v>
      </c>
      <c r="AB803">
        <f>YEAR(Sales_Trans_2[[#This Row],[Transaction_Date]])</f>
        <v>2025</v>
      </c>
      <c r="AC803" t="str">
        <f>TEXT(Sales_Trans_2[[#This Row],[Transaction_Date]],"mmm")</f>
        <v>Dec</v>
      </c>
      <c r="AD803">
        <f>MONTH(Sales_Trans_2[[#This Row],[Transaction_Date]])</f>
        <v>12</v>
      </c>
      <c r="AE803" s="19">
        <f>IFERROR(Sales_Trans_2[[#This Row],[Profit]]/Sales_Trans_2[[#This Row],[Sales_Amount]],0)</f>
        <v>0.35328423367880829</v>
      </c>
      <c r="AF803" s="20" t="str">
        <f>IF(Sales_Trans_2[[#This Row],[Discount_Pct]]=0,"0%",
IF(Sales_Trans_2[[#This Row],[Discount_Pct]]&lt;=5,"1-5%",
IF(Sales_Trans_2[[#This Row],[Discount_Pct]]&lt;=10,"6-10%",
IF(Sales_Trans_2[[#This Row],[Discount_Pct]]&lt;=15,"11-15%","&gt;15%"))))</f>
        <v>0%</v>
      </c>
    </row>
    <row r="804" spans="1:32" x14ac:dyDescent="0.25">
      <c r="A804" t="s">
        <v>1205</v>
      </c>
      <c r="B804" s="10">
        <v>45971</v>
      </c>
      <c r="C804" t="s">
        <v>1206</v>
      </c>
      <c r="D804" t="s">
        <v>280</v>
      </c>
      <c r="E804" t="s">
        <v>968</v>
      </c>
      <c r="F804" t="s">
        <v>239</v>
      </c>
      <c r="G804">
        <v>5</v>
      </c>
      <c r="H804">
        <v>124.84</v>
      </c>
      <c r="I804">
        <v>0</v>
      </c>
      <c r="J804">
        <v>0</v>
      </c>
      <c r="K804">
        <v>717.83</v>
      </c>
      <c r="L804">
        <v>486.75</v>
      </c>
      <c r="M804">
        <v>231.08</v>
      </c>
      <c r="N804" t="s">
        <v>4971</v>
      </c>
      <c r="O804" t="s">
        <v>24</v>
      </c>
      <c r="P804" t="s">
        <v>55</v>
      </c>
      <c r="Q804">
        <v>0.69305555555555554</v>
      </c>
      <c r="R804" t="s">
        <v>27</v>
      </c>
      <c r="S804" t="s">
        <v>4726</v>
      </c>
      <c r="T804" t="s">
        <v>4703</v>
      </c>
      <c r="U804">
        <v>124.84</v>
      </c>
      <c r="V804" t="s">
        <v>5422</v>
      </c>
      <c r="W804" t="s">
        <v>4968</v>
      </c>
      <c r="X804" t="s">
        <v>5015</v>
      </c>
      <c r="Y804" t="s">
        <v>4966</v>
      </c>
      <c r="Z804" t="s">
        <v>5411</v>
      </c>
      <c r="AA804" t="s">
        <v>4992</v>
      </c>
      <c r="AB804">
        <f>YEAR(Sales_Trans_2[[#This Row],[Transaction_Date]])</f>
        <v>2025</v>
      </c>
      <c r="AC804" t="str">
        <f>TEXT(Sales_Trans_2[[#This Row],[Transaction_Date]],"mmm")</f>
        <v>Nov</v>
      </c>
      <c r="AD804">
        <f>MONTH(Sales_Trans_2[[#This Row],[Transaction_Date]])</f>
        <v>11</v>
      </c>
      <c r="AE804" s="19">
        <f>IFERROR(Sales_Trans_2[[#This Row],[Profit]]/Sales_Trans_2[[#This Row],[Sales_Amount]],0)</f>
        <v>0.32191465945976067</v>
      </c>
      <c r="AF804" s="20" t="str">
        <f>IF(Sales_Trans_2[[#This Row],[Discount_Pct]]=0,"0%",
IF(Sales_Trans_2[[#This Row],[Discount_Pct]]&lt;=5,"1-5%",
IF(Sales_Trans_2[[#This Row],[Discount_Pct]]&lt;=10,"6-10%",
IF(Sales_Trans_2[[#This Row],[Discount_Pct]]&lt;=15,"11-15%","&gt;15%"))))</f>
        <v>0%</v>
      </c>
    </row>
    <row r="805" spans="1:32" x14ac:dyDescent="0.25">
      <c r="A805" t="s">
        <v>1694</v>
      </c>
      <c r="B805" s="10">
        <v>45971</v>
      </c>
      <c r="C805" t="s">
        <v>307</v>
      </c>
      <c r="D805" t="s">
        <v>275</v>
      </c>
      <c r="E805" t="s">
        <v>385</v>
      </c>
      <c r="F805" t="s">
        <v>386</v>
      </c>
      <c r="G805">
        <v>5</v>
      </c>
      <c r="H805">
        <v>56.42</v>
      </c>
      <c r="I805">
        <v>0</v>
      </c>
      <c r="J805">
        <v>0</v>
      </c>
      <c r="K805">
        <v>324.42</v>
      </c>
      <c r="L805">
        <v>187.4</v>
      </c>
      <c r="M805">
        <v>137.02000000000001</v>
      </c>
      <c r="N805" t="s">
        <v>133</v>
      </c>
      <c r="O805" t="s">
        <v>24</v>
      </c>
      <c r="P805" t="s">
        <v>55</v>
      </c>
      <c r="Q805">
        <v>0.65694444444444444</v>
      </c>
      <c r="R805" t="s">
        <v>27</v>
      </c>
      <c r="S805" t="s">
        <v>4760</v>
      </c>
      <c r="T805" t="s">
        <v>4752</v>
      </c>
      <c r="U805">
        <v>51.33</v>
      </c>
      <c r="V805" t="s">
        <v>5035</v>
      </c>
      <c r="W805" t="s">
        <v>4958</v>
      </c>
      <c r="X805" t="s">
        <v>5513</v>
      </c>
      <c r="Y805" t="s">
        <v>4960</v>
      </c>
      <c r="Z805" t="s">
        <v>5514</v>
      </c>
      <c r="AA805" t="s">
        <v>4992</v>
      </c>
      <c r="AB805">
        <f>YEAR(Sales_Trans_2[[#This Row],[Transaction_Date]])</f>
        <v>2025</v>
      </c>
      <c r="AC805" t="str">
        <f>TEXT(Sales_Trans_2[[#This Row],[Transaction_Date]],"mmm")</f>
        <v>Nov</v>
      </c>
      <c r="AD805">
        <f>MONTH(Sales_Trans_2[[#This Row],[Transaction_Date]])</f>
        <v>11</v>
      </c>
      <c r="AE805" s="19">
        <f>IFERROR(Sales_Trans_2[[#This Row],[Profit]]/Sales_Trans_2[[#This Row],[Sales_Amount]],0)</f>
        <v>0.42235373898033413</v>
      </c>
      <c r="AF805" s="20" t="str">
        <f>IF(Sales_Trans_2[[#This Row],[Discount_Pct]]=0,"0%",
IF(Sales_Trans_2[[#This Row],[Discount_Pct]]&lt;=5,"1-5%",
IF(Sales_Trans_2[[#This Row],[Discount_Pct]]&lt;=10,"6-10%",
IF(Sales_Trans_2[[#This Row],[Discount_Pct]]&lt;=15,"11-15%","&gt;15%"))))</f>
        <v>0%</v>
      </c>
    </row>
    <row r="806" spans="1:32" x14ac:dyDescent="0.25">
      <c r="A806" t="s">
        <v>3259</v>
      </c>
      <c r="B806" s="10">
        <v>45787</v>
      </c>
      <c r="C806" t="s">
        <v>1696</v>
      </c>
      <c r="D806" t="s">
        <v>65</v>
      </c>
      <c r="E806" t="s">
        <v>1903</v>
      </c>
      <c r="F806" t="s">
        <v>3260</v>
      </c>
      <c r="G806">
        <v>2</v>
      </c>
      <c r="H806">
        <v>172.63</v>
      </c>
      <c r="I806">
        <v>0</v>
      </c>
      <c r="J806">
        <v>0</v>
      </c>
      <c r="K806">
        <v>397.05</v>
      </c>
      <c r="L806">
        <v>284</v>
      </c>
      <c r="M806">
        <v>113.05</v>
      </c>
      <c r="N806" t="s">
        <v>133</v>
      </c>
      <c r="O806" t="s">
        <v>24</v>
      </c>
      <c r="P806" t="s">
        <v>55</v>
      </c>
      <c r="Q806">
        <v>0.45347222222222222</v>
      </c>
      <c r="R806" t="s">
        <v>27</v>
      </c>
      <c r="S806" t="s">
        <v>4719</v>
      </c>
      <c r="T806" t="s">
        <v>4703</v>
      </c>
      <c r="U806">
        <v>172.63</v>
      </c>
      <c r="V806" t="s">
        <v>5873</v>
      </c>
      <c r="W806" t="s">
        <v>4964</v>
      </c>
      <c r="X806" t="s">
        <v>5909</v>
      </c>
      <c r="Y806" t="s">
        <v>5007</v>
      </c>
      <c r="Z806" t="s">
        <v>5276</v>
      </c>
      <c r="AA806" t="s">
        <v>5163</v>
      </c>
      <c r="AB806">
        <f>YEAR(Sales_Trans_2[[#This Row],[Transaction_Date]])</f>
        <v>2025</v>
      </c>
      <c r="AC806" t="str">
        <f>TEXT(Sales_Trans_2[[#This Row],[Transaction_Date]],"mmm")</f>
        <v>May</v>
      </c>
      <c r="AD806">
        <f>MONTH(Sales_Trans_2[[#This Row],[Transaction_Date]])</f>
        <v>5</v>
      </c>
      <c r="AE806" s="19">
        <f>IFERROR(Sales_Trans_2[[#This Row],[Profit]]/Sales_Trans_2[[#This Row],[Sales_Amount]],0)</f>
        <v>0.28472484573731266</v>
      </c>
      <c r="AF806" s="20" t="str">
        <f>IF(Sales_Trans_2[[#This Row],[Discount_Pct]]=0,"0%",
IF(Sales_Trans_2[[#This Row],[Discount_Pct]]&lt;=5,"1-5%",
IF(Sales_Trans_2[[#This Row],[Discount_Pct]]&lt;=10,"6-10%",
IF(Sales_Trans_2[[#This Row],[Discount_Pct]]&lt;=15,"11-15%","&gt;15%"))))</f>
        <v>0%</v>
      </c>
    </row>
    <row r="807" spans="1:32" x14ac:dyDescent="0.25">
      <c r="A807" t="s">
        <v>2883</v>
      </c>
      <c r="B807" s="10">
        <v>45726</v>
      </c>
      <c r="C807" t="s">
        <v>604</v>
      </c>
      <c r="D807" t="s">
        <v>745</v>
      </c>
      <c r="E807" t="s">
        <v>728</v>
      </c>
      <c r="F807" t="s">
        <v>729</v>
      </c>
      <c r="G807">
        <v>3</v>
      </c>
      <c r="H807">
        <v>178.07</v>
      </c>
      <c r="I807">
        <v>0</v>
      </c>
      <c r="J807">
        <v>0</v>
      </c>
      <c r="K807">
        <v>534.21</v>
      </c>
      <c r="L807">
        <v>306.69</v>
      </c>
      <c r="M807">
        <v>227.52</v>
      </c>
      <c r="N807" t="s">
        <v>23</v>
      </c>
      <c r="O807" t="s">
        <v>24</v>
      </c>
      <c r="P807" t="s">
        <v>55</v>
      </c>
      <c r="Q807">
        <v>0.77847222222222223</v>
      </c>
      <c r="R807" t="s">
        <v>49</v>
      </c>
      <c r="S807" t="s">
        <v>4666</v>
      </c>
      <c r="T807" t="s">
        <v>4636</v>
      </c>
      <c r="U807">
        <v>168.36</v>
      </c>
      <c r="V807" t="s">
        <v>5362</v>
      </c>
      <c r="W807" t="s">
        <v>4958</v>
      </c>
      <c r="X807" t="s">
        <v>5381</v>
      </c>
      <c r="Y807" t="s">
        <v>5018</v>
      </c>
      <c r="Z807" t="s">
        <v>5236</v>
      </c>
      <c r="AA807" t="s">
        <v>5060</v>
      </c>
      <c r="AB807">
        <f>YEAR(Sales_Trans_2[[#This Row],[Transaction_Date]])</f>
        <v>2025</v>
      </c>
      <c r="AC807" t="str">
        <f>TEXT(Sales_Trans_2[[#This Row],[Transaction_Date]],"mmm")</f>
        <v>Mar</v>
      </c>
      <c r="AD807">
        <f>MONTH(Sales_Trans_2[[#This Row],[Transaction_Date]])</f>
        <v>3</v>
      </c>
      <c r="AE807" s="19">
        <f>IFERROR(Sales_Trans_2[[#This Row],[Profit]]/Sales_Trans_2[[#This Row],[Sales_Amount]],0)</f>
        <v>0.42589992699500195</v>
      </c>
      <c r="AF807" s="20" t="str">
        <f>IF(Sales_Trans_2[[#This Row],[Discount_Pct]]=0,"0%",
IF(Sales_Trans_2[[#This Row],[Discount_Pct]]&lt;=5,"1-5%",
IF(Sales_Trans_2[[#This Row],[Discount_Pct]]&lt;=10,"6-10%",
IF(Sales_Trans_2[[#This Row],[Discount_Pct]]&lt;=15,"11-15%","&gt;15%"))))</f>
        <v>0%</v>
      </c>
    </row>
    <row r="808" spans="1:32" x14ac:dyDescent="0.25">
      <c r="A808" t="s">
        <v>3445</v>
      </c>
      <c r="B808" s="10">
        <v>45726</v>
      </c>
      <c r="C808" t="s">
        <v>2161</v>
      </c>
      <c r="D808" t="s">
        <v>2085</v>
      </c>
      <c r="E808" t="s">
        <v>1471</v>
      </c>
      <c r="F808" t="s">
        <v>1628</v>
      </c>
      <c r="G808">
        <v>3</v>
      </c>
      <c r="H808">
        <v>392.68</v>
      </c>
      <c r="I808">
        <v>0</v>
      </c>
      <c r="J808">
        <v>0</v>
      </c>
      <c r="K808">
        <v>1178.04</v>
      </c>
      <c r="L808">
        <v>957.15</v>
      </c>
      <c r="M808">
        <v>220.89</v>
      </c>
      <c r="N808" t="s">
        <v>4971</v>
      </c>
      <c r="O808" t="s">
        <v>24</v>
      </c>
      <c r="P808" t="s">
        <v>55</v>
      </c>
      <c r="Q808">
        <v>0.90277777777777779</v>
      </c>
      <c r="R808" t="s">
        <v>49</v>
      </c>
      <c r="S808" t="s">
        <v>4670</v>
      </c>
      <c r="T808" t="s">
        <v>4805</v>
      </c>
      <c r="U808">
        <v>392.68</v>
      </c>
      <c r="V808" t="s">
        <v>5948</v>
      </c>
      <c r="W808" t="s">
        <v>4968</v>
      </c>
      <c r="X808" t="s">
        <v>5918</v>
      </c>
      <c r="Y808" t="s">
        <v>4966</v>
      </c>
      <c r="Z808" t="s">
        <v>5295</v>
      </c>
      <c r="AA808" t="s">
        <v>5060</v>
      </c>
      <c r="AB808">
        <f>YEAR(Sales_Trans_2[[#This Row],[Transaction_Date]])</f>
        <v>2025</v>
      </c>
      <c r="AC808" t="str">
        <f>TEXT(Sales_Trans_2[[#This Row],[Transaction_Date]],"mmm")</f>
        <v>Mar</v>
      </c>
      <c r="AD808">
        <f>MONTH(Sales_Trans_2[[#This Row],[Transaction_Date]])</f>
        <v>3</v>
      </c>
      <c r="AE808" s="19">
        <f>IFERROR(Sales_Trans_2[[#This Row],[Profit]]/Sales_Trans_2[[#This Row],[Sales_Amount]],0)</f>
        <v>0.18750636650707955</v>
      </c>
      <c r="AF808" s="20" t="str">
        <f>IF(Sales_Trans_2[[#This Row],[Discount_Pct]]=0,"0%",
IF(Sales_Trans_2[[#This Row],[Discount_Pct]]&lt;=5,"1-5%",
IF(Sales_Trans_2[[#This Row],[Discount_Pct]]&lt;=10,"6-10%",
IF(Sales_Trans_2[[#This Row],[Discount_Pct]]&lt;=15,"11-15%","&gt;15%"))))</f>
        <v>0%</v>
      </c>
    </row>
    <row r="809" spans="1:32" x14ac:dyDescent="0.25">
      <c r="A809" t="s">
        <v>3947</v>
      </c>
      <c r="B809" s="10">
        <v>45726</v>
      </c>
      <c r="C809" t="s">
        <v>1496</v>
      </c>
      <c r="D809" t="s">
        <v>503</v>
      </c>
      <c r="E809" t="s">
        <v>270</v>
      </c>
      <c r="F809" t="s">
        <v>3905</v>
      </c>
      <c r="G809">
        <v>8</v>
      </c>
      <c r="H809">
        <v>569.79999999999995</v>
      </c>
      <c r="I809">
        <v>0</v>
      </c>
      <c r="J809">
        <v>0</v>
      </c>
      <c r="K809">
        <v>4558.3999999999996</v>
      </c>
      <c r="L809">
        <v>3118.4</v>
      </c>
      <c r="M809">
        <v>1440</v>
      </c>
      <c r="N809" t="s">
        <v>47</v>
      </c>
      <c r="O809" t="s">
        <v>24</v>
      </c>
      <c r="P809" t="s">
        <v>55</v>
      </c>
      <c r="Q809">
        <v>0.3888888888888889</v>
      </c>
      <c r="R809" t="s">
        <v>49</v>
      </c>
      <c r="S809" t="s">
        <v>4727</v>
      </c>
      <c r="T809" t="s">
        <v>4703</v>
      </c>
      <c r="U809">
        <v>503.36</v>
      </c>
      <c r="V809" t="s">
        <v>5123</v>
      </c>
      <c r="W809" t="s">
        <v>4958</v>
      </c>
      <c r="X809" t="s">
        <v>5321</v>
      </c>
      <c r="Y809" t="s">
        <v>4970</v>
      </c>
      <c r="Z809" t="s">
        <v>5280</v>
      </c>
      <c r="AA809" t="s">
        <v>5060</v>
      </c>
      <c r="AB809">
        <f>YEAR(Sales_Trans_2[[#This Row],[Transaction_Date]])</f>
        <v>2025</v>
      </c>
      <c r="AC809" t="str">
        <f>TEXT(Sales_Trans_2[[#This Row],[Transaction_Date]],"mmm")</f>
        <v>Mar</v>
      </c>
      <c r="AD809">
        <f>MONTH(Sales_Trans_2[[#This Row],[Transaction_Date]])</f>
        <v>3</v>
      </c>
      <c r="AE809" s="19">
        <f>IFERROR(Sales_Trans_2[[#This Row],[Profit]]/Sales_Trans_2[[#This Row],[Sales_Amount]],0)</f>
        <v>0.31590031590031592</v>
      </c>
      <c r="AF809" s="20" t="str">
        <f>IF(Sales_Trans_2[[#This Row],[Discount_Pct]]=0,"0%",
IF(Sales_Trans_2[[#This Row],[Discount_Pct]]&lt;=5,"1-5%",
IF(Sales_Trans_2[[#This Row],[Discount_Pct]]&lt;=10,"6-10%",
IF(Sales_Trans_2[[#This Row],[Discount_Pct]]&lt;=15,"11-15%","&gt;15%"))))</f>
        <v>0%</v>
      </c>
    </row>
    <row r="810" spans="1:32" x14ac:dyDescent="0.25">
      <c r="A810" t="s">
        <v>2153</v>
      </c>
      <c r="B810" s="10">
        <v>45698</v>
      </c>
      <c r="C810" t="s">
        <v>2154</v>
      </c>
      <c r="D810" t="s">
        <v>176</v>
      </c>
      <c r="E810" t="s">
        <v>177</v>
      </c>
      <c r="F810" t="s">
        <v>333</v>
      </c>
      <c r="G810">
        <v>4</v>
      </c>
      <c r="H810">
        <v>355.64</v>
      </c>
      <c r="I810">
        <v>0</v>
      </c>
      <c r="J810">
        <v>0</v>
      </c>
      <c r="K810">
        <v>1422.56</v>
      </c>
      <c r="L810">
        <v>1213.6400000000001</v>
      </c>
      <c r="M810">
        <v>208.92</v>
      </c>
      <c r="N810" t="s">
        <v>4971</v>
      </c>
      <c r="O810" t="s">
        <v>24</v>
      </c>
      <c r="P810" t="s">
        <v>55</v>
      </c>
      <c r="Q810">
        <v>0.69305555555555554</v>
      </c>
      <c r="R810" t="s">
        <v>49</v>
      </c>
      <c r="S810" t="s">
        <v>4860</v>
      </c>
      <c r="T810" t="s">
        <v>4847</v>
      </c>
      <c r="U810">
        <v>355.64</v>
      </c>
      <c r="V810" t="s">
        <v>5956</v>
      </c>
      <c r="W810" t="s">
        <v>4964</v>
      </c>
      <c r="X810" t="s">
        <v>5319</v>
      </c>
      <c r="Y810" t="s">
        <v>4970</v>
      </c>
      <c r="Z810" t="s">
        <v>5227</v>
      </c>
      <c r="AA810" t="s">
        <v>5060</v>
      </c>
      <c r="AB810">
        <f>YEAR(Sales_Trans_2[[#This Row],[Transaction_Date]])</f>
        <v>2025</v>
      </c>
      <c r="AC810" t="str">
        <f>TEXT(Sales_Trans_2[[#This Row],[Transaction_Date]],"mmm")</f>
        <v>Feb</v>
      </c>
      <c r="AD810">
        <f>MONTH(Sales_Trans_2[[#This Row],[Transaction_Date]])</f>
        <v>2</v>
      </c>
      <c r="AE810" s="19">
        <f>IFERROR(Sales_Trans_2[[#This Row],[Profit]]/Sales_Trans_2[[#This Row],[Sales_Amount]],0)</f>
        <v>0.14686199527612193</v>
      </c>
      <c r="AF810" s="20" t="str">
        <f>IF(Sales_Trans_2[[#This Row],[Discount_Pct]]=0,"0%",
IF(Sales_Trans_2[[#This Row],[Discount_Pct]]&lt;=5,"1-5%",
IF(Sales_Trans_2[[#This Row],[Discount_Pct]]&lt;=10,"6-10%",
IF(Sales_Trans_2[[#This Row],[Discount_Pct]]&lt;=15,"11-15%","&gt;15%"))))</f>
        <v>0%</v>
      </c>
    </row>
    <row r="811" spans="1:32" x14ac:dyDescent="0.25">
      <c r="A811" t="s">
        <v>2228</v>
      </c>
      <c r="B811" s="10">
        <v>45667</v>
      </c>
      <c r="C811" t="s">
        <v>1095</v>
      </c>
      <c r="D811" t="s">
        <v>493</v>
      </c>
      <c r="E811" t="s">
        <v>1190</v>
      </c>
      <c r="F811" t="s">
        <v>1191</v>
      </c>
      <c r="G811">
        <v>3</v>
      </c>
      <c r="H811">
        <v>232.58</v>
      </c>
      <c r="I811">
        <v>0</v>
      </c>
      <c r="J811">
        <v>0</v>
      </c>
      <c r="K811">
        <v>697.74</v>
      </c>
      <c r="L811">
        <v>573.6</v>
      </c>
      <c r="M811">
        <v>124.14</v>
      </c>
      <c r="N811" t="s">
        <v>47</v>
      </c>
      <c r="O811" t="s">
        <v>24</v>
      </c>
      <c r="P811" t="s">
        <v>55</v>
      </c>
      <c r="Q811">
        <v>0.4284722222222222</v>
      </c>
      <c r="R811" t="s">
        <v>49</v>
      </c>
      <c r="S811" t="s">
        <v>4688</v>
      </c>
      <c r="T811" t="s">
        <v>4672</v>
      </c>
      <c r="U811">
        <v>232.58</v>
      </c>
      <c r="V811" t="s">
        <v>5459</v>
      </c>
      <c r="W811" t="s">
        <v>4968</v>
      </c>
      <c r="X811" t="s">
        <v>5649</v>
      </c>
      <c r="Y811" t="s">
        <v>5007</v>
      </c>
      <c r="Z811" t="s">
        <v>5274</v>
      </c>
      <c r="AA811" t="s">
        <v>5163</v>
      </c>
      <c r="AB811">
        <f>YEAR(Sales_Trans_2[[#This Row],[Transaction_Date]])</f>
        <v>2025</v>
      </c>
      <c r="AC811" t="str">
        <f>TEXT(Sales_Trans_2[[#This Row],[Transaction_Date]],"mmm")</f>
        <v>Jan</v>
      </c>
      <c r="AD811">
        <f>MONTH(Sales_Trans_2[[#This Row],[Transaction_Date]])</f>
        <v>1</v>
      </c>
      <c r="AE811" s="19">
        <f>IFERROR(Sales_Trans_2[[#This Row],[Profit]]/Sales_Trans_2[[#This Row],[Sales_Amount]],0)</f>
        <v>0.17791727577607705</v>
      </c>
      <c r="AF811" s="20" t="str">
        <f>IF(Sales_Trans_2[[#This Row],[Discount_Pct]]=0,"0%",
IF(Sales_Trans_2[[#This Row],[Discount_Pct]]&lt;=5,"1-5%",
IF(Sales_Trans_2[[#This Row],[Discount_Pct]]&lt;=10,"6-10%",
IF(Sales_Trans_2[[#This Row],[Discount_Pct]]&lt;=15,"11-15%","&gt;15%"))))</f>
        <v>0%</v>
      </c>
    </row>
    <row r="812" spans="1:32" x14ac:dyDescent="0.25">
      <c r="A812" t="s">
        <v>2359</v>
      </c>
      <c r="B812" s="10">
        <v>45927</v>
      </c>
      <c r="C812" t="s">
        <v>1564</v>
      </c>
      <c r="D812" t="s">
        <v>794</v>
      </c>
      <c r="E812" t="s">
        <v>504</v>
      </c>
      <c r="F812" t="s">
        <v>1635</v>
      </c>
      <c r="G812">
        <v>4</v>
      </c>
      <c r="H812">
        <v>176.45</v>
      </c>
      <c r="I812">
        <v>0</v>
      </c>
      <c r="J812">
        <v>0</v>
      </c>
      <c r="K812">
        <v>811.67</v>
      </c>
      <c r="L812">
        <v>497.32</v>
      </c>
      <c r="M812">
        <v>314.35000000000002</v>
      </c>
      <c r="N812" t="s">
        <v>133</v>
      </c>
      <c r="O812" t="s">
        <v>24</v>
      </c>
      <c r="P812" t="s">
        <v>55</v>
      </c>
      <c r="Q812">
        <v>0.38819444444444445</v>
      </c>
      <c r="R812" t="s">
        <v>27</v>
      </c>
      <c r="S812" t="s">
        <v>4946</v>
      </c>
      <c r="T812" t="s">
        <v>4930</v>
      </c>
      <c r="U812">
        <v>171.25</v>
      </c>
      <c r="V812" t="s">
        <v>5237</v>
      </c>
      <c r="W812" t="s">
        <v>4958</v>
      </c>
      <c r="X812" t="s">
        <v>5390</v>
      </c>
      <c r="Y812" t="s">
        <v>4966</v>
      </c>
      <c r="Z812" t="s">
        <v>5349</v>
      </c>
      <c r="AA812" t="s">
        <v>5060</v>
      </c>
      <c r="AB812">
        <f>YEAR(Sales_Trans_2[[#This Row],[Transaction_Date]])</f>
        <v>2025</v>
      </c>
      <c r="AC812" t="str">
        <f>TEXT(Sales_Trans_2[[#This Row],[Transaction_Date]],"mmm")</f>
        <v>Sep</v>
      </c>
      <c r="AD812">
        <f>MONTH(Sales_Trans_2[[#This Row],[Transaction_Date]])</f>
        <v>9</v>
      </c>
      <c r="AE812" s="19">
        <f>IFERROR(Sales_Trans_2[[#This Row],[Profit]]/Sales_Trans_2[[#This Row],[Sales_Amount]],0)</f>
        <v>0.38728793721586363</v>
      </c>
      <c r="AF812" s="20" t="str">
        <f>IF(Sales_Trans_2[[#This Row],[Discount_Pct]]=0,"0%",
IF(Sales_Trans_2[[#This Row],[Discount_Pct]]&lt;=5,"1-5%",
IF(Sales_Trans_2[[#This Row],[Discount_Pct]]&lt;=10,"6-10%",
IF(Sales_Trans_2[[#This Row],[Discount_Pct]]&lt;=15,"11-15%","&gt;15%"))))</f>
        <v>0%</v>
      </c>
    </row>
    <row r="813" spans="1:32" x14ac:dyDescent="0.25">
      <c r="A813" t="s">
        <v>3865</v>
      </c>
      <c r="B813" s="10">
        <v>45927</v>
      </c>
      <c r="C813" t="s">
        <v>1243</v>
      </c>
      <c r="D813" t="s">
        <v>365</v>
      </c>
      <c r="E813" t="s">
        <v>1431</v>
      </c>
      <c r="F813" t="s">
        <v>1432</v>
      </c>
      <c r="G813">
        <v>3</v>
      </c>
      <c r="H813">
        <v>459.58</v>
      </c>
      <c r="I813">
        <v>0</v>
      </c>
      <c r="J813">
        <v>0</v>
      </c>
      <c r="K813">
        <v>1585.55</v>
      </c>
      <c r="L813">
        <v>1160.67</v>
      </c>
      <c r="M813">
        <v>424.88</v>
      </c>
      <c r="N813" t="s">
        <v>4971</v>
      </c>
      <c r="O813" t="s">
        <v>24</v>
      </c>
      <c r="P813" t="s">
        <v>55</v>
      </c>
      <c r="Q813">
        <v>0.76875000000000004</v>
      </c>
      <c r="R813" t="s">
        <v>27</v>
      </c>
      <c r="S813" t="s">
        <v>4680</v>
      </c>
      <c r="T813" t="s">
        <v>4672</v>
      </c>
      <c r="U813">
        <v>459.58</v>
      </c>
      <c r="V813" t="s">
        <v>5864</v>
      </c>
      <c r="W813" t="s">
        <v>4964</v>
      </c>
      <c r="X813" t="s">
        <v>5642</v>
      </c>
      <c r="Y813" t="s">
        <v>4960</v>
      </c>
      <c r="Z813" t="s">
        <v>5386</v>
      </c>
      <c r="AA813" t="s">
        <v>5060</v>
      </c>
      <c r="AB813">
        <f>YEAR(Sales_Trans_2[[#This Row],[Transaction_Date]])</f>
        <v>2025</v>
      </c>
      <c r="AC813" t="str">
        <f>TEXT(Sales_Trans_2[[#This Row],[Transaction_Date]],"mmm")</f>
        <v>Sep</v>
      </c>
      <c r="AD813">
        <f>MONTH(Sales_Trans_2[[#This Row],[Transaction_Date]])</f>
        <v>9</v>
      </c>
      <c r="AE813" s="19">
        <f>IFERROR(Sales_Trans_2[[#This Row],[Profit]]/Sales_Trans_2[[#This Row],[Sales_Amount]],0)</f>
        <v>0.26797010501087953</v>
      </c>
      <c r="AF813" s="20" t="str">
        <f>IF(Sales_Trans_2[[#This Row],[Discount_Pct]]=0,"0%",
IF(Sales_Trans_2[[#This Row],[Discount_Pct]]&lt;=5,"1-5%",
IF(Sales_Trans_2[[#This Row],[Discount_Pct]]&lt;=10,"6-10%",
IF(Sales_Trans_2[[#This Row],[Discount_Pct]]&lt;=15,"11-15%","&gt;15%"))))</f>
        <v>0%</v>
      </c>
    </row>
    <row r="814" spans="1:32" x14ac:dyDescent="0.25">
      <c r="A814" t="s">
        <v>4343</v>
      </c>
      <c r="B814" s="10">
        <v>45919</v>
      </c>
      <c r="C814" t="s">
        <v>876</v>
      </c>
      <c r="D814" t="s">
        <v>680</v>
      </c>
      <c r="E814" t="s">
        <v>1086</v>
      </c>
      <c r="F814" t="s">
        <v>1087</v>
      </c>
      <c r="G814">
        <v>4</v>
      </c>
      <c r="H814">
        <v>163.55000000000001</v>
      </c>
      <c r="I814">
        <v>0</v>
      </c>
      <c r="J814">
        <v>0</v>
      </c>
      <c r="K814">
        <v>654.20000000000005</v>
      </c>
      <c r="L814">
        <v>551.79999999999995</v>
      </c>
      <c r="M814">
        <v>102.4</v>
      </c>
      <c r="N814" t="s">
        <v>68</v>
      </c>
      <c r="O814" t="s">
        <v>24</v>
      </c>
      <c r="P814" t="s">
        <v>55</v>
      </c>
      <c r="Q814">
        <v>0.53055555555555556</v>
      </c>
      <c r="R814" t="s">
        <v>49</v>
      </c>
      <c r="S814" t="s">
        <v>4873</v>
      </c>
      <c r="T814" t="s">
        <v>4864</v>
      </c>
      <c r="U814">
        <v>157.97999999999999</v>
      </c>
      <c r="V814" t="s">
        <v>5745</v>
      </c>
      <c r="W814" t="s">
        <v>4958</v>
      </c>
      <c r="X814" t="s">
        <v>5342</v>
      </c>
      <c r="Y814" t="s">
        <v>4966</v>
      </c>
      <c r="Z814" t="s">
        <v>5343</v>
      </c>
      <c r="AA814" t="s">
        <v>4992</v>
      </c>
      <c r="AB814">
        <f>YEAR(Sales_Trans_2[[#This Row],[Transaction_Date]])</f>
        <v>2025</v>
      </c>
      <c r="AC814" t="str">
        <f>TEXT(Sales_Trans_2[[#This Row],[Transaction_Date]],"mmm")</f>
        <v>Sep</v>
      </c>
      <c r="AD814">
        <f>MONTH(Sales_Trans_2[[#This Row],[Transaction_Date]])</f>
        <v>9</v>
      </c>
      <c r="AE814" s="19">
        <f>IFERROR(Sales_Trans_2[[#This Row],[Profit]]/Sales_Trans_2[[#This Row],[Sales_Amount]],0)</f>
        <v>0.15652705594619382</v>
      </c>
      <c r="AF814" s="20" t="str">
        <f>IF(Sales_Trans_2[[#This Row],[Discount_Pct]]=0,"0%",
IF(Sales_Trans_2[[#This Row],[Discount_Pct]]&lt;=5,"1-5%",
IF(Sales_Trans_2[[#This Row],[Discount_Pct]]&lt;=10,"6-10%",
IF(Sales_Trans_2[[#This Row],[Discount_Pct]]&lt;=15,"11-15%","&gt;15%"))))</f>
        <v>0%</v>
      </c>
    </row>
    <row r="815" spans="1:32" x14ac:dyDescent="0.25">
      <c r="A815" t="s">
        <v>3651</v>
      </c>
      <c r="B815" s="10">
        <v>45913</v>
      </c>
      <c r="C815" t="s">
        <v>169</v>
      </c>
      <c r="D815" t="s">
        <v>1030</v>
      </c>
      <c r="E815" t="s">
        <v>709</v>
      </c>
      <c r="F815" t="s">
        <v>710</v>
      </c>
      <c r="G815">
        <v>5</v>
      </c>
      <c r="H815">
        <v>277.42</v>
      </c>
      <c r="I815">
        <v>0</v>
      </c>
      <c r="J815">
        <v>0</v>
      </c>
      <c r="K815">
        <v>1595.16</v>
      </c>
      <c r="L815">
        <v>995.8</v>
      </c>
      <c r="M815">
        <v>599.36</v>
      </c>
      <c r="N815" t="s">
        <v>47</v>
      </c>
      <c r="O815" t="s">
        <v>24</v>
      </c>
      <c r="P815" t="s">
        <v>55</v>
      </c>
      <c r="Q815">
        <v>0.72222222222222221</v>
      </c>
      <c r="R815" t="s">
        <v>27</v>
      </c>
      <c r="S815" t="s">
        <v>4794</v>
      </c>
      <c r="T815" t="s">
        <v>4776</v>
      </c>
      <c r="U815">
        <v>159.5</v>
      </c>
      <c r="V815" t="s">
        <v>5040</v>
      </c>
      <c r="W815" t="s">
        <v>4968</v>
      </c>
      <c r="X815" t="s">
        <v>5313</v>
      </c>
      <c r="Y815" t="s">
        <v>4960</v>
      </c>
      <c r="Z815" t="s">
        <v>5314</v>
      </c>
      <c r="AA815" t="s">
        <v>5060</v>
      </c>
      <c r="AB815">
        <f>YEAR(Sales_Trans_2[[#This Row],[Transaction_Date]])</f>
        <v>2025</v>
      </c>
      <c r="AC815" t="str">
        <f>TEXT(Sales_Trans_2[[#This Row],[Transaction_Date]],"mmm")</f>
        <v>Sep</v>
      </c>
      <c r="AD815">
        <f>MONTH(Sales_Trans_2[[#This Row],[Transaction_Date]])</f>
        <v>9</v>
      </c>
      <c r="AE815" s="19">
        <f>IFERROR(Sales_Trans_2[[#This Row],[Profit]]/Sales_Trans_2[[#This Row],[Sales_Amount]],0)</f>
        <v>0.37573660322475488</v>
      </c>
      <c r="AF815" s="20" t="str">
        <f>IF(Sales_Trans_2[[#This Row],[Discount_Pct]]=0,"0%",
IF(Sales_Trans_2[[#This Row],[Discount_Pct]]&lt;=5,"1-5%",
IF(Sales_Trans_2[[#This Row],[Discount_Pct]]&lt;=10,"6-10%",
IF(Sales_Trans_2[[#This Row],[Discount_Pct]]&lt;=15,"11-15%","&gt;15%"))))</f>
        <v>0%</v>
      </c>
    </row>
    <row r="816" spans="1:32" x14ac:dyDescent="0.25">
      <c r="A816" t="s">
        <v>3374</v>
      </c>
      <c r="B816" s="10">
        <v>46000</v>
      </c>
      <c r="C816" t="s">
        <v>1564</v>
      </c>
      <c r="D816" t="s">
        <v>147</v>
      </c>
      <c r="E816" t="s">
        <v>671</v>
      </c>
      <c r="F816" t="s">
        <v>662</v>
      </c>
      <c r="G816">
        <v>4</v>
      </c>
      <c r="H816">
        <v>335.78</v>
      </c>
      <c r="I816">
        <v>0</v>
      </c>
      <c r="J816">
        <v>0</v>
      </c>
      <c r="K816">
        <v>1343.12</v>
      </c>
      <c r="L816">
        <v>1044.8800000000001</v>
      </c>
      <c r="M816">
        <v>298.24</v>
      </c>
      <c r="N816" t="s">
        <v>4971</v>
      </c>
      <c r="O816" t="s">
        <v>24</v>
      </c>
      <c r="P816" t="s">
        <v>55</v>
      </c>
      <c r="Q816">
        <v>0.45</v>
      </c>
      <c r="R816" t="s">
        <v>49</v>
      </c>
      <c r="S816" t="s">
        <v>4717</v>
      </c>
      <c r="T816" t="s">
        <v>4703</v>
      </c>
      <c r="U816">
        <v>332.73</v>
      </c>
      <c r="V816" t="s">
        <v>5237</v>
      </c>
      <c r="W816" t="s">
        <v>4958</v>
      </c>
      <c r="X816" t="s">
        <v>5528</v>
      </c>
      <c r="Y816" t="s">
        <v>4960</v>
      </c>
      <c r="Z816" t="s">
        <v>5529</v>
      </c>
      <c r="AA816" t="s">
        <v>5060</v>
      </c>
      <c r="AB816">
        <f>YEAR(Sales_Trans_2[[#This Row],[Transaction_Date]])</f>
        <v>2025</v>
      </c>
      <c r="AC816" t="str">
        <f>TEXT(Sales_Trans_2[[#This Row],[Transaction_Date]],"mmm")</f>
        <v>Dec</v>
      </c>
      <c r="AD816">
        <f>MONTH(Sales_Trans_2[[#This Row],[Transaction_Date]])</f>
        <v>12</v>
      </c>
      <c r="AE816" s="19">
        <f>IFERROR(Sales_Trans_2[[#This Row],[Profit]]/Sales_Trans_2[[#This Row],[Sales_Amount]],0)</f>
        <v>0.22205015188516292</v>
      </c>
      <c r="AF816" s="20" t="str">
        <f>IF(Sales_Trans_2[[#This Row],[Discount_Pct]]=0,"0%",
IF(Sales_Trans_2[[#This Row],[Discount_Pct]]&lt;=5,"1-5%",
IF(Sales_Trans_2[[#This Row],[Discount_Pct]]&lt;=10,"6-10%",
IF(Sales_Trans_2[[#This Row],[Discount_Pct]]&lt;=15,"11-15%","&gt;15%"))))</f>
        <v>0%</v>
      </c>
    </row>
    <row r="817" spans="1:32" x14ac:dyDescent="0.25">
      <c r="A817" t="s">
        <v>2066</v>
      </c>
      <c r="B817" s="10">
        <v>45697</v>
      </c>
      <c r="C817" t="s">
        <v>230</v>
      </c>
      <c r="D817" t="s">
        <v>581</v>
      </c>
      <c r="E817" t="s">
        <v>1368</v>
      </c>
      <c r="F817" t="s">
        <v>2067</v>
      </c>
      <c r="G817">
        <v>2</v>
      </c>
      <c r="H817">
        <v>139.21</v>
      </c>
      <c r="I817">
        <v>0</v>
      </c>
      <c r="J817">
        <v>0</v>
      </c>
      <c r="K817">
        <v>278.42</v>
      </c>
      <c r="L817">
        <v>213.98</v>
      </c>
      <c r="M817">
        <v>64.44</v>
      </c>
      <c r="N817" t="s">
        <v>23</v>
      </c>
      <c r="O817" t="s">
        <v>24</v>
      </c>
      <c r="P817" t="s">
        <v>55</v>
      </c>
      <c r="Q817">
        <v>0.56874999999999998</v>
      </c>
      <c r="R817" t="s">
        <v>49</v>
      </c>
      <c r="S817" t="s">
        <v>4710</v>
      </c>
      <c r="T817" t="s">
        <v>4703</v>
      </c>
      <c r="U817">
        <v>139.21</v>
      </c>
      <c r="V817" t="s">
        <v>5976</v>
      </c>
      <c r="W817" t="s">
        <v>4964</v>
      </c>
      <c r="X817" t="s">
        <v>5903</v>
      </c>
      <c r="Y817" t="s">
        <v>5007</v>
      </c>
      <c r="Z817" t="s">
        <v>5591</v>
      </c>
      <c r="AA817" t="s">
        <v>4992</v>
      </c>
      <c r="AB817">
        <f>YEAR(Sales_Trans_2[[#This Row],[Transaction_Date]])</f>
        <v>2025</v>
      </c>
      <c r="AC817" t="str">
        <f>TEXT(Sales_Trans_2[[#This Row],[Transaction_Date]],"mmm")</f>
        <v>Feb</v>
      </c>
      <c r="AD817">
        <f>MONTH(Sales_Trans_2[[#This Row],[Transaction_Date]])</f>
        <v>2</v>
      </c>
      <c r="AE817" s="19">
        <f>IFERROR(Sales_Trans_2[[#This Row],[Profit]]/Sales_Trans_2[[#This Row],[Sales_Amount]],0)</f>
        <v>0.23144889016593634</v>
      </c>
      <c r="AF817" s="20" t="str">
        <f>IF(Sales_Trans_2[[#This Row],[Discount_Pct]]=0,"0%",
IF(Sales_Trans_2[[#This Row],[Discount_Pct]]&lt;=5,"1-5%",
IF(Sales_Trans_2[[#This Row],[Discount_Pct]]&lt;=10,"6-10%",
IF(Sales_Trans_2[[#This Row],[Discount_Pct]]&lt;=15,"11-15%","&gt;15%"))))</f>
        <v>0%</v>
      </c>
    </row>
    <row r="818" spans="1:32" x14ac:dyDescent="0.25">
      <c r="A818" t="s">
        <v>2248</v>
      </c>
      <c r="B818" s="10">
        <v>45898</v>
      </c>
      <c r="C818" t="s">
        <v>2249</v>
      </c>
      <c r="D818" t="s">
        <v>812</v>
      </c>
      <c r="E818" t="s">
        <v>270</v>
      </c>
      <c r="F818" t="s">
        <v>109</v>
      </c>
      <c r="G818">
        <v>5</v>
      </c>
      <c r="H818">
        <v>530.16</v>
      </c>
      <c r="I818">
        <v>0</v>
      </c>
      <c r="J818">
        <v>0</v>
      </c>
      <c r="K818">
        <v>2650.8</v>
      </c>
      <c r="L818">
        <v>1895.95</v>
      </c>
      <c r="M818">
        <v>754.85</v>
      </c>
      <c r="N818" t="s">
        <v>40</v>
      </c>
      <c r="O818" t="s">
        <v>24</v>
      </c>
      <c r="P818" t="s">
        <v>55</v>
      </c>
      <c r="Q818">
        <v>0.86388888888888893</v>
      </c>
      <c r="R818" t="s">
        <v>49</v>
      </c>
      <c r="S818" t="s">
        <v>4770</v>
      </c>
      <c r="T818" t="s">
        <v>4752</v>
      </c>
      <c r="U818">
        <v>530.16</v>
      </c>
      <c r="V818" t="s">
        <v>5787</v>
      </c>
      <c r="W818" t="s">
        <v>4968</v>
      </c>
      <c r="X818" t="s">
        <v>5427</v>
      </c>
      <c r="Y818" t="s">
        <v>5007</v>
      </c>
      <c r="Z818" t="s">
        <v>5280</v>
      </c>
      <c r="AA818" t="s">
        <v>5060</v>
      </c>
      <c r="AB818">
        <f>YEAR(Sales_Trans_2[[#This Row],[Transaction_Date]])</f>
        <v>2025</v>
      </c>
      <c r="AC818" t="str">
        <f>TEXT(Sales_Trans_2[[#This Row],[Transaction_Date]],"mmm")</f>
        <v>Aug</v>
      </c>
      <c r="AD818">
        <f>MONTH(Sales_Trans_2[[#This Row],[Transaction_Date]])</f>
        <v>8</v>
      </c>
      <c r="AE818" s="19">
        <f>IFERROR(Sales_Trans_2[[#This Row],[Profit]]/Sales_Trans_2[[#This Row],[Sales_Amount]],0)</f>
        <v>0.28476309038780745</v>
      </c>
      <c r="AF818" s="20" t="str">
        <f>IF(Sales_Trans_2[[#This Row],[Discount_Pct]]=0,"0%",
IF(Sales_Trans_2[[#This Row],[Discount_Pct]]&lt;=5,"1-5%",
IF(Sales_Trans_2[[#This Row],[Discount_Pct]]&lt;=10,"6-10%",
IF(Sales_Trans_2[[#This Row],[Discount_Pct]]&lt;=15,"11-15%","&gt;15%"))))</f>
        <v>0%</v>
      </c>
    </row>
    <row r="819" spans="1:32" x14ac:dyDescent="0.25">
      <c r="A819" t="s">
        <v>1002</v>
      </c>
      <c r="B819" s="10">
        <v>45882</v>
      </c>
      <c r="C819" t="s">
        <v>1003</v>
      </c>
      <c r="D819" t="s">
        <v>84</v>
      </c>
      <c r="E819" t="s">
        <v>445</v>
      </c>
      <c r="F819" t="s">
        <v>1004</v>
      </c>
      <c r="G819">
        <v>3</v>
      </c>
      <c r="H819">
        <v>268.7</v>
      </c>
      <c r="I819">
        <v>0</v>
      </c>
      <c r="J819">
        <v>0</v>
      </c>
      <c r="K819">
        <v>806.1</v>
      </c>
      <c r="L819">
        <v>582.17999999999995</v>
      </c>
      <c r="M819">
        <v>223.92</v>
      </c>
      <c r="N819" t="s">
        <v>23</v>
      </c>
      <c r="O819" t="s">
        <v>24</v>
      </c>
      <c r="P819" t="s">
        <v>55</v>
      </c>
      <c r="Q819">
        <v>0.66249999999999998</v>
      </c>
      <c r="R819" t="s">
        <v>49</v>
      </c>
      <c r="S819" t="s">
        <v>4823</v>
      </c>
      <c r="T819" t="s">
        <v>4805</v>
      </c>
      <c r="U819">
        <v>260.93</v>
      </c>
      <c r="V819" t="s">
        <v>5697</v>
      </c>
      <c r="W819" t="s">
        <v>4958</v>
      </c>
      <c r="X819" t="s">
        <v>5881</v>
      </c>
      <c r="Y819" t="s">
        <v>5011</v>
      </c>
      <c r="Z819" t="s">
        <v>5925</v>
      </c>
      <c r="AA819" t="s">
        <v>5060</v>
      </c>
      <c r="AB819">
        <f>YEAR(Sales_Trans_2[[#This Row],[Transaction_Date]])</f>
        <v>2025</v>
      </c>
      <c r="AC819" t="str">
        <f>TEXT(Sales_Trans_2[[#This Row],[Transaction_Date]],"mmm")</f>
        <v>Aug</v>
      </c>
      <c r="AD819">
        <f>MONTH(Sales_Trans_2[[#This Row],[Transaction_Date]])</f>
        <v>8</v>
      </c>
      <c r="AE819" s="19">
        <f>IFERROR(Sales_Trans_2[[#This Row],[Profit]]/Sales_Trans_2[[#This Row],[Sales_Amount]],0)</f>
        <v>0.27778191291403048</v>
      </c>
      <c r="AF819" s="20" t="str">
        <f>IF(Sales_Trans_2[[#This Row],[Discount_Pct]]=0,"0%",
IF(Sales_Trans_2[[#This Row],[Discount_Pct]]&lt;=5,"1-5%",
IF(Sales_Trans_2[[#This Row],[Discount_Pct]]&lt;=10,"6-10%",
IF(Sales_Trans_2[[#This Row],[Discount_Pct]]&lt;=15,"11-15%","&gt;15%"))))</f>
        <v>0%</v>
      </c>
    </row>
    <row r="820" spans="1:32" x14ac:dyDescent="0.25">
      <c r="A820" t="s">
        <v>2690</v>
      </c>
      <c r="B820" s="10">
        <v>45882</v>
      </c>
      <c r="C820" t="s">
        <v>2691</v>
      </c>
      <c r="D820" t="s">
        <v>944</v>
      </c>
      <c r="E820" t="s">
        <v>1471</v>
      </c>
      <c r="F820" t="s">
        <v>2256</v>
      </c>
      <c r="G820">
        <v>2</v>
      </c>
      <c r="H820">
        <v>333.54</v>
      </c>
      <c r="I820">
        <v>0</v>
      </c>
      <c r="J820">
        <v>0</v>
      </c>
      <c r="K820">
        <v>667.08</v>
      </c>
      <c r="L820">
        <v>476.86</v>
      </c>
      <c r="M820">
        <v>190.22</v>
      </c>
      <c r="N820" t="s">
        <v>4971</v>
      </c>
      <c r="O820" t="s">
        <v>24</v>
      </c>
      <c r="P820" t="s">
        <v>55</v>
      </c>
      <c r="Q820">
        <v>0.47708333333333336</v>
      </c>
      <c r="R820" t="s">
        <v>49</v>
      </c>
      <c r="S820" t="s">
        <v>4773</v>
      </c>
      <c r="T820" t="s">
        <v>4752</v>
      </c>
      <c r="U820">
        <v>333.54</v>
      </c>
      <c r="V820" t="s">
        <v>5788</v>
      </c>
      <c r="W820" t="s">
        <v>4964</v>
      </c>
      <c r="X820" t="s">
        <v>5742</v>
      </c>
      <c r="Y820" t="s">
        <v>4970</v>
      </c>
      <c r="Z820" t="s">
        <v>5295</v>
      </c>
      <c r="AA820" t="s">
        <v>5060</v>
      </c>
      <c r="AB820">
        <f>YEAR(Sales_Trans_2[[#This Row],[Transaction_Date]])</f>
        <v>2025</v>
      </c>
      <c r="AC820" t="str">
        <f>TEXT(Sales_Trans_2[[#This Row],[Transaction_Date]],"mmm")</f>
        <v>Aug</v>
      </c>
      <c r="AD820">
        <f>MONTH(Sales_Trans_2[[#This Row],[Transaction_Date]])</f>
        <v>8</v>
      </c>
      <c r="AE820" s="19">
        <f>IFERROR(Sales_Trans_2[[#This Row],[Profit]]/Sales_Trans_2[[#This Row],[Sales_Amount]],0)</f>
        <v>0.28515320501289199</v>
      </c>
      <c r="AF820" s="20" t="str">
        <f>IF(Sales_Trans_2[[#This Row],[Discount_Pct]]=0,"0%",
IF(Sales_Trans_2[[#This Row],[Discount_Pct]]&lt;=5,"1-5%",
IF(Sales_Trans_2[[#This Row],[Discount_Pct]]&lt;=10,"6-10%",
IF(Sales_Trans_2[[#This Row],[Discount_Pct]]&lt;=15,"11-15%","&gt;15%"))))</f>
        <v>0%</v>
      </c>
    </row>
    <row r="821" spans="1:32" x14ac:dyDescent="0.25">
      <c r="A821" t="s">
        <v>3589</v>
      </c>
      <c r="B821" s="10">
        <v>45882</v>
      </c>
      <c r="C821" t="s">
        <v>1013</v>
      </c>
      <c r="D821" t="s">
        <v>1678</v>
      </c>
      <c r="E821" t="s">
        <v>395</v>
      </c>
      <c r="F821" t="s">
        <v>951</v>
      </c>
      <c r="G821">
        <v>3</v>
      </c>
      <c r="H821">
        <v>344.73</v>
      </c>
      <c r="I821">
        <v>0</v>
      </c>
      <c r="J821">
        <v>0</v>
      </c>
      <c r="K821">
        <v>1034.19</v>
      </c>
      <c r="L821">
        <v>798.3</v>
      </c>
      <c r="M821">
        <v>235.89</v>
      </c>
      <c r="N821" t="s">
        <v>40</v>
      </c>
      <c r="O821" t="s">
        <v>24</v>
      </c>
      <c r="P821" t="s">
        <v>55</v>
      </c>
      <c r="Q821">
        <v>0.45277777777777778</v>
      </c>
      <c r="R821" t="s">
        <v>49</v>
      </c>
      <c r="S821" t="s">
        <v>4699</v>
      </c>
      <c r="T821" t="s">
        <v>4672</v>
      </c>
      <c r="U821">
        <v>342.27</v>
      </c>
      <c r="V821" t="s">
        <v>5210</v>
      </c>
      <c r="W821" t="s">
        <v>4958</v>
      </c>
      <c r="X821" t="s">
        <v>5261</v>
      </c>
      <c r="Y821" t="s">
        <v>4970</v>
      </c>
      <c r="Z821" t="s">
        <v>5262</v>
      </c>
      <c r="AA821" t="s">
        <v>5060</v>
      </c>
      <c r="AB821">
        <f>YEAR(Sales_Trans_2[[#This Row],[Transaction_Date]])</f>
        <v>2025</v>
      </c>
      <c r="AC821" t="str">
        <f>TEXT(Sales_Trans_2[[#This Row],[Transaction_Date]],"mmm")</f>
        <v>Aug</v>
      </c>
      <c r="AD821">
        <f>MONTH(Sales_Trans_2[[#This Row],[Transaction_Date]])</f>
        <v>8</v>
      </c>
      <c r="AE821" s="19">
        <f>IFERROR(Sales_Trans_2[[#This Row],[Profit]]/Sales_Trans_2[[#This Row],[Sales_Amount]],0)</f>
        <v>0.22809154990862412</v>
      </c>
      <c r="AF821" s="20" t="str">
        <f>IF(Sales_Trans_2[[#This Row],[Discount_Pct]]=0,"0%",
IF(Sales_Trans_2[[#This Row],[Discount_Pct]]&lt;=5,"1-5%",
IF(Sales_Trans_2[[#This Row],[Discount_Pct]]&lt;=10,"6-10%",
IF(Sales_Trans_2[[#This Row],[Discount_Pct]]&lt;=15,"11-15%","&gt;15%"))))</f>
        <v>0%</v>
      </c>
    </row>
    <row r="822" spans="1:32" x14ac:dyDescent="0.25">
      <c r="A822" t="s">
        <v>749</v>
      </c>
      <c r="B822" s="10">
        <v>45999</v>
      </c>
      <c r="C822" t="s">
        <v>750</v>
      </c>
      <c r="D822" t="s">
        <v>751</v>
      </c>
      <c r="E822" t="s">
        <v>165</v>
      </c>
      <c r="F822" t="s">
        <v>166</v>
      </c>
      <c r="G822">
        <v>7</v>
      </c>
      <c r="H822">
        <v>162.44999999999999</v>
      </c>
      <c r="I822">
        <v>0</v>
      </c>
      <c r="J822">
        <v>0</v>
      </c>
      <c r="K822">
        <v>1137.1500000000001</v>
      </c>
      <c r="L822">
        <v>892.36</v>
      </c>
      <c r="M822">
        <v>244.79</v>
      </c>
      <c r="N822" t="s">
        <v>68</v>
      </c>
      <c r="O822" t="s">
        <v>24</v>
      </c>
      <c r="P822" t="s">
        <v>55</v>
      </c>
      <c r="Q822">
        <v>0.69513888888888886</v>
      </c>
      <c r="R822" t="s">
        <v>49</v>
      </c>
      <c r="S822" t="s">
        <v>4740</v>
      </c>
      <c r="T822" t="s">
        <v>4729</v>
      </c>
      <c r="U822">
        <v>144.03</v>
      </c>
      <c r="V822" t="s">
        <v>5527</v>
      </c>
      <c r="W822" t="s">
        <v>4958</v>
      </c>
      <c r="Y822" t="s">
        <v>4966</v>
      </c>
      <c r="Z822" t="s">
        <v>5162</v>
      </c>
      <c r="AA822" t="s">
        <v>5163</v>
      </c>
      <c r="AB822">
        <f>YEAR(Sales_Trans_2[[#This Row],[Transaction_Date]])</f>
        <v>2025</v>
      </c>
      <c r="AC822" t="str">
        <f>TEXT(Sales_Trans_2[[#This Row],[Transaction_Date]],"mmm")</f>
        <v>Dec</v>
      </c>
      <c r="AD822">
        <f>MONTH(Sales_Trans_2[[#This Row],[Transaction_Date]])</f>
        <v>12</v>
      </c>
      <c r="AE822" s="19">
        <f>IFERROR(Sales_Trans_2[[#This Row],[Profit]]/Sales_Trans_2[[#This Row],[Sales_Amount]],0)</f>
        <v>0.21526623576485071</v>
      </c>
      <c r="AF822" s="20" t="str">
        <f>IF(Sales_Trans_2[[#This Row],[Discount_Pct]]=0,"0%",
IF(Sales_Trans_2[[#This Row],[Discount_Pct]]&lt;=5,"1-5%",
IF(Sales_Trans_2[[#This Row],[Discount_Pct]]&lt;=10,"6-10%",
IF(Sales_Trans_2[[#This Row],[Discount_Pct]]&lt;=15,"11-15%","&gt;15%"))))</f>
        <v>0%</v>
      </c>
    </row>
    <row r="823" spans="1:32" x14ac:dyDescent="0.25">
      <c r="A823" t="s">
        <v>2398</v>
      </c>
      <c r="B823" s="10">
        <v>45846</v>
      </c>
      <c r="C823" t="s">
        <v>2399</v>
      </c>
      <c r="D823" t="s">
        <v>539</v>
      </c>
      <c r="E823" t="s">
        <v>519</v>
      </c>
      <c r="F823" t="s">
        <v>2318</v>
      </c>
      <c r="G823">
        <v>5</v>
      </c>
      <c r="H823">
        <v>251.73</v>
      </c>
      <c r="I823">
        <v>0</v>
      </c>
      <c r="J823">
        <v>0</v>
      </c>
      <c r="K823">
        <v>1258.6500000000001</v>
      </c>
      <c r="L823">
        <v>1052.5999999999999</v>
      </c>
      <c r="M823">
        <v>206.05</v>
      </c>
      <c r="N823" t="s">
        <v>40</v>
      </c>
      <c r="O823" t="s">
        <v>24</v>
      </c>
      <c r="P823" t="s">
        <v>55</v>
      </c>
      <c r="Q823">
        <v>0.84305555555555556</v>
      </c>
      <c r="R823" t="s">
        <v>49</v>
      </c>
      <c r="S823" t="s">
        <v>4878</v>
      </c>
      <c r="T823" t="s">
        <v>4864</v>
      </c>
      <c r="U823">
        <v>251.73</v>
      </c>
      <c r="V823" t="s">
        <v>5959</v>
      </c>
      <c r="W823" t="s">
        <v>4968</v>
      </c>
      <c r="X823" t="s">
        <v>5225</v>
      </c>
      <c r="Y823" t="s">
        <v>5011</v>
      </c>
      <c r="Z823" t="s">
        <v>5242</v>
      </c>
      <c r="AA823" t="s">
        <v>5060</v>
      </c>
      <c r="AB823">
        <f>YEAR(Sales_Trans_2[[#This Row],[Transaction_Date]])</f>
        <v>2025</v>
      </c>
      <c r="AC823" t="str">
        <f>TEXT(Sales_Trans_2[[#This Row],[Transaction_Date]],"mmm")</f>
        <v>Jul</v>
      </c>
      <c r="AD823">
        <f>MONTH(Sales_Trans_2[[#This Row],[Transaction_Date]])</f>
        <v>7</v>
      </c>
      <c r="AE823" s="19">
        <f>IFERROR(Sales_Trans_2[[#This Row],[Profit]]/Sales_Trans_2[[#This Row],[Sales_Amount]],0)</f>
        <v>0.16370714654590235</v>
      </c>
      <c r="AF823" s="20" t="str">
        <f>IF(Sales_Trans_2[[#This Row],[Discount_Pct]]=0,"0%",
IF(Sales_Trans_2[[#This Row],[Discount_Pct]]&lt;=5,"1-5%",
IF(Sales_Trans_2[[#This Row],[Discount_Pct]]&lt;=10,"6-10%",
IF(Sales_Trans_2[[#This Row],[Discount_Pct]]&lt;=15,"11-15%","&gt;15%"))))</f>
        <v>0%</v>
      </c>
    </row>
    <row r="824" spans="1:32" x14ac:dyDescent="0.25">
      <c r="A824" t="s">
        <v>1542</v>
      </c>
      <c r="B824" s="10">
        <v>45665</v>
      </c>
      <c r="C824" t="s">
        <v>739</v>
      </c>
      <c r="D824" t="s">
        <v>365</v>
      </c>
      <c r="E824" t="s">
        <v>1471</v>
      </c>
      <c r="F824" t="s">
        <v>1472</v>
      </c>
      <c r="G824">
        <v>2</v>
      </c>
      <c r="H824">
        <v>459.58</v>
      </c>
      <c r="I824">
        <v>0</v>
      </c>
      <c r="J824">
        <v>0</v>
      </c>
      <c r="K824">
        <v>919.16</v>
      </c>
      <c r="L824">
        <v>773.78</v>
      </c>
      <c r="M824">
        <v>145.38</v>
      </c>
      <c r="N824" t="s">
        <v>4971</v>
      </c>
      <c r="O824" t="s">
        <v>24</v>
      </c>
      <c r="P824" t="s">
        <v>55</v>
      </c>
      <c r="Q824">
        <v>0.58958333333333335</v>
      </c>
      <c r="R824" t="s">
        <v>49</v>
      </c>
      <c r="S824" t="s">
        <v>4680</v>
      </c>
      <c r="T824" t="s">
        <v>4672</v>
      </c>
      <c r="U824">
        <v>459.58</v>
      </c>
      <c r="V824" t="s">
        <v>5637</v>
      </c>
      <c r="W824" t="s">
        <v>4968</v>
      </c>
      <c r="X824" t="s">
        <v>5294</v>
      </c>
      <c r="Y824" t="s">
        <v>4966</v>
      </c>
      <c r="Z824" t="s">
        <v>5295</v>
      </c>
      <c r="AA824" t="s">
        <v>5060</v>
      </c>
      <c r="AB824">
        <f>YEAR(Sales_Trans_2[[#This Row],[Transaction_Date]])</f>
        <v>2025</v>
      </c>
      <c r="AC824" t="str">
        <f>TEXT(Sales_Trans_2[[#This Row],[Transaction_Date]],"mmm")</f>
        <v>Jan</v>
      </c>
      <c r="AD824">
        <f>MONTH(Sales_Trans_2[[#This Row],[Transaction_Date]])</f>
        <v>1</v>
      </c>
      <c r="AE824" s="19">
        <f>IFERROR(Sales_Trans_2[[#This Row],[Profit]]/Sales_Trans_2[[#This Row],[Sales_Amount]],0)</f>
        <v>0.1581661517037295</v>
      </c>
      <c r="AF824" s="20" t="str">
        <f>IF(Sales_Trans_2[[#This Row],[Discount_Pct]]=0,"0%",
IF(Sales_Trans_2[[#This Row],[Discount_Pct]]&lt;=5,"1-5%",
IF(Sales_Trans_2[[#This Row],[Discount_Pct]]&lt;=10,"6-10%",
IF(Sales_Trans_2[[#This Row],[Discount_Pct]]&lt;=15,"11-15%","&gt;15%"))))</f>
        <v>0%</v>
      </c>
    </row>
    <row r="825" spans="1:32" x14ac:dyDescent="0.25">
      <c r="A825" t="s">
        <v>2443</v>
      </c>
      <c r="B825" s="10">
        <v>45937</v>
      </c>
      <c r="C825" t="s">
        <v>1206</v>
      </c>
      <c r="D825" t="s">
        <v>765</v>
      </c>
      <c r="E825" t="s">
        <v>1081</v>
      </c>
      <c r="F825" t="s">
        <v>1082</v>
      </c>
      <c r="G825">
        <v>3</v>
      </c>
      <c r="H825">
        <v>340.25</v>
      </c>
      <c r="I825">
        <v>0</v>
      </c>
      <c r="J825">
        <v>0</v>
      </c>
      <c r="K825">
        <v>1020.75</v>
      </c>
      <c r="L825">
        <v>791.55</v>
      </c>
      <c r="M825">
        <v>229.2</v>
      </c>
      <c r="N825" t="s">
        <v>40</v>
      </c>
      <c r="O825" t="s">
        <v>24</v>
      </c>
      <c r="P825" t="s">
        <v>55</v>
      </c>
      <c r="Q825">
        <v>0.75208333333333333</v>
      </c>
      <c r="R825" t="s">
        <v>49</v>
      </c>
      <c r="S825" t="s">
        <v>4811</v>
      </c>
      <c r="T825" t="s">
        <v>4805</v>
      </c>
      <c r="U825">
        <v>340.25</v>
      </c>
      <c r="V825" t="s">
        <v>5422</v>
      </c>
      <c r="W825" t="s">
        <v>4968</v>
      </c>
      <c r="X825" t="s">
        <v>5597</v>
      </c>
      <c r="Y825" t="s">
        <v>5011</v>
      </c>
      <c r="Z825" t="s">
        <v>5598</v>
      </c>
      <c r="AA825" t="s">
        <v>4992</v>
      </c>
      <c r="AB825">
        <f>YEAR(Sales_Trans_2[[#This Row],[Transaction_Date]])</f>
        <v>2025</v>
      </c>
      <c r="AC825" t="str">
        <f>TEXT(Sales_Trans_2[[#This Row],[Transaction_Date]],"mmm")</f>
        <v>Oct</v>
      </c>
      <c r="AD825">
        <f>MONTH(Sales_Trans_2[[#This Row],[Transaction_Date]])</f>
        <v>10</v>
      </c>
      <c r="AE825" s="19">
        <f>IFERROR(Sales_Trans_2[[#This Row],[Profit]]/Sales_Trans_2[[#This Row],[Sales_Amount]],0)</f>
        <v>0.22454077883908891</v>
      </c>
      <c r="AF825" s="20" t="str">
        <f>IF(Sales_Trans_2[[#This Row],[Discount_Pct]]=0,"0%",
IF(Sales_Trans_2[[#This Row],[Discount_Pct]]&lt;=5,"1-5%",
IF(Sales_Trans_2[[#This Row],[Discount_Pct]]&lt;=10,"6-10%",
IF(Sales_Trans_2[[#This Row],[Discount_Pct]]&lt;=15,"11-15%","&gt;15%"))))</f>
        <v>0%</v>
      </c>
    </row>
    <row r="826" spans="1:32" x14ac:dyDescent="0.25">
      <c r="A826" t="s">
        <v>3762</v>
      </c>
      <c r="B826" s="10">
        <v>45876</v>
      </c>
      <c r="C826" t="s">
        <v>604</v>
      </c>
      <c r="D826" t="s">
        <v>812</v>
      </c>
      <c r="E826" t="s">
        <v>1398</v>
      </c>
      <c r="G826">
        <v>8</v>
      </c>
      <c r="H826">
        <v>561.87</v>
      </c>
      <c r="I826">
        <v>0</v>
      </c>
      <c r="J826">
        <v>0</v>
      </c>
      <c r="K826">
        <v>4494.96</v>
      </c>
      <c r="L826">
        <v>3033.52</v>
      </c>
      <c r="M826">
        <v>1461.44</v>
      </c>
      <c r="N826" t="s">
        <v>133</v>
      </c>
      <c r="O826" t="s">
        <v>24</v>
      </c>
      <c r="P826" t="s">
        <v>55</v>
      </c>
      <c r="Q826">
        <v>0.83611111111111114</v>
      </c>
      <c r="R826" t="s">
        <v>49</v>
      </c>
      <c r="S826" t="s">
        <v>4770</v>
      </c>
      <c r="T826" t="s">
        <v>4752</v>
      </c>
      <c r="U826">
        <v>530.16</v>
      </c>
      <c r="V826" t="s">
        <v>5362</v>
      </c>
      <c r="W826" t="s">
        <v>4958</v>
      </c>
      <c r="Z826" t="s">
        <v>5256</v>
      </c>
      <c r="AA826" t="s">
        <v>5060</v>
      </c>
      <c r="AB826">
        <f>YEAR(Sales_Trans_2[[#This Row],[Transaction_Date]])</f>
        <v>2025</v>
      </c>
      <c r="AC826" t="str">
        <f>TEXT(Sales_Trans_2[[#This Row],[Transaction_Date]],"mmm")</f>
        <v>Aug</v>
      </c>
      <c r="AD826">
        <f>MONTH(Sales_Trans_2[[#This Row],[Transaction_Date]])</f>
        <v>8</v>
      </c>
      <c r="AE826" s="19">
        <f>IFERROR(Sales_Trans_2[[#This Row],[Profit]]/Sales_Trans_2[[#This Row],[Sales_Amount]],0)</f>
        <v>0.3251285884635236</v>
      </c>
      <c r="AF826" s="20" t="str">
        <f>IF(Sales_Trans_2[[#This Row],[Discount_Pct]]=0,"0%",
IF(Sales_Trans_2[[#This Row],[Discount_Pct]]&lt;=5,"1-5%",
IF(Sales_Trans_2[[#This Row],[Discount_Pct]]&lt;=10,"6-10%",
IF(Sales_Trans_2[[#This Row],[Discount_Pct]]&lt;=15,"11-15%","&gt;15%"))))</f>
        <v>0%</v>
      </c>
    </row>
    <row r="827" spans="1:32" x14ac:dyDescent="0.25">
      <c r="A827" t="s">
        <v>3906</v>
      </c>
      <c r="B827" s="10">
        <v>45836</v>
      </c>
      <c r="C827" t="s">
        <v>1545</v>
      </c>
      <c r="D827" t="s">
        <v>566</v>
      </c>
      <c r="E827" t="s">
        <v>1905</v>
      </c>
      <c r="F827" t="s">
        <v>682</v>
      </c>
      <c r="G827">
        <v>3</v>
      </c>
      <c r="H827">
        <v>328.59</v>
      </c>
      <c r="I827">
        <v>0</v>
      </c>
      <c r="J827">
        <v>0</v>
      </c>
      <c r="K827">
        <v>1133.6400000000001</v>
      </c>
      <c r="L827">
        <v>766.47</v>
      </c>
      <c r="M827">
        <v>367.17</v>
      </c>
      <c r="N827" t="s">
        <v>47</v>
      </c>
      <c r="O827" t="s">
        <v>24</v>
      </c>
      <c r="P827" t="s">
        <v>55</v>
      </c>
      <c r="Q827">
        <v>0.90069444444444446</v>
      </c>
      <c r="R827" t="s">
        <v>27</v>
      </c>
      <c r="S827" t="s">
        <v>4767</v>
      </c>
      <c r="T827" t="s">
        <v>4752</v>
      </c>
      <c r="U827">
        <v>328.59</v>
      </c>
      <c r="V827" t="s">
        <v>5515</v>
      </c>
      <c r="W827" t="s">
        <v>4964</v>
      </c>
      <c r="X827" t="s">
        <v>5483</v>
      </c>
      <c r="Y827" t="s">
        <v>4960</v>
      </c>
      <c r="Z827" t="s">
        <v>5249</v>
      </c>
      <c r="AA827" t="s">
        <v>5060</v>
      </c>
      <c r="AB827">
        <f>YEAR(Sales_Trans_2[[#This Row],[Transaction_Date]])</f>
        <v>2025</v>
      </c>
      <c r="AC827" t="str">
        <f>TEXT(Sales_Trans_2[[#This Row],[Transaction_Date]],"mmm")</f>
        <v>Jun</v>
      </c>
      <c r="AD827">
        <f>MONTH(Sales_Trans_2[[#This Row],[Transaction_Date]])</f>
        <v>6</v>
      </c>
      <c r="AE827" s="19">
        <f>IFERROR(Sales_Trans_2[[#This Row],[Profit]]/Sales_Trans_2[[#This Row],[Sales_Amount]],0)</f>
        <v>0.32388588970043397</v>
      </c>
      <c r="AF827" s="20" t="str">
        <f>IF(Sales_Trans_2[[#This Row],[Discount_Pct]]=0,"0%",
IF(Sales_Trans_2[[#This Row],[Discount_Pct]]&lt;=5,"1-5%",
IF(Sales_Trans_2[[#This Row],[Discount_Pct]]&lt;=10,"6-10%",
IF(Sales_Trans_2[[#This Row],[Discount_Pct]]&lt;=15,"11-15%","&gt;15%"))))</f>
        <v>0%</v>
      </c>
    </row>
    <row r="828" spans="1:32" x14ac:dyDescent="0.25">
      <c r="A828" t="s">
        <v>1944</v>
      </c>
      <c r="B828" s="10">
        <v>45834</v>
      </c>
      <c r="C828" t="s">
        <v>1945</v>
      </c>
      <c r="D828" t="s">
        <v>1658</v>
      </c>
      <c r="E828" t="s">
        <v>653</v>
      </c>
      <c r="F828" t="s">
        <v>654</v>
      </c>
      <c r="G828">
        <v>5</v>
      </c>
      <c r="H828">
        <v>249.15</v>
      </c>
      <c r="I828">
        <v>0</v>
      </c>
      <c r="J828">
        <v>0</v>
      </c>
      <c r="K828">
        <v>1245.75</v>
      </c>
      <c r="L828">
        <v>944.9</v>
      </c>
      <c r="M828">
        <v>300.85000000000002</v>
      </c>
      <c r="N828" t="s">
        <v>68</v>
      </c>
      <c r="O828" t="s">
        <v>345</v>
      </c>
      <c r="P828" t="s">
        <v>55</v>
      </c>
      <c r="Q828">
        <v>0.61458333333333337</v>
      </c>
      <c r="R828" t="s">
        <v>49</v>
      </c>
      <c r="S828" t="s">
        <v>4804</v>
      </c>
      <c r="T828" t="s">
        <v>4805</v>
      </c>
      <c r="U828">
        <v>233.47</v>
      </c>
      <c r="V828" t="s">
        <v>5734</v>
      </c>
      <c r="W828" t="s">
        <v>4958</v>
      </c>
      <c r="X828" t="s">
        <v>5028</v>
      </c>
      <c r="Y828" t="s">
        <v>4960</v>
      </c>
      <c r="Z828" t="s">
        <v>5451</v>
      </c>
      <c r="AA828" t="s">
        <v>4992</v>
      </c>
      <c r="AB828">
        <f>YEAR(Sales_Trans_2[[#This Row],[Transaction_Date]])</f>
        <v>2025</v>
      </c>
      <c r="AC828" t="str">
        <f>TEXT(Sales_Trans_2[[#This Row],[Transaction_Date]],"mmm")</f>
        <v>Jun</v>
      </c>
      <c r="AD828">
        <f>MONTH(Sales_Trans_2[[#This Row],[Transaction_Date]])</f>
        <v>6</v>
      </c>
      <c r="AE828" s="19">
        <f>IFERROR(Sales_Trans_2[[#This Row],[Profit]]/Sales_Trans_2[[#This Row],[Sales_Amount]],0)</f>
        <v>0.24150110375275941</v>
      </c>
      <c r="AF828" s="20" t="str">
        <f>IF(Sales_Trans_2[[#This Row],[Discount_Pct]]=0,"0%",
IF(Sales_Trans_2[[#This Row],[Discount_Pct]]&lt;=5,"1-5%",
IF(Sales_Trans_2[[#This Row],[Discount_Pct]]&lt;=10,"6-10%",
IF(Sales_Trans_2[[#This Row],[Discount_Pct]]&lt;=15,"11-15%","&gt;15%"))))</f>
        <v>0%</v>
      </c>
    </row>
    <row r="829" spans="1:32" x14ac:dyDescent="0.25">
      <c r="A829" t="s">
        <v>3300</v>
      </c>
      <c r="B829" s="10">
        <v>45834</v>
      </c>
      <c r="C829" t="s">
        <v>1920</v>
      </c>
      <c r="D829" t="s">
        <v>2085</v>
      </c>
      <c r="E829" t="s">
        <v>1893</v>
      </c>
      <c r="F829" t="s">
        <v>2601</v>
      </c>
      <c r="G829">
        <v>4</v>
      </c>
      <c r="H829">
        <v>392.77</v>
      </c>
      <c r="I829">
        <v>0</v>
      </c>
      <c r="J829">
        <v>0</v>
      </c>
      <c r="K829">
        <v>1571.08</v>
      </c>
      <c r="L829">
        <v>1276.2</v>
      </c>
      <c r="M829">
        <v>294.88</v>
      </c>
      <c r="N829" t="s">
        <v>23</v>
      </c>
      <c r="O829" t="s">
        <v>24</v>
      </c>
      <c r="P829" t="s">
        <v>55</v>
      </c>
      <c r="Q829">
        <v>0.49861111111111112</v>
      </c>
      <c r="R829" t="s">
        <v>49</v>
      </c>
      <c r="S829" t="s">
        <v>4670</v>
      </c>
      <c r="T829" t="s">
        <v>4805</v>
      </c>
      <c r="U829">
        <v>392.68</v>
      </c>
      <c r="V829" t="s">
        <v>5619</v>
      </c>
      <c r="W829" t="s">
        <v>4958</v>
      </c>
      <c r="X829" t="s">
        <v>5286</v>
      </c>
      <c r="Y829" t="s">
        <v>4966</v>
      </c>
      <c r="Z829" t="s">
        <v>5269</v>
      </c>
      <c r="AA829" t="s">
        <v>4992</v>
      </c>
      <c r="AB829">
        <f>YEAR(Sales_Trans_2[[#This Row],[Transaction_Date]])</f>
        <v>2025</v>
      </c>
      <c r="AC829" t="str">
        <f>TEXT(Sales_Trans_2[[#This Row],[Transaction_Date]],"mmm")</f>
        <v>Jun</v>
      </c>
      <c r="AD829">
        <f>MONTH(Sales_Trans_2[[#This Row],[Transaction_Date]])</f>
        <v>6</v>
      </c>
      <c r="AE829" s="19">
        <f>IFERROR(Sales_Trans_2[[#This Row],[Profit]]/Sales_Trans_2[[#This Row],[Sales_Amount]],0)</f>
        <v>0.18769254270947375</v>
      </c>
      <c r="AF829" s="20" t="str">
        <f>IF(Sales_Trans_2[[#This Row],[Discount_Pct]]=0,"0%",
IF(Sales_Trans_2[[#This Row],[Discount_Pct]]&lt;=5,"1-5%",
IF(Sales_Trans_2[[#This Row],[Discount_Pct]]&lt;=10,"6-10%",
IF(Sales_Trans_2[[#This Row],[Discount_Pct]]&lt;=15,"11-15%","&gt;15%"))))</f>
        <v>0%</v>
      </c>
    </row>
    <row r="830" spans="1:32" x14ac:dyDescent="0.25">
      <c r="A830" t="s">
        <v>3361</v>
      </c>
      <c r="B830" s="10">
        <v>45833</v>
      </c>
      <c r="C830" t="s">
        <v>1441</v>
      </c>
      <c r="D830" t="s">
        <v>708</v>
      </c>
      <c r="E830" t="s">
        <v>315</v>
      </c>
      <c r="F830" t="s">
        <v>172</v>
      </c>
      <c r="G830">
        <v>3</v>
      </c>
      <c r="H830">
        <v>489.43</v>
      </c>
      <c r="I830">
        <v>0</v>
      </c>
      <c r="J830">
        <v>0</v>
      </c>
      <c r="K830">
        <v>1468.29</v>
      </c>
      <c r="L830">
        <v>1031.67</v>
      </c>
      <c r="M830">
        <v>436.62</v>
      </c>
      <c r="N830" t="s">
        <v>47</v>
      </c>
      <c r="O830" t="s">
        <v>24</v>
      </c>
      <c r="P830" t="s">
        <v>55</v>
      </c>
      <c r="Q830">
        <v>0.84444444444444444</v>
      </c>
      <c r="R830" t="s">
        <v>49</v>
      </c>
      <c r="S830" t="s">
        <v>4751</v>
      </c>
      <c r="T830" t="s">
        <v>4752</v>
      </c>
      <c r="U830">
        <v>474.19</v>
      </c>
      <c r="V830" t="s">
        <v>5092</v>
      </c>
      <c r="W830" t="s">
        <v>4958</v>
      </c>
      <c r="X830" t="s">
        <v>5737</v>
      </c>
      <c r="Y830" t="s">
        <v>4960</v>
      </c>
      <c r="Z830" t="s">
        <v>5257</v>
      </c>
      <c r="AA830" t="s">
        <v>4992</v>
      </c>
      <c r="AB830">
        <f>YEAR(Sales_Trans_2[[#This Row],[Transaction_Date]])</f>
        <v>2025</v>
      </c>
      <c r="AC830" t="str">
        <f>TEXT(Sales_Trans_2[[#This Row],[Transaction_Date]],"mmm")</f>
        <v>Jun</v>
      </c>
      <c r="AD830">
        <f>MONTH(Sales_Trans_2[[#This Row],[Transaction_Date]])</f>
        <v>6</v>
      </c>
      <c r="AE830" s="19">
        <f>IFERROR(Sales_Trans_2[[#This Row],[Profit]]/Sales_Trans_2[[#This Row],[Sales_Amount]],0)</f>
        <v>0.29736632409128988</v>
      </c>
      <c r="AF830" s="20" t="str">
        <f>IF(Sales_Trans_2[[#This Row],[Discount_Pct]]=0,"0%",
IF(Sales_Trans_2[[#This Row],[Discount_Pct]]&lt;=5,"1-5%",
IF(Sales_Trans_2[[#This Row],[Discount_Pct]]&lt;=10,"6-10%",
IF(Sales_Trans_2[[#This Row],[Discount_Pct]]&lt;=15,"11-15%","&gt;15%"))))</f>
        <v>0%</v>
      </c>
    </row>
    <row r="831" spans="1:32" x14ac:dyDescent="0.25">
      <c r="A831" t="s">
        <v>4229</v>
      </c>
      <c r="B831" s="10">
        <v>45830</v>
      </c>
      <c r="C831" t="s">
        <v>43</v>
      </c>
      <c r="D831" t="s">
        <v>459</v>
      </c>
      <c r="E831" t="s">
        <v>840</v>
      </c>
      <c r="F831" t="s">
        <v>841</v>
      </c>
      <c r="G831">
        <v>5</v>
      </c>
      <c r="H831">
        <v>71.290000000000006</v>
      </c>
      <c r="I831">
        <v>0</v>
      </c>
      <c r="J831">
        <v>0</v>
      </c>
      <c r="K831">
        <v>409.92</v>
      </c>
      <c r="L831">
        <v>296.85000000000002</v>
      </c>
      <c r="M831">
        <v>113.07</v>
      </c>
      <c r="N831" t="s">
        <v>47</v>
      </c>
      <c r="O831" t="s">
        <v>24</v>
      </c>
      <c r="P831" t="s">
        <v>55</v>
      </c>
      <c r="Q831">
        <v>0.54097222222222219</v>
      </c>
      <c r="R831" t="s">
        <v>27</v>
      </c>
      <c r="S831" t="s">
        <v>4838</v>
      </c>
      <c r="T831" t="s">
        <v>4828</v>
      </c>
      <c r="U831">
        <v>71.290000000000006</v>
      </c>
      <c r="V831" t="s">
        <v>5898</v>
      </c>
      <c r="W831" t="s">
        <v>4968</v>
      </c>
      <c r="X831" t="s">
        <v>5299</v>
      </c>
      <c r="Y831" t="s">
        <v>4977</v>
      </c>
      <c r="Z831" t="s">
        <v>5300</v>
      </c>
      <c r="AA831" t="s">
        <v>5060</v>
      </c>
      <c r="AB831">
        <f>YEAR(Sales_Trans_2[[#This Row],[Transaction_Date]])</f>
        <v>2025</v>
      </c>
      <c r="AC831" t="str">
        <f>TEXT(Sales_Trans_2[[#This Row],[Transaction_Date]],"mmm")</f>
        <v>Jun</v>
      </c>
      <c r="AD831">
        <f>MONTH(Sales_Trans_2[[#This Row],[Transaction_Date]])</f>
        <v>6</v>
      </c>
      <c r="AE831" s="19">
        <f>IFERROR(Sales_Trans_2[[#This Row],[Profit]]/Sales_Trans_2[[#This Row],[Sales_Amount]],0)</f>
        <v>0.27583430913348944</v>
      </c>
      <c r="AF831" s="20" t="str">
        <f>IF(Sales_Trans_2[[#This Row],[Discount_Pct]]=0,"0%",
IF(Sales_Trans_2[[#This Row],[Discount_Pct]]&lt;=5,"1-5%",
IF(Sales_Trans_2[[#This Row],[Discount_Pct]]&lt;=10,"6-10%",
IF(Sales_Trans_2[[#This Row],[Discount_Pct]]&lt;=15,"11-15%","&gt;15%"))))</f>
        <v>0%</v>
      </c>
    </row>
    <row r="832" spans="1:32" x14ac:dyDescent="0.25">
      <c r="A832" t="s">
        <v>3327</v>
      </c>
      <c r="B832" s="10">
        <v>45826</v>
      </c>
      <c r="C832" t="s">
        <v>2691</v>
      </c>
      <c r="D832" t="s">
        <v>141</v>
      </c>
      <c r="E832" t="s">
        <v>270</v>
      </c>
      <c r="F832" t="s">
        <v>271</v>
      </c>
      <c r="G832">
        <v>1</v>
      </c>
      <c r="H832">
        <v>437.49</v>
      </c>
      <c r="I832">
        <v>0</v>
      </c>
      <c r="J832">
        <v>0</v>
      </c>
      <c r="K832">
        <v>437.49</v>
      </c>
      <c r="L832">
        <v>265.44</v>
      </c>
      <c r="M832">
        <v>172.05</v>
      </c>
      <c r="N832" t="s">
        <v>4971</v>
      </c>
      <c r="O832" t="s">
        <v>24</v>
      </c>
      <c r="P832" t="s">
        <v>55</v>
      </c>
      <c r="Q832">
        <v>0.52430555555555558</v>
      </c>
      <c r="R832" t="s">
        <v>49</v>
      </c>
      <c r="S832" t="s">
        <v>4658</v>
      </c>
      <c r="T832" t="s">
        <v>4636</v>
      </c>
      <c r="U832">
        <v>437.49</v>
      </c>
      <c r="V832" t="s">
        <v>5788</v>
      </c>
      <c r="W832" t="s">
        <v>4964</v>
      </c>
      <c r="X832" t="s">
        <v>5600</v>
      </c>
      <c r="Y832" t="s">
        <v>4970</v>
      </c>
      <c r="Z832" t="s">
        <v>5280</v>
      </c>
      <c r="AA832" t="s">
        <v>5060</v>
      </c>
      <c r="AB832">
        <f>YEAR(Sales_Trans_2[[#This Row],[Transaction_Date]])</f>
        <v>2025</v>
      </c>
      <c r="AC832" t="str">
        <f>TEXT(Sales_Trans_2[[#This Row],[Transaction_Date]],"mmm")</f>
        <v>Jun</v>
      </c>
      <c r="AD832">
        <f>MONTH(Sales_Trans_2[[#This Row],[Transaction_Date]])</f>
        <v>6</v>
      </c>
      <c r="AE832" s="19">
        <f>IFERROR(Sales_Trans_2[[#This Row],[Profit]]/Sales_Trans_2[[#This Row],[Sales_Amount]],0)</f>
        <v>0.39326613179729825</v>
      </c>
      <c r="AF832" s="20" t="str">
        <f>IF(Sales_Trans_2[[#This Row],[Discount_Pct]]=0,"0%",
IF(Sales_Trans_2[[#This Row],[Discount_Pct]]&lt;=5,"1-5%",
IF(Sales_Trans_2[[#This Row],[Discount_Pct]]&lt;=10,"6-10%",
IF(Sales_Trans_2[[#This Row],[Discount_Pct]]&lt;=15,"11-15%","&gt;15%"))))</f>
        <v>0%</v>
      </c>
    </row>
    <row r="833" spans="1:32" x14ac:dyDescent="0.25">
      <c r="A833" t="s">
        <v>4211</v>
      </c>
      <c r="B833" s="10">
        <v>45826</v>
      </c>
      <c r="C833" t="s">
        <v>993</v>
      </c>
      <c r="D833" t="s">
        <v>176</v>
      </c>
      <c r="E833" t="s">
        <v>1162</v>
      </c>
      <c r="F833" t="s">
        <v>115</v>
      </c>
      <c r="G833">
        <v>7</v>
      </c>
      <c r="H833">
        <v>399.42</v>
      </c>
      <c r="I833">
        <v>0</v>
      </c>
      <c r="J833">
        <v>0</v>
      </c>
      <c r="K833">
        <v>2795.94</v>
      </c>
      <c r="L833">
        <v>2123.87</v>
      </c>
      <c r="M833">
        <v>672.07</v>
      </c>
      <c r="N833" t="s">
        <v>47</v>
      </c>
      <c r="O833" t="s">
        <v>24</v>
      </c>
      <c r="P833" t="s">
        <v>55</v>
      </c>
      <c r="Q833">
        <v>0.45694444444444443</v>
      </c>
      <c r="R833" t="s">
        <v>49</v>
      </c>
      <c r="S833" t="s">
        <v>4860</v>
      </c>
      <c r="T833" t="s">
        <v>4847</v>
      </c>
      <c r="U833">
        <v>355.64</v>
      </c>
      <c r="V833" t="s">
        <v>5281</v>
      </c>
      <c r="W833" t="s">
        <v>4958</v>
      </c>
      <c r="X833" t="s">
        <v>5523</v>
      </c>
      <c r="Y833" t="s">
        <v>4966</v>
      </c>
      <c r="Z833" t="s">
        <v>5267</v>
      </c>
      <c r="AA833" t="s">
        <v>4992</v>
      </c>
      <c r="AB833">
        <f>YEAR(Sales_Trans_2[[#This Row],[Transaction_Date]])</f>
        <v>2025</v>
      </c>
      <c r="AC833" t="str">
        <f>TEXT(Sales_Trans_2[[#This Row],[Transaction_Date]],"mmm")</f>
        <v>Jun</v>
      </c>
      <c r="AD833">
        <f>MONTH(Sales_Trans_2[[#This Row],[Transaction_Date]])</f>
        <v>6</v>
      </c>
      <c r="AE833" s="19">
        <f>IFERROR(Sales_Trans_2[[#This Row],[Profit]]/Sales_Trans_2[[#This Row],[Sales_Amount]],0)</f>
        <v>0.24037354163537131</v>
      </c>
      <c r="AF833" s="20" t="str">
        <f>IF(Sales_Trans_2[[#This Row],[Discount_Pct]]=0,"0%",
IF(Sales_Trans_2[[#This Row],[Discount_Pct]]&lt;=5,"1-5%",
IF(Sales_Trans_2[[#This Row],[Discount_Pct]]&lt;=10,"6-10%",
IF(Sales_Trans_2[[#This Row],[Discount_Pct]]&lt;=15,"11-15%","&gt;15%"))))</f>
        <v>0%</v>
      </c>
    </row>
    <row r="834" spans="1:32" x14ac:dyDescent="0.25">
      <c r="A834" t="s">
        <v>3490</v>
      </c>
      <c r="B834" s="10">
        <v>45967</v>
      </c>
      <c r="D834" t="s">
        <v>95</v>
      </c>
      <c r="E834" t="s">
        <v>962</v>
      </c>
      <c r="F834" t="s">
        <v>963</v>
      </c>
      <c r="G834">
        <v>3</v>
      </c>
      <c r="H834">
        <v>522.78</v>
      </c>
      <c r="I834">
        <v>0</v>
      </c>
      <c r="J834">
        <v>0</v>
      </c>
      <c r="K834">
        <v>1568.34</v>
      </c>
      <c r="L834">
        <v>1187.6099999999999</v>
      </c>
      <c r="M834">
        <v>380.73</v>
      </c>
      <c r="N834" t="s">
        <v>40</v>
      </c>
      <c r="O834" t="s">
        <v>24</v>
      </c>
      <c r="P834" t="s">
        <v>55</v>
      </c>
      <c r="Q834">
        <v>0.90138888888888891</v>
      </c>
      <c r="R834" t="s">
        <v>49</v>
      </c>
      <c r="S834" t="s">
        <v>4937</v>
      </c>
      <c r="T834" t="s">
        <v>4930</v>
      </c>
      <c r="U834">
        <v>522.78</v>
      </c>
      <c r="X834" t="s">
        <v>5479</v>
      </c>
      <c r="Y834" t="s">
        <v>5011</v>
      </c>
      <c r="Z834" t="s">
        <v>5480</v>
      </c>
      <c r="AA834" t="s">
        <v>5060</v>
      </c>
      <c r="AB834">
        <f>YEAR(Sales_Trans_2[[#This Row],[Transaction_Date]])</f>
        <v>2025</v>
      </c>
      <c r="AC834" t="str">
        <f>TEXT(Sales_Trans_2[[#This Row],[Transaction_Date]],"mmm")</f>
        <v>Nov</v>
      </c>
      <c r="AD834">
        <f>MONTH(Sales_Trans_2[[#This Row],[Transaction_Date]])</f>
        <v>11</v>
      </c>
      <c r="AE834" s="19">
        <f>IFERROR(Sales_Trans_2[[#This Row],[Profit]]/Sales_Trans_2[[#This Row],[Sales_Amount]],0)</f>
        <v>0.24275986074448144</v>
      </c>
      <c r="AF834" s="20" t="str">
        <f>IF(Sales_Trans_2[[#This Row],[Discount_Pct]]=0,"0%",
IF(Sales_Trans_2[[#This Row],[Discount_Pct]]&lt;=5,"1-5%",
IF(Sales_Trans_2[[#This Row],[Discount_Pct]]&lt;=10,"6-10%",
IF(Sales_Trans_2[[#This Row],[Discount_Pct]]&lt;=15,"11-15%","&gt;15%"))))</f>
        <v>0%</v>
      </c>
    </row>
    <row r="835" spans="1:32" x14ac:dyDescent="0.25">
      <c r="A835" t="s">
        <v>2365</v>
      </c>
      <c r="B835" s="10">
        <v>45783</v>
      </c>
      <c r="C835" t="s">
        <v>2366</v>
      </c>
      <c r="D835" t="s">
        <v>170</v>
      </c>
      <c r="E835" t="s">
        <v>589</v>
      </c>
      <c r="F835" t="s">
        <v>590</v>
      </c>
      <c r="G835">
        <v>2</v>
      </c>
      <c r="H835">
        <v>225.45</v>
      </c>
      <c r="I835">
        <v>0</v>
      </c>
      <c r="J835">
        <v>0</v>
      </c>
      <c r="K835">
        <v>450.9</v>
      </c>
      <c r="L835">
        <v>381.8</v>
      </c>
      <c r="M835">
        <v>69.099999999999994</v>
      </c>
      <c r="N835" t="s">
        <v>23</v>
      </c>
      <c r="O835" t="s">
        <v>24</v>
      </c>
      <c r="P835" t="s">
        <v>55</v>
      </c>
      <c r="Q835">
        <v>0.46458333333333335</v>
      </c>
      <c r="R835" t="s">
        <v>49</v>
      </c>
      <c r="S835" t="s">
        <v>4876</v>
      </c>
      <c r="T835" t="s">
        <v>4864</v>
      </c>
      <c r="U835">
        <v>225.45</v>
      </c>
      <c r="V835" t="s">
        <v>5973</v>
      </c>
      <c r="W835" t="s">
        <v>4968</v>
      </c>
      <c r="X835" t="s">
        <v>5638</v>
      </c>
      <c r="Y835" t="s">
        <v>4966</v>
      </c>
      <c r="Z835" t="s">
        <v>5821</v>
      </c>
      <c r="AA835" t="s">
        <v>4992</v>
      </c>
      <c r="AB835">
        <f>YEAR(Sales_Trans_2[[#This Row],[Transaction_Date]])</f>
        <v>2025</v>
      </c>
      <c r="AC835" t="str">
        <f>TEXT(Sales_Trans_2[[#This Row],[Transaction_Date]],"mmm")</f>
        <v>May</v>
      </c>
      <c r="AD835">
        <f>MONTH(Sales_Trans_2[[#This Row],[Transaction_Date]])</f>
        <v>5</v>
      </c>
      <c r="AE835" s="19">
        <f>IFERROR(Sales_Trans_2[[#This Row],[Profit]]/Sales_Trans_2[[#This Row],[Sales_Amount]],0)</f>
        <v>0.15324905744067421</v>
      </c>
      <c r="AF835" s="20" t="str">
        <f>IF(Sales_Trans_2[[#This Row],[Discount_Pct]]=0,"0%",
IF(Sales_Trans_2[[#This Row],[Discount_Pct]]&lt;=5,"1-5%",
IF(Sales_Trans_2[[#This Row],[Discount_Pct]]&lt;=10,"6-10%",
IF(Sales_Trans_2[[#This Row],[Discount_Pct]]&lt;=15,"11-15%","&gt;15%"))))</f>
        <v>0%</v>
      </c>
    </row>
    <row r="836" spans="1:32" x14ac:dyDescent="0.25">
      <c r="A836" t="s">
        <v>2708</v>
      </c>
      <c r="B836" s="10">
        <v>45808</v>
      </c>
      <c r="C836" t="s">
        <v>764</v>
      </c>
      <c r="D836" t="s">
        <v>2391</v>
      </c>
      <c r="E836" t="s">
        <v>1092</v>
      </c>
      <c r="F836" t="s">
        <v>1093</v>
      </c>
      <c r="G836">
        <v>7</v>
      </c>
      <c r="H836">
        <v>158.16999999999999</v>
      </c>
      <c r="I836">
        <v>0</v>
      </c>
      <c r="J836">
        <v>0</v>
      </c>
      <c r="K836">
        <v>1273.27</v>
      </c>
      <c r="L836">
        <v>895.86</v>
      </c>
      <c r="M836">
        <v>377.41</v>
      </c>
      <c r="N836" t="s">
        <v>47</v>
      </c>
      <c r="O836" t="s">
        <v>24</v>
      </c>
      <c r="P836" t="s">
        <v>55</v>
      </c>
      <c r="Q836">
        <v>0.79305555555555551</v>
      </c>
      <c r="R836" t="s">
        <v>27</v>
      </c>
      <c r="S836" t="s">
        <v>4885</v>
      </c>
      <c r="T836" t="s">
        <v>4864</v>
      </c>
      <c r="U836">
        <v>150.04</v>
      </c>
      <c r="V836" t="s">
        <v>5562</v>
      </c>
      <c r="W836" t="s">
        <v>4958</v>
      </c>
      <c r="X836" t="s">
        <v>5152</v>
      </c>
      <c r="Y836" t="s">
        <v>5011</v>
      </c>
      <c r="Z836" t="s">
        <v>5150</v>
      </c>
      <c r="AA836" t="s">
        <v>5060</v>
      </c>
      <c r="AB836">
        <f>YEAR(Sales_Trans_2[[#This Row],[Transaction_Date]])</f>
        <v>2025</v>
      </c>
      <c r="AC836" t="str">
        <f>TEXT(Sales_Trans_2[[#This Row],[Transaction_Date]],"mmm")</f>
        <v>May</v>
      </c>
      <c r="AD836">
        <f>MONTH(Sales_Trans_2[[#This Row],[Transaction_Date]])</f>
        <v>5</v>
      </c>
      <c r="AE836" s="19">
        <f>IFERROR(Sales_Trans_2[[#This Row],[Profit]]/Sales_Trans_2[[#This Row],[Sales_Amount]],0)</f>
        <v>0.29641003086540957</v>
      </c>
      <c r="AF836" s="20" t="str">
        <f>IF(Sales_Trans_2[[#This Row],[Discount_Pct]]=0,"0%",
IF(Sales_Trans_2[[#This Row],[Discount_Pct]]&lt;=5,"1-5%",
IF(Sales_Trans_2[[#This Row],[Discount_Pct]]&lt;=10,"6-10%",
IF(Sales_Trans_2[[#This Row],[Discount_Pct]]&lt;=15,"11-15%","&gt;15%"))))</f>
        <v>0%</v>
      </c>
    </row>
    <row r="837" spans="1:32" x14ac:dyDescent="0.25">
      <c r="A837" t="s">
        <v>3007</v>
      </c>
      <c r="B837" s="10">
        <v>45805</v>
      </c>
      <c r="C837" t="s">
        <v>307</v>
      </c>
      <c r="D837" t="s">
        <v>566</v>
      </c>
      <c r="E837" t="s">
        <v>1476</v>
      </c>
      <c r="F837" t="s">
        <v>1375</v>
      </c>
      <c r="G837">
        <v>4</v>
      </c>
      <c r="H837">
        <v>372.64</v>
      </c>
      <c r="I837">
        <v>0</v>
      </c>
      <c r="J837">
        <v>0</v>
      </c>
      <c r="K837">
        <v>1490.56</v>
      </c>
      <c r="L837">
        <v>1021.96</v>
      </c>
      <c r="M837">
        <v>468.6</v>
      </c>
      <c r="N837" t="s">
        <v>47</v>
      </c>
      <c r="O837" t="s">
        <v>24</v>
      </c>
      <c r="P837" t="s">
        <v>55</v>
      </c>
      <c r="Q837">
        <v>0.66249999999999998</v>
      </c>
      <c r="R837" t="s">
        <v>49</v>
      </c>
      <c r="S837" t="s">
        <v>4767</v>
      </c>
      <c r="T837" t="s">
        <v>4752</v>
      </c>
      <c r="U837">
        <v>328.59</v>
      </c>
      <c r="V837" t="s">
        <v>5035</v>
      </c>
      <c r="W837" t="s">
        <v>4958</v>
      </c>
      <c r="X837" t="s">
        <v>5024</v>
      </c>
      <c r="Y837" t="s">
        <v>4960</v>
      </c>
      <c r="Z837" t="s">
        <v>5025</v>
      </c>
      <c r="AA837" t="s">
        <v>4992</v>
      </c>
      <c r="AB837">
        <f>YEAR(Sales_Trans_2[[#This Row],[Transaction_Date]])</f>
        <v>2025</v>
      </c>
      <c r="AC837" t="str">
        <f>TEXT(Sales_Trans_2[[#This Row],[Transaction_Date]],"mmm")</f>
        <v>May</v>
      </c>
      <c r="AD837">
        <f>MONTH(Sales_Trans_2[[#This Row],[Transaction_Date]])</f>
        <v>5</v>
      </c>
      <c r="AE837" s="19">
        <f>IFERROR(Sales_Trans_2[[#This Row],[Profit]]/Sales_Trans_2[[#This Row],[Sales_Amount]],0)</f>
        <v>0.31437848862172607</v>
      </c>
      <c r="AF837" s="20" t="str">
        <f>IF(Sales_Trans_2[[#This Row],[Discount_Pct]]=0,"0%",
IF(Sales_Trans_2[[#This Row],[Discount_Pct]]&lt;=5,"1-5%",
IF(Sales_Trans_2[[#This Row],[Discount_Pct]]&lt;=10,"6-10%",
IF(Sales_Trans_2[[#This Row],[Discount_Pct]]&lt;=15,"11-15%","&gt;15%"))))</f>
        <v>0%</v>
      </c>
    </row>
    <row r="838" spans="1:32" x14ac:dyDescent="0.25">
      <c r="A838" t="s">
        <v>3527</v>
      </c>
      <c r="B838" s="10">
        <v>45801</v>
      </c>
      <c r="C838" t="s">
        <v>1184</v>
      </c>
      <c r="D838" t="s">
        <v>454</v>
      </c>
      <c r="E838" t="s">
        <v>372</v>
      </c>
      <c r="F838" t="s">
        <v>373</v>
      </c>
      <c r="G838">
        <v>7</v>
      </c>
      <c r="H838">
        <v>368</v>
      </c>
      <c r="I838">
        <v>0</v>
      </c>
      <c r="J838">
        <v>0</v>
      </c>
      <c r="K838">
        <v>2962.4</v>
      </c>
      <c r="L838">
        <v>2172.66</v>
      </c>
      <c r="M838">
        <v>789.74</v>
      </c>
      <c r="N838" t="s">
        <v>40</v>
      </c>
      <c r="O838" t="s">
        <v>24</v>
      </c>
      <c r="P838" t="s">
        <v>55</v>
      </c>
      <c r="Q838">
        <v>0.65694444444444444</v>
      </c>
      <c r="R838" t="s">
        <v>27</v>
      </c>
      <c r="S838" t="s">
        <v>4853</v>
      </c>
      <c r="T838" t="s">
        <v>4847</v>
      </c>
      <c r="U838">
        <v>365.92</v>
      </c>
      <c r="V838" t="s">
        <v>5443</v>
      </c>
      <c r="W838" t="s">
        <v>4958</v>
      </c>
      <c r="X838" t="s">
        <v>5258</v>
      </c>
      <c r="Y838" t="s">
        <v>4966</v>
      </c>
      <c r="Z838" t="s">
        <v>5259</v>
      </c>
      <c r="AA838" t="s">
        <v>5060</v>
      </c>
      <c r="AB838">
        <f>YEAR(Sales_Trans_2[[#This Row],[Transaction_Date]])</f>
        <v>2025</v>
      </c>
      <c r="AC838" t="str">
        <f>TEXT(Sales_Trans_2[[#This Row],[Transaction_Date]],"mmm")</f>
        <v>May</v>
      </c>
      <c r="AD838">
        <f>MONTH(Sales_Trans_2[[#This Row],[Transaction_Date]])</f>
        <v>5</v>
      </c>
      <c r="AE838" s="19">
        <f>IFERROR(Sales_Trans_2[[#This Row],[Profit]]/Sales_Trans_2[[#This Row],[Sales_Amount]],0)</f>
        <v>0.26658790170132324</v>
      </c>
      <c r="AF838" s="20" t="str">
        <f>IF(Sales_Trans_2[[#This Row],[Discount_Pct]]=0,"0%",
IF(Sales_Trans_2[[#This Row],[Discount_Pct]]&lt;=5,"1-5%",
IF(Sales_Trans_2[[#This Row],[Discount_Pct]]&lt;=10,"6-10%",
IF(Sales_Trans_2[[#This Row],[Discount_Pct]]&lt;=15,"11-15%","&gt;15%"))))</f>
        <v>0%</v>
      </c>
    </row>
    <row r="839" spans="1:32" x14ac:dyDescent="0.25">
      <c r="A839" t="s">
        <v>2087</v>
      </c>
      <c r="B839" s="10">
        <v>45800</v>
      </c>
      <c r="C839" t="s">
        <v>739</v>
      </c>
      <c r="D839" t="s">
        <v>622</v>
      </c>
      <c r="E839" t="s">
        <v>1169</v>
      </c>
      <c r="F839" t="s">
        <v>1344</v>
      </c>
      <c r="G839">
        <v>2</v>
      </c>
      <c r="H839">
        <v>327.08</v>
      </c>
      <c r="I839">
        <v>0</v>
      </c>
      <c r="J839">
        <v>0</v>
      </c>
      <c r="K839">
        <v>654.16</v>
      </c>
      <c r="L839">
        <v>549.22</v>
      </c>
      <c r="M839">
        <v>104.94</v>
      </c>
      <c r="N839" t="s">
        <v>47</v>
      </c>
      <c r="O839" t="s">
        <v>24</v>
      </c>
      <c r="P839" t="s">
        <v>55</v>
      </c>
      <c r="Q839">
        <v>0.38263888888888886</v>
      </c>
      <c r="R839" t="s">
        <v>49</v>
      </c>
      <c r="S839" t="s">
        <v>4836</v>
      </c>
      <c r="T839" t="s">
        <v>4828</v>
      </c>
      <c r="U839">
        <v>327.08</v>
      </c>
      <c r="V839" t="s">
        <v>5637</v>
      </c>
      <c r="W839" t="s">
        <v>4968</v>
      </c>
      <c r="X839" t="s">
        <v>5228</v>
      </c>
      <c r="Y839" t="s">
        <v>4960</v>
      </c>
      <c r="Z839" t="s">
        <v>5628</v>
      </c>
      <c r="AA839" t="s">
        <v>5060</v>
      </c>
      <c r="AB839">
        <f>YEAR(Sales_Trans_2[[#This Row],[Transaction_Date]])</f>
        <v>2025</v>
      </c>
      <c r="AC839" t="str">
        <f>TEXT(Sales_Trans_2[[#This Row],[Transaction_Date]],"mmm")</f>
        <v>May</v>
      </c>
      <c r="AD839">
        <f>MONTH(Sales_Trans_2[[#This Row],[Transaction_Date]])</f>
        <v>5</v>
      </c>
      <c r="AE839" s="19">
        <f>IFERROR(Sales_Trans_2[[#This Row],[Profit]]/Sales_Trans_2[[#This Row],[Sales_Amount]],0)</f>
        <v>0.16041946924299866</v>
      </c>
      <c r="AF839" s="20" t="str">
        <f>IF(Sales_Trans_2[[#This Row],[Discount_Pct]]=0,"0%",
IF(Sales_Trans_2[[#This Row],[Discount_Pct]]&lt;=5,"1-5%",
IF(Sales_Trans_2[[#This Row],[Discount_Pct]]&lt;=10,"6-10%",
IF(Sales_Trans_2[[#This Row],[Discount_Pct]]&lt;=15,"11-15%","&gt;15%"))))</f>
        <v>0%</v>
      </c>
    </row>
    <row r="840" spans="1:32" x14ac:dyDescent="0.25">
      <c r="A840" t="s">
        <v>4317</v>
      </c>
      <c r="B840" s="10">
        <v>45800</v>
      </c>
      <c r="C840" t="s">
        <v>3063</v>
      </c>
      <c r="D840" t="s">
        <v>314</v>
      </c>
      <c r="E840" t="s">
        <v>108</v>
      </c>
      <c r="F840" t="s">
        <v>682</v>
      </c>
      <c r="G840">
        <v>3</v>
      </c>
      <c r="H840">
        <v>329.69</v>
      </c>
      <c r="I840">
        <v>0</v>
      </c>
      <c r="J840">
        <v>0</v>
      </c>
      <c r="K840">
        <v>989.07</v>
      </c>
      <c r="L840">
        <v>741.75</v>
      </c>
      <c r="M840">
        <v>247.32</v>
      </c>
      <c r="N840" t="s">
        <v>68</v>
      </c>
      <c r="O840" t="s">
        <v>24</v>
      </c>
      <c r="P840" t="s">
        <v>55</v>
      </c>
      <c r="Q840">
        <v>0.85972222222222228</v>
      </c>
      <c r="R840" t="s">
        <v>49</v>
      </c>
      <c r="S840" t="s">
        <v>4707</v>
      </c>
      <c r="T840" t="s">
        <v>4703</v>
      </c>
      <c r="U840">
        <v>329.69</v>
      </c>
      <c r="V840" t="s">
        <v>5953</v>
      </c>
      <c r="W840" t="s">
        <v>4964</v>
      </c>
      <c r="X840" t="s">
        <v>5483</v>
      </c>
      <c r="Y840" t="s">
        <v>4960</v>
      </c>
      <c r="Z840" t="s">
        <v>5303</v>
      </c>
      <c r="AA840" t="s">
        <v>4992</v>
      </c>
      <c r="AB840">
        <f>YEAR(Sales_Trans_2[[#This Row],[Transaction_Date]])</f>
        <v>2025</v>
      </c>
      <c r="AC840" t="str">
        <f>TEXT(Sales_Trans_2[[#This Row],[Transaction_Date]],"mmm")</f>
        <v>May</v>
      </c>
      <c r="AD840">
        <f>MONTH(Sales_Trans_2[[#This Row],[Transaction_Date]])</f>
        <v>5</v>
      </c>
      <c r="AE840" s="19">
        <f>IFERROR(Sales_Trans_2[[#This Row],[Profit]]/Sales_Trans_2[[#This Row],[Sales_Amount]],0)</f>
        <v>0.25005308016621675</v>
      </c>
      <c r="AF840" s="20" t="str">
        <f>IF(Sales_Trans_2[[#This Row],[Discount_Pct]]=0,"0%",
IF(Sales_Trans_2[[#This Row],[Discount_Pct]]&lt;=5,"1-5%",
IF(Sales_Trans_2[[#This Row],[Discount_Pct]]&lt;=10,"6-10%",
IF(Sales_Trans_2[[#This Row],[Discount_Pct]]&lt;=15,"11-15%","&gt;15%"))))</f>
        <v>0%</v>
      </c>
    </row>
    <row r="841" spans="1:32" x14ac:dyDescent="0.25">
      <c r="A841" t="s">
        <v>3298</v>
      </c>
      <c r="B841" s="10">
        <v>45798</v>
      </c>
      <c r="C841" t="s">
        <v>985</v>
      </c>
      <c r="D841" t="s">
        <v>503</v>
      </c>
      <c r="E841" t="s">
        <v>584</v>
      </c>
      <c r="F841" t="s">
        <v>2318</v>
      </c>
      <c r="G841">
        <v>4</v>
      </c>
      <c r="H841">
        <v>542.41999999999996</v>
      </c>
      <c r="I841">
        <v>0</v>
      </c>
      <c r="J841">
        <v>0</v>
      </c>
      <c r="K841">
        <v>2169.6799999999998</v>
      </c>
      <c r="L841">
        <v>1559.2</v>
      </c>
      <c r="M841">
        <v>610.48</v>
      </c>
      <c r="N841" t="s">
        <v>68</v>
      </c>
      <c r="O841" t="s">
        <v>24</v>
      </c>
      <c r="P841" t="s">
        <v>55</v>
      </c>
      <c r="Q841">
        <v>0.74652777777777779</v>
      </c>
      <c r="R841" t="s">
        <v>49</v>
      </c>
      <c r="S841" t="s">
        <v>4727</v>
      </c>
      <c r="T841" t="s">
        <v>4703</v>
      </c>
      <c r="U841">
        <v>503.36</v>
      </c>
      <c r="V841" t="s">
        <v>4982</v>
      </c>
      <c r="W841" t="s">
        <v>4958</v>
      </c>
      <c r="X841" t="s">
        <v>5225</v>
      </c>
      <c r="Y841" t="s">
        <v>5011</v>
      </c>
      <c r="Z841" t="s">
        <v>5226</v>
      </c>
      <c r="AA841" t="s">
        <v>5060</v>
      </c>
      <c r="AB841">
        <f>YEAR(Sales_Trans_2[[#This Row],[Transaction_Date]])</f>
        <v>2025</v>
      </c>
      <c r="AC841" t="str">
        <f>TEXT(Sales_Trans_2[[#This Row],[Transaction_Date]],"mmm")</f>
        <v>May</v>
      </c>
      <c r="AD841">
        <f>MONTH(Sales_Trans_2[[#This Row],[Transaction_Date]])</f>
        <v>5</v>
      </c>
      <c r="AE841" s="19">
        <f>IFERROR(Sales_Trans_2[[#This Row],[Profit]]/Sales_Trans_2[[#This Row],[Sales_Amount]],0)</f>
        <v>0.28136868109582985</v>
      </c>
      <c r="AF841" s="20" t="str">
        <f>IF(Sales_Trans_2[[#This Row],[Discount_Pct]]=0,"0%",
IF(Sales_Trans_2[[#This Row],[Discount_Pct]]&lt;=5,"1-5%",
IF(Sales_Trans_2[[#This Row],[Discount_Pct]]&lt;=10,"6-10%",
IF(Sales_Trans_2[[#This Row],[Discount_Pct]]&lt;=15,"11-15%","&gt;15%"))))</f>
        <v>0%</v>
      </c>
    </row>
    <row r="842" spans="1:32" x14ac:dyDescent="0.25">
      <c r="A842" t="s">
        <v>1873</v>
      </c>
      <c r="B842" s="10">
        <v>45794</v>
      </c>
      <c r="C842" t="s">
        <v>996</v>
      </c>
      <c r="D842" t="s">
        <v>124</v>
      </c>
      <c r="E842" t="s">
        <v>709</v>
      </c>
      <c r="F842" t="s">
        <v>710</v>
      </c>
      <c r="G842">
        <v>4</v>
      </c>
      <c r="H842">
        <v>445.21</v>
      </c>
      <c r="I842">
        <v>0</v>
      </c>
      <c r="J842">
        <v>0</v>
      </c>
      <c r="K842">
        <v>2047.97</v>
      </c>
      <c r="L842">
        <v>1277.48</v>
      </c>
      <c r="M842">
        <v>770.49</v>
      </c>
      <c r="N842" t="s">
        <v>23</v>
      </c>
      <c r="O842" t="s">
        <v>24</v>
      </c>
      <c r="P842" t="s">
        <v>55</v>
      </c>
      <c r="Q842">
        <v>0.83888888888888891</v>
      </c>
      <c r="R842" t="s">
        <v>27</v>
      </c>
      <c r="S842" t="s">
        <v>4697</v>
      </c>
      <c r="T842" t="s">
        <v>4672</v>
      </c>
      <c r="U842">
        <v>397.22</v>
      </c>
      <c r="V842" t="s">
        <v>5797</v>
      </c>
      <c r="W842" t="s">
        <v>4958</v>
      </c>
      <c r="X842" t="s">
        <v>5313</v>
      </c>
      <c r="Y842" t="s">
        <v>4960</v>
      </c>
      <c r="Z842" t="s">
        <v>5314</v>
      </c>
      <c r="AA842" t="s">
        <v>5060</v>
      </c>
      <c r="AB842">
        <f>YEAR(Sales_Trans_2[[#This Row],[Transaction_Date]])</f>
        <v>2025</v>
      </c>
      <c r="AC842" t="str">
        <f>TEXT(Sales_Trans_2[[#This Row],[Transaction_Date]],"mmm")</f>
        <v>May</v>
      </c>
      <c r="AD842">
        <f>MONTH(Sales_Trans_2[[#This Row],[Transaction_Date]])</f>
        <v>5</v>
      </c>
      <c r="AE842" s="19">
        <f>IFERROR(Sales_Trans_2[[#This Row],[Profit]]/Sales_Trans_2[[#This Row],[Sales_Amount]],0)</f>
        <v>0.37622133136715868</v>
      </c>
      <c r="AF842" s="20" t="str">
        <f>IF(Sales_Trans_2[[#This Row],[Discount_Pct]]=0,"0%",
IF(Sales_Trans_2[[#This Row],[Discount_Pct]]&lt;=5,"1-5%",
IF(Sales_Trans_2[[#This Row],[Discount_Pct]]&lt;=10,"6-10%",
IF(Sales_Trans_2[[#This Row],[Discount_Pct]]&lt;=15,"11-15%","&gt;15%"))))</f>
        <v>0%</v>
      </c>
    </row>
    <row r="843" spans="1:32" x14ac:dyDescent="0.25">
      <c r="A843" t="s">
        <v>2401</v>
      </c>
      <c r="B843" s="10">
        <v>45794</v>
      </c>
      <c r="C843" t="s">
        <v>713</v>
      </c>
      <c r="D843" t="s">
        <v>214</v>
      </c>
      <c r="E843" t="s">
        <v>1368</v>
      </c>
      <c r="F843" t="s">
        <v>1369</v>
      </c>
      <c r="G843">
        <v>4</v>
      </c>
      <c r="H843">
        <v>147.97</v>
      </c>
      <c r="I843">
        <v>0</v>
      </c>
      <c r="J843">
        <v>0</v>
      </c>
      <c r="K843">
        <v>680.66</v>
      </c>
      <c r="L843">
        <v>451.2</v>
      </c>
      <c r="M843">
        <v>229.46</v>
      </c>
      <c r="N843" t="s">
        <v>23</v>
      </c>
      <c r="O843" t="s">
        <v>24</v>
      </c>
      <c r="P843" t="s">
        <v>55</v>
      </c>
      <c r="Q843">
        <v>0.83402777777777781</v>
      </c>
      <c r="R843" t="s">
        <v>27</v>
      </c>
      <c r="S843" t="s">
        <v>4764</v>
      </c>
      <c r="T843" t="s">
        <v>4752</v>
      </c>
      <c r="U843">
        <v>147.97</v>
      </c>
      <c r="V843" t="s">
        <v>5384</v>
      </c>
      <c r="W843" t="s">
        <v>4964</v>
      </c>
      <c r="X843" t="s">
        <v>5590</v>
      </c>
      <c r="Y843" t="s">
        <v>4966</v>
      </c>
      <c r="Z843" t="s">
        <v>5591</v>
      </c>
      <c r="AA843" t="s">
        <v>4992</v>
      </c>
      <c r="AB843">
        <f>YEAR(Sales_Trans_2[[#This Row],[Transaction_Date]])</f>
        <v>2025</v>
      </c>
      <c r="AC843" t="str">
        <f>TEXT(Sales_Trans_2[[#This Row],[Transaction_Date]],"mmm")</f>
        <v>May</v>
      </c>
      <c r="AD843">
        <f>MONTH(Sales_Trans_2[[#This Row],[Transaction_Date]])</f>
        <v>5</v>
      </c>
      <c r="AE843" s="19">
        <f>IFERROR(Sales_Trans_2[[#This Row],[Profit]]/Sales_Trans_2[[#This Row],[Sales_Amount]],0)</f>
        <v>0.33711397760996681</v>
      </c>
      <c r="AF843" s="20" t="str">
        <f>IF(Sales_Trans_2[[#This Row],[Discount_Pct]]=0,"0%",
IF(Sales_Trans_2[[#This Row],[Discount_Pct]]&lt;=5,"1-5%",
IF(Sales_Trans_2[[#This Row],[Discount_Pct]]&lt;=10,"6-10%",
IF(Sales_Trans_2[[#This Row],[Discount_Pct]]&lt;=15,"11-15%","&gt;15%"))))</f>
        <v>0%</v>
      </c>
    </row>
    <row r="844" spans="1:32" x14ac:dyDescent="0.25">
      <c r="A844" t="s">
        <v>2862</v>
      </c>
      <c r="B844" s="10">
        <v>45843</v>
      </c>
      <c r="C844" t="s">
        <v>2024</v>
      </c>
      <c r="D844" t="s">
        <v>314</v>
      </c>
      <c r="E844" t="s">
        <v>445</v>
      </c>
      <c r="F844" t="s">
        <v>2863</v>
      </c>
      <c r="G844">
        <v>2</v>
      </c>
      <c r="H844">
        <v>329.69</v>
      </c>
      <c r="I844">
        <v>0</v>
      </c>
      <c r="J844">
        <v>0</v>
      </c>
      <c r="K844">
        <v>659.38</v>
      </c>
      <c r="L844">
        <v>494.5</v>
      </c>
      <c r="M844">
        <v>164.88</v>
      </c>
      <c r="N844" t="s">
        <v>40</v>
      </c>
      <c r="O844" t="s">
        <v>345</v>
      </c>
      <c r="P844" t="s">
        <v>55</v>
      </c>
      <c r="Q844">
        <v>0.88749999999999996</v>
      </c>
      <c r="R844" t="s">
        <v>49</v>
      </c>
      <c r="S844" t="s">
        <v>4707</v>
      </c>
      <c r="T844" t="s">
        <v>4703</v>
      </c>
      <c r="U844">
        <v>329.69</v>
      </c>
      <c r="V844" t="s">
        <v>5439</v>
      </c>
      <c r="W844" t="s">
        <v>4968</v>
      </c>
      <c r="X844" t="s">
        <v>5629</v>
      </c>
      <c r="Y844" t="s">
        <v>5011</v>
      </c>
      <c r="Z844" t="s">
        <v>5925</v>
      </c>
      <c r="AA844" t="s">
        <v>5060</v>
      </c>
      <c r="AB844">
        <f>YEAR(Sales_Trans_2[[#This Row],[Transaction_Date]])</f>
        <v>2025</v>
      </c>
      <c r="AC844" t="str">
        <f>TEXT(Sales_Trans_2[[#This Row],[Transaction_Date]],"mmm")</f>
        <v>Jul</v>
      </c>
      <c r="AD844">
        <f>MONTH(Sales_Trans_2[[#This Row],[Transaction_Date]])</f>
        <v>7</v>
      </c>
      <c r="AE844" s="19">
        <f>IFERROR(Sales_Trans_2[[#This Row],[Profit]]/Sales_Trans_2[[#This Row],[Sales_Amount]],0)</f>
        <v>0.25005308016621675</v>
      </c>
      <c r="AF844" s="20" t="str">
        <f>IF(Sales_Trans_2[[#This Row],[Discount_Pct]]=0,"0%",
IF(Sales_Trans_2[[#This Row],[Discount_Pct]]&lt;=5,"1-5%",
IF(Sales_Trans_2[[#This Row],[Discount_Pct]]&lt;=10,"6-10%",
IF(Sales_Trans_2[[#This Row],[Discount_Pct]]&lt;=15,"11-15%","&gt;15%"))))</f>
        <v>0%</v>
      </c>
    </row>
    <row r="845" spans="1:32" x14ac:dyDescent="0.25">
      <c r="A845" t="s">
        <v>2004</v>
      </c>
      <c r="B845" s="10">
        <v>45721</v>
      </c>
      <c r="C845" t="s">
        <v>2005</v>
      </c>
      <c r="D845" t="s">
        <v>727</v>
      </c>
      <c r="E845" t="s">
        <v>589</v>
      </c>
      <c r="F845" t="s">
        <v>590</v>
      </c>
      <c r="G845">
        <v>1</v>
      </c>
      <c r="H845">
        <v>227</v>
      </c>
      <c r="I845">
        <v>0</v>
      </c>
      <c r="J845">
        <v>0</v>
      </c>
      <c r="K845">
        <v>261.05</v>
      </c>
      <c r="L845">
        <v>196.3</v>
      </c>
      <c r="M845">
        <v>64.75</v>
      </c>
      <c r="N845" t="s">
        <v>40</v>
      </c>
      <c r="O845" t="s">
        <v>24</v>
      </c>
      <c r="P845" t="s">
        <v>55</v>
      </c>
      <c r="Q845">
        <v>0.7895833333333333</v>
      </c>
      <c r="R845" t="s">
        <v>27</v>
      </c>
      <c r="S845" t="s">
        <v>4867</v>
      </c>
      <c r="T845" t="s">
        <v>4864</v>
      </c>
      <c r="U845">
        <v>227</v>
      </c>
      <c r="V845" t="s">
        <v>5266</v>
      </c>
      <c r="W845" t="s">
        <v>4968</v>
      </c>
      <c r="X845" t="s">
        <v>5638</v>
      </c>
      <c r="Y845" t="s">
        <v>4966</v>
      </c>
      <c r="Z845" t="s">
        <v>5821</v>
      </c>
      <c r="AA845" t="s">
        <v>4992</v>
      </c>
      <c r="AB845">
        <f>YEAR(Sales_Trans_2[[#This Row],[Transaction_Date]])</f>
        <v>2025</v>
      </c>
      <c r="AC845" t="str">
        <f>TEXT(Sales_Trans_2[[#This Row],[Transaction_Date]],"mmm")</f>
        <v>Mar</v>
      </c>
      <c r="AD845">
        <f>MONTH(Sales_Trans_2[[#This Row],[Transaction_Date]])</f>
        <v>3</v>
      </c>
      <c r="AE845" s="19">
        <f>IFERROR(Sales_Trans_2[[#This Row],[Profit]]/Sales_Trans_2[[#This Row],[Sales_Amount]],0)</f>
        <v>0.24803677456425971</v>
      </c>
      <c r="AF845" s="20" t="str">
        <f>IF(Sales_Trans_2[[#This Row],[Discount_Pct]]=0,"0%",
IF(Sales_Trans_2[[#This Row],[Discount_Pct]]&lt;=5,"1-5%",
IF(Sales_Trans_2[[#This Row],[Discount_Pct]]&lt;=10,"6-10%",
IF(Sales_Trans_2[[#This Row],[Discount_Pct]]&lt;=15,"11-15%","&gt;15%"))))</f>
        <v>0%</v>
      </c>
    </row>
    <row r="846" spans="1:32" x14ac:dyDescent="0.25">
      <c r="A846" t="s">
        <v>3837</v>
      </c>
      <c r="B846" s="10">
        <v>45781</v>
      </c>
      <c r="C846" t="s">
        <v>1855</v>
      </c>
      <c r="D846" t="s">
        <v>812</v>
      </c>
      <c r="E846" t="s">
        <v>1905</v>
      </c>
      <c r="F846" t="s">
        <v>1198</v>
      </c>
      <c r="G846">
        <v>3</v>
      </c>
      <c r="H846">
        <v>530.16</v>
      </c>
      <c r="I846">
        <v>0</v>
      </c>
      <c r="J846">
        <v>0</v>
      </c>
      <c r="K846">
        <v>1829.05</v>
      </c>
      <c r="L846">
        <v>1137.57</v>
      </c>
      <c r="M846">
        <v>691.48</v>
      </c>
      <c r="N846" t="s">
        <v>4971</v>
      </c>
      <c r="O846" t="s">
        <v>24</v>
      </c>
      <c r="P846" t="s">
        <v>55</v>
      </c>
      <c r="Q846">
        <v>0.8618055555555556</v>
      </c>
      <c r="R846" t="s">
        <v>27</v>
      </c>
      <c r="S846" t="s">
        <v>4770</v>
      </c>
      <c r="T846" t="s">
        <v>4752</v>
      </c>
      <c r="U846">
        <v>530.16</v>
      </c>
      <c r="V846" t="s">
        <v>6011</v>
      </c>
      <c r="W846" t="s">
        <v>4968</v>
      </c>
      <c r="X846" t="s">
        <v>5370</v>
      </c>
      <c r="Y846" t="s">
        <v>4970</v>
      </c>
      <c r="Z846" t="s">
        <v>5249</v>
      </c>
      <c r="AA846" t="s">
        <v>5060</v>
      </c>
      <c r="AB846">
        <f>YEAR(Sales_Trans_2[[#This Row],[Transaction_Date]])</f>
        <v>2025</v>
      </c>
      <c r="AC846" t="str">
        <f>TEXT(Sales_Trans_2[[#This Row],[Transaction_Date]],"mmm")</f>
        <v>May</v>
      </c>
      <c r="AD846">
        <f>MONTH(Sales_Trans_2[[#This Row],[Transaction_Date]])</f>
        <v>5</v>
      </c>
      <c r="AE846" s="19">
        <f>IFERROR(Sales_Trans_2[[#This Row],[Profit]]/Sales_Trans_2[[#This Row],[Sales_Amount]],0)</f>
        <v>0.37805418113228179</v>
      </c>
      <c r="AF846" s="20" t="str">
        <f>IF(Sales_Trans_2[[#This Row],[Discount_Pct]]=0,"0%",
IF(Sales_Trans_2[[#This Row],[Discount_Pct]]&lt;=5,"1-5%",
IF(Sales_Trans_2[[#This Row],[Discount_Pct]]&lt;=10,"6-10%",
IF(Sales_Trans_2[[#This Row],[Discount_Pct]]&lt;=15,"11-15%","&gt;15%"))))</f>
        <v>0%</v>
      </c>
    </row>
    <row r="847" spans="1:32" x14ac:dyDescent="0.25">
      <c r="A847" t="s">
        <v>4369</v>
      </c>
      <c r="B847" s="10">
        <v>45751</v>
      </c>
      <c r="C847" t="s">
        <v>2481</v>
      </c>
      <c r="D847" t="s">
        <v>77</v>
      </c>
      <c r="E847" t="s">
        <v>315</v>
      </c>
      <c r="F847" t="s">
        <v>172</v>
      </c>
      <c r="G847">
        <v>2</v>
      </c>
      <c r="H847">
        <v>131.03</v>
      </c>
      <c r="I847">
        <v>0</v>
      </c>
      <c r="J847">
        <v>0</v>
      </c>
      <c r="K847">
        <v>262.06</v>
      </c>
      <c r="L847">
        <v>234.54</v>
      </c>
      <c r="M847">
        <v>27.52</v>
      </c>
      <c r="N847" t="s">
        <v>68</v>
      </c>
      <c r="O847" t="s">
        <v>24</v>
      </c>
      <c r="P847" t="s">
        <v>55</v>
      </c>
      <c r="Q847">
        <v>0.63541666666666663</v>
      </c>
      <c r="R847" t="s">
        <v>49</v>
      </c>
      <c r="S847" t="s">
        <v>4863</v>
      </c>
      <c r="T847" t="s">
        <v>4864</v>
      </c>
      <c r="U847">
        <v>131.03</v>
      </c>
      <c r="V847" t="s">
        <v>5201</v>
      </c>
      <c r="W847" t="s">
        <v>4968</v>
      </c>
      <c r="X847" t="s">
        <v>5737</v>
      </c>
      <c r="Y847" t="s">
        <v>4960</v>
      </c>
      <c r="Z847" t="s">
        <v>5257</v>
      </c>
      <c r="AA847" t="s">
        <v>4992</v>
      </c>
      <c r="AB847">
        <f>YEAR(Sales_Trans_2[[#This Row],[Transaction_Date]])</f>
        <v>2025</v>
      </c>
      <c r="AC847" t="str">
        <f>TEXT(Sales_Trans_2[[#This Row],[Transaction_Date]],"mmm")</f>
        <v>Apr</v>
      </c>
      <c r="AD847">
        <f>MONTH(Sales_Trans_2[[#This Row],[Transaction_Date]])</f>
        <v>4</v>
      </c>
      <c r="AE847" s="19">
        <f>IFERROR(Sales_Trans_2[[#This Row],[Profit]]/Sales_Trans_2[[#This Row],[Sales_Amount]],0)</f>
        <v>0.10501411890406777</v>
      </c>
      <c r="AF847" s="20" t="str">
        <f>IF(Sales_Trans_2[[#This Row],[Discount_Pct]]=0,"0%",
IF(Sales_Trans_2[[#This Row],[Discount_Pct]]&lt;=5,"1-5%",
IF(Sales_Trans_2[[#This Row],[Discount_Pct]]&lt;=10,"6-10%",
IF(Sales_Trans_2[[#This Row],[Discount_Pct]]&lt;=15,"11-15%","&gt;15%"))))</f>
        <v>0%</v>
      </c>
    </row>
    <row r="848" spans="1:32" x14ac:dyDescent="0.25">
      <c r="A848" t="s">
        <v>2770</v>
      </c>
      <c r="B848" s="10">
        <v>46110</v>
      </c>
      <c r="C848" t="s">
        <v>2771</v>
      </c>
      <c r="D848" t="s">
        <v>89</v>
      </c>
      <c r="E848" t="s">
        <v>215</v>
      </c>
      <c r="F848" t="s">
        <v>216</v>
      </c>
      <c r="G848">
        <v>1</v>
      </c>
      <c r="H848">
        <v>38.659999999999997</v>
      </c>
      <c r="I848">
        <v>0</v>
      </c>
      <c r="J848">
        <v>0</v>
      </c>
      <c r="K848">
        <v>44.46</v>
      </c>
      <c r="L848">
        <v>32.4</v>
      </c>
      <c r="M848">
        <v>12.06</v>
      </c>
      <c r="N848" t="s">
        <v>47</v>
      </c>
      <c r="O848" t="s">
        <v>345</v>
      </c>
      <c r="P848" t="s">
        <v>55</v>
      </c>
      <c r="Q848">
        <v>0.90416666666666667</v>
      </c>
      <c r="R848" t="s">
        <v>27</v>
      </c>
      <c r="S848" t="s">
        <v>4695</v>
      </c>
      <c r="T848" t="s">
        <v>4672</v>
      </c>
      <c r="U848">
        <v>38.659999999999997</v>
      </c>
      <c r="V848" t="s">
        <v>5170</v>
      </c>
      <c r="W848" t="s">
        <v>4964</v>
      </c>
      <c r="X848" t="s">
        <v>5168</v>
      </c>
      <c r="Y848" t="s">
        <v>4966</v>
      </c>
      <c r="Z848" t="s">
        <v>5169</v>
      </c>
      <c r="AA848" t="s">
        <v>4962</v>
      </c>
      <c r="AB848">
        <f>YEAR(Sales_Trans_2[[#This Row],[Transaction_Date]])</f>
        <v>2026</v>
      </c>
      <c r="AC848" t="str">
        <f>TEXT(Sales_Trans_2[[#This Row],[Transaction_Date]],"mmm")</f>
        <v>Mar</v>
      </c>
      <c r="AD848">
        <f>MONTH(Sales_Trans_2[[#This Row],[Transaction_Date]])</f>
        <v>3</v>
      </c>
      <c r="AE848" s="19">
        <f>IFERROR(Sales_Trans_2[[#This Row],[Profit]]/Sales_Trans_2[[#This Row],[Sales_Amount]],0)</f>
        <v>0.27125506072874495</v>
      </c>
      <c r="AF848" s="20" t="str">
        <f>IF(Sales_Trans_2[[#This Row],[Discount_Pct]]=0,"0%",
IF(Sales_Trans_2[[#This Row],[Discount_Pct]]&lt;=5,"1-5%",
IF(Sales_Trans_2[[#This Row],[Discount_Pct]]&lt;=10,"6-10%",
IF(Sales_Trans_2[[#This Row],[Discount_Pct]]&lt;=15,"11-15%","&gt;15%"))))</f>
        <v>0%</v>
      </c>
    </row>
    <row r="849" spans="1:32" x14ac:dyDescent="0.25">
      <c r="A849" t="s">
        <v>3648</v>
      </c>
      <c r="B849" s="10">
        <v>46098</v>
      </c>
      <c r="C849" t="s">
        <v>3649</v>
      </c>
      <c r="D849" t="s">
        <v>95</v>
      </c>
      <c r="E849" t="s">
        <v>550</v>
      </c>
      <c r="F849" t="s">
        <v>1165</v>
      </c>
      <c r="G849">
        <v>2</v>
      </c>
      <c r="H849">
        <v>522.78</v>
      </c>
      <c r="I849">
        <v>0</v>
      </c>
      <c r="J849">
        <v>0</v>
      </c>
      <c r="K849">
        <v>1045.56</v>
      </c>
      <c r="L849">
        <v>791.74</v>
      </c>
      <c r="M849">
        <v>253.82</v>
      </c>
      <c r="N849" t="s">
        <v>23</v>
      </c>
      <c r="O849" t="s">
        <v>345</v>
      </c>
      <c r="P849" t="s">
        <v>55</v>
      </c>
      <c r="Q849">
        <v>0.84236111111111112</v>
      </c>
      <c r="R849" t="s">
        <v>49</v>
      </c>
      <c r="S849" t="s">
        <v>4937</v>
      </c>
      <c r="T849" t="s">
        <v>4930</v>
      </c>
      <c r="U849">
        <v>522.78</v>
      </c>
      <c r="V849" t="s">
        <v>5604</v>
      </c>
      <c r="W849" t="s">
        <v>4964</v>
      </c>
      <c r="X849" t="s">
        <v>5464</v>
      </c>
      <c r="Y849" t="s">
        <v>4966</v>
      </c>
      <c r="Z849" t="s">
        <v>4983</v>
      </c>
      <c r="AA849" t="s">
        <v>4962</v>
      </c>
      <c r="AB849">
        <f>YEAR(Sales_Trans_2[[#This Row],[Transaction_Date]])</f>
        <v>2026</v>
      </c>
      <c r="AC849" t="str">
        <f>TEXT(Sales_Trans_2[[#This Row],[Transaction_Date]],"mmm")</f>
        <v>Mar</v>
      </c>
      <c r="AD849">
        <f>MONTH(Sales_Trans_2[[#This Row],[Transaction_Date]])</f>
        <v>3</v>
      </c>
      <c r="AE849" s="19">
        <f>IFERROR(Sales_Trans_2[[#This Row],[Profit]]/Sales_Trans_2[[#This Row],[Sales_Amount]],0)</f>
        <v>0.24275986074448144</v>
      </c>
      <c r="AF849" s="20" t="str">
        <f>IF(Sales_Trans_2[[#This Row],[Discount_Pct]]=0,"0%",
IF(Sales_Trans_2[[#This Row],[Discount_Pct]]&lt;=5,"1-5%",
IF(Sales_Trans_2[[#This Row],[Discount_Pct]]&lt;=10,"6-10%",
IF(Sales_Trans_2[[#This Row],[Discount_Pct]]&lt;=15,"11-15%","&gt;15%"))))</f>
        <v>0%</v>
      </c>
    </row>
    <row r="850" spans="1:32" x14ac:dyDescent="0.25">
      <c r="A850" t="s">
        <v>1199</v>
      </c>
      <c r="B850" s="10">
        <v>45724</v>
      </c>
      <c r="C850" t="s">
        <v>1200</v>
      </c>
      <c r="D850" t="s">
        <v>158</v>
      </c>
      <c r="E850" t="s">
        <v>1066</v>
      </c>
      <c r="F850" t="s">
        <v>1201</v>
      </c>
      <c r="G850">
        <v>1</v>
      </c>
      <c r="H850">
        <v>306.62</v>
      </c>
      <c r="I850">
        <v>0</v>
      </c>
      <c r="J850">
        <v>0</v>
      </c>
      <c r="K850">
        <v>352.61</v>
      </c>
      <c r="L850">
        <v>259.93</v>
      </c>
      <c r="M850">
        <v>92.68</v>
      </c>
      <c r="N850" t="s">
        <v>23</v>
      </c>
      <c r="O850" t="s">
        <v>345</v>
      </c>
      <c r="P850" t="s">
        <v>55</v>
      </c>
      <c r="Q850">
        <v>0.75277777777777777</v>
      </c>
      <c r="R850" t="s">
        <v>27</v>
      </c>
      <c r="S850" t="s">
        <v>4871</v>
      </c>
      <c r="T850" t="s">
        <v>4864</v>
      </c>
      <c r="U850">
        <v>306.62</v>
      </c>
      <c r="V850" t="s">
        <v>5052</v>
      </c>
      <c r="W850" t="s">
        <v>4968</v>
      </c>
      <c r="X850" t="s">
        <v>5551</v>
      </c>
      <c r="Y850" t="s">
        <v>4977</v>
      </c>
      <c r="Z850" t="s">
        <v>5120</v>
      </c>
      <c r="AA850" t="s">
        <v>4962</v>
      </c>
      <c r="AB850">
        <f>YEAR(Sales_Trans_2[[#This Row],[Transaction_Date]])</f>
        <v>2025</v>
      </c>
      <c r="AC850" t="str">
        <f>TEXT(Sales_Trans_2[[#This Row],[Transaction_Date]],"mmm")</f>
        <v>Mar</v>
      </c>
      <c r="AD850">
        <f>MONTH(Sales_Trans_2[[#This Row],[Transaction_Date]])</f>
        <v>3</v>
      </c>
      <c r="AE850" s="19">
        <f>IFERROR(Sales_Trans_2[[#This Row],[Profit]]/Sales_Trans_2[[#This Row],[Sales_Amount]],0)</f>
        <v>0.26283996483366895</v>
      </c>
      <c r="AF850" s="20" t="str">
        <f>IF(Sales_Trans_2[[#This Row],[Discount_Pct]]=0,"0%",
IF(Sales_Trans_2[[#This Row],[Discount_Pct]]&lt;=5,"1-5%",
IF(Sales_Trans_2[[#This Row],[Discount_Pct]]&lt;=10,"6-10%",
IF(Sales_Trans_2[[#This Row],[Discount_Pct]]&lt;=15,"11-15%","&gt;15%"))))</f>
        <v>0%</v>
      </c>
    </row>
    <row r="851" spans="1:32" x14ac:dyDescent="0.25">
      <c r="A851" t="s">
        <v>2856</v>
      </c>
      <c r="B851" s="10">
        <v>45845</v>
      </c>
      <c r="C851" t="s">
        <v>2746</v>
      </c>
      <c r="D851" t="s">
        <v>723</v>
      </c>
      <c r="E851" t="s">
        <v>243</v>
      </c>
      <c r="F851" t="s">
        <v>222</v>
      </c>
      <c r="G851">
        <v>4</v>
      </c>
      <c r="H851">
        <v>376.11</v>
      </c>
      <c r="I851">
        <v>0</v>
      </c>
      <c r="J851">
        <v>0</v>
      </c>
      <c r="K851">
        <v>1504.44</v>
      </c>
      <c r="L851">
        <v>1206.28</v>
      </c>
      <c r="M851">
        <v>298.16000000000003</v>
      </c>
      <c r="N851" t="s">
        <v>133</v>
      </c>
      <c r="O851" t="s">
        <v>345</v>
      </c>
      <c r="P851" t="s">
        <v>55</v>
      </c>
      <c r="Q851">
        <v>0.47222222222222221</v>
      </c>
      <c r="R851" t="s">
        <v>49</v>
      </c>
      <c r="S851" t="s">
        <v>4844</v>
      </c>
      <c r="T851" t="s">
        <v>4828</v>
      </c>
      <c r="U851">
        <v>376.11</v>
      </c>
      <c r="V851" t="s">
        <v>5447</v>
      </c>
      <c r="W851" t="s">
        <v>4964</v>
      </c>
      <c r="X851" t="s">
        <v>5424</v>
      </c>
      <c r="Y851" t="s">
        <v>4966</v>
      </c>
      <c r="Z851" t="s">
        <v>5046</v>
      </c>
      <c r="AA851" t="s">
        <v>4962</v>
      </c>
      <c r="AB851">
        <f>YEAR(Sales_Trans_2[[#This Row],[Transaction_Date]])</f>
        <v>2025</v>
      </c>
      <c r="AC851" t="str">
        <f>TEXT(Sales_Trans_2[[#This Row],[Transaction_Date]],"mmm")</f>
        <v>Jul</v>
      </c>
      <c r="AD851">
        <f>MONTH(Sales_Trans_2[[#This Row],[Transaction_Date]])</f>
        <v>7</v>
      </c>
      <c r="AE851" s="19">
        <f>IFERROR(Sales_Trans_2[[#This Row],[Profit]]/Sales_Trans_2[[#This Row],[Sales_Amount]],0)</f>
        <v>0.19818670069926353</v>
      </c>
      <c r="AF851" s="20" t="str">
        <f>IF(Sales_Trans_2[[#This Row],[Discount_Pct]]=0,"0%",
IF(Sales_Trans_2[[#This Row],[Discount_Pct]]&lt;=5,"1-5%",
IF(Sales_Trans_2[[#This Row],[Discount_Pct]]&lt;=10,"6-10%",
IF(Sales_Trans_2[[#This Row],[Discount_Pct]]&lt;=15,"11-15%","&gt;15%"))))</f>
        <v>0%</v>
      </c>
    </row>
    <row r="852" spans="1:32" x14ac:dyDescent="0.25">
      <c r="A852" t="s">
        <v>645</v>
      </c>
      <c r="B852" s="10">
        <v>45767</v>
      </c>
      <c r="C852" t="s">
        <v>646</v>
      </c>
      <c r="D852" t="s">
        <v>647</v>
      </c>
      <c r="E852" t="s">
        <v>125</v>
      </c>
      <c r="F852" t="s">
        <v>648</v>
      </c>
      <c r="G852">
        <v>1</v>
      </c>
      <c r="H852">
        <v>123.11</v>
      </c>
      <c r="I852">
        <v>0</v>
      </c>
      <c r="J852">
        <v>0</v>
      </c>
      <c r="K852">
        <v>141.58000000000001</v>
      </c>
      <c r="L852">
        <v>91.18</v>
      </c>
      <c r="M852">
        <v>50.4</v>
      </c>
      <c r="N852" t="s">
        <v>23</v>
      </c>
      <c r="O852" t="s">
        <v>345</v>
      </c>
      <c r="P852" t="s">
        <v>55</v>
      </c>
      <c r="Q852">
        <v>0.50763888888888886</v>
      </c>
      <c r="R852" t="s">
        <v>27</v>
      </c>
      <c r="S852" t="s">
        <v>4925</v>
      </c>
      <c r="T852" t="s">
        <v>4908</v>
      </c>
      <c r="U852">
        <v>123.11</v>
      </c>
      <c r="V852" t="s">
        <v>6057</v>
      </c>
      <c r="W852" t="s">
        <v>4968</v>
      </c>
      <c r="X852" t="s">
        <v>5856</v>
      </c>
      <c r="Y852" t="s">
        <v>4966</v>
      </c>
      <c r="Z852" t="s">
        <v>5173</v>
      </c>
      <c r="AA852" t="s">
        <v>4962</v>
      </c>
      <c r="AB852">
        <f>YEAR(Sales_Trans_2[[#This Row],[Transaction_Date]])</f>
        <v>2025</v>
      </c>
      <c r="AC852" t="str">
        <f>TEXT(Sales_Trans_2[[#This Row],[Transaction_Date]],"mmm")</f>
        <v>Apr</v>
      </c>
      <c r="AD852">
        <f>MONTH(Sales_Trans_2[[#This Row],[Transaction_Date]])</f>
        <v>4</v>
      </c>
      <c r="AE852" s="19">
        <f>IFERROR(Sales_Trans_2[[#This Row],[Profit]]/Sales_Trans_2[[#This Row],[Sales_Amount]],0)</f>
        <v>0.35598248340161037</v>
      </c>
      <c r="AF852" s="20" t="str">
        <f>IF(Sales_Trans_2[[#This Row],[Discount_Pct]]=0,"0%",
IF(Sales_Trans_2[[#This Row],[Discount_Pct]]&lt;=5,"1-5%",
IF(Sales_Trans_2[[#This Row],[Discount_Pct]]&lt;=10,"6-10%",
IF(Sales_Trans_2[[#This Row],[Discount_Pct]]&lt;=15,"11-15%","&gt;15%"))))</f>
        <v>0%</v>
      </c>
    </row>
    <row r="853" spans="1:32" x14ac:dyDescent="0.25">
      <c r="A853" t="s">
        <v>1942</v>
      </c>
      <c r="B853" s="10">
        <v>46040</v>
      </c>
      <c r="C853" t="s">
        <v>1943</v>
      </c>
      <c r="D853" t="s">
        <v>44</v>
      </c>
      <c r="E853" t="s">
        <v>634</v>
      </c>
      <c r="F853" t="s">
        <v>1859</v>
      </c>
      <c r="G853">
        <v>2</v>
      </c>
      <c r="H853">
        <v>398.25</v>
      </c>
      <c r="I853">
        <v>0</v>
      </c>
      <c r="J853">
        <v>0</v>
      </c>
      <c r="K853">
        <v>915.97</v>
      </c>
      <c r="L853">
        <v>473.08</v>
      </c>
      <c r="M853">
        <v>442.89</v>
      </c>
      <c r="N853" t="s">
        <v>4971</v>
      </c>
      <c r="O853" t="s">
        <v>24</v>
      </c>
      <c r="P853" t="s">
        <v>55</v>
      </c>
      <c r="Q853">
        <v>0.43819444444444444</v>
      </c>
      <c r="R853" t="s">
        <v>27</v>
      </c>
      <c r="S853" t="s">
        <v>4650</v>
      </c>
      <c r="T853" t="s">
        <v>4636</v>
      </c>
      <c r="U853">
        <v>398.25</v>
      </c>
      <c r="V853" t="s">
        <v>4993</v>
      </c>
      <c r="W853" t="s">
        <v>4968</v>
      </c>
      <c r="X853" t="s">
        <v>4994</v>
      </c>
      <c r="Y853" t="s">
        <v>4966</v>
      </c>
      <c r="Z853" t="s">
        <v>4995</v>
      </c>
      <c r="AA853" t="s">
        <v>4962</v>
      </c>
      <c r="AB853">
        <f>YEAR(Sales_Trans_2[[#This Row],[Transaction_Date]])</f>
        <v>2026</v>
      </c>
      <c r="AC853" t="str">
        <f>TEXT(Sales_Trans_2[[#This Row],[Transaction_Date]],"mmm")</f>
        <v>Jan</v>
      </c>
      <c r="AD853">
        <f>MONTH(Sales_Trans_2[[#This Row],[Transaction_Date]])</f>
        <v>1</v>
      </c>
      <c r="AE853" s="19">
        <f>IFERROR(Sales_Trans_2[[#This Row],[Profit]]/Sales_Trans_2[[#This Row],[Sales_Amount]],0)</f>
        <v>0.48352020262672357</v>
      </c>
      <c r="AF853" s="20" t="str">
        <f>IF(Sales_Trans_2[[#This Row],[Discount_Pct]]=0,"0%",
IF(Sales_Trans_2[[#This Row],[Discount_Pct]]&lt;=5,"1-5%",
IF(Sales_Trans_2[[#This Row],[Discount_Pct]]&lt;=10,"6-10%",
IF(Sales_Trans_2[[#This Row],[Discount_Pct]]&lt;=15,"11-15%","&gt;15%"))))</f>
        <v>0%</v>
      </c>
    </row>
    <row r="854" spans="1:32" x14ac:dyDescent="0.25">
      <c r="A854" t="s">
        <v>3015</v>
      </c>
      <c r="B854" s="10">
        <v>46109</v>
      </c>
      <c r="C854" t="s">
        <v>3016</v>
      </c>
      <c r="D854" t="s">
        <v>1382</v>
      </c>
      <c r="E854" t="s">
        <v>400</v>
      </c>
      <c r="F854" t="s">
        <v>401</v>
      </c>
      <c r="G854">
        <v>5</v>
      </c>
      <c r="H854">
        <v>317.99</v>
      </c>
      <c r="I854">
        <v>0</v>
      </c>
      <c r="J854">
        <v>0</v>
      </c>
      <c r="K854">
        <v>1828.44</v>
      </c>
      <c r="L854">
        <v>1175.25</v>
      </c>
      <c r="M854">
        <v>653.19000000000005</v>
      </c>
      <c r="N854" t="s">
        <v>4971</v>
      </c>
      <c r="O854" t="s">
        <v>24</v>
      </c>
      <c r="P854" t="s">
        <v>55</v>
      </c>
      <c r="Q854">
        <v>0.52638888888888891</v>
      </c>
      <c r="R854" t="s">
        <v>27</v>
      </c>
      <c r="S854" t="s">
        <v>4774</v>
      </c>
      <c r="T854" t="s">
        <v>4752</v>
      </c>
      <c r="U854">
        <v>317.99</v>
      </c>
      <c r="V854" t="s">
        <v>5004</v>
      </c>
      <c r="W854" t="s">
        <v>4968</v>
      </c>
      <c r="X854" t="s">
        <v>5002</v>
      </c>
      <c r="Y854" t="s">
        <v>4970</v>
      </c>
      <c r="Z854" t="s">
        <v>5003</v>
      </c>
      <c r="AA854" t="s">
        <v>4962</v>
      </c>
      <c r="AB854">
        <f>YEAR(Sales_Trans_2[[#This Row],[Transaction_Date]])</f>
        <v>2026</v>
      </c>
      <c r="AC854" t="str">
        <f>TEXT(Sales_Trans_2[[#This Row],[Transaction_Date]],"mmm")</f>
        <v>Mar</v>
      </c>
      <c r="AD854">
        <f>MONTH(Sales_Trans_2[[#This Row],[Transaction_Date]])</f>
        <v>3</v>
      </c>
      <c r="AE854" s="19">
        <f>IFERROR(Sales_Trans_2[[#This Row],[Profit]]/Sales_Trans_2[[#This Row],[Sales_Amount]],0)</f>
        <v>0.35723895780009191</v>
      </c>
      <c r="AF854" s="20" t="str">
        <f>IF(Sales_Trans_2[[#This Row],[Discount_Pct]]=0,"0%",
IF(Sales_Trans_2[[#This Row],[Discount_Pct]]&lt;=5,"1-5%",
IF(Sales_Trans_2[[#This Row],[Discount_Pct]]&lt;=10,"6-10%",
IF(Sales_Trans_2[[#This Row],[Discount_Pct]]&lt;=15,"11-15%","&gt;15%"))))</f>
        <v>0%</v>
      </c>
    </row>
    <row r="855" spans="1:32" x14ac:dyDescent="0.25">
      <c r="A855" t="s">
        <v>3262</v>
      </c>
      <c r="B855" s="10">
        <v>46004</v>
      </c>
      <c r="C855" t="s">
        <v>931</v>
      </c>
      <c r="D855" t="s">
        <v>107</v>
      </c>
      <c r="E855" t="s">
        <v>612</v>
      </c>
      <c r="F855" t="s">
        <v>1266</v>
      </c>
      <c r="G855">
        <v>4</v>
      </c>
      <c r="H855">
        <v>65.06</v>
      </c>
      <c r="I855">
        <v>0</v>
      </c>
      <c r="J855">
        <v>0</v>
      </c>
      <c r="K855">
        <v>299.27999999999997</v>
      </c>
      <c r="L855">
        <v>192.6</v>
      </c>
      <c r="M855">
        <v>-261.85000000000002</v>
      </c>
      <c r="N855" t="s">
        <v>133</v>
      </c>
      <c r="O855" t="s">
        <v>24</v>
      </c>
      <c r="P855" t="s">
        <v>55</v>
      </c>
      <c r="Q855">
        <v>0.86736111111111114</v>
      </c>
      <c r="R855" t="s">
        <v>27</v>
      </c>
      <c r="S855" t="s">
        <v>4683</v>
      </c>
      <c r="T855" t="s">
        <v>4672</v>
      </c>
      <c r="U855">
        <v>59.92</v>
      </c>
      <c r="V855" t="s">
        <v>5005</v>
      </c>
      <c r="W855" t="s">
        <v>4958</v>
      </c>
      <c r="X855" t="s">
        <v>5006</v>
      </c>
      <c r="Y855" t="s">
        <v>5007</v>
      </c>
      <c r="Z855" t="s">
        <v>5008</v>
      </c>
      <c r="AA855" t="s">
        <v>4962</v>
      </c>
      <c r="AB855">
        <f>YEAR(Sales_Trans_2[[#This Row],[Transaction_Date]])</f>
        <v>2025</v>
      </c>
      <c r="AC855" t="str">
        <f>TEXT(Sales_Trans_2[[#This Row],[Transaction_Date]],"mmm")</f>
        <v>Dec</v>
      </c>
      <c r="AD855">
        <f>MONTH(Sales_Trans_2[[#This Row],[Transaction_Date]])</f>
        <v>12</v>
      </c>
      <c r="AE855" s="19">
        <f>IFERROR(Sales_Trans_2[[#This Row],[Profit]]/Sales_Trans_2[[#This Row],[Sales_Amount]],0)</f>
        <v>-0.87493317294840967</v>
      </c>
      <c r="AF855" s="20" t="str">
        <f>IF(Sales_Trans_2[[#This Row],[Discount_Pct]]=0,"0%",
IF(Sales_Trans_2[[#This Row],[Discount_Pct]]&lt;=5,"1-5%",
IF(Sales_Trans_2[[#This Row],[Discount_Pct]]&lt;=10,"6-10%",
IF(Sales_Trans_2[[#This Row],[Discount_Pct]]&lt;=15,"11-15%","&gt;15%"))))</f>
        <v>0%</v>
      </c>
    </row>
    <row r="856" spans="1:32" x14ac:dyDescent="0.25">
      <c r="A856" t="s">
        <v>1227</v>
      </c>
      <c r="B856" s="10">
        <v>46206</v>
      </c>
      <c r="C856" t="s">
        <v>1228</v>
      </c>
      <c r="D856" t="s">
        <v>1112</v>
      </c>
      <c r="E856" t="s">
        <v>913</v>
      </c>
      <c r="F856" t="s">
        <v>239</v>
      </c>
      <c r="G856">
        <v>3</v>
      </c>
      <c r="H856">
        <v>387.41</v>
      </c>
      <c r="I856">
        <v>0</v>
      </c>
      <c r="J856">
        <v>0</v>
      </c>
      <c r="K856">
        <v>1336.56</v>
      </c>
      <c r="L856">
        <v>973.44</v>
      </c>
      <c r="M856">
        <v>363.12</v>
      </c>
      <c r="N856" t="s">
        <v>133</v>
      </c>
      <c r="O856" t="s">
        <v>24</v>
      </c>
      <c r="P856" t="s">
        <v>55</v>
      </c>
      <c r="Q856">
        <v>0.55138888888888893</v>
      </c>
      <c r="R856" t="s">
        <v>27</v>
      </c>
      <c r="S856" t="s">
        <v>4904</v>
      </c>
      <c r="T856" t="s">
        <v>4887</v>
      </c>
      <c r="U856">
        <v>360.52</v>
      </c>
      <c r="V856" t="s">
        <v>5062</v>
      </c>
      <c r="W856" t="s">
        <v>4958</v>
      </c>
      <c r="X856" t="s">
        <v>5015</v>
      </c>
      <c r="Y856" t="s">
        <v>4966</v>
      </c>
      <c r="Z856" t="s">
        <v>5063</v>
      </c>
      <c r="AA856" t="s">
        <v>4962</v>
      </c>
      <c r="AB856">
        <f>YEAR(Sales_Trans_2[[#This Row],[Transaction_Date]])</f>
        <v>2026</v>
      </c>
      <c r="AC856" t="str">
        <f>TEXT(Sales_Trans_2[[#This Row],[Transaction_Date]],"mmm")</f>
        <v>Jul</v>
      </c>
      <c r="AD856">
        <f>MONTH(Sales_Trans_2[[#This Row],[Transaction_Date]])</f>
        <v>7</v>
      </c>
      <c r="AE856" s="19">
        <f>IFERROR(Sales_Trans_2[[#This Row],[Profit]]/Sales_Trans_2[[#This Row],[Sales_Amount]],0)</f>
        <v>0.27168252828155864</v>
      </c>
      <c r="AF856" s="20" t="str">
        <f>IF(Sales_Trans_2[[#This Row],[Discount_Pct]]=0,"0%",
IF(Sales_Trans_2[[#This Row],[Discount_Pct]]&lt;=5,"1-5%",
IF(Sales_Trans_2[[#This Row],[Discount_Pct]]&lt;=10,"6-10%",
IF(Sales_Trans_2[[#This Row],[Discount_Pct]]&lt;=15,"11-15%","&gt;15%"))))</f>
        <v>0%</v>
      </c>
    </row>
    <row r="857" spans="1:32" x14ac:dyDescent="0.25">
      <c r="A857" t="s">
        <v>4257</v>
      </c>
      <c r="B857" s="10">
        <v>46008</v>
      </c>
      <c r="C857" t="s">
        <v>313</v>
      </c>
      <c r="D857" t="s">
        <v>2552</v>
      </c>
      <c r="E857" t="s">
        <v>209</v>
      </c>
      <c r="F857" t="s">
        <v>210</v>
      </c>
      <c r="G857">
        <v>3</v>
      </c>
      <c r="H857">
        <v>78.72</v>
      </c>
      <c r="I857">
        <v>0</v>
      </c>
      <c r="J857">
        <v>0</v>
      </c>
      <c r="K857">
        <v>236.16</v>
      </c>
      <c r="L857">
        <v>162.75</v>
      </c>
      <c r="M857">
        <v>73.41</v>
      </c>
      <c r="N857" t="s">
        <v>68</v>
      </c>
      <c r="O857" t="s">
        <v>24</v>
      </c>
      <c r="P857" t="s">
        <v>55</v>
      </c>
      <c r="Q857">
        <v>0.63194444444444442</v>
      </c>
      <c r="R857" t="s">
        <v>49</v>
      </c>
      <c r="S857" t="s">
        <v>4784</v>
      </c>
      <c r="T857" t="s">
        <v>4776</v>
      </c>
      <c r="U857">
        <v>72.930000000000007</v>
      </c>
      <c r="V857" t="s">
        <v>5066</v>
      </c>
      <c r="W857" t="s">
        <v>4958</v>
      </c>
      <c r="X857" t="s">
        <v>4973</v>
      </c>
      <c r="Y857" t="s">
        <v>4960</v>
      </c>
      <c r="Z857" t="s">
        <v>5067</v>
      </c>
      <c r="AA857" t="s">
        <v>4962</v>
      </c>
      <c r="AB857">
        <f>YEAR(Sales_Trans_2[[#This Row],[Transaction_Date]])</f>
        <v>2025</v>
      </c>
      <c r="AC857" t="str">
        <f>TEXT(Sales_Trans_2[[#This Row],[Transaction_Date]],"mmm")</f>
        <v>Dec</v>
      </c>
      <c r="AD857">
        <f>MONTH(Sales_Trans_2[[#This Row],[Transaction_Date]])</f>
        <v>12</v>
      </c>
      <c r="AE857" s="19">
        <f>IFERROR(Sales_Trans_2[[#This Row],[Profit]]/Sales_Trans_2[[#This Row],[Sales_Amount]],0)</f>
        <v>0.31084857723577236</v>
      </c>
      <c r="AF857" s="20" t="str">
        <f>IF(Sales_Trans_2[[#This Row],[Discount_Pct]]=0,"0%",
IF(Sales_Trans_2[[#This Row],[Discount_Pct]]&lt;=5,"1-5%",
IF(Sales_Trans_2[[#This Row],[Discount_Pct]]&lt;=10,"6-10%",
IF(Sales_Trans_2[[#This Row],[Discount_Pct]]&lt;=15,"11-15%","&gt;15%"))))</f>
        <v>0%</v>
      </c>
    </row>
    <row r="858" spans="1:32" x14ac:dyDescent="0.25">
      <c r="A858" t="s">
        <v>880</v>
      </c>
      <c r="B858" s="10">
        <v>46015</v>
      </c>
      <c r="C858" t="s">
        <v>881</v>
      </c>
      <c r="D858" t="s">
        <v>882</v>
      </c>
      <c r="E858" t="s">
        <v>232</v>
      </c>
      <c r="F858" t="s">
        <v>233</v>
      </c>
      <c r="G858">
        <v>4</v>
      </c>
      <c r="H858">
        <v>262.77</v>
      </c>
      <c r="I858">
        <v>0</v>
      </c>
      <c r="J858">
        <v>0</v>
      </c>
      <c r="K858">
        <v>1051.08</v>
      </c>
      <c r="L858">
        <v>778.56</v>
      </c>
      <c r="M858">
        <v>272.52</v>
      </c>
      <c r="N858" t="s">
        <v>47</v>
      </c>
      <c r="O858" t="s">
        <v>24</v>
      </c>
      <c r="P858" t="s">
        <v>55</v>
      </c>
      <c r="Q858">
        <v>0.60416666666666663</v>
      </c>
      <c r="R858" t="s">
        <v>49</v>
      </c>
      <c r="S858" t="s">
        <v>4768</v>
      </c>
      <c r="T858" t="s">
        <v>4752</v>
      </c>
      <c r="U858">
        <v>262.77</v>
      </c>
      <c r="V858" t="s">
        <v>5080</v>
      </c>
      <c r="W858" t="s">
        <v>4964</v>
      </c>
      <c r="X858" t="s">
        <v>5081</v>
      </c>
      <c r="Y858" t="s">
        <v>4970</v>
      </c>
      <c r="Z858" t="s">
        <v>5079</v>
      </c>
      <c r="AA858" t="s">
        <v>4962</v>
      </c>
      <c r="AB858">
        <f>YEAR(Sales_Trans_2[[#This Row],[Transaction_Date]])</f>
        <v>2025</v>
      </c>
      <c r="AC858" t="str">
        <f>TEXT(Sales_Trans_2[[#This Row],[Transaction_Date]],"mmm")</f>
        <v>Dec</v>
      </c>
      <c r="AD858">
        <f>MONTH(Sales_Trans_2[[#This Row],[Transaction_Date]])</f>
        <v>12</v>
      </c>
      <c r="AE858" s="19">
        <f>IFERROR(Sales_Trans_2[[#This Row],[Profit]]/Sales_Trans_2[[#This Row],[Sales_Amount]],0)</f>
        <v>0.2592761730791186</v>
      </c>
      <c r="AF858" s="20" t="str">
        <f>IF(Sales_Trans_2[[#This Row],[Discount_Pct]]=0,"0%",
IF(Sales_Trans_2[[#This Row],[Discount_Pct]]&lt;=5,"1-5%",
IF(Sales_Trans_2[[#This Row],[Discount_Pct]]&lt;=10,"6-10%",
IF(Sales_Trans_2[[#This Row],[Discount_Pct]]&lt;=15,"11-15%","&gt;15%"))))</f>
        <v>0%</v>
      </c>
    </row>
    <row r="859" spans="1:32" x14ac:dyDescent="0.25">
      <c r="A859" t="s">
        <v>2835</v>
      </c>
      <c r="B859" s="10">
        <v>46358</v>
      </c>
      <c r="C859" t="s">
        <v>408</v>
      </c>
      <c r="D859" t="s">
        <v>399</v>
      </c>
      <c r="E859" t="s">
        <v>1347</v>
      </c>
      <c r="F859" t="s">
        <v>1313</v>
      </c>
      <c r="G859">
        <v>4</v>
      </c>
      <c r="H859">
        <v>99.93</v>
      </c>
      <c r="I859">
        <v>0</v>
      </c>
      <c r="J859">
        <v>0</v>
      </c>
      <c r="K859">
        <v>399.72</v>
      </c>
      <c r="L859">
        <v>344.2</v>
      </c>
      <c r="M859">
        <v>55.52</v>
      </c>
      <c r="N859" t="s">
        <v>23</v>
      </c>
      <c r="O859" t="s">
        <v>24</v>
      </c>
      <c r="P859" t="s">
        <v>55</v>
      </c>
      <c r="Q859">
        <v>0.81736111111111109</v>
      </c>
      <c r="R859" t="s">
        <v>49</v>
      </c>
      <c r="S859" t="s">
        <v>4693</v>
      </c>
      <c r="T859" t="s">
        <v>4672</v>
      </c>
      <c r="U859">
        <v>99.93</v>
      </c>
      <c r="V859" t="s">
        <v>5091</v>
      </c>
      <c r="W859" t="s">
        <v>4968</v>
      </c>
      <c r="X859" t="s">
        <v>4976</v>
      </c>
      <c r="Y859" t="s">
        <v>4977</v>
      </c>
      <c r="Z859" t="s">
        <v>5089</v>
      </c>
      <c r="AA859" t="s">
        <v>4962</v>
      </c>
      <c r="AB859">
        <f>YEAR(Sales_Trans_2[[#This Row],[Transaction_Date]])</f>
        <v>2026</v>
      </c>
      <c r="AC859" t="str">
        <f>TEXT(Sales_Trans_2[[#This Row],[Transaction_Date]],"mmm")</f>
        <v>Dec</v>
      </c>
      <c r="AD859">
        <f>MONTH(Sales_Trans_2[[#This Row],[Transaction_Date]])</f>
        <v>12</v>
      </c>
      <c r="AE859" s="19">
        <f>IFERROR(Sales_Trans_2[[#This Row],[Profit]]/Sales_Trans_2[[#This Row],[Sales_Amount]],0)</f>
        <v>0.13889722805964175</v>
      </c>
      <c r="AF859" s="20" t="str">
        <f>IF(Sales_Trans_2[[#This Row],[Discount_Pct]]=0,"0%",
IF(Sales_Trans_2[[#This Row],[Discount_Pct]]&lt;=5,"1-5%",
IF(Sales_Trans_2[[#This Row],[Discount_Pct]]&lt;=10,"6-10%",
IF(Sales_Trans_2[[#This Row],[Discount_Pct]]&lt;=15,"11-15%","&gt;15%"))))</f>
        <v>0%</v>
      </c>
    </row>
    <row r="860" spans="1:32" x14ac:dyDescent="0.25">
      <c r="A860" t="s">
        <v>2367</v>
      </c>
      <c r="B860" s="10">
        <v>45850</v>
      </c>
      <c r="C860" t="s">
        <v>1297</v>
      </c>
      <c r="D860" t="s">
        <v>308</v>
      </c>
      <c r="E860" t="s">
        <v>198</v>
      </c>
      <c r="F860" t="s">
        <v>694</v>
      </c>
      <c r="G860">
        <v>1</v>
      </c>
      <c r="H860">
        <v>455.79</v>
      </c>
      <c r="I860">
        <v>0</v>
      </c>
      <c r="J860">
        <v>0</v>
      </c>
      <c r="K860">
        <v>524.16</v>
      </c>
      <c r="L860">
        <v>282.88</v>
      </c>
      <c r="M860">
        <v>241.28</v>
      </c>
      <c r="N860" t="s">
        <v>68</v>
      </c>
      <c r="O860" t="s">
        <v>24</v>
      </c>
      <c r="P860" t="s">
        <v>55</v>
      </c>
      <c r="Q860">
        <v>0.85902777777777772</v>
      </c>
      <c r="R860" t="s">
        <v>27</v>
      </c>
      <c r="S860" t="s">
        <v>4660</v>
      </c>
      <c r="T860" t="s">
        <v>4636</v>
      </c>
      <c r="U860">
        <v>455.79</v>
      </c>
      <c r="V860" t="s">
        <v>5095</v>
      </c>
      <c r="W860" t="s">
        <v>4964</v>
      </c>
      <c r="X860" t="s">
        <v>5096</v>
      </c>
      <c r="Y860" t="s">
        <v>4960</v>
      </c>
      <c r="Z860" t="s">
        <v>5097</v>
      </c>
      <c r="AA860" t="s">
        <v>4962</v>
      </c>
      <c r="AB860">
        <f>YEAR(Sales_Trans_2[[#This Row],[Transaction_Date]])</f>
        <v>2025</v>
      </c>
      <c r="AC860" t="str">
        <f>TEXT(Sales_Trans_2[[#This Row],[Transaction_Date]],"mmm")</f>
        <v>Jul</v>
      </c>
      <c r="AD860">
        <f>MONTH(Sales_Trans_2[[#This Row],[Transaction_Date]])</f>
        <v>7</v>
      </c>
      <c r="AE860" s="19">
        <f>IFERROR(Sales_Trans_2[[#This Row],[Profit]]/Sales_Trans_2[[#This Row],[Sales_Amount]],0)</f>
        <v>0.46031746031746035</v>
      </c>
      <c r="AF860" s="20" t="str">
        <f>IF(Sales_Trans_2[[#This Row],[Discount_Pct]]=0,"0%",
IF(Sales_Trans_2[[#This Row],[Discount_Pct]]&lt;=5,"1-5%",
IF(Sales_Trans_2[[#This Row],[Discount_Pct]]&lt;=10,"6-10%",
IF(Sales_Trans_2[[#This Row],[Discount_Pct]]&lt;=15,"11-15%","&gt;15%"))))</f>
        <v>0%</v>
      </c>
    </row>
    <row r="861" spans="1:32" x14ac:dyDescent="0.25">
      <c r="A861" t="s">
        <v>151</v>
      </c>
      <c r="B861" s="10">
        <v>46112</v>
      </c>
      <c r="C861" t="s">
        <v>152</v>
      </c>
      <c r="D861" t="s">
        <v>147</v>
      </c>
      <c r="E861" t="s">
        <v>153</v>
      </c>
      <c r="F861" t="s">
        <v>154</v>
      </c>
      <c r="G861">
        <v>7</v>
      </c>
      <c r="H861">
        <v>343.97</v>
      </c>
      <c r="I861">
        <v>0</v>
      </c>
      <c r="J861">
        <v>0</v>
      </c>
      <c r="K861">
        <v>2407.79</v>
      </c>
      <c r="L861">
        <v>1828.54</v>
      </c>
      <c r="M861">
        <v>579.25</v>
      </c>
      <c r="N861" t="s">
        <v>4971</v>
      </c>
      <c r="O861" t="s">
        <v>24</v>
      </c>
      <c r="P861" t="s">
        <v>55</v>
      </c>
      <c r="Q861">
        <v>0.50069444444444444</v>
      </c>
      <c r="R861" t="s">
        <v>49</v>
      </c>
      <c r="S861" t="s">
        <v>4717</v>
      </c>
      <c r="T861" t="s">
        <v>4703</v>
      </c>
      <c r="U861">
        <v>332.73</v>
      </c>
      <c r="V861" t="s">
        <v>5127</v>
      </c>
      <c r="W861" t="s">
        <v>4958</v>
      </c>
      <c r="X861" t="s">
        <v>4965</v>
      </c>
      <c r="Y861" t="s">
        <v>4966</v>
      </c>
      <c r="Z861" t="s">
        <v>5126</v>
      </c>
      <c r="AA861" t="s">
        <v>4962</v>
      </c>
      <c r="AB861">
        <f>YEAR(Sales_Trans_2[[#This Row],[Transaction_Date]])</f>
        <v>2026</v>
      </c>
      <c r="AC861" t="str">
        <f>TEXT(Sales_Trans_2[[#This Row],[Transaction_Date]],"mmm")</f>
        <v>Mar</v>
      </c>
      <c r="AD861">
        <f>MONTH(Sales_Trans_2[[#This Row],[Transaction_Date]])</f>
        <v>3</v>
      </c>
      <c r="AE861" s="19">
        <f>IFERROR(Sales_Trans_2[[#This Row],[Profit]]/Sales_Trans_2[[#This Row],[Sales_Amount]],0)</f>
        <v>0.24057330581155334</v>
      </c>
      <c r="AF861" s="20" t="str">
        <f>IF(Sales_Trans_2[[#This Row],[Discount_Pct]]=0,"0%",
IF(Sales_Trans_2[[#This Row],[Discount_Pct]]&lt;=5,"1-5%",
IF(Sales_Trans_2[[#This Row],[Discount_Pct]]&lt;=10,"6-10%",
IF(Sales_Trans_2[[#This Row],[Discount_Pct]]&lt;=15,"11-15%","&gt;15%"))))</f>
        <v>0%</v>
      </c>
    </row>
    <row r="862" spans="1:32" x14ac:dyDescent="0.25">
      <c r="A862" t="s">
        <v>2767</v>
      </c>
      <c r="B862" s="10">
        <v>46204</v>
      </c>
      <c r="C862" t="s">
        <v>1555</v>
      </c>
      <c r="D862" t="s">
        <v>2768</v>
      </c>
      <c r="E862" t="s">
        <v>66</v>
      </c>
      <c r="F862" t="s">
        <v>2112</v>
      </c>
      <c r="G862">
        <v>3</v>
      </c>
      <c r="H862">
        <v>367.25</v>
      </c>
      <c r="I862">
        <v>0</v>
      </c>
      <c r="J862">
        <v>0</v>
      </c>
      <c r="K862">
        <v>1101.75</v>
      </c>
      <c r="L862">
        <v>848.97</v>
      </c>
      <c r="M862">
        <v>252.78</v>
      </c>
      <c r="N862" t="s">
        <v>133</v>
      </c>
      <c r="O862" t="s">
        <v>24</v>
      </c>
      <c r="P862" t="s">
        <v>55</v>
      </c>
      <c r="Q862">
        <v>0.65277777777777779</v>
      </c>
      <c r="R862" t="s">
        <v>49</v>
      </c>
      <c r="S862" t="s">
        <v>4942</v>
      </c>
      <c r="T862" t="s">
        <v>4930</v>
      </c>
      <c r="U862">
        <v>367.25</v>
      </c>
      <c r="V862" t="s">
        <v>5157</v>
      </c>
      <c r="W862" t="s">
        <v>4964</v>
      </c>
      <c r="X862" t="s">
        <v>5158</v>
      </c>
      <c r="Y862" t="s">
        <v>4970</v>
      </c>
      <c r="Z862" t="s">
        <v>5155</v>
      </c>
      <c r="AA862" t="s">
        <v>4962</v>
      </c>
      <c r="AB862">
        <f>YEAR(Sales_Trans_2[[#This Row],[Transaction_Date]])</f>
        <v>2026</v>
      </c>
      <c r="AC862" t="str">
        <f>TEXT(Sales_Trans_2[[#This Row],[Transaction_Date]],"mmm")</f>
        <v>Jul</v>
      </c>
      <c r="AD862">
        <f>MONTH(Sales_Trans_2[[#This Row],[Transaction_Date]])</f>
        <v>7</v>
      </c>
      <c r="AE862" s="19">
        <f>IFERROR(Sales_Trans_2[[#This Row],[Profit]]/Sales_Trans_2[[#This Row],[Sales_Amount]],0)</f>
        <v>0.22943498978897209</v>
      </c>
      <c r="AF862" s="20" t="str">
        <f>IF(Sales_Trans_2[[#This Row],[Discount_Pct]]=0,"0%",
IF(Sales_Trans_2[[#This Row],[Discount_Pct]]&lt;=5,"1-5%",
IF(Sales_Trans_2[[#This Row],[Discount_Pct]]&lt;=10,"6-10%",
IF(Sales_Trans_2[[#This Row],[Discount_Pct]]&lt;=15,"11-15%","&gt;15%"))))</f>
        <v>0%</v>
      </c>
    </row>
    <row r="863" spans="1:32" x14ac:dyDescent="0.25">
      <c r="A863" t="s">
        <v>3561</v>
      </c>
      <c r="B863" s="10">
        <v>46096</v>
      </c>
      <c r="C863" t="s">
        <v>977</v>
      </c>
      <c r="D863" t="s">
        <v>1869</v>
      </c>
      <c r="E863" t="s">
        <v>1682</v>
      </c>
      <c r="F863" t="s">
        <v>888</v>
      </c>
      <c r="G863">
        <v>7</v>
      </c>
      <c r="H863">
        <v>112.45</v>
      </c>
      <c r="I863">
        <v>0</v>
      </c>
      <c r="J863">
        <v>0</v>
      </c>
      <c r="K863">
        <v>905.22</v>
      </c>
      <c r="L863">
        <v>583.30999999999995</v>
      </c>
      <c r="M863">
        <v>321.91000000000003</v>
      </c>
      <c r="N863" t="s">
        <v>47</v>
      </c>
      <c r="O863" t="s">
        <v>24</v>
      </c>
      <c r="P863" t="s">
        <v>55</v>
      </c>
      <c r="Q863">
        <v>0.6166666666666667</v>
      </c>
      <c r="R863" t="s">
        <v>27</v>
      </c>
      <c r="S863" t="s">
        <v>4945</v>
      </c>
      <c r="T863" t="s">
        <v>4930</v>
      </c>
      <c r="U863">
        <v>108.97</v>
      </c>
      <c r="V863" t="s">
        <v>5070</v>
      </c>
      <c r="W863" t="s">
        <v>4958</v>
      </c>
      <c r="X863" t="s">
        <v>5159</v>
      </c>
      <c r="Y863" t="s">
        <v>4966</v>
      </c>
      <c r="Z863" t="s">
        <v>5160</v>
      </c>
      <c r="AA863" t="s">
        <v>4962</v>
      </c>
      <c r="AB863">
        <f>YEAR(Sales_Trans_2[[#This Row],[Transaction_Date]])</f>
        <v>2026</v>
      </c>
      <c r="AC863" t="str">
        <f>TEXT(Sales_Trans_2[[#This Row],[Transaction_Date]],"mmm")</f>
        <v>Mar</v>
      </c>
      <c r="AD863">
        <f>MONTH(Sales_Trans_2[[#This Row],[Transaction_Date]])</f>
        <v>3</v>
      </c>
      <c r="AE863" s="19">
        <f>IFERROR(Sales_Trans_2[[#This Row],[Profit]]/Sales_Trans_2[[#This Row],[Sales_Amount]],0)</f>
        <v>0.35561520956231635</v>
      </c>
      <c r="AF863" s="20" t="str">
        <f>IF(Sales_Trans_2[[#This Row],[Discount_Pct]]=0,"0%",
IF(Sales_Trans_2[[#This Row],[Discount_Pct]]&lt;=5,"1-5%",
IF(Sales_Trans_2[[#This Row],[Discount_Pct]]&lt;=10,"6-10%",
IF(Sales_Trans_2[[#This Row],[Discount_Pct]]&lt;=15,"11-15%","&gt;15%"))))</f>
        <v>0%</v>
      </c>
    </row>
    <row r="864" spans="1:32" x14ac:dyDescent="0.25">
      <c r="A864" t="s">
        <v>2471</v>
      </c>
      <c r="B864" s="10">
        <v>46072</v>
      </c>
      <c r="C864" t="s">
        <v>931</v>
      </c>
      <c r="D864" t="s">
        <v>37</v>
      </c>
      <c r="E864" t="s">
        <v>1157</v>
      </c>
      <c r="F864" t="s">
        <v>1158</v>
      </c>
      <c r="G864">
        <v>4</v>
      </c>
      <c r="H864">
        <v>254.62</v>
      </c>
      <c r="I864">
        <v>0</v>
      </c>
      <c r="J864">
        <v>0</v>
      </c>
      <c r="K864">
        <v>1018.48</v>
      </c>
      <c r="L864">
        <v>852.92</v>
      </c>
      <c r="M864">
        <v>165.56</v>
      </c>
      <c r="N864" t="s">
        <v>4971</v>
      </c>
      <c r="O864" t="s">
        <v>24</v>
      </c>
      <c r="P864" t="s">
        <v>55</v>
      </c>
      <c r="Q864">
        <v>0.6166666666666667</v>
      </c>
      <c r="R864" t="s">
        <v>49</v>
      </c>
      <c r="S864" t="s">
        <v>4893</v>
      </c>
      <c r="T864" t="s">
        <v>4887</v>
      </c>
      <c r="U864">
        <v>234.86</v>
      </c>
      <c r="V864" t="s">
        <v>5005</v>
      </c>
      <c r="W864" t="s">
        <v>4958</v>
      </c>
      <c r="X864" t="s">
        <v>5179</v>
      </c>
      <c r="Y864" t="s">
        <v>5007</v>
      </c>
      <c r="Z864" t="s">
        <v>5180</v>
      </c>
      <c r="AA864" t="s">
        <v>4962</v>
      </c>
      <c r="AB864">
        <f>YEAR(Sales_Trans_2[[#This Row],[Transaction_Date]])</f>
        <v>2026</v>
      </c>
      <c r="AC864" t="str">
        <f>TEXT(Sales_Trans_2[[#This Row],[Transaction_Date]],"mmm")</f>
        <v>Feb</v>
      </c>
      <c r="AD864">
        <f>MONTH(Sales_Trans_2[[#This Row],[Transaction_Date]])</f>
        <v>2</v>
      </c>
      <c r="AE864" s="19">
        <f>IFERROR(Sales_Trans_2[[#This Row],[Profit]]/Sales_Trans_2[[#This Row],[Sales_Amount]],0)</f>
        <v>0.16255596575288667</v>
      </c>
      <c r="AF864" s="20" t="str">
        <f>IF(Sales_Trans_2[[#This Row],[Discount_Pct]]=0,"0%",
IF(Sales_Trans_2[[#This Row],[Discount_Pct]]&lt;=5,"1-5%",
IF(Sales_Trans_2[[#This Row],[Discount_Pct]]&lt;=10,"6-10%",
IF(Sales_Trans_2[[#This Row],[Discount_Pct]]&lt;=15,"11-15%","&gt;15%"))))</f>
        <v>0%</v>
      </c>
    </row>
    <row r="865" spans="1:32" x14ac:dyDescent="0.25">
      <c r="A865" t="s">
        <v>1734</v>
      </c>
      <c r="B865" s="10">
        <v>46267</v>
      </c>
      <c r="C865" t="s">
        <v>993</v>
      </c>
      <c r="D865" t="s">
        <v>365</v>
      </c>
      <c r="E865" t="s">
        <v>957</v>
      </c>
      <c r="F865" t="s">
        <v>1735</v>
      </c>
      <c r="G865">
        <v>6</v>
      </c>
      <c r="H865">
        <v>464.87</v>
      </c>
      <c r="I865">
        <v>0</v>
      </c>
      <c r="J865">
        <v>0</v>
      </c>
      <c r="K865">
        <v>2789.22</v>
      </c>
      <c r="L865">
        <v>2321.34</v>
      </c>
      <c r="M865">
        <v>467.88</v>
      </c>
      <c r="N865" t="s">
        <v>40</v>
      </c>
      <c r="O865" t="s">
        <v>24</v>
      </c>
      <c r="P865" t="s">
        <v>55</v>
      </c>
      <c r="Q865">
        <v>0.54722222222222228</v>
      </c>
      <c r="R865" t="s">
        <v>49</v>
      </c>
      <c r="S865" t="s">
        <v>4680</v>
      </c>
      <c r="T865" t="s">
        <v>4672</v>
      </c>
      <c r="U865">
        <v>459.58</v>
      </c>
      <c r="V865" t="s">
        <v>5281</v>
      </c>
      <c r="W865" t="s">
        <v>4958</v>
      </c>
      <c r="X865" t="s">
        <v>5279</v>
      </c>
      <c r="Y865" t="s">
        <v>4960</v>
      </c>
      <c r="Z865" t="s">
        <v>5280</v>
      </c>
      <c r="AA865" t="s">
        <v>4962</v>
      </c>
      <c r="AB865">
        <f>YEAR(Sales_Trans_2[[#This Row],[Transaction_Date]])</f>
        <v>2026</v>
      </c>
      <c r="AC865" t="str">
        <f>TEXT(Sales_Trans_2[[#This Row],[Transaction_Date]],"mmm")</f>
        <v>Sep</v>
      </c>
      <c r="AD865">
        <f>MONTH(Sales_Trans_2[[#This Row],[Transaction_Date]])</f>
        <v>9</v>
      </c>
      <c r="AE865" s="19">
        <f>IFERROR(Sales_Trans_2[[#This Row],[Profit]]/Sales_Trans_2[[#This Row],[Sales_Amount]],0)</f>
        <v>0.16774582141243791</v>
      </c>
      <c r="AF865" s="20" t="str">
        <f>IF(Sales_Trans_2[[#This Row],[Discount_Pct]]=0,"0%",
IF(Sales_Trans_2[[#This Row],[Discount_Pct]]&lt;=5,"1-5%",
IF(Sales_Trans_2[[#This Row],[Discount_Pct]]&lt;=10,"6-10%",
IF(Sales_Trans_2[[#This Row],[Discount_Pct]]&lt;=15,"11-15%","&gt;15%"))))</f>
        <v>0%</v>
      </c>
    </row>
    <row r="866" spans="1:32" x14ac:dyDescent="0.25">
      <c r="A866" t="s">
        <v>3798</v>
      </c>
      <c r="B866" s="10">
        <v>46025</v>
      </c>
      <c r="C866" t="s">
        <v>3016</v>
      </c>
      <c r="D866" t="s">
        <v>714</v>
      </c>
      <c r="E866" t="s">
        <v>192</v>
      </c>
      <c r="F866" t="s">
        <v>227</v>
      </c>
      <c r="G866">
        <v>1</v>
      </c>
      <c r="H866">
        <v>161.03</v>
      </c>
      <c r="I866">
        <v>0</v>
      </c>
      <c r="J866">
        <v>0</v>
      </c>
      <c r="K866">
        <v>185.18</v>
      </c>
      <c r="L866">
        <v>124.24</v>
      </c>
      <c r="M866">
        <v>60.94</v>
      </c>
      <c r="N866" t="s">
        <v>4971</v>
      </c>
      <c r="O866" t="s">
        <v>24</v>
      </c>
      <c r="P866" t="s">
        <v>55</v>
      </c>
      <c r="Q866">
        <v>0.87152777777777779</v>
      </c>
      <c r="R866" t="s">
        <v>27</v>
      </c>
      <c r="S866" t="s">
        <v>4653</v>
      </c>
      <c r="T866" t="s">
        <v>4672</v>
      </c>
      <c r="U866">
        <v>161.03</v>
      </c>
      <c r="V866" t="s">
        <v>5004</v>
      </c>
      <c r="W866" t="s">
        <v>4968</v>
      </c>
      <c r="X866" t="s">
        <v>5283</v>
      </c>
      <c r="Y866" t="s">
        <v>5011</v>
      </c>
      <c r="Z866" t="s">
        <v>5284</v>
      </c>
      <c r="AA866" t="s">
        <v>4962</v>
      </c>
      <c r="AB866">
        <f>YEAR(Sales_Trans_2[[#This Row],[Transaction_Date]])</f>
        <v>2026</v>
      </c>
      <c r="AC866" t="str">
        <f>TEXT(Sales_Trans_2[[#This Row],[Transaction_Date]],"mmm")</f>
        <v>Jan</v>
      </c>
      <c r="AD866">
        <f>MONTH(Sales_Trans_2[[#This Row],[Transaction_Date]])</f>
        <v>1</v>
      </c>
      <c r="AE866" s="19">
        <f>IFERROR(Sales_Trans_2[[#This Row],[Profit]]/Sales_Trans_2[[#This Row],[Sales_Amount]],0)</f>
        <v>0.3290852143860028</v>
      </c>
      <c r="AF866" s="20" t="str">
        <f>IF(Sales_Trans_2[[#This Row],[Discount_Pct]]=0,"0%",
IF(Sales_Trans_2[[#This Row],[Discount_Pct]]&lt;=5,"1-5%",
IF(Sales_Trans_2[[#This Row],[Discount_Pct]]&lt;=10,"6-10%",
IF(Sales_Trans_2[[#This Row],[Discount_Pct]]&lt;=15,"11-15%","&gt;15%"))))</f>
        <v>0%</v>
      </c>
    </row>
    <row r="867" spans="1:32" x14ac:dyDescent="0.25">
      <c r="A867" t="s">
        <v>335</v>
      </c>
      <c r="B867" s="10">
        <v>45973</v>
      </c>
      <c r="C867" t="s">
        <v>336</v>
      </c>
      <c r="D867" t="s">
        <v>337</v>
      </c>
      <c r="E867" t="s">
        <v>248</v>
      </c>
      <c r="F867" t="s">
        <v>249</v>
      </c>
      <c r="G867">
        <v>2</v>
      </c>
      <c r="H867">
        <v>186.38</v>
      </c>
      <c r="I867">
        <v>0</v>
      </c>
      <c r="J867">
        <v>0</v>
      </c>
      <c r="K867">
        <v>372.76</v>
      </c>
      <c r="L867">
        <v>271.32</v>
      </c>
      <c r="M867">
        <v>101.44</v>
      </c>
      <c r="N867" t="s">
        <v>23</v>
      </c>
      <c r="O867" t="s">
        <v>24</v>
      </c>
      <c r="P867" t="s">
        <v>55</v>
      </c>
      <c r="Q867">
        <v>0.6479166666666667</v>
      </c>
      <c r="R867" t="s">
        <v>49</v>
      </c>
      <c r="S867" t="s">
        <v>4799</v>
      </c>
      <c r="T867" t="s">
        <v>4776</v>
      </c>
      <c r="U867">
        <v>186.38</v>
      </c>
      <c r="V867" t="s">
        <v>5016</v>
      </c>
      <c r="W867" t="s">
        <v>4968</v>
      </c>
      <c r="X867" t="s">
        <v>5316</v>
      </c>
      <c r="Y867" t="s">
        <v>5011</v>
      </c>
      <c r="Z867" t="s">
        <v>5317</v>
      </c>
      <c r="AA867" t="s">
        <v>4962</v>
      </c>
      <c r="AB867">
        <f>YEAR(Sales_Trans_2[[#This Row],[Transaction_Date]])</f>
        <v>2025</v>
      </c>
      <c r="AC867" t="str">
        <f>TEXT(Sales_Trans_2[[#This Row],[Transaction_Date]],"mmm")</f>
        <v>Nov</v>
      </c>
      <c r="AD867">
        <f>MONTH(Sales_Trans_2[[#This Row],[Transaction_Date]])</f>
        <v>11</v>
      </c>
      <c r="AE867" s="19">
        <f>IFERROR(Sales_Trans_2[[#This Row],[Profit]]/Sales_Trans_2[[#This Row],[Sales_Amount]],0)</f>
        <v>0.27213220302607577</v>
      </c>
      <c r="AF867" s="20" t="str">
        <f>IF(Sales_Trans_2[[#This Row],[Discount_Pct]]=0,"0%",
IF(Sales_Trans_2[[#This Row],[Discount_Pct]]&lt;=5,"1-5%",
IF(Sales_Trans_2[[#This Row],[Discount_Pct]]&lt;=10,"6-10%",
IF(Sales_Trans_2[[#This Row],[Discount_Pct]]&lt;=15,"11-15%","&gt;15%"))))</f>
        <v>0%</v>
      </c>
    </row>
    <row r="868" spans="1:32" x14ac:dyDescent="0.25">
      <c r="A868" t="s">
        <v>3706</v>
      </c>
      <c r="B868" s="10">
        <v>46329</v>
      </c>
      <c r="C868" t="s">
        <v>2342</v>
      </c>
      <c r="D868" t="s">
        <v>812</v>
      </c>
      <c r="E868" t="s">
        <v>248</v>
      </c>
      <c r="F868" t="s">
        <v>249</v>
      </c>
      <c r="G868">
        <v>3</v>
      </c>
      <c r="H868">
        <v>530.16</v>
      </c>
      <c r="I868">
        <v>0</v>
      </c>
      <c r="J868">
        <v>0</v>
      </c>
      <c r="K868">
        <v>1590.48</v>
      </c>
      <c r="L868">
        <v>1137.57</v>
      </c>
      <c r="M868">
        <v>452.91</v>
      </c>
      <c r="N868" t="s">
        <v>47</v>
      </c>
      <c r="O868" t="s">
        <v>24</v>
      </c>
      <c r="P868" t="s">
        <v>55</v>
      </c>
      <c r="Q868">
        <v>0.64444444444444449</v>
      </c>
      <c r="R868" t="s">
        <v>49</v>
      </c>
      <c r="S868" t="s">
        <v>4770</v>
      </c>
      <c r="T868" t="s">
        <v>4752</v>
      </c>
      <c r="U868">
        <v>530.16</v>
      </c>
      <c r="V868" t="s">
        <v>4969</v>
      </c>
      <c r="W868" t="s">
        <v>4964</v>
      </c>
      <c r="X868" t="s">
        <v>5316</v>
      </c>
      <c r="Y868" t="s">
        <v>5011</v>
      </c>
      <c r="Z868" t="s">
        <v>5317</v>
      </c>
      <c r="AA868" t="s">
        <v>4962</v>
      </c>
      <c r="AB868">
        <f>YEAR(Sales_Trans_2[[#This Row],[Transaction_Date]])</f>
        <v>2026</v>
      </c>
      <c r="AC868" t="str">
        <f>TEXT(Sales_Trans_2[[#This Row],[Transaction_Date]],"mmm")</f>
        <v>Nov</v>
      </c>
      <c r="AD868">
        <f>MONTH(Sales_Trans_2[[#This Row],[Transaction_Date]])</f>
        <v>11</v>
      </c>
      <c r="AE868" s="19">
        <f>IFERROR(Sales_Trans_2[[#This Row],[Profit]]/Sales_Trans_2[[#This Row],[Sales_Amount]],0)</f>
        <v>0.28476309038780745</v>
      </c>
      <c r="AF868" s="20" t="str">
        <f>IF(Sales_Trans_2[[#This Row],[Discount_Pct]]=0,"0%",
IF(Sales_Trans_2[[#This Row],[Discount_Pct]]&lt;=5,"1-5%",
IF(Sales_Trans_2[[#This Row],[Discount_Pct]]&lt;=10,"6-10%",
IF(Sales_Trans_2[[#This Row],[Discount_Pct]]&lt;=15,"11-15%","&gt;15%"))))</f>
        <v>0%</v>
      </c>
    </row>
    <row r="869" spans="1:32" x14ac:dyDescent="0.25">
      <c r="A869" t="s">
        <v>3652</v>
      </c>
      <c r="B869" s="10">
        <v>46010</v>
      </c>
      <c r="C869" t="s">
        <v>2387</v>
      </c>
      <c r="D869" t="s">
        <v>882</v>
      </c>
      <c r="E869" t="s">
        <v>297</v>
      </c>
      <c r="F869" t="s">
        <v>298</v>
      </c>
      <c r="G869">
        <v>3</v>
      </c>
      <c r="H869">
        <v>262.77</v>
      </c>
      <c r="I869">
        <v>0</v>
      </c>
      <c r="J869">
        <v>0</v>
      </c>
      <c r="K869">
        <v>788.31</v>
      </c>
      <c r="L869">
        <v>583.91999999999996</v>
      </c>
      <c r="M869">
        <v>204.39</v>
      </c>
      <c r="N869" t="s">
        <v>68</v>
      </c>
      <c r="O869" t="s">
        <v>24</v>
      </c>
      <c r="P869" t="s">
        <v>55</v>
      </c>
      <c r="Q869">
        <v>0.84097222222222223</v>
      </c>
      <c r="R869" t="s">
        <v>49</v>
      </c>
      <c r="S869" t="s">
        <v>4768</v>
      </c>
      <c r="T869" t="s">
        <v>4752</v>
      </c>
      <c r="U869">
        <v>262.77</v>
      </c>
      <c r="V869" t="s">
        <v>5182</v>
      </c>
      <c r="W869" t="s">
        <v>4964</v>
      </c>
      <c r="X869" t="s">
        <v>5327</v>
      </c>
      <c r="Y869" t="s">
        <v>4966</v>
      </c>
      <c r="Z869" t="s">
        <v>5084</v>
      </c>
      <c r="AA869" t="s">
        <v>4962</v>
      </c>
      <c r="AB869">
        <f>YEAR(Sales_Trans_2[[#This Row],[Transaction_Date]])</f>
        <v>2025</v>
      </c>
      <c r="AC869" t="str">
        <f>TEXT(Sales_Trans_2[[#This Row],[Transaction_Date]],"mmm")</f>
        <v>Dec</v>
      </c>
      <c r="AD869">
        <f>MONTH(Sales_Trans_2[[#This Row],[Transaction_Date]])</f>
        <v>12</v>
      </c>
      <c r="AE869" s="19">
        <f>IFERROR(Sales_Trans_2[[#This Row],[Profit]]/Sales_Trans_2[[#This Row],[Sales_Amount]],0)</f>
        <v>0.2592761730791186</v>
      </c>
      <c r="AF869" s="20" t="str">
        <f>IF(Sales_Trans_2[[#This Row],[Discount_Pct]]=0,"0%",
IF(Sales_Trans_2[[#This Row],[Discount_Pct]]&lt;=5,"1-5%",
IF(Sales_Trans_2[[#This Row],[Discount_Pct]]&lt;=10,"6-10%",
IF(Sales_Trans_2[[#This Row],[Discount_Pct]]&lt;=15,"11-15%","&gt;15%"))))</f>
        <v>0%</v>
      </c>
    </row>
    <row r="870" spans="1:32" x14ac:dyDescent="0.25">
      <c r="A870" t="s">
        <v>4292</v>
      </c>
      <c r="B870" s="10">
        <v>46015</v>
      </c>
      <c r="C870" t="s">
        <v>379</v>
      </c>
      <c r="D870" t="s">
        <v>1112</v>
      </c>
      <c r="E870" t="s">
        <v>1247</v>
      </c>
      <c r="F870" t="s">
        <v>474</v>
      </c>
      <c r="G870">
        <v>3</v>
      </c>
      <c r="H870">
        <v>384.85</v>
      </c>
      <c r="I870">
        <v>0</v>
      </c>
      <c r="J870">
        <v>0</v>
      </c>
      <c r="K870">
        <v>1154.55</v>
      </c>
      <c r="L870">
        <v>973.44</v>
      </c>
      <c r="M870">
        <v>181.11</v>
      </c>
      <c r="N870" t="s">
        <v>133</v>
      </c>
      <c r="O870" t="s">
        <v>24</v>
      </c>
      <c r="P870" t="s">
        <v>55</v>
      </c>
      <c r="Q870">
        <v>0.7</v>
      </c>
      <c r="R870" t="s">
        <v>49</v>
      </c>
      <c r="S870" t="s">
        <v>4904</v>
      </c>
      <c r="T870" t="s">
        <v>4887</v>
      </c>
      <c r="U870">
        <v>360.52</v>
      </c>
      <c r="V870" t="s">
        <v>5074</v>
      </c>
      <c r="W870" t="s">
        <v>4958</v>
      </c>
      <c r="X870" t="s">
        <v>5335</v>
      </c>
      <c r="Y870" t="s">
        <v>4960</v>
      </c>
      <c r="Z870" t="s">
        <v>5336</v>
      </c>
      <c r="AA870" t="s">
        <v>4962</v>
      </c>
      <c r="AB870">
        <f>YEAR(Sales_Trans_2[[#This Row],[Transaction_Date]])</f>
        <v>2025</v>
      </c>
      <c r="AC870" t="str">
        <f>TEXT(Sales_Trans_2[[#This Row],[Transaction_Date]],"mmm")</f>
        <v>Dec</v>
      </c>
      <c r="AD870">
        <f>MONTH(Sales_Trans_2[[#This Row],[Transaction_Date]])</f>
        <v>12</v>
      </c>
      <c r="AE870" s="19">
        <f>IFERROR(Sales_Trans_2[[#This Row],[Profit]]/Sales_Trans_2[[#This Row],[Sales_Amount]],0)</f>
        <v>0.15686631154995453</v>
      </c>
      <c r="AF870" s="20" t="str">
        <f>IF(Sales_Trans_2[[#This Row],[Discount_Pct]]=0,"0%",
IF(Sales_Trans_2[[#This Row],[Discount_Pct]]&lt;=5,"1-5%",
IF(Sales_Trans_2[[#This Row],[Discount_Pct]]&lt;=10,"6-10%",
IF(Sales_Trans_2[[#This Row],[Discount_Pct]]&lt;=15,"11-15%","&gt;15%"))))</f>
        <v>0%</v>
      </c>
    </row>
    <row r="871" spans="1:32" x14ac:dyDescent="0.25">
      <c r="A871" t="s">
        <v>4295</v>
      </c>
      <c r="B871" s="10">
        <v>46175</v>
      </c>
      <c r="C871" t="s">
        <v>2187</v>
      </c>
      <c r="D871" t="s">
        <v>275</v>
      </c>
      <c r="E871" t="s">
        <v>380</v>
      </c>
      <c r="F871" t="s">
        <v>936</v>
      </c>
      <c r="G871">
        <v>2</v>
      </c>
      <c r="H871">
        <v>51.33</v>
      </c>
      <c r="I871">
        <v>0</v>
      </c>
      <c r="J871">
        <v>0</v>
      </c>
      <c r="K871">
        <v>102.66</v>
      </c>
      <c r="L871">
        <v>74.959999999999994</v>
      </c>
      <c r="M871">
        <v>27.7</v>
      </c>
      <c r="N871" t="s">
        <v>23</v>
      </c>
      <c r="O871" t="s">
        <v>24</v>
      </c>
      <c r="P871" t="s">
        <v>55</v>
      </c>
      <c r="Q871">
        <v>0.81944444444444442</v>
      </c>
      <c r="R871" t="s">
        <v>49</v>
      </c>
      <c r="S871" t="s">
        <v>4760</v>
      </c>
      <c r="T871" t="s">
        <v>4752</v>
      </c>
      <c r="U871">
        <v>51.33</v>
      </c>
      <c r="V871" t="s">
        <v>5039</v>
      </c>
      <c r="W871" t="s">
        <v>4964</v>
      </c>
      <c r="X871" t="s">
        <v>5366</v>
      </c>
      <c r="Y871" t="s">
        <v>5018</v>
      </c>
      <c r="Z871" t="s">
        <v>5076</v>
      </c>
      <c r="AA871" t="s">
        <v>4962</v>
      </c>
      <c r="AB871">
        <f>YEAR(Sales_Trans_2[[#This Row],[Transaction_Date]])</f>
        <v>2026</v>
      </c>
      <c r="AC871" t="str">
        <f>TEXT(Sales_Trans_2[[#This Row],[Transaction_Date]],"mmm")</f>
        <v>Jun</v>
      </c>
      <c r="AD871">
        <f>MONTH(Sales_Trans_2[[#This Row],[Transaction_Date]])</f>
        <v>6</v>
      </c>
      <c r="AE871" s="19">
        <f>IFERROR(Sales_Trans_2[[#This Row],[Profit]]/Sales_Trans_2[[#This Row],[Sales_Amount]],0)</f>
        <v>0.26982271576076367</v>
      </c>
      <c r="AF871" s="20" t="str">
        <f>IF(Sales_Trans_2[[#This Row],[Discount_Pct]]=0,"0%",
IF(Sales_Trans_2[[#This Row],[Discount_Pct]]&lt;=5,"1-5%",
IF(Sales_Trans_2[[#This Row],[Discount_Pct]]&lt;=10,"6-10%",
IF(Sales_Trans_2[[#This Row],[Discount_Pct]]&lt;=15,"11-15%","&gt;15%"))))</f>
        <v>0%</v>
      </c>
    </row>
    <row r="872" spans="1:32" x14ac:dyDescent="0.25">
      <c r="A872" t="s">
        <v>388</v>
      </c>
      <c r="B872" s="10">
        <v>46101</v>
      </c>
      <c r="C872" t="s">
        <v>379</v>
      </c>
      <c r="D872" t="s">
        <v>389</v>
      </c>
      <c r="E872" t="s">
        <v>390</v>
      </c>
      <c r="F872" t="s">
        <v>391</v>
      </c>
      <c r="G872">
        <v>4</v>
      </c>
      <c r="H872">
        <v>83.49</v>
      </c>
      <c r="I872">
        <v>0</v>
      </c>
      <c r="J872">
        <v>0</v>
      </c>
      <c r="K872">
        <v>333.96</v>
      </c>
      <c r="L872">
        <v>276.36</v>
      </c>
      <c r="M872">
        <v>57.6</v>
      </c>
      <c r="N872" t="s">
        <v>68</v>
      </c>
      <c r="O872" t="s">
        <v>24</v>
      </c>
      <c r="P872" t="s">
        <v>55</v>
      </c>
      <c r="Q872">
        <v>0.62708333333333333</v>
      </c>
      <c r="R872" t="s">
        <v>49</v>
      </c>
      <c r="S872" t="s">
        <v>4854</v>
      </c>
      <c r="T872" t="s">
        <v>4847</v>
      </c>
      <c r="U872">
        <v>83.13</v>
      </c>
      <c r="V872" t="s">
        <v>5074</v>
      </c>
      <c r="W872" t="s">
        <v>4958</v>
      </c>
      <c r="X872" t="s">
        <v>5373</v>
      </c>
      <c r="Y872" t="s">
        <v>4966</v>
      </c>
      <c r="Z872" t="s">
        <v>5323</v>
      </c>
      <c r="AA872" t="s">
        <v>4962</v>
      </c>
      <c r="AB872">
        <f>YEAR(Sales_Trans_2[[#This Row],[Transaction_Date]])</f>
        <v>2026</v>
      </c>
      <c r="AC872" t="str">
        <f>TEXT(Sales_Trans_2[[#This Row],[Transaction_Date]],"mmm")</f>
        <v>Mar</v>
      </c>
      <c r="AD872">
        <f>MONTH(Sales_Trans_2[[#This Row],[Transaction_Date]])</f>
        <v>3</v>
      </c>
      <c r="AE872" s="19">
        <f>IFERROR(Sales_Trans_2[[#This Row],[Profit]]/Sales_Trans_2[[#This Row],[Sales_Amount]],0)</f>
        <v>0.17247574559827525</v>
      </c>
      <c r="AF872" s="20" t="str">
        <f>IF(Sales_Trans_2[[#This Row],[Discount_Pct]]=0,"0%",
IF(Sales_Trans_2[[#This Row],[Discount_Pct]]&lt;=5,"1-5%",
IF(Sales_Trans_2[[#This Row],[Discount_Pct]]&lt;=10,"6-10%",
IF(Sales_Trans_2[[#This Row],[Discount_Pct]]&lt;=15,"11-15%","&gt;15%"))))</f>
        <v>0%</v>
      </c>
    </row>
    <row r="873" spans="1:32" x14ac:dyDescent="0.25">
      <c r="A873" t="s">
        <v>2323</v>
      </c>
      <c r="B873" s="10">
        <v>45850</v>
      </c>
      <c r="C873" t="s">
        <v>258</v>
      </c>
      <c r="D873" t="s">
        <v>214</v>
      </c>
      <c r="E873" t="s">
        <v>85</v>
      </c>
      <c r="F873" t="s">
        <v>86</v>
      </c>
      <c r="G873">
        <v>8</v>
      </c>
      <c r="H873">
        <v>150.36000000000001</v>
      </c>
      <c r="I873">
        <v>0</v>
      </c>
      <c r="J873">
        <v>0</v>
      </c>
      <c r="K873">
        <v>1383.31</v>
      </c>
      <c r="L873">
        <v>902.4</v>
      </c>
      <c r="M873">
        <v>480.91</v>
      </c>
      <c r="N873" t="s">
        <v>47</v>
      </c>
      <c r="O873" t="s">
        <v>24</v>
      </c>
      <c r="P873" t="s">
        <v>55</v>
      </c>
      <c r="Q873">
        <v>0.64722222222222225</v>
      </c>
      <c r="R873" t="s">
        <v>27</v>
      </c>
      <c r="S873" t="s">
        <v>4764</v>
      </c>
      <c r="T873" t="s">
        <v>4752</v>
      </c>
      <c r="U873">
        <v>147.97</v>
      </c>
      <c r="V873" t="s">
        <v>5298</v>
      </c>
      <c r="W873" t="s">
        <v>4958</v>
      </c>
      <c r="X873" t="s">
        <v>5374</v>
      </c>
      <c r="Y873" t="s">
        <v>4970</v>
      </c>
      <c r="Z873" t="s">
        <v>5312</v>
      </c>
      <c r="AA873" t="s">
        <v>4962</v>
      </c>
      <c r="AB873">
        <f>YEAR(Sales_Trans_2[[#This Row],[Transaction_Date]])</f>
        <v>2025</v>
      </c>
      <c r="AC873" t="str">
        <f>TEXT(Sales_Trans_2[[#This Row],[Transaction_Date]],"mmm")</f>
        <v>Jul</v>
      </c>
      <c r="AD873">
        <f>MONTH(Sales_Trans_2[[#This Row],[Transaction_Date]])</f>
        <v>7</v>
      </c>
      <c r="AE873" s="19">
        <f>IFERROR(Sales_Trans_2[[#This Row],[Profit]]/Sales_Trans_2[[#This Row],[Sales_Amount]],0)</f>
        <v>0.34765164713621677</v>
      </c>
      <c r="AF873" s="20" t="str">
        <f>IF(Sales_Trans_2[[#This Row],[Discount_Pct]]=0,"0%",
IF(Sales_Trans_2[[#This Row],[Discount_Pct]]&lt;=5,"1-5%",
IF(Sales_Trans_2[[#This Row],[Discount_Pct]]&lt;=10,"6-10%",
IF(Sales_Trans_2[[#This Row],[Discount_Pct]]&lt;=15,"11-15%","&gt;15%"))))</f>
        <v>0%</v>
      </c>
    </row>
    <row r="874" spans="1:32" x14ac:dyDescent="0.25">
      <c r="A874" t="s">
        <v>1135</v>
      </c>
      <c r="B874" s="10">
        <v>46066</v>
      </c>
      <c r="C874" t="s">
        <v>1136</v>
      </c>
      <c r="D874" t="s">
        <v>539</v>
      </c>
      <c r="E874" t="s">
        <v>366</v>
      </c>
      <c r="F874" t="s">
        <v>1137</v>
      </c>
      <c r="G874">
        <v>3</v>
      </c>
      <c r="H874">
        <v>251.73</v>
      </c>
      <c r="I874">
        <v>0</v>
      </c>
      <c r="J874">
        <v>0</v>
      </c>
      <c r="K874">
        <v>755.19</v>
      </c>
      <c r="L874">
        <v>631.55999999999995</v>
      </c>
      <c r="M874">
        <v>123.63</v>
      </c>
      <c r="N874" t="s">
        <v>23</v>
      </c>
      <c r="O874" t="s">
        <v>24</v>
      </c>
      <c r="P874" t="s">
        <v>55</v>
      </c>
      <c r="Q874">
        <v>0.51041666666666663</v>
      </c>
      <c r="R874" t="s">
        <v>49</v>
      </c>
      <c r="S874" t="s">
        <v>4878</v>
      </c>
      <c r="T874" t="s">
        <v>4864</v>
      </c>
      <c r="U874">
        <v>251.73</v>
      </c>
      <c r="V874" t="s">
        <v>5378</v>
      </c>
      <c r="W874" t="s">
        <v>4964</v>
      </c>
      <c r="X874" t="s">
        <v>5421</v>
      </c>
      <c r="Y874" t="s">
        <v>4970</v>
      </c>
      <c r="Z874" t="s">
        <v>5334</v>
      </c>
      <c r="AA874" t="s">
        <v>4962</v>
      </c>
      <c r="AB874">
        <f>YEAR(Sales_Trans_2[[#This Row],[Transaction_Date]])</f>
        <v>2026</v>
      </c>
      <c r="AC874" t="str">
        <f>TEXT(Sales_Trans_2[[#This Row],[Transaction_Date]],"mmm")</f>
        <v>Feb</v>
      </c>
      <c r="AD874">
        <f>MONTH(Sales_Trans_2[[#This Row],[Transaction_Date]])</f>
        <v>2</v>
      </c>
      <c r="AE874" s="19">
        <f>IFERROR(Sales_Trans_2[[#This Row],[Profit]]/Sales_Trans_2[[#This Row],[Sales_Amount]],0)</f>
        <v>0.16370714654590235</v>
      </c>
      <c r="AF874" s="20" t="str">
        <f>IF(Sales_Trans_2[[#This Row],[Discount_Pct]]=0,"0%",
IF(Sales_Trans_2[[#This Row],[Discount_Pct]]&lt;=5,"1-5%",
IF(Sales_Trans_2[[#This Row],[Discount_Pct]]&lt;=10,"6-10%",
IF(Sales_Trans_2[[#This Row],[Discount_Pct]]&lt;=15,"11-15%","&gt;15%"))))</f>
        <v>0%</v>
      </c>
    </row>
    <row r="875" spans="1:32" x14ac:dyDescent="0.25">
      <c r="A875" t="s">
        <v>2080</v>
      </c>
      <c r="B875" s="10">
        <v>46096</v>
      </c>
      <c r="C875" t="s">
        <v>1699</v>
      </c>
      <c r="D875" t="s">
        <v>666</v>
      </c>
      <c r="E875" t="s">
        <v>704</v>
      </c>
      <c r="F875" t="s">
        <v>1716</v>
      </c>
      <c r="G875">
        <v>2</v>
      </c>
      <c r="H875">
        <v>372.61</v>
      </c>
      <c r="I875">
        <v>0</v>
      </c>
      <c r="J875">
        <v>0</v>
      </c>
      <c r="K875">
        <v>857</v>
      </c>
      <c r="L875">
        <v>639.82000000000005</v>
      </c>
      <c r="M875">
        <v>217.18</v>
      </c>
      <c r="N875" t="s">
        <v>4971</v>
      </c>
      <c r="O875" t="s">
        <v>24</v>
      </c>
      <c r="P875" t="s">
        <v>55</v>
      </c>
      <c r="Q875">
        <v>0.85972222222222228</v>
      </c>
      <c r="R875" t="s">
        <v>27</v>
      </c>
      <c r="S875" t="s">
        <v>4883</v>
      </c>
      <c r="T875" t="s">
        <v>4864</v>
      </c>
      <c r="U875">
        <v>372.61</v>
      </c>
      <c r="V875" t="s">
        <v>5477</v>
      </c>
      <c r="W875" t="s">
        <v>4964</v>
      </c>
      <c r="X875" t="s">
        <v>5476</v>
      </c>
      <c r="Y875" t="s">
        <v>4966</v>
      </c>
      <c r="Z875" t="s">
        <v>4997</v>
      </c>
      <c r="AA875" t="s">
        <v>4962</v>
      </c>
      <c r="AB875">
        <f>YEAR(Sales_Trans_2[[#This Row],[Transaction_Date]])</f>
        <v>2026</v>
      </c>
      <c r="AC875" t="str">
        <f>TEXT(Sales_Trans_2[[#This Row],[Transaction_Date]],"mmm")</f>
        <v>Mar</v>
      </c>
      <c r="AD875">
        <f>MONTH(Sales_Trans_2[[#This Row],[Transaction_Date]])</f>
        <v>3</v>
      </c>
      <c r="AE875" s="19">
        <f>IFERROR(Sales_Trans_2[[#This Row],[Profit]]/Sales_Trans_2[[#This Row],[Sales_Amount]],0)</f>
        <v>0.25341890315052512</v>
      </c>
      <c r="AF875" s="20" t="str">
        <f>IF(Sales_Trans_2[[#This Row],[Discount_Pct]]=0,"0%",
IF(Sales_Trans_2[[#This Row],[Discount_Pct]]&lt;=5,"1-5%",
IF(Sales_Trans_2[[#This Row],[Discount_Pct]]&lt;=10,"6-10%",
IF(Sales_Trans_2[[#This Row],[Discount_Pct]]&lt;=15,"11-15%","&gt;15%"))))</f>
        <v>0%</v>
      </c>
    </row>
    <row r="876" spans="1:32" x14ac:dyDescent="0.25">
      <c r="A876" t="s">
        <v>3810</v>
      </c>
      <c r="B876" s="10">
        <v>46096</v>
      </c>
      <c r="C876" t="s">
        <v>3071</v>
      </c>
      <c r="D876" t="s">
        <v>164</v>
      </c>
      <c r="E876" t="s">
        <v>21</v>
      </c>
      <c r="F876" t="s">
        <v>861</v>
      </c>
      <c r="G876">
        <v>1</v>
      </c>
      <c r="H876">
        <v>191.13</v>
      </c>
      <c r="I876">
        <v>0</v>
      </c>
      <c r="J876">
        <v>0</v>
      </c>
      <c r="K876">
        <v>219.8</v>
      </c>
      <c r="L876">
        <v>153.41999999999999</v>
      </c>
      <c r="M876">
        <v>66.38</v>
      </c>
      <c r="N876" t="s">
        <v>4971</v>
      </c>
      <c r="O876" t="s">
        <v>24</v>
      </c>
      <c r="P876" t="s">
        <v>55</v>
      </c>
      <c r="Q876">
        <v>0.79791666666666672</v>
      </c>
      <c r="R876" t="s">
        <v>27</v>
      </c>
      <c r="S876" t="s">
        <v>4861</v>
      </c>
      <c r="T876" t="s">
        <v>4847</v>
      </c>
      <c r="U876">
        <v>191.13</v>
      </c>
      <c r="V876" t="s">
        <v>5145</v>
      </c>
      <c r="W876" t="s">
        <v>4964</v>
      </c>
      <c r="X876" t="s">
        <v>5484</v>
      </c>
      <c r="Y876" t="s">
        <v>4966</v>
      </c>
      <c r="Z876" t="s">
        <v>5133</v>
      </c>
      <c r="AA876" t="s">
        <v>4962</v>
      </c>
      <c r="AB876">
        <f>YEAR(Sales_Trans_2[[#This Row],[Transaction_Date]])</f>
        <v>2026</v>
      </c>
      <c r="AC876" t="str">
        <f>TEXT(Sales_Trans_2[[#This Row],[Transaction_Date]],"mmm")</f>
        <v>Mar</v>
      </c>
      <c r="AD876">
        <f>MONTH(Sales_Trans_2[[#This Row],[Transaction_Date]])</f>
        <v>3</v>
      </c>
      <c r="AE876" s="19">
        <f>IFERROR(Sales_Trans_2[[#This Row],[Profit]]/Sales_Trans_2[[#This Row],[Sales_Amount]],0)</f>
        <v>0.30200181983621471</v>
      </c>
      <c r="AF876" s="20" t="str">
        <f>IF(Sales_Trans_2[[#This Row],[Discount_Pct]]=0,"0%",
IF(Sales_Trans_2[[#This Row],[Discount_Pct]]&lt;=5,"1-5%",
IF(Sales_Trans_2[[#This Row],[Discount_Pct]]&lt;=10,"6-10%",
IF(Sales_Trans_2[[#This Row],[Discount_Pct]]&lt;=15,"11-15%","&gt;15%"))))</f>
        <v>0%</v>
      </c>
    </row>
    <row r="877" spans="1:32" x14ac:dyDescent="0.25">
      <c r="A877" t="s">
        <v>3522</v>
      </c>
      <c r="B877" s="10">
        <v>46109</v>
      </c>
      <c r="C877" t="s">
        <v>3386</v>
      </c>
      <c r="D877" t="s">
        <v>349</v>
      </c>
      <c r="E877" t="s">
        <v>1252</v>
      </c>
      <c r="F877" t="s">
        <v>2556</v>
      </c>
      <c r="G877">
        <v>3</v>
      </c>
      <c r="H877">
        <v>446.17</v>
      </c>
      <c r="I877">
        <v>0</v>
      </c>
      <c r="J877">
        <v>0</v>
      </c>
      <c r="K877">
        <v>1539.29</v>
      </c>
      <c r="L877">
        <v>976.83</v>
      </c>
      <c r="M877">
        <v>562.46</v>
      </c>
      <c r="N877" t="s">
        <v>4971</v>
      </c>
      <c r="O877" t="s">
        <v>24</v>
      </c>
      <c r="P877" t="s">
        <v>55</v>
      </c>
      <c r="Q877">
        <v>0.64375000000000004</v>
      </c>
      <c r="R877" t="s">
        <v>27</v>
      </c>
      <c r="S877" t="s">
        <v>4789</v>
      </c>
      <c r="T877" t="s">
        <v>4776</v>
      </c>
      <c r="U877">
        <v>298.81</v>
      </c>
      <c r="V877" t="s">
        <v>5496</v>
      </c>
      <c r="W877" t="s">
        <v>4968</v>
      </c>
      <c r="X877" t="s">
        <v>5497</v>
      </c>
      <c r="Y877" t="s">
        <v>4966</v>
      </c>
      <c r="Z877" t="s">
        <v>5498</v>
      </c>
      <c r="AA877" t="s">
        <v>4962</v>
      </c>
      <c r="AB877">
        <f>YEAR(Sales_Trans_2[[#This Row],[Transaction_Date]])</f>
        <v>2026</v>
      </c>
      <c r="AC877" t="str">
        <f>TEXT(Sales_Trans_2[[#This Row],[Transaction_Date]],"mmm")</f>
        <v>Mar</v>
      </c>
      <c r="AD877">
        <f>MONTH(Sales_Trans_2[[#This Row],[Transaction_Date]])</f>
        <v>3</v>
      </c>
      <c r="AE877" s="19">
        <f>IFERROR(Sales_Trans_2[[#This Row],[Profit]]/Sales_Trans_2[[#This Row],[Sales_Amount]],0)</f>
        <v>0.36540223089866108</v>
      </c>
      <c r="AF877" s="20" t="str">
        <f>IF(Sales_Trans_2[[#This Row],[Discount_Pct]]=0,"0%",
IF(Sales_Trans_2[[#This Row],[Discount_Pct]]&lt;=5,"1-5%",
IF(Sales_Trans_2[[#This Row],[Discount_Pct]]&lt;=10,"6-10%",
IF(Sales_Trans_2[[#This Row],[Discount_Pct]]&lt;=15,"11-15%","&gt;15%"))))</f>
        <v>0%</v>
      </c>
    </row>
    <row r="878" spans="1:32" x14ac:dyDescent="0.25">
      <c r="A878" t="s">
        <v>4287</v>
      </c>
      <c r="B878" s="10">
        <v>46096</v>
      </c>
      <c r="C878" t="s">
        <v>383</v>
      </c>
      <c r="D878" t="s">
        <v>622</v>
      </c>
      <c r="E878" t="s">
        <v>215</v>
      </c>
      <c r="F878" t="s">
        <v>216</v>
      </c>
      <c r="G878">
        <v>0</v>
      </c>
      <c r="H878">
        <v>359.87</v>
      </c>
      <c r="I878">
        <v>0</v>
      </c>
      <c r="J878">
        <v>0</v>
      </c>
      <c r="K878">
        <v>1241.55</v>
      </c>
      <c r="L878">
        <v>823.83</v>
      </c>
      <c r="M878">
        <v>417.72</v>
      </c>
      <c r="N878" t="s">
        <v>68</v>
      </c>
      <c r="O878" t="s">
        <v>24</v>
      </c>
      <c r="P878" t="s">
        <v>55</v>
      </c>
      <c r="Q878">
        <v>0.69166666666666665</v>
      </c>
      <c r="R878" t="s">
        <v>27</v>
      </c>
      <c r="S878" t="s">
        <v>4836</v>
      </c>
      <c r="T878" t="s">
        <v>4828</v>
      </c>
      <c r="U878">
        <v>327.08</v>
      </c>
      <c r="V878" t="s">
        <v>5512</v>
      </c>
      <c r="W878" t="s">
        <v>4958</v>
      </c>
      <c r="X878" t="s">
        <v>5168</v>
      </c>
      <c r="Y878" t="s">
        <v>4966</v>
      </c>
      <c r="Z878" t="s">
        <v>5169</v>
      </c>
      <c r="AA878" t="s">
        <v>4962</v>
      </c>
      <c r="AB878">
        <f>YEAR(Sales_Trans_2[[#This Row],[Transaction_Date]])</f>
        <v>2026</v>
      </c>
      <c r="AC878" t="str">
        <f>TEXT(Sales_Trans_2[[#This Row],[Transaction_Date]],"mmm")</f>
        <v>Mar</v>
      </c>
      <c r="AD878">
        <f>MONTH(Sales_Trans_2[[#This Row],[Transaction_Date]])</f>
        <v>3</v>
      </c>
      <c r="AE878" s="19">
        <f>IFERROR(Sales_Trans_2[[#This Row],[Profit]]/Sales_Trans_2[[#This Row],[Sales_Amount]],0)</f>
        <v>0.33645040473601551</v>
      </c>
      <c r="AF878" s="20" t="str">
        <f>IF(Sales_Trans_2[[#This Row],[Discount_Pct]]=0,"0%",
IF(Sales_Trans_2[[#This Row],[Discount_Pct]]&lt;=5,"1-5%",
IF(Sales_Trans_2[[#This Row],[Discount_Pct]]&lt;=10,"6-10%",
IF(Sales_Trans_2[[#This Row],[Discount_Pct]]&lt;=15,"11-15%","&gt;15%"))))</f>
        <v>0%</v>
      </c>
    </row>
    <row r="879" spans="1:32" x14ac:dyDescent="0.25">
      <c r="A879" t="s">
        <v>4090</v>
      </c>
      <c r="B879" s="10">
        <v>46237</v>
      </c>
      <c r="C879" t="s">
        <v>383</v>
      </c>
      <c r="D879" t="s">
        <v>164</v>
      </c>
      <c r="E879" t="s">
        <v>1323</v>
      </c>
      <c r="F879" t="s">
        <v>2870</v>
      </c>
      <c r="G879">
        <v>4</v>
      </c>
      <c r="H879">
        <v>191.42</v>
      </c>
      <c r="I879">
        <v>0</v>
      </c>
      <c r="J879">
        <v>0</v>
      </c>
      <c r="K879">
        <v>880.53</v>
      </c>
      <c r="L879">
        <v>613.67999999999995</v>
      </c>
      <c r="M879">
        <v>266.85000000000002</v>
      </c>
      <c r="N879" t="s">
        <v>133</v>
      </c>
      <c r="O879" t="s">
        <v>24</v>
      </c>
      <c r="P879" t="s">
        <v>55</v>
      </c>
      <c r="Q879">
        <v>0.91388888888888886</v>
      </c>
      <c r="R879" t="s">
        <v>27</v>
      </c>
      <c r="S879" t="s">
        <v>4861</v>
      </c>
      <c r="T879" t="s">
        <v>4847</v>
      </c>
      <c r="U879">
        <v>191.13</v>
      </c>
      <c r="V879" t="s">
        <v>5512</v>
      </c>
      <c r="W879" t="s">
        <v>4958</v>
      </c>
      <c r="X879" t="s">
        <v>5146</v>
      </c>
      <c r="Y879" t="s">
        <v>4960</v>
      </c>
      <c r="Z879" t="s">
        <v>5147</v>
      </c>
      <c r="AA879" t="s">
        <v>4962</v>
      </c>
      <c r="AB879">
        <f>YEAR(Sales_Trans_2[[#This Row],[Transaction_Date]])</f>
        <v>2026</v>
      </c>
      <c r="AC879" t="str">
        <f>TEXT(Sales_Trans_2[[#This Row],[Transaction_Date]],"mmm")</f>
        <v>Aug</v>
      </c>
      <c r="AD879">
        <f>MONTH(Sales_Trans_2[[#This Row],[Transaction_Date]])</f>
        <v>8</v>
      </c>
      <c r="AE879" s="19">
        <f>IFERROR(Sales_Trans_2[[#This Row],[Profit]]/Sales_Trans_2[[#This Row],[Sales_Amount]],0)</f>
        <v>0.30305611393138226</v>
      </c>
      <c r="AF879" s="20" t="str">
        <f>IF(Sales_Trans_2[[#This Row],[Discount_Pct]]=0,"0%",
IF(Sales_Trans_2[[#This Row],[Discount_Pct]]&lt;=5,"1-5%",
IF(Sales_Trans_2[[#This Row],[Discount_Pct]]&lt;=10,"6-10%",
IF(Sales_Trans_2[[#This Row],[Discount_Pct]]&lt;=15,"11-15%","&gt;15%"))))</f>
        <v>0%</v>
      </c>
    </row>
    <row r="880" spans="1:32" x14ac:dyDescent="0.25">
      <c r="A880" t="s">
        <v>1898</v>
      </c>
      <c r="B880" s="10">
        <v>46101</v>
      </c>
      <c r="C880" t="s">
        <v>1206</v>
      </c>
      <c r="D880" t="s">
        <v>686</v>
      </c>
      <c r="E880" t="s">
        <v>78</v>
      </c>
      <c r="F880" t="s">
        <v>79</v>
      </c>
      <c r="G880">
        <v>1</v>
      </c>
      <c r="H880">
        <v>451.89</v>
      </c>
      <c r="I880">
        <v>0</v>
      </c>
      <c r="J880">
        <v>0</v>
      </c>
      <c r="K880">
        <v>451.89</v>
      </c>
      <c r="L880">
        <v>387.16</v>
      </c>
      <c r="M880">
        <v>64.73</v>
      </c>
      <c r="N880" t="s">
        <v>4971</v>
      </c>
      <c r="O880" t="s">
        <v>24</v>
      </c>
      <c r="P880" t="s">
        <v>55</v>
      </c>
      <c r="Q880">
        <v>0.76944444444444449</v>
      </c>
      <c r="R880" t="s">
        <v>49</v>
      </c>
      <c r="S880" t="s">
        <v>4857</v>
      </c>
      <c r="T880" t="s">
        <v>4847</v>
      </c>
      <c r="U880">
        <v>451.89</v>
      </c>
      <c r="V880" t="s">
        <v>5422</v>
      </c>
      <c r="W880" t="s">
        <v>4968</v>
      </c>
      <c r="X880" t="s">
        <v>5359</v>
      </c>
      <c r="Y880" t="s">
        <v>4960</v>
      </c>
      <c r="Z880" t="s">
        <v>5360</v>
      </c>
      <c r="AA880" t="s">
        <v>4962</v>
      </c>
      <c r="AB880">
        <f>YEAR(Sales_Trans_2[[#This Row],[Transaction_Date]])</f>
        <v>2026</v>
      </c>
      <c r="AC880" t="str">
        <f>TEXT(Sales_Trans_2[[#This Row],[Transaction_Date]],"mmm")</f>
        <v>Mar</v>
      </c>
      <c r="AD880">
        <f>MONTH(Sales_Trans_2[[#This Row],[Transaction_Date]])</f>
        <v>3</v>
      </c>
      <c r="AE880" s="19">
        <f>IFERROR(Sales_Trans_2[[#This Row],[Profit]]/Sales_Trans_2[[#This Row],[Sales_Amount]],0)</f>
        <v>0.14324282458120341</v>
      </c>
      <c r="AF880" s="20" t="str">
        <f>IF(Sales_Trans_2[[#This Row],[Discount_Pct]]=0,"0%",
IF(Sales_Trans_2[[#This Row],[Discount_Pct]]&lt;=5,"1-5%",
IF(Sales_Trans_2[[#This Row],[Discount_Pct]]&lt;=10,"6-10%",
IF(Sales_Trans_2[[#This Row],[Discount_Pct]]&lt;=15,"11-15%","&gt;15%"))))</f>
        <v>0%</v>
      </c>
    </row>
    <row r="881" spans="1:32" x14ac:dyDescent="0.25">
      <c r="A881" t="s">
        <v>1975</v>
      </c>
      <c r="B881" s="10">
        <v>46056</v>
      </c>
      <c r="C881" t="s">
        <v>1976</v>
      </c>
      <c r="D881" t="s">
        <v>1475</v>
      </c>
      <c r="E881" t="s">
        <v>544</v>
      </c>
      <c r="F881" t="s">
        <v>545</v>
      </c>
      <c r="G881">
        <v>2</v>
      </c>
      <c r="H881">
        <v>183.39</v>
      </c>
      <c r="I881">
        <v>0</v>
      </c>
      <c r="J881">
        <v>0</v>
      </c>
      <c r="K881">
        <v>366.78</v>
      </c>
      <c r="L881">
        <v>316.86</v>
      </c>
      <c r="M881">
        <v>49.92</v>
      </c>
      <c r="N881" t="s">
        <v>40</v>
      </c>
      <c r="O881" t="s">
        <v>24</v>
      </c>
      <c r="P881" t="s">
        <v>55</v>
      </c>
      <c r="Q881">
        <v>0.8208333333333333</v>
      </c>
      <c r="R881" t="s">
        <v>49</v>
      </c>
      <c r="S881" t="s">
        <v>4900</v>
      </c>
      <c r="T881" t="s">
        <v>4887</v>
      </c>
      <c r="U881">
        <v>183.39</v>
      </c>
      <c r="V881" t="s">
        <v>5580</v>
      </c>
      <c r="W881" t="s">
        <v>4964</v>
      </c>
      <c r="X881" t="s">
        <v>5406</v>
      </c>
      <c r="Y881" t="s">
        <v>4960</v>
      </c>
      <c r="Z881" t="s">
        <v>5407</v>
      </c>
      <c r="AA881" t="s">
        <v>4962</v>
      </c>
      <c r="AB881">
        <f>YEAR(Sales_Trans_2[[#This Row],[Transaction_Date]])</f>
        <v>2026</v>
      </c>
      <c r="AC881" t="str">
        <f>TEXT(Sales_Trans_2[[#This Row],[Transaction_Date]],"mmm")</f>
        <v>Feb</v>
      </c>
      <c r="AD881">
        <f>MONTH(Sales_Trans_2[[#This Row],[Transaction_Date]])</f>
        <v>2</v>
      </c>
      <c r="AE881" s="19">
        <f>IFERROR(Sales_Trans_2[[#This Row],[Profit]]/Sales_Trans_2[[#This Row],[Sales_Amount]],0)</f>
        <v>0.1361033862260756</v>
      </c>
      <c r="AF881" s="20" t="str">
        <f>IF(Sales_Trans_2[[#This Row],[Discount_Pct]]=0,"0%",
IF(Sales_Trans_2[[#This Row],[Discount_Pct]]&lt;=5,"1-5%",
IF(Sales_Trans_2[[#This Row],[Discount_Pct]]&lt;=10,"6-10%",
IF(Sales_Trans_2[[#This Row],[Discount_Pct]]&lt;=15,"11-15%","&gt;15%"))))</f>
        <v>0%</v>
      </c>
    </row>
    <row r="882" spans="1:32" x14ac:dyDescent="0.25">
      <c r="A882" t="s">
        <v>4382</v>
      </c>
      <c r="B882" s="10">
        <v>46081</v>
      </c>
      <c r="C882" t="s">
        <v>3898</v>
      </c>
      <c r="D882" t="s">
        <v>349</v>
      </c>
      <c r="E882" t="s">
        <v>857</v>
      </c>
      <c r="F882" t="s">
        <v>121</v>
      </c>
      <c r="G882">
        <v>4</v>
      </c>
      <c r="H882">
        <v>446.17</v>
      </c>
      <c r="I882">
        <v>0</v>
      </c>
      <c r="J882">
        <v>0</v>
      </c>
      <c r="K882">
        <v>2052.38</v>
      </c>
      <c r="L882">
        <v>1302.44</v>
      </c>
      <c r="M882">
        <v>749.94</v>
      </c>
      <c r="N882" t="s">
        <v>47</v>
      </c>
      <c r="O882" t="s">
        <v>24</v>
      </c>
      <c r="P882" t="s">
        <v>55</v>
      </c>
      <c r="Q882">
        <v>0.57638888888888884</v>
      </c>
      <c r="R882" t="s">
        <v>27</v>
      </c>
      <c r="S882" t="s">
        <v>4789</v>
      </c>
      <c r="T882" t="s">
        <v>4776</v>
      </c>
      <c r="U882">
        <v>298.81</v>
      </c>
      <c r="V882" t="s">
        <v>5584</v>
      </c>
      <c r="W882" t="s">
        <v>4968</v>
      </c>
      <c r="X882" t="s">
        <v>5036</v>
      </c>
      <c r="Y882" t="s">
        <v>5007</v>
      </c>
      <c r="Z882" t="s">
        <v>5037</v>
      </c>
      <c r="AA882" t="s">
        <v>4962</v>
      </c>
      <c r="AB882">
        <f>YEAR(Sales_Trans_2[[#This Row],[Transaction_Date]])</f>
        <v>2026</v>
      </c>
      <c r="AC882" t="str">
        <f>TEXT(Sales_Trans_2[[#This Row],[Transaction_Date]],"mmm")</f>
        <v>Feb</v>
      </c>
      <c r="AD882">
        <f>MONTH(Sales_Trans_2[[#This Row],[Transaction_Date]])</f>
        <v>2</v>
      </c>
      <c r="AE882" s="19">
        <f>IFERROR(Sales_Trans_2[[#This Row],[Profit]]/Sales_Trans_2[[#This Row],[Sales_Amount]],0)</f>
        <v>0.36540016955924343</v>
      </c>
      <c r="AF882" s="20" t="str">
        <f>IF(Sales_Trans_2[[#This Row],[Discount_Pct]]=0,"0%",
IF(Sales_Trans_2[[#This Row],[Discount_Pct]]&lt;=5,"1-5%",
IF(Sales_Trans_2[[#This Row],[Discount_Pct]]&lt;=10,"6-10%",
IF(Sales_Trans_2[[#This Row],[Discount_Pct]]&lt;=15,"11-15%","&gt;15%"))))</f>
        <v>0%</v>
      </c>
    </row>
    <row r="883" spans="1:32" x14ac:dyDescent="0.25">
      <c r="A883" t="s">
        <v>4345</v>
      </c>
      <c r="B883" s="10">
        <v>46023</v>
      </c>
      <c r="C883" t="s">
        <v>1457</v>
      </c>
      <c r="D883" t="s">
        <v>119</v>
      </c>
      <c r="E883" t="s">
        <v>1621</v>
      </c>
      <c r="F883" t="s">
        <v>1622</v>
      </c>
      <c r="G883">
        <v>5</v>
      </c>
      <c r="H883">
        <v>156.29</v>
      </c>
      <c r="I883">
        <v>0</v>
      </c>
      <c r="J883">
        <v>0</v>
      </c>
      <c r="K883">
        <v>781.45</v>
      </c>
      <c r="L883">
        <v>579.54999999999995</v>
      </c>
      <c r="M883">
        <v>201.9</v>
      </c>
      <c r="N883" t="s">
        <v>23</v>
      </c>
      <c r="O883" t="s">
        <v>24</v>
      </c>
      <c r="P883" t="s">
        <v>55</v>
      </c>
      <c r="Q883">
        <v>0.55486111111111114</v>
      </c>
      <c r="R883" t="s">
        <v>49</v>
      </c>
      <c r="S883" t="s">
        <v>4722</v>
      </c>
      <c r="T883" t="s">
        <v>4703</v>
      </c>
      <c r="U883">
        <v>141.11000000000001</v>
      </c>
      <c r="V883" t="s">
        <v>5588</v>
      </c>
      <c r="W883" t="s">
        <v>4958</v>
      </c>
      <c r="X883" t="s">
        <v>5048</v>
      </c>
      <c r="Y883" t="s">
        <v>5011</v>
      </c>
      <c r="Z883" t="s">
        <v>5138</v>
      </c>
      <c r="AA883" t="s">
        <v>4962</v>
      </c>
      <c r="AB883">
        <f>YEAR(Sales_Trans_2[[#This Row],[Transaction_Date]])</f>
        <v>2026</v>
      </c>
      <c r="AC883" t="str">
        <f>TEXT(Sales_Trans_2[[#This Row],[Transaction_Date]],"mmm")</f>
        <v>Jan</v>
      </c>
      <c r="AD883">
        <f>MONTH(Sales_Trans_2[[#This Row],[Transaction_Date]])</f>
        <v>1</v>
      </c>
      <c r="AE883" s="19">
        <f>IFERROR(Sales_Trans_2[[#This Row],[Profit]]/Sales_Trans_2[[#This Row],[Sales_Amount]],0)</f>
        <v>0.25836585834026488</v>
      </c>
      <c r="AF883" s="20" t="str">
        <f>IF(Sales_Trans_2[[#This Row],[Discount_Pct]]=0,"0%",
IF(Sales_Trans_2[[#This Row],[Discount_Pct]]&lt;=5,"1-5%",
IF(Sales_Trans_2[[#This Row],[Discount_Pct]]&lt;=10,"6-10%",
IF(Sales_Trans_2[[#This Row],[Discount_Pct]]&lt;=15,"11-15%","&gt;15%"))))</f>
        <v>0%</v>
      </c>
    </row>
    <row r="884" spans="1:32" x14ac:dyDescent="0.25">
      <c r="A884" t="s">
        <v>1919</v>
      </c>
      <c r="B884" s="10">
        <v>46004</v>
      </c>
      <c r="C884" t="s">
        <v>1920</v>
      </c>
      <c r="D884" t="s">
        <v>1329</v>
      </c>
      <c r="E884" t="s">
        <v>1372</v>
      </c>
      <c r="F884" t="s">
        <v>1373</v>
      </c>
      <c r="G884">
        <v>3</v>
      </c>
      <c r="H884">
        <v>56.89</v>
      </c>
      <c r="I884">
        <v>0</v>
      </c>
      <c r="J884">
        <v>0</v>
      </c>
      <c r="K884">
        <v>196.27</v>
      </c>
      <c r="L884">
        <v>134.88</v>
      </c>
      <c r="M884">
        <v>61.39</v>
      </c>
      <c r="N884" t="s">
        <v>40</v>
      </c>
      <c r="O884" t="s">
        <v>24</v>
      </c>
      <c r="P884" t="s">
        <v>55</v>
      </c>
      <c r="Q884">
        <v>0.67222222222222228</v>
      </c>
      <c r="R884" t="s">
        <v>27</v>
      </c>
      <c r="S884" t="s">
        <v>4826</v>
      </c>
      <c r="T884" t="s">
        <v>4805</v>
      </c>
      <c r="U884">
        <v>55.81</v>
      </c>
      <c r="V884" t="s">
        <v>5619</v>
      </c>
      <c r="W884" t="s">
        <v>4958</v>
      </c>
      <c r="X884" t="s">
        <v>5461</v>
      </c>
      <c r="Y884" t="s">
        <v>4966</v>
      </c>
      <c r="Z884" t="s">
        <v>5356</v>
      </c>
      <c r="AA884" t="s">
        <v>4962</v>
      </c>
      <c r="AB884">
        <f>YEAR(Sales_Trans_2[[#This Row],[Transaction_Date]])</f>
        <v>2025</v>
      </c>
      <c r="AC884" t="str">
        <f>TEXT(Sales_Trans_2[[#This Row],[Transaction_Date]],"mmm")</f>
        <v>Dec</v>
      </c>
      <c r="AD884">
        <f>MONTH(Sales_Trans_2[[#This Row],[Transaction_Date]])</f>
        <v>12</v>
      </c>
      <c r="AE884" s="19">
        <f>IFERROR(Sales_Trans_2[[#This Row],[Profit]]/Sales_Trans_2[[#This Row],[Sales_Amount]],0)</f>
        <v>0.31278341060783615</v>
      </c>
      <c r="AF884" s="20" t="str">
        <f>IF(Sales_Trans_2[[#This Row],[Discount_Pct]]=0,"0%",
IF(Sales_Trans_2[[#This Row],[Discount_Pct]]&lt;=5,"1-5%",
IF(Sales_Trans_2[[#This Row],[Discount_Pct]]&lt;=10,"6-10%",
IF(Sales_Trans_2[[#This Row],[Discount_Pct]]&lt;=15,"11-15%","&gt;15%"))))</f>
        <v>0%</v>
      </c>
    </row>
    <row r="885" spans="1:32" x14ac:dyDescent="0.25">
      <c r="A885" t="s">
        <v>3808</v>
      </c>
      <c r="B885" s="10">
        <v>46358</v>
      </c>
      <c r="C885" t="s">
        <v>1577</v>
      </c>
      <c r="D885" t="s">
        <v>1150</v>
      </c>
      <c r="E885" t="s">
        <v>421</v>
      </c>
      <c r="F885" t="s">
        <v>787</v>
      </c>
      <c r="G885">
        <v>4</v>
      </c>
      <c r="H885">
        <v>520.39</v>
      </c>
      <c r="I885">
        <v>0</v>
      </c>
      <c r="J885">
        <v>0</v>
      </c>
      <c r="K885">
        <v>2081.56</v>
      </c>
      <c r="L885">
        <v>1347.2</v>
      </c>
      <c r="M885">
        <v>734.36</v>
      </c>
      <c r="N885" t="s">
        <v>4971</v>
      </c>
      <c r="O885" t="s">
        <v>24</v>
      </c>
      <c r="P885" t="s">
        <v>55</v>
      </c>
      <c r="Q885">
        <v>0.90416666666666667</v>
      </c>
      <c r="R885" t="s">
        <v>49</v>
      </c>
      <c r="S885" t="s">
        <v>4802</v>
      </c>
      <c r="T885" t="s">
        <v>4776</v>
      </c>
      <c r="U885">
        <v>468.94</v>
      </c>
      <c r="V885" t="s">
        <v>5662</v>
      </c>
      <c r="W885" t="s">
        <v>4958</v>
      </c>
      <c r="X885" t="s">
        <v>5045</v>
      </c>
      <c r="Y885" t="s">
        <v>4966</v>
      </c>
      <c r="Z885" t="s">
        <v>5069</v>
      </c>
      <c r="AA885" t="s">
        <v>4962</v>
      </c>
      <c r="AB885">
        <f>YEAR(Sales_Trans_2[[#This Row],[Transaction_Date]])</f>
        <v>2026</v>
      </c>
      <c r="AC885" t="str">
        <f>TEXT(Sales_Trans_2[[#This Row],[Transaction_Date]],"mmm")</f>
        <v>Dec</v>
      </c>
      <c r="AD885">
        <f>MONTH(Sales_Trans_2[[#This Row],[Transaction_Date]])</f>
        <v>12</v>
      </c>
      <c r="AE885" s="19">
        <f>IFERROR(Sales_Trans_2[[#This Row],[Profit]]/Sales_Trans_2[[#This Row],[Sales_Amount]],0)</f>
        <v>0.35279309748457888</v>
      </c>
      <c r="AF885" s="20" t="str">
        <f>IF(Sales_Trans_2[[#This Row],[Discount_Pct]]=0,"0%",
IF(Sales_Trans_2[[#This Row],[Discount_Pct]]&lt;=5,"1-5%",
IF(Sales_Trans_2[[#This Row],[Discount_Pct]]&lt;=10,"6-10%",
IF(Sales_Trans_2[[#This Row],[Discount_Pct]]&lt;=15,"11-15%","&gt;15%"))))</f>
        <v>0%</v>
      </c>
    </row>
    <row r="886" spans="1:32" x14ac:dyDescent="0.25">
      <c r="A886" t="s">
        <v>2116</v>
      </c>
      <c r="B886" s="10">
        <v>45881</v>
      </c>
      <c r="C886" t="s">
        <v>342</v>
      </c>
      <c r="D886" t="s">
        <v>886</v>
      </c>
      <c r="E886" t="s">
        <v>209</v>
      </c>
      <c r="F886" t="s">
        <v>210</v>
      </c>
      <c r="G886">
        <v>5</v>
      </c>
      <c r="H886">
        <v>247.24</v>
      </c>
      <c r="I886">
        <v>0</v>
      </c>
      <c r="J886">
        <v>0</v>
      </c>
      <c r="K886">
        <v>1236.2</v>
      </c>
      <c r="L886">
        <v>962.05</v>
      </c>
      <c r="M886">
        <v>274.14999999999998</v>
      </c>
      <c r="N886" t="s">
        <v>4971</v>
      </c>
      <c r="O886" t="s">
        <v>24</v>
      </c>
      <c r="P886" t="s">
        <v>55</v>
      </c>
      <c r="Q886">
        <v>0.57916666666666672</v>
      </c>
      <c r="R886" t="s">
        <v>49</v>
      </c>
      <c r="S886" t="s">
        <v>4827</v>
      </c>
      <c r="T886" t="s">
        <v>4828</v>
      </c>
      <c r="U886">
        <v>232.92</v>
      </c>
      <c r="V886" t="s">
        <v>5174</v>
      </c>
      <c r="W886" t="s">
        <v>4958</v>
      </c>
      <c r="X886" t="s">
        <v>4973</v>
      </c>
      <c r="Y886" t="s">
        <v>4960</v>
      </c>
      <c r="Z886" t="s">
        <v>5067</v>
      </c>
      <c r="AA886" t="s">
        <v>4962</v>
      </c>
      <c r="AB886">
        <f>YEAR(Sales_Trans_2[[#This Row],[Transaction_Date]])</f>
        <v>2025</v>
      </c>
      <c r="AC886" t="str">
        <f>TEXT(Sales_Trans_2[[#This Row],[Transaction_Date]],"mmm")</f>
        <v>Aug</v>
      </c>
      <c r="AD886">
        <f>MONTH(Sales_Trans_2[[#This Row],[Transaction_Date]])</f>
        <v>8</v>
      </c>
      <c r="AE886" s="19">
        <f>IFERROR(Sales_Trans_2[[#This Row],[Profit]]/Sales_Trans_2[[#This Row],[Sales_Amount]],0)</f>
        <v>0.22176832227794852</v>
      </c>
      <c r="AF886" s="20" t="str">
        <f>IF(Sales_Trans_2[[#This Row],[Discount_Pct]]=0,"0%",
IF(Sales_Trans_2[[#This Row],[Discount_Pct]]&lt;=5,"1-5%",
IF(Sales_Trans_2[[#This Row],[Discount_Pct]]&lt;=10,"6-10%",
IF(Sales_Trans_2[[#This Row],[Discount_Pct]]&lt;=15,"11-15%","&gt;15%"))))</f>
        <v>0%</v>
      </c>
    </row>
    <row r="887" spans="1:32" x14ac:dyDescent="0.25">
      <c r="A887" t="s">
        <v>2591</v>
      </c>
      <c r="B887" s="10">
        <v>46004</v>
      </c>
      <c r="C887" t="s">
        <v>559</v>
      </c>
      <c r="D887" t="s">
        <v>459</v>
      </c>
      <c r="E887" t="s">
        <v>1109</v>
      </c>
      <c r="F887" t="s">
        <v>2027</v>
      </c>
      <c r="G887">
        <v>5</v>
      </c>
      <c r="H887">
        <v>80.55</v>
      </c>
      <c r="I887">
        <v>0</v>
      </c>
      <c r="J887">
        <v>0</v>
      </c>
      <c r="K887">
        <v>463.16</v>
      </c>
      <c r="L887">
        <v>296.85000000000002</v>
      </c>
      <c r="M887">
        <v>166.31</v>
      </c>
      <c r="N887" t="s">
        <v>133</v>
      </c>
      <c r="O887" t="s">
        <v>24</v>
      </c>
      <c r="P887" t="s">
        <v>55</v>
      </c>
      <c r="Q887">
        <v>0.38263888888888886</v>
      </c>
      <c r="R887" t="s">
        <v>27</v>
      </c>
      <c r="S887" t="s">
        <v>4838</v>
      </c>
      <c r="T887" t="s">
        <v>4828</v>
      </c>
      <c r="U887">
        <v>71.290000000000006</v>
      </c>
      <c r="V887" t="s">
        <v>5016</v>
      </c>
      <c r="W887" t="s">
        <v>4958</v>
      </c>
      <c r="X887" t="s">
        <v>5487</v>
      </c>
      <c r="Y887" t="s">
        <v>4960</v>
      </c>
      <c r="Z887" t="s">
        <v>5105</v>
      </c>
      <c r="AA887" t="s">
        <v>4962</v>
      </c>
      <c r="AB887">
        <f>YEAR(Sales_Trans_2[[#This Row],[Transaction_Date]])</f>
        <v>2025</v>
      </c>
      <c r="AC887" t="str">
        <f>TEXT(Sales_Trans_2[[#This Row],[Transaction_Date]],"mmm")</f>
        <v>Dec</v>
      </c>
      <c r="AD887">
        <f>MONTH(Sales_Trans_2[[#This Row],[Transaction_Date]])</f>
        <v>12</v>
      </c>
      <c r="AE887" s="19">
        <f>IFERROR(Sales_Trans_2[[#This Row],[Profit]]/Sales_Trans_2[[#This Row],[Sales_Amount]],0)</f>
        <v>0.35907677692374124</v>
      </c>
      <c r="AF887" s="20" t="str">
        <f>IF(Sales_Trans_2[[#This Row],[Discount_Pct]]=0,"0%",
IF(Sales_Trans_2[[#This Row],[Discount_Pct]]&lt;=5,"1-5%",
IF(Sales_Trans_2[[#This Row],[Discount_Pct]]&lt;=10,"6-10%",
IF(Sales_Trans_2[[#This Row],[Discount_Pct]]&lt;=15,"11-15%","&gt;15%"))))</f>
        <v>0%</v>
      </c>
    </row>
    <row r="888" spans="1:32" x14ac:dyDescent="0.25">
      <c r="A888" t="s">
        <v>4031</v>
      </c>
      <c r="B888" s="10">
        <v>46005</v>
      </c>
      <c r="C888" t="s">
        <v>1003</v>
      </c>
      <c r="D888" t="s">
        <v>405</v>
      </c>
      <c r="E888" t="s">
        <v>1066</v>
      </c>
      <c r="F888" t="s">
        <v>2141</v>
      </c>
      <c r="G888">
        <v>4</v>
      </c>
      <c r="H888">
        <v>490.98</v>
      </c>
      <c r="I888">
        <v>0</v>
      </c>
      <c r="J888">
        <v>0</v>
      </c>
      <c r="K888">
        <v>2258.5100000000002</v>
      </c>
      <c r="L888">
        <v>1016.2</v>
      </c>
      <c r="M888">
        <v>1242.31</v>
      </c>
      <c r="N888" t="s">
        <v>133</v>
      </c>
      <c r="O888" t="s">
        <v>24</v>
      </c>
      <c r="P888" t="s">
        <v>55</v>
      </c>
      <c r="Q888">
        <v>0.84652777777777777</v>
      </c>
      <c r="R888" t="s">
        <v>27</v>
      </c>
      <c r="S888" t="s">
        <v>4642</v>
      </c>
      <c r="T888" t="s">
        <v>4636</v>
      </c>
      <c r="U888">
        <v>440.5</v>
      </c>
      <c r="V888" t="s">
        <v>5697</v>
      </c>
      <c r="W888" t="s">
        <v>4958</v>
      </c>
      <c r="X888" t="s">
        <v>5630</v>
      </c>
      <c r="Y888" t="s">
        <v>4960</v>
      </c>
      <c r="Z888" t="s">
        <v>5120</v>
      </c>
      <c r="AA888" t="s">
        <v>4962</v>
      </c>
      <c r="AB888">
        <f>YEAR(Sales_Trans_2[[#This Row],[Transaction_Date]])</f>
        <v>2025</v>
      </c>
      <c r="AC888" t="str">
        <f>TEXT(Sales_Trans_2[[#This Row],[Transaction_Date]],"mmm")</f>
        <v>Dec</v>
      </c>
      <c r="AD888">
        <f>MONTH(Sales_Trans_2[[#This Row],[Transaction_Date]])</f>
        <v>12</v>
      </c>
      <c r="AE888" s="19">
        <f>IFERROR(Sales_Trans_2[[#This Row],[Profit]]/Sales_Trans_2[[#This Row],[Sales_Amount]],0)</f>
        <v>0.55005733868789597</v>
      </c>
      <c r="AF888" s="20" t="str">
        <f>IF(Sales_Trans_2[[#This Row],[Discount_Pct]]=0,"0%",
IF(Sales_Trans_2[[#This Row],[Discount_Pct]]&lt;=5,"1-5%",
IF(Sales_Trans_2[[#This Row],[Discount_Pct]]&lt;=10,"6-10%",
IF(Sales_Trans_2[[#This Row],[Discount_Pct]]&lt;=15,"11-15%","&gt;15%"))))</f>
        <v>0%</v>
      </c>
    </row>
    <row r="889" spans="1:32" x14ac:dyDescent="0.25">
      <c r="A889" t="s">
        <v>3574</v>
      </c>
      <c r="B889" s="10">
        <v>46049</v>
      </c>
      <c r="C889" t="s">
        <v>3115</v>
      </c>
      <c r="D889" t="s">
        <v>247</v>
      </c>
      <c r="E889" t="s">
        <v>852</v>
      </c>
      <c r="F889" t="s">
        <v>997</v>
      </c>
      <c r="G889">
        <v>3</v>
      </c>
      <c r="H889">
        <v>330.49</v>
      </c>
      <c r="I889">
        <v>0</v>
      </c>
      <c r="J889">
        <v>0</v>
      </c>
      <c r="K889">
        <v>991.47</v>
      </c>
      <c r="L889">
        <v>814.59</v>
      </c>
      <c r="M889">
        <v>176.88</v>
      </c>
      <c r="N889" t="s">
        <v>40</v>
      </c>
      <c r="O889" t="s">
        <v>24</v>
      </c>
      <c r="P889" t="s">
        <v>55</v>
      </c>
      <c r="Q889">
        <v>0.62083333333333335</v>
      </c>
      <c r="R889" t="s">
        <v>49</v>
      </c>
      <c r="S889" t="s">
        <v>4897</v>
      </c>
      <c r="T889" t="s">
        <v>4887</v>
      </c>
      <c r="U889">
        <v>223.15</v>
      </c>
      <c r="V889" t="s">
        <v>5698</v>
      </c>
      <c r="W889" t="s">
        <v>4958</v>
      </c>
      <c r="X889" t="s">
        <v>5042</v>
      </c>
      <c r="Y889" t="s">
        <v>5007</v>
      </c>
      <c r="Z889" t="s">
        <v>5043</v>
      </c>
      <c r="AA889" t="s">
        <v>4962</v>
      </c>
      <c r="AB889">
        <f>YEAR(Sales_Trans_2[[#This Row],[Transaction_Date]])</f>
        <v>2026</v>
      </c>
      <c r="AC889" t="str">
        <f>TEXT(Sales_Trans_2[[#This Row],[Transaction_Date]],"mmm")</f>
        <v>Jan</v>
      </c>
      <c r="AD889">
        <f>MONTH(Sales_Trans_2[[#This Row],[Transaction_Date]])</f>
        <v>1</v>
      </c>
      <c r="AE889" s="19">
        <f>IFERROR(Sales_Trans_2[[#This Row],[Profit]]/Sales_Trans_2[[#This Row],[Sales_Amount]],0)</f>
        <v>0.17840176707313382</v>
      </c>
      <c r="AF889" s="20" t="str">
        <f>IF(Sales_Trans_2[[#This Row],[Discount_Pct]]=0,"0%",
IF(Sales_Trans_2[[#This Row],[Discount_Pct]]&lt;=5,"1-5%",
IF(Sales_Trans_2[[#This Row],[Discount_Pct]]&lt;=10,"6-10%",
IF(Sales_Trans_2[[#This Row],[Discount_Pct]]&lt;=15,"11-15%","&gt;15%"))))</f>
        <v>0%</v>
      </c>
    </row>
    <row r="890" spans="1:32" x14ac:dyDescent="0.25">
      <c r="A890" t="s">
        <v>2946</v>
      </c>
      <c r="B890" s="10">
        <v>46205</v>
      </c>
      <c r="C890" t="s">
        <v>2431</v>
      </c>
      <c r="D890" t="s">
        <v>1112</v>
      </c>
      <c r="E890" t="s">
        <v>285</v>
      </c>
      <c r="F890" t="s">
        <v>286</v>
      </c>
      <c r="G890">
        <v>3</v>
      </c>
      <c r="H890">
        <v>360.52</v>
      </c>
      <c r="I890">
        <v>0</v>
      </c>
      <c r="J890">
        <v>0</v>
      </c>
      <c r="K890">
        <v>1243.79</v>
      </c>
      <c r="L890">
        <v>973.44</v>
      </c>
      <c r="M890">
        <v>270.35000000000002</v>
      </c>
      <c r="N890" t="s">
        <v>4971</v>
      </c>
      <c r="O890" t="s">
        <v>24</v>
      </c>
      <c r="P890" t="s">
        <v>55</v>
      </c>
      <c r="Q890">
        <v>0.63263888888888886</v>
      </c>
      <c r="R890" t="s">
        <v>27</v>
      </c>
      <c r="S890" t="s">
        <v>4904</v>
      </c>
      <c r="T890" t="s">
        <v>4887</v>
      </c>
      <c r="U890">
        <v>360.52</v>
      </c>
      <c r="V890" t="s">
        <v>5731</v>
      </c>
      <c r="W890" t="s">
        <v>4968</v>
      </c>
      <c r="X890" t="s">
        <v>5732</v>
      </c>
      <c r="Y890" t="s">
        <v>5011</v>
      </c>
      <c r="Z890" t="s">
        <v>5112</v>
      </c>
      <c r="AA890" t="s">
        <v>4962</v>
      </c>
      <c r="AB890">
        <f>YEAR(Sales_Trans_2[[#This Row],[Transaction_Date]])</f>
        <v>2026</v>
      </c>
      <c r="AC890" t="str">
        <f>TEXT(Sales_Trans_2[[#This Row],[Transaction_Date]],"mmm")</f>
        <v>Jul</v>
      </c>
      <c r="AD890">
        <f>MONTH(Sales_Trans_2[[#This Row],[Transaction_Date]])</f>
        <v>7</v>
      </c>
      <c r="AE890" s="19">
        <f>IFERROR(Sales_Trans_2[[#This Row],[Profit]]/Sales_Trans_2[[#This Row],[Sales_Amount]],0)</f>
        <v>0.2173598437035191</v>
      </c>
      <c r="AF890" s="20" t="str">
        <f>IF(Sales_Trans_2[[#This Row],[Discount_Pct]]=0,"0%",
IF(Sales_Trans_2[[#This Row],[Discount_Pct]]&lt;=5,"1-5%",
IF(Sales_Trans_2[[#This Row],[Discount_Pct]]&lt;=10,"6-10%",
IF(Sales_Trans_2[[#This Row],[Discount_Pct]]&lt;=15,"11-15%","&gt;15%"))))</f>
        <v>0%</v>
      </c>
    </row>
    <row r="891" spans="1:32" x14ac:dyDescent="0.25">
      <c r="A891" t="s">
        <v>3844</v>
      </c>
      <c r="B891" s="10">
        <v>46013</v>
      </c>
      <c r="C891" t="s">
        <v>2501</v>
      </c>
      <c r="D891" t="s">
        <v>1668</v>
      </c>
      <c r="E891" t="s">
        <v>148</v>
      </c>
      <c r="F891" t="s">
        <v>361</v>
      </c>
      <c r="G891">
        <v>2</v>
      </c>
      <c r="H891">
        <v>242.22</v>
      </c>
      <c r="I891">
        <v>0</v>
      </c>
      <c r="J891">
        <v>0</v>
      </c>
      <c r="K891">
        <v>484.44</v>
      </c>
      <c r="L891">
        <v>372.08</v>
      </c>
      <c r="M891">
        <v>112.36</v>
      </c>
      <c r="N891" t="s">
        <v>23</v>
      </c>
      <c r="O891" t="s">
        <v>24</v>
      </c>
      <c r="P891" t="s">
        <v>55</v>
      </c>
      <c r="Q891">
        <v>0.53194444444444444</v>
      </c>
      <c r="R891" t="s">
        <v>49</v>
      </c>
      <c r="S891" t="s">
        <v>4941</v>
      </c>
      <c r="T891" t="s">
        <v>4930</v>
      </c>
      <c r="U891">
        <v>242.22</v>
      </c>
      <c r="V891" t="s">
        <v>5743</v>
      </c>
      <c r="W891" t="s">
        <v>4968</v>
      </c>
      <c r="X891" t="s">
        <v>5017</v>
      </c>
      <c r="Y891" t="s">
        <v>5018</v>
      </c>
      <c r="Z891" t="s">
        <v>5135</v>
      </c>
      <c r="AA891" t="s">
        <v>4962</v>
      </c>
      <c r="AB891">
        <f>YEAR(Sales_Trans_2[[#This Row],[Transaction_Date]])</f>
        <v>2025</v>
      </c>
      <c r="AC891" t="str">
        <f>TEXT(Sales_Trans_2[[#This Row],[Transaction_Date]],"mmm")</f>
        <v>Dec</v>
      </c>
      <c r="AD891">
        <f>MONTH(Sales_Trans_2[[#This Row],[Transaction_Date]])</f>
        <v>12</v>
      </c>
      <c r="AE891" s="19">
        <f>IFERROR(Sales_Trans_2[[#This Row],[Profit]]/Sales_Trans_2[[#This Row],[Sales_Amount]],0)</f>
        <v>0.2319379076872265</v>
      </c>
      <c r="AF891" s="20" t="str">
        <f>IF(Sales_Trans_2[[#This Row],[Discount_Pct]]=0,"0%",
IF(Sales_Trans_2[[#This Row],[Discount_Pct]]&lt;=5,"1-5%",
IF(Sales_Trans_2[[#This Row],[Discount_Pct]]&lt;=10,"6-10%",
IF(Sales_Trans_2[[#This Row],[Discount_Pct]]&lt;=15,"11-15%","&gt;15%"))))</f>
        <v>0%</v>
      </c>
    </row>
    <row r="892" spans="1:32" x14ac:dyDescent="0.25">
      <c r="A892" t="s">
        <v>2557</v>
      </c>
      <c r="B892" s="10">
        <v>46014</v>
      </c>
      <c r="C892" t="s">
        <v>876</v>
      </c>
      <c r="D892" t="s">
        <v>539</v>
      </c>
      <c r="E892" t="s">
        <v>1323</v>
      </c>
      <c r="F892" t="s">
        <v>1586</v>
      </c>
      <c r="G892">
        <v>5</v>
      </c>
      <c r="H892">
        <v>257.39999999999998</v>
      </c>
      <c r="I892">
        <v>0</v>
      </c>
      <c r="J892">
        <v>0</v>
      </c>
      <c r="K892">
        <v>1287</v>
      </c>
      <c r="L892">
        <v>1052.5999999999999</v>
      </c>
      <c r="M892">
        <v>234.4</v>
      </c>
      <c r="N892" t="s">
        <v>47</v>
      </c>
      <c r="O892" t="s">
        <v>24</v>
      </c>
      <c r="P892" t="s">
        <v>55</v>
      </c>
      <c r="Q892">
        <v>0.79166666666666663</v>
      </c>
      <c r="R892" t="s">
        <v>49</v>
      </c>
      <c r="S892" t="s">
        <v>4878</v>
      </c>
      <c r="T892" t="s">
        <v>4864</v>
      </c>
      <c r="U892">
        <v>251.73</v>
      </c>
      <c r="V892" t="s">
        <v>5745</v>
      </c>
      <c r="W892" t="s">
        <v>4958</v>
      </c>
      <c r="X892" t="s">
        <v>5148</v>
      </c>
      <c r="Y892" t="s">
        <v>4966</v>
      </c>
      <c r="Z892" t="s">
        <v>5147</v>
      </c>
      <c r="AA892" t="s">
        <v>4962</v>
      </c>
      <c r="AB892">
        <f>YEAR(Sales_Trans_2[[#This Row],[Transaction_Date]])</f>
        <v>2025</v>
      </c>
      <c r="AC892" t="str">
        <f>TEXT(Sales_Trans_2[[#This Row],[Transaction_Date]],"mmm")</f>
        <v>Dec</v>
      </c>
      <c r="AD892">
        <f>MONTH(Sales_Trans_2[[#This Row],[Transaction_Date]])</f>
        <v>12</v>
      </c>
      <c r="AE892" s="19">
        <f>IFERROR(Sales_Trans_2[[#This Row],[Profit]]/Sales_Trans_2[[#This Row],[Sales_Amount]],0)</f>
        <v>0.18212898212898213</v>
      </c>
      <c r="AF892" s="20" t="str">
        <f>IF(Sales_Trans_2[[#This Row],[Discount_Pct]]=0,"0%",
IF(Sales_Trans_2[[#This Row],[Discount_Pct]]&lt;=5,"1-5%",
IF(Sales_Trans_2[[#This Row],[Discount_Pct]]&lt;=10,"6-10%",
IF(Sales_Trans_2[[#This Row],[Discount_Pct]]&lt;=15,"11-15%","&gt;15%"))))</f>
        <v>0%</v>
      </c>
    </row>
    <row r="893" spans="1:32" x14ac:dyDescent="0.25">
      <c r="A893" t="s">
        <v>3945</v>
      </c>
      <c r="B893" s="10">
        <v>45942</v>
      </c>
      <c r="C893" t="s">
        <v>3946</v>
      </c>
      <c r="D893" t="s">
        <v>399</v>
      </c>
      <c r="E893" t="s">
        <v>612</v>
      </c>
      <c r="F893" t="s">
        <v>2256</v>
      </c>
      <c r="G893">
        <v>5</v>
      </c>
      <c r="H893">
        <v>99.93</v>
      </c>
      <c r="I893">
        <v>0</v>
      </c>
      <c r="J893">
        <v>0</v>
      </c>
      <c r="K893">
        <v>499.65</v>
      </c>
      <c r="L893">
        <v>430.25</v>
      </c>
      <c r="M893">
        <v>69.400000000000006</v>
      </c>
      <c r="N893" t="s">
        <v>23</v>
      </c>
      <c r="O893" t="s">
        <v>24</v>
      </c>
      <c r="P893" t="s">
        <v>55</v>
      </c>
      <c r="Q893">
        <v>0.39583333333333331</v>
      </c>
      <c r="R893" t="s">
        <v>49</v>
      </c>
      <c r="S893" t="s">
        <v>4693</v>
      </c>
      <c r="T893" t="s">
        <v>4672</v>
      </c>
      <c r="U893">
        <v>99.93</v>
      </c>
      <c r="V893" t="s">
        <v>5763</v>
      </c>
      <c r="W893" t="s">
        <v>4968</v>
      </c>
      <c r="X893" t="s">
        <v>5742</v>
      </c>
      <c r="Y893" t="s">
        <v>4970</v>
      </c>
      <c r="Z893" t="s">
        <v>5008</v>
      </c>
      <c r="AA893" t="s">
        <v>4962</v>
      </c>
      <c r="AB893">
        <f>YEAR(Sales_Trans_2[[#This Row],[Transaction_Date]])</f>
        <v>2025</v>
      </c>
      <c r="AC893" t="str">
        <f>TEXT(Sales_Trans_2[[#This Row],[Transaction_Date]],"mmm")</f>
        <v>Oct</v>
      </c>
      <c r="AD893">
        <f>MONTH(Sales_Trans_2[[#This Row],[Transaction_Date]])</f>
        <v>10</v>
      </c>
      <c r="AE893" s="19">
        <f>IFERROR(Sales_Trans_2[[#This Row],[Profit]]/Sales_Trans_2[[#This Row],[Sales_Amount]],0)</f>
        <v>0.13889722805964178</v>
      </c>
      <c r="AF893" s="20" t="str">
        <f>IF(Sales_Trans_2[[#This Row],[Discount_Pct]]=0,"0%",
IF(Sales_Trans_2[[#This Row],[Discount_Pct]]&lt;=5,"1-5%",
IF(Sales_Trans_2[[#This Row],[Discount_Pct]]&lt;=10,"6-10%",
IF(Sales_Trans_2[[#This Row],[Discount_Pct]]&lt;=15,"11-15%","&gt;15%"))))</f>
        <v>0%</v>
      </c>
    </row>
    <row r="894" spans="1:32" x14ac:dyDescent="0.25">
      <c r="A894" t="s">
        <v>4373</v>
      </c>
      <c r="B894" s="10">
        <v>45850</v>
      </c>
      <c r="C894" t="s">
        <v>441</v>
      </c>
      <c r="D894" t="s">
        <v>59</v>
      </c>
      <c r="E894" t="s">
        <v>830</v>
      </c>
      <c r="F894" t="s">
        <v>831</v>
      </c>
      <c r="G894">
        <v>3</v>
      </c>
      <c r="H894">
        <v>342.46</v>
      </c>
      <c r="I894">
        <v>0</v>
      </c>
      <c r="J894">
        <v>0</v>
      </c>
      <c r="K894">
        <v>1181.49</v>
      </c>
      <c r="L894">
        <v>815.34</v>
      </c>
      <c r="M894">
        <v>366.15</v>
      </c>
      <c r="N894" t="s">
        <v>23</v>
      </c>
      <c r="O894" t="s">
        <v>24</v>
      </c>
      <c r="P894" t="s">
        <v>55</v>
      </c>
      <c r="Q894">
        <v>0.62847222222222221</v>
      </c>
      <c r="R894" t="s">
        <v>27</v>
      </c>
      <c r="S894" t="s">
        <v>4721</v>
      </c>
      <c r="T894" t="s">
        <v>4703</v>
      </c>
      <c r="U894">
        <v>342.46</v>
      </c>
      <c r="V894" t="s">
        <v>5540</v>
      </c>
      <c r="W894" t="s">
        <v>4964</v>
      </c>
      <c r="X894" t="s">
        <v>5402</v>
      </c>
      <c r="Y894" t="s">
        <v>4977</v>
      </c>
      <c r="Z894" t="s">
        <v>5403</v>
      </c>
      <c r="AA894" t="s">
        <v>4962</v>
      </c>
      <c r="AB894">
        <f>YEAR(Sales_Trans_2[[#This Row],[Transaction_Date]])</f>
        <v>2025</v>
      </c>
      <c r="AC894" t="str">
        <f>TEXT(Sales_Trans_2[[#This Row],[Transaction_Date]],"mmm")</f>
        <v>Jul</v>
      </c>
      <c r="AD894">
        <f>MONTH(Sales_Trans_2[[#This Row],[Transaction_Date]])</f>
        <v>7</v>
      </c>
      <c r="AE894" s="19">
        <f>IFERROR(Sales_Trans_2[[#This Row],[Profit]]/Sales_Trans_2[[#This Row],[Sales_Amount]],0)</f>
        <v>0.30990528908412257</v>
      </c>
      <c r="AF894" s="20" t="str">
        <f>IF(Sales_Trans_2[[#This Row],[Discount_Pct]]=0,"0%",
IF(Sales_Trans_2[[#This Row],[Discount_Pct]]&lt;=5,"1-5%",
IF(Sales_Trans_2[[#This Row],[Discount_Pct]]&lt;=10,"6-10%",
IF(Sales_Trans_2[[#This Row],[Discount_Pct]]&lt;=15,"11-15%","&gt;15%"))))</f>
        <v>0%</v>
      </c>
    </row>
    <row r="895" spans="1:32" x14ac:dyDescent="0.25">
      <c r="A895" t="s">
        <v>2438</v>
      </c>
      <c r="B895" s="10">
        <v>45820</v>
      </c>
      <c r="C895" t="s">
        <v>1371</v>
      </c>
      <c r="D895" t="s">
        <v>377</v>
      </c>
      <c r="E895" t="s">
        <v>857</v>
      </c>
      <c r="F895" t="s">
        <v>121</v>
      </c>
      <c r="G895">
        <v>3</v>
      </c>
      <c r="H895">
        <v>53.39</v>
      </c>
      <c r="I895">
        <v>0</v>
      </c>
      <c r="J895">
        <v>0</v>
      </c>
      <c r="K895">
        <v>184.2</v>
      </c>
      <c r="L895">
        <v>129.03</v>
      </c>
      <c r="M895">
        <v>55.17</v>
      </c>
      <c r="N895" t="s">
        <v>4971</v>
      </c>
      <c r="O895" t="s">
        <v>24</v>
      </c>
      <c r="P895" t="s">
        <v>55</v>
      </c>
      <c r="Q895">
        <v>0.43055555555555558</v>
      </c>
      <c r="R895" t="s">
        <v>27</v>
      </c>
      <c r="S895" t="s">
        <v>4808</v>
      </c>
      <c r="T895" t="s">
        <v>4805</v>
      </c>
      <c r="U895">
        <v>53.39</v>
      </c>
      <c r="V895" t="s">
        <v>5777</v>
      </c>
      <c r="W895" t="s">
        <v>4964</v>
      </c>
      <c r="X895" t="s">
        <v>5036</v>
      </c>
      <c r="Y895" t="s">
        <v>5007</v>
      </c>
      <c r="Z895" t="s">
        <v>5037</v>
      </c>
      <c r="AA895" t="s">
        <v>4962</v>
      </c>
      <c r="AB895">
        <f>YEAR(Sales_Trans_2[[#This Row],[Transaction_Date]])</f>
        <v>2025</v>
      </c>
      <c r="AC895" t="str">
        <f>TEXT(Sales_Trans_2[[#This Row],[Transaction_Date]],"mmm")</f>
        <v>Jun</v>
      </c>
      <c r="AD895">
        <f>MONTH(Sales_Trans_2[[#This Row],[Transaction_Date]])</f>
        <v>6</v>
      </c>
      <c r="AE895" s="19">
        <f>IFERROR(Sales_Trans_2[[#This Row],[Profit]]/Sales_Trans_2[[#This Row],[Sales_Amount]],0)</f>
        <v>0.29951140065146581</v>
      </c>
      <c r="AF895" s="20" t="str">
        <f>IF(Sales_Trans_2[[#This Row],[Discount_Pct]]=0,"0%",
IF(Sales_Trans_2[[#This Row],[Discount_Pct]]&lt;=5,"1-5%",
IF(Sales_Trans_2[[#This Row],[Discount_Pct]]&lt;=10,"6-10%",
IF(Sales_Trans_2[[#This Row],[Discount_Pct]]&lt;=15,"11-15%","&gt;15%"))))</f>
        <v>0%</v>
      </c>
    </row>
    <row r="896" spans="1:32" x14ac:dyDescent="0.25">
      <c r="A896" t="s">
        <v>2488</v>
      </c>
      <c r="B896" s="10">
        <v>45789</v>
      </c>
      <c r="C896" t="s">
        <v>146</v>
      </c>
      <c r="D896" t="s">
        <v>723</v>
      </c>
      <c r="F896" t="s">
        <v>2489</v>
      </c>
      <c r="G896">
        <v>1</v>
      </c>
      <c r="H896">
        <v>376.11</v>
      </c>
      <c r="I896">
        <v>0</v>
      </c>
      <c r="J896">
        <v>0</v>
      </c>
      <c r="K896">
        <v>376.11</v>
      </c>
      <c r="L896">
        <v>301.57</v>
      </c>
      <c r="M896">
        <v>74.540000000000006</v>
      </c>
      <c r="N896" t="s">
        <v>23</v>
      </c>
      <c r="O896" t="s">
        <v>24</v>
      </c>
      <c r="P896" t="s">
        <v>55</v>
      </c>
      <c r="Q896">
        <v>0.65</v>
      </c>
      <c r="R896" t="s">
        <v>49</v>
      </c>
      <c r="S896" t="s">
        <v>4844</v>
      </c>
      <c r="T896" t="s">
        <v>4828</v>
      </c>
      <c r="U896">
        <v>376.11</v>
      </c>
      <c r="V896" t="s">
        <v>5737</v>
      </c>
      <c r="W896" t="s">
        <v>4968</v>
      </c>
      <c r="X896" t="s">
        <v>5783</v>
      </c>
      <c r="Y896" t="s">
        <v>4960</v>
      </c>
      <c r="AA896" t="s">
        <v>4962</v>
      </c>
      <c r="AB896">
        <f>YEAR(Sales_Trans_2[[#This Row],[Transaction_Date]])</f>
        <v>2025</v>
      </c>
      <c r="AC896" t="str">
        <f>TEXT(Sales_Trans_2[[#This Row],[Transaction_Date]],"mmm")</f>
        <v>May</v>
      </c>
      <c r="AD896">
        <f>MONTH(Sales_Trans_2[[#This Row],[Transaction_Date]])</f>
        <v>5</v>
      </c>
      <c r="AE896" s="19">
        <f>IFERROR(Sales_Trans_2[[#This Row],[Profit]]/Sales_Trans_2[[#This Row],[Sales_Amount]],0)</f>
        <v>0.19818670069926353</v>
      </c>
      <c r="AF896" s="20" t="str">
        <f>IF(Sales_Trans_2[[#This Row],[Discount_Pct]]=0,"0%",
IF(Sales_Trans_2[[#This Row],[Discount_Pct]]&lt;=5,"1-5%",
IF(Sales_Trans_2[[#This Row],[Discount_Pct]]&lt;=10,"6-10%",
IF(Sales_Trans_2[[#This Row],[Discount_Pct]]&lt;=15,"11-15%","&gt;15%"))))</f>
        <v>0%</v>
      </c>
    </row>
    <row r="897" spans="1:32" x14ac:dyDescent="0.25">
      <c r="A897" t="s">
        <v>3861</v>
      </c>
      <c r="B897" s="10">
        <v>45669</v>
      </c>
      <c r="C897" t="s">
        <v>996</v>
      </c>
      <c r="D897" t="s">
        <v>2552</v>
      </c>
      <c r="E897" t="s">
        <v>60</v>
      </c>
      <c r="F897" t="s">
        <v>687</v>
      </c>
      <c r="G897">
        <v>3</v>
      </c>
      <c r="H897">
        <v>81.31</v>
      </c>
      <c r="I897">
        <v>0</v>
      </c>
      <c r="J897">
        <v>0</v>
      </c>
      <c r="K897">
        <v>243.93</v>
      </c>
      <c r="L897">
        <v>162.75</v>
      </c>
      <c r="M897">
        <v>81.180000000000007</v>
      </c>
      <c r="N897" t="s">
        <v>47</v>
      </c>
      <c r="O897" t="s">
        <v>24</v>
      </c>
      <c r="P897" t="s">
        <v>55</v>
      </c>
      <c r="Q897">
        <v>0.67500000000000004</v>
      </c>
      <c r="R897" t="s">
        <v>49</v>
      </c>
      <c r="S897" t="s">
        <v>4784</v>
      </c>
      <c r="T897" t="s">
        <v>4776</v>
      </c>
      <c r="U897">
        <v>72.930000000000007</v>
      </c>
      <c r="V897" t="s">
        <v>5797</v>
      </c>
      <c r="W897" t="s">
        <v>4958</v>
      </c>
      <c r="X897" t="s">
        <v>5634</v>
      </c>
      <c r="Y897" t="s">
        <v>4966</v>
      </c>
      <c r="Z897" t="s">
        <v>5051</v>
      </c>
      <c r="AA897" t="s">
        <v>4962</v>
      </c>
      <c r="AB897">
        <f>YEAR(Sales_Trans_2[[#This Row],[Transaction_Date]])</f>
        <v>2025</v>
      </c>
      <c r="AC897" t="str">
        <f>TEXT(Sales_Trans_2[[#This Row],[Transaction_Date]],"mmm")</f>
        <v>Jan</v>
      </c>
      <c r="AD897">
        <f>MONTH(Sales_Trans_2[[#This Row],[Transaction_Date]])</f>
        <v>1</v>
      </c>
      <c r="AE897" s="19">
        <f>IFERROR(Sales_Trans_2[[#This Row],[Profit]]/Sales_Trans_2[[#This Row],[Sales_Amount]],0)</f>
        <v>0.33280039355552826</v>
      </c>
      <c r="AF897" s="20" t="str">
        <f>IF(Sales_Trans_2[[#This Row],[Discount_Pct]]=0,"0%",
IF(Sales_Trans_2[[#This Row],[Discount_Pct]]&lt;=5,"1-5%",
IF(Sales_Trans_2[[#This Row],[Discount_Pct]]&lt;=10,"6-10%",
IF(Sales_Trans_2[[#This Row],[Discount_Pct]]&lt;=15,"11-15%","&gt;15%"))))</f>
        <v>0%</v>
      </c>
    </row>
    <row r="898" spans="1:32" x14ac:dyDescent="0.25">
      <c r="A898" t="s">
        <v>992</v>
      </c>
      <c r="B898" s="10">
        <v>45986</v>
      </c>
      <c r="C898" t="s">
        <v>993</v>
      </c>
      <c r="D898" t="s">
        <v>581</v>
      </c>
      <c r="E898" t="s">
        <v>830</v>
      </c>
      <c r="F898" t="s">
        <v>831</v>
      </c>
      <c r="G898">
        <v>6</v>
      </c>
      <c r="H898">
        <v>157.1</v>
      </c>
      <c r="I898">
        <v>0</v>
      </c>
      <c r="J898">
        <v>0</v>
      </c>
      <c r="K898">
        <v>942.6</v>
      </c>
      <c r="L898">
        <v>641.94000000000005</v>
      </c>
      <c r="M898">
        <v>300.66000000000003</v>
      </c>
      <c r="N898" t="s">
        <v>133</v>
      </c>
      <c r="O898" t="s">
        <v>24</v>
      </c>
      <c r="P898" t="s">
        <v>55</v>
      </c>
      <c r="Q898">
        <v>0.51388888888888884</v>
      </c>
      <c r="R898" t="s">
        <v>49</v>
      </c>
      <c r="S898" t="s">
        <v>4710</v>
      </c>
      <c r="T898" t="s">
        <v>4703</v>
      </c>
      <c r="U898">
        <v>139.21</v>
      </c>
      <c r="V898" t="s">
        <v>5281</v>
      </c>
      <c r="W898" t="s">
        <v>4958</v>
      </c>
      <c r="X898" t="s">
        <v>5402</v>
      </c>
      <c r="Y898" t="s">
        <v>4977</v>
      </c>
      <c r="Z898" t="s">
        <v>5403</v>
      </c>
      <c r="AA898" t="s">
        <v>4962</v>
      </c>
      <c r="AB898">
        <f>YEAR(Sales_Trans_2[[#This Row],[Transaction_Date]])</f>
        <v>2025</v>
      </c>
      <c r="AC898" t="str">
        <f>TEXT(Sales_Trans_2[[#This Row],[Transaction_Date]],"mmm")</f>
        <v>Nov</v>
      </c>
      <c r="AD898">
        <f>MONTH(Sales_Trans_2[[#This Row],[Transaction_Date]])</f>
        <v>11</v>
      </c>
      <c r="AE898" s="19">
        <f>IFERROR(Sales_Trans_2[[#This Row],[Profit]]/Sales_Trans_2[[#This Row],[Sales_Amount]],0)</f>
        <v>0.31896880967536601</v>
      </c>
      <c r="AF898" s="20" t="str">
        <f>IF(Sales_Trans_2[[#This Row],[Discount_Pct]]=0,"0%",
IF(Sales_Trans_2[[#This Row],[Discount_Pct]]&lt;=5,"1-5%",
IF(Sales_Trans_2[[#This Row],[Discount_Pct]]&lt;=10,"6-10%",
IF(Sales_Trans_2[[#This Row],[Discount_Pct]]&lt;=15,"11-15%","&gt;15%"))))</f>
        <v>0%</v>
      </c>
    </row>
    <row r="899" spans="1:32" x14ac:dyDescent="0.25">
      <c r="A899" t="s">
        <v>3362</v>
      </c>
      <c r="B899" s="10">
        <v>45984</v>
      </c>
      <c r="C899" t="s">
        <v>2057</v>
      </c>
      <c r="D899" t="s">
        <v>30</v>
      </c>
      <c r="E899" t="s">
        <v>159</v>
      </c>
      <c r="F899" t="s">
        <v>1738</v>
      </c>
      <c r="G899">
        <v>3</v>
      </c>
      <c r="H899">
        <v>448.94</v>
      </c>
      <c r="I899">
        <v>0</v>
      </c>
      <c r="J899">
        <v>0</v>
      </c>
      <c r="K899">
        <v>1548.84</v>
      </c>
      <c r="L899">
        <v>1140.24</v>
      </c>
      <c r="M899">
        <v>408.6</v>
      </c>
      <c r="N899" t="s">
        <v>40</v>
      </c>
      <c r="O899" t="s">
        <v>24</v>
      </c>
      <c r="P899" t="s">
        <v>55</v>
      </c>
      <c r="Q899">
        <v>0.56180555555555556</v>
      </c>
      <c r="R899" t="s">
        <v>27</v>
      </c>
      <c r="S899" t="s">
        <v>4691</v>
      </c>
      <c r="T899" t="s">
        <v>4672</v>
      </c>
      <c r="U899">
        <v>448.94</v>
      </c>
      <c r="V899" t="s">
        <v>5824</v>
      </c>
      <c r="W899" t="s">
        <v>4964</v>
      </c>
      <c r="X899" t="s">
        <v>5825</v>
      </c>
      <c r="Y899" t="s">
        <v>5018</v>
      </c>
      <c r="Z899" t="s">
        <v>5034</v>
      </c>
      <c r="AA899" t="s">
        <v>4962</v>
      </c>
      <c r="AB899">
        <f>YEAR(Sales_Trans_2[[#This Row],[Transaction_Date]])</f>
        <v>2025</v>
      </c>
      <c r="AC899" t="str">
        <f>TEXT(Sales_Trans_2[[#This Row],[Transaction_Date]],"mmm")</f>
        <v>Nov</v>
      </c>
      <c r="AD899">
        <f>MONTH(Sales_Trans_2[[#This Row],[Transaction_Date]])</f>
        <v>11</v>
      </c>
      <c r="AE899" s="19">
        <f>IFERROR(Sales_Trans_2[[#This Row],[Profit]]/Sales_Trans_2[[#This Row],[Sales_Amount]],0)</f>
        <v>0.26381033547687305</v>
      </c>
      <c r="AF899" s="20" t="str">
        <f>IF(Sales_Trans_2[[#This Row],[Discount_Pct]]=0,"0%",
IF(Sales_Trans_2[[#This Row],[Discount_Pct]]&lt;=5,"1-5%",
IF(Sales_Trans_2[[#This Row],[Discount_Pct]]&lt;=10,"6-10%",
IF(Sales_Trans_2[[#This Row],[Discount_Pct]]&lt;=15,"11-15%","&gt;15%"))))</f>
        <v>0%</v>
      </c>
    </row>
    <row r="900" spans="1:32" x14ac:dyDescent="0.25">
      <c r="A900" t="s">
        <v>4326</v>
      </c>
      <c r="B900" s="10">
        <v>45980</v>
      </c>
      <c r="C900" t="s">
        <v>181</v>
      </c>
      <c r="D900" t="s">
        <v>2958</v>
      </c>
      <c r="E900" t="s">
        <v>600</v>
      </c>
      <c r="F900" t="s">
        <v>178</v>
      </c>
      <c r="G900">
        <v>4</v>
      </c>
      <c r="H900">
        <v>434.28</v>
      </c>
      <c r="I900">
        <v>0</v>
      </c>
      <c r="J900">
        <v>0</v>
      </c>
      <c r="K900">
        <v>1737.12</v>
      </c>
      <c r="L900">
        <v>1257.04</v>
      </c>
      <c r="M900">
        <v>480.08</v>
      </c>
      <c r="N900" t="s">
        <v>47</v>
      </c>
      <c r="O900" t="s">
        <v>24</v>
      </c>
      <c r="P900" t="s">
        <v>55</v>
      </c>
      <c r="Q900">
        <v>0.80208333333333337</v>
      </c>
      <c r="R900" t="s">
        <v>49</v>
      </c>
      <c r="S900" t="s">
        <v>4813</v>
      </c>
      <c r="T900" t="s">
        <v>4805</v>
      </c>
      <c r="U900">
        <v>414.29</v>
      </c>
      <c r="V900" t="s">
        <v>5746</v>
      </c>
      <c r="W900" t="s">
        <v>4958</v>
      </c>
      <c r="X900" t="s">
        <v>5130</v>
      </c>
      <c r="Y900" t="s">
        <v>4966</v>
      </c>
      <c r="Z900" t="s">
        <v>5536</v>
      </c>
      <c r="AA900" t="s">
        <v>4962</v>
      </c>
      <c r="AB900">
        <f>YEAR(Sales_Trans_2[[#This Row],[Transaction_Date]])</f>
        <v>2025</v>
      </c>
      <c r="AC900" t="str">
        <f>TEXT(Sales_Trans_2[[#This Row],[Transaction_Date]],"mmm")</f>
        <v>Nov</v>
      </c>
      <c r="AD900">
        <f>MONTH(Sales_Trans_2[[#This Row],[Transaction_Date]])</f>
        <v>11</v>
      </c>
      <c r="AE900" s="19">
        <f>IFERROR(Sales_Trans_2[[#This Row],[Profit]]/Sales_Trans_2[[#This Row],[Sales_Amount]],0)</f>
        <v>0.27636547849313808</v>
      </c>
      <c r="AF900" s="20" t="str">
        <f>IF(Sales_Trans_2[[#This Row],[Discount_Pct]]=0,"0%",
IF(Sales_Trans_2[[#This Row],[Discount_Pct]]&lt;=5,"1-5%",
IF(Sales_Trans_2[[#This Row],[Discount_Pct]]&lt;=10,"6-10%",
IF(Sales_Trans_2[[#This Row],[Discount_Pct]]&lt;=15,"11-15%","&gt;15%"))))</f>
        <v>0%</v>
      </c>
    </row>
    <row r="901" spans="1:32" x14ac:dyDescent="0.25">
      <c r="A901" t="s">
        <v>1866</v>
      </c>
      <c r="B901" s="10">
        <v>46002</v>
      </c>
      <c r="C901" t="s">
        <v>1813</v>
      </c>
      <c r="D901" t="s">
        <v>214</v>
      </c>
      <c r="E901" t="s">
        <v>906</v>
      </c>
      <c r="F901" t="s">
        <v>907</v>
      </c>
      <c r="G901">
        <v>2</v>
      </c>
      <c r="H901">
        <v>147.97</v>
      </c>
      <c r="I901">
        <v>0</v>
      </c>
      <c r="J901">
        <v>0</v>
      </c>
      <c r="K901">
        <v>295.94</v>
      </c>
      <c r="L901">
        <v>225.6</v>
      </c>
      <c r="M901">
        <v>70.34</v>
      </c>
      <c r="N901" t="s">
        <v>47</v>
      </c>
      <c r="O901" t="s">
        <v>24</v>
      </c>
      <c r="P901" t="s">
        <v>55</v>
      </c>
      <c r="Q901">
        <v>0.45208333333333334</v>
      </c>
      <c r="R901" t="s">
        <v>49</v>
      </c>
      <c r="S901" t="s">
        <v>4764</v>
      </c>
      <c r="T901" t="s">
        <v>4752</v>
      </c>
      <c r="U901">
        <v>147.97</v>
      </c>
      <c r="V901" t="s">
        <v>5706</v>
      </c>
      <c r="W901" t="s">
        <v>4964</v>
      </c>
      <c r="X901" t="s">
        <v>5141</v>
      </c>
      <c r="Y901" t="s">
        <v>4966</v>
      </c>
      <c r="Z901" t="s">
        <v>5142</v>
      </c>
      <c r="AA901" t="s">
        <v>4962</v>
      </c>
      <c r="AB901">
        <f>YEAR(Sales_Trans_2[[#This Row],[Transaction_Date]])</f>
        <v>2025</v>
      </c>
      <c r="AC901" t="str">
        <f>TEXT(Sales_Trans_2[[#This Row],[Transaction_Date]],"mmm")</f>
        <v>Dec</v>
      </c>
      <c r="AD901">
        <f>MONTH(Sales_Trans_2[[#This Row],[Transaction_Date]])</f>
        <v>12</v>
      </c>
      <c r="AE901" s="19">
        <f>IFERROR(Sales_Trans_2[[#This Row],[Profit]]/Sales_Trans_2[[#This Row],[Sales_Amount]],0)</f>
        <v>0.23768331418530786</v>
      </c>
      <c r="AF901" s="20" t="str">
        <f>IF(Sales_Trans_2[[#This Row],[Discount_Pct]]=0,"0%",
IF(Sales_Trans_2[[#This Row],[Discount_Pct]]&lt;=5,"1-5%",
IF(Sales_Trans_2[[#This Row],[Discount_Pct]]&lt;=10,"6-10%",
IF(Sales_Trans_2[[#This Row],[Discount_Pct]]&lt;=15,"11-15%","&gt;15%"))))</f>
        <v>0%</v>
      </c>
    </row>
    <row r="902" spans="1:32" x14ac:dyDescent="0.25">
      <c r="A902" t="s">
        <v>2442</v>
      </c>
      <c r="B902" s="10">
        <v>46002</v>
      </c>
      <c r="C902" t="s">
        <v>993</v>
      </c>
      <c r="D902" t="s">
        <v>280</v>
      </c>
      <c r="E902" t="s">
        <v>38</v>
      </c>
      <c r="F902" t="s">
        <v>227</v>
      </c>
      <c r="G902">
        <v>7</v>
      </c>
      <c r="H902">
        <v>133.02000000000001</v>
      </c>
      <c r="I902">
        <v>0</v>
      </c>
      <c r="J902">
        <v>0</v>
      </c>
      <c r="K902">
        <v>931.14</v>
      </c>
      <c r="L902">
        <v>681.45</v>
      </c>
      <c r="M902">
        <v>249.69</v>
      </c>
      <c r="N902" t="s">
        <v>40</v>
      </c>
      <c r="O902" t="s">
        <v>24</v>
      </c>
      <c r="P902" t="s">
        <v>55</v>
      </c>
      <c r="Q902">
        <v>0.71805555555555556</v>
      </c>
      <c r="R902" t="s">
        <v>49</v>
      </c>
      <c r="S902" t="s">
        <v>4726</v>
      </c>
      <c r="T902" t="s">
        <v>4703</v>
      </c>
      <c r="U902">
        <v>124.84</v>
      </c>
      <c r="V902" t="s">
        <v>5281</v>
      </c>
      <c r="W902" t="s">
        <v>4958</v>
      </c>
      <c r="X902" t="s">
        <v>5283</v>
      </c>
      <c r="Y902" t="s">
        <v>5011</v>
      </c>
      <c r="Z902" t="s">
        <v>4989</v>
      </c>
      <c r="AA902" t="s">
        <v>4962</v>
      </c>
      <c r="AB902">
        <f>YEAR(Sales_Trans_2[[#This Row],[Transaction_Date]])</f>
        <v>2025</v>
      </c>
      <c r="AC902" t="str">
        <f>TEXT(Sales_Trans_2[[#This Row],[Transaction_Date]],"mmm")</f>
        <v>Dec</v>
      </c>
      <c r="AD902">
        <f>MONTH(Sales_Trans_2[[#This Row],[Transaction_Date]])</f>
        <v>12</v>
      </c>
      <c r="AE902" s="19">
        <f>IFERROR(Sales_Trans_2[[#This Row],[Profit]]/Sales_Trans_2[[#This Row],[Sales_Amount]],0)</f>
        <v>0.2681551646368967</v>
      </c>
      <c r="AF902" s="20" t="str">
        <f>IF(Sales_Trans_2[[#This Row],[Discount_Pct]]=0,"0%",
IF(Sales_Trans_2[[#This Row],[Discount_Pct]]&lt;=5,"1-5%",
IF(Sales_Trans_2[[#This Row],[Discount_Pct]]&lt;=10,"6-10%",
IF(Sales_Trans_2[[#This Row],[Discount_Pct]]&lt;=15,"11-15%","&gt;15%"))))</f>
        <v>0%</v>
      </c>
    </row>
    <row r="903" spans="1:32" x14ac:dyDescent="0.25">
      <c r="A903" t="s">
        <v>3422</v>
      </c>
      <c r="B903" s="10">
        <v>45911</v>
      </c>
      <c r="C903" t="s">
        <v>3423</v>
      </c>
      <c r="D903" t="s">
        <v>147</v>
      </c>
      <c r="E903" t="s">
        <v>634</v>
      </c>
      <c r="F903" t="s">
        <v>635</v>
      </c>
      <c r="G903">
        <v>3</v>
      </c>
      <c r="H903">
        <v>332.73</v>
      </c>
      <c r="I903">
        <v>0</v>
      </c>
      <c r="J903">
        <v>0</v>
      </c>
      <c r="K903">
        <v>1147.92</v>
      </c>
      <c r="L903">
        <v>783.66</v>
      </c>
      <c r="M903">
        <v>364.26</v>
      </c>
      <c r="N903" t="s">
        <v>40</v>
      </c>
      <c r="O903" t="s">
        <v>24</v>
      </c>
      <c r="P903" t="s">
        <v>55</v>
      </c>
      <c r="Q903">
        <v>0.8569444444444444</v>
      </c>
      <c r="R903" t="s">
        <v>27</v>
      </c>
      <c r="S903" t="s">
        <v>4717</v>
      </c>
      <c r="T903" t="s">
        <v>4703</v>
      </c>
      <c r="U903">
        <v>332.73</v>
      </c>
      <c r="V903" t="s">
        <v>5518</v>
      </c>
      <c r="W903" t="s">
        <v>4968</v>
      </c>
      <c r="X903" t="s">
        <v>5616</v>
      </c>
      <c r="Y903" t="s">
        <v>5011</v>
      </c>
      <c r="Z903" t="s">
        <v>4995</v>
      </c>
      <c r="AA903" t="s">
        <v>4962</v>
      </c>
      <c r="AB903">
        <f>YEAR(Sales_Trans_2[[#This Row],[Transaction_Date]])</f>
        <v>2025</v>
      </c>
      <c r="AC903" t="str">
        <f>TEXT(Sales_Trans_2[[#This Row],[Transaction_Date]],"mmm")</f>
        <v>Sep</v>
      </c>
      <c r="AD903">
        <f>MONTH(Sales_Trans_2[[#This Row],[Transaction_Date]])</f>
        <v>9</v>
      </c>
      <c r="AE903" s="19">
        <f>IFERROR(Sales_Trans_2[[#This Row],[Profit]]/Sales_Trans_2[[#This Row],[Sales_Amount]],0)</f>
        <v>0.31732176458289774</v>
      </c>
      <c r="AF903" s="20" t="str">
        <f>IF(Sales_Trans_2[[#This Row],[Discount_Pct]]=0,"0%",
IF(Sales_Trans_2[[#This Row],[Discount_Pct]]&lt;=5,"1-5%",
IF(Sales_Trans_2[[#This Row],[Discount_Pct]]&lt;=10,"6-10%",
IF(Sales_Trans_2[[#This Row],[Discount_Pct]]&lt;=15,"11-15%","&gt;15%"))))</f>
        <v>0%</v>
      </c>
    </row>
    <row r="904" spans="1:32" x14ac:dyDescent="0.25">
      <c r="A904" t="s">
        <v>3299</v>
      </c>
      <c r="B904" s="10">
        <v>45880</v>
      </c>
      <c r="C904" t="s">
        <v>876</v>
      </c>
      <c r="D904" t="s">
        <v>1650</v>
      </c>
      <c r="E904" t="s">
        <v>771</v>
      </c>
      <c r="F904" t="s">
        <v>1216</v>
      </c>
      <c r="G904">
        <v>3</v>
      </c>
      <c r="H904">
        <v>257.27999999999997</v>
      </c>
      <c r="I904">
        <v>0</v>
      </c>
      <c r="J904">
        <v>0</v>
      </c>
      <c r="K904">
        <v>887.62</v>
      </c>
      <c r="L904">
        <v>482.94</v>
      </c>
      <c r="M904">
        <v>404.68</v>
      </c>
      <c r="N904" t="s">
        <v>40</v>
      </c>
      <c r="O904" t="s">
        <v>24</v>
      </c>
      <c r="P904" t="s">
        <v>55</v>
      </c>
      <c r="Q904">
        <v>0.4777777777777778</v>
      </c>
      <c r="R904" t="s">
        <v>27</v>
      </c>
      <c r="S904" t="s">
        <v>4800</v>
      </c>
      <c r="T904" t="s">
        <v>4776</v>
      </c>
      <c r="U904">
        <v>232.2</v>
      </c>
      <c r="V904" t="s">
        <v>5745</v>
      </c>
      <c r="W904" t="s">
        <v>4958</v>
      </c>
      <c r="X904" t="s">
        <v>5369</v>
      </c>
      <c r="Y904" t="s">
        <v>4966</v>
      </c>
      <c r="Z904" t="s">
        <v>4978</v>
      </c>
      <c r="AA904" t="s">
        <v>4962</v>
      </c>
      <c r="AB904">
        <f>YEAR(Sales_Trans_2[[#This Row],[Transaction_Date]])</f>
        <v>2025</v>
      </c>
      <c r="AC904" t="str">
        <f>TEXT(Sales_Trans_2[[#This Row],[Transaction_Date]],"mmm")</f>
        <v>Aug</v>
      </c>
      <c r="AD904">
        <f>MONTH(Sales_Trans_2[[#This Row],[Transaction_Date]])</f>
        <v>8</v>
      </c>
      <c r="AE904" s="19">
        <f>IFERROR(Sales_Trans_2[[#This Row],[Profit]]/Sales_Trans_2[[#This Row],[Sales_Amount]],0)</f>
        <v>0.45591581983281132</v>
      </c>
      <c r="AF904" s="20" t="str">
        <f>IF(Sales_Trans_2[[#This Row],[Discount_Pct]]=0,"0%",
IF(Sales_Trans_2[[#This Row],[Discount_Pct]]&lt;=5,"1-5%",
IF(Sales_Trans_2[[#This Row],[Discount_Pct]]&lt;=10,"6-10%",
IF(Sales_Trans_2[[#This Row],[Discount_Pct]]&lt;=15,"11-15%","&gt;15%"))))</f>
        <v>0%</v>
      </c>
    </row>
    <row r="905" spans="1:32" x14ac:dyDescent="0.25">
      <c r="A905" t="s">
        <v>2963</v>
      </c>
      <c r="B905" s="10">
        <v>45668</v>
      </c>
      <c r="C905" t="s">
        <v>1803</v>
      </c>
      <c r="D905" t="s">
        <v>549</v>
      </c>
      <c r="E905" t="s">
        <v>1233</v>
      </c>
      <c r="F905" t="s">
        <v>929</v>
      </c>
      <c r="G905">
        <v>4</v>
      </c>
      <c r="H905">
        <v>246.31</v>
      </c>
      <c r="I905">
        <v>0</v>
      </c>
      <c r="J905">
        <v>0</v>
      </c>
      <c r="K905">
        <v>1133.03</v>
      </c>
      <c r="L905">
        <v>728.68</v>
      </c>
      <c r="M905">
        <v>404.35</v>
      </c>
      <c r="N905" t="s">
        <v>133</v>
      </c>
      <c r="O905" t="s">
        <v>24</v>
      </c>
      <c r="P905" t="s">
        <v>55</v>
      </c>
      <c r="Q905">
        <v>0.53680555555555554</v>
      </c>
      <c r="R905" t="s">
        <v>27</v>
      </c>
      <c r="S905" t="s">
        <v>4832</v>
      </c>
      <c r="T905" t="s">
        <v>4828</v>
      </c>
      <c r="U905">
        <v>221.61</v>
      </c>
      <c r="V905" t="s">
        <v>5875</v>
      </c>
      <c r="W905" t="s">
        <v>4958</v>
      </c>
      <c r="X905" t="s">
        <v>5289</v>
      </c>
      <c r="Y905" t="s">
        <v>4970</v>
      </c>
      <c r="Z905" t="s">
        <v>5290</v>
      </c>
      <c r="AA905" t="s">
        <v>4962</v>
      </c>
      <c r="AB905">
        <f>YEAR(Sales_Trans_2[[#This Row],[Transaction_Date]])</f>
        <v>2025</v>
      </c>
      <c r="AC905" t="str">
        <f>TEXT(Sales_Trans_2[[#This Row],[Transaction_Date]],"mmm")</f>
        <v>Jan</v>
      </c>
      <c r="AD905">
        <f>MONTH(Sales_Trans_2[[#This Row],[Transaction_Date]])</f>
        <v>1</v>
      </c>
      <c r="AE905" s="19">
        <f>IFERROR(Sales_Trans_2[[#This Row],[Profit]]/Sales_Trans_2[[#This Row],[Sales_Amount]],0)</f>
        <v>0.35687492828963047</v>
      </c>
      <c r="AF905" s="20" t="str">
        <f>IF(Sales_Trans_2[[#This Row],[Discount_Pct]]=0,"0%",
IF(Sales_Trans_2[[#This Row],[Discount_Pct]]&lt;=5,"1-5%",
IF(Sales_Trans_2[[#This Row],[Discount_Pct]]&lt;=10,"6-10%",
IF(Sales_Trans_2[[#This Row],[Discount_Pct]]&lt;=15,"11-15%","&gt;15%"))))</f>
        <v>0%</v>
      </c>
    </row>
    <row r="906" spans="1:32" x14ac:dyDescent="0.25">
      <c r="A906" t="s">
        <v>4389</v>
      </c>
      <c r="B906" s="10">
        <v>45668</v>
      </c>
      <c r="C906" t="s">
        <v>876</v>
      </c>
      <c r="D906" t="s">
        <v>158</v>
      </c>
      <c r="E906" t="s">
        <v>238</v>
      </c>
      <c r="F906" t="s">
        <v>1443</v>
      </c>
      <c r="G906">
        <v>8</v>
      </c>
      <c r="H906">
        <v>350.62</v>
      </c>
      <c r="I906">
        <v>0</v>
      </c>
      <c r="J906">
        <v>0</v>
      </c>
      <c r="K906">
        <v>3225.7</v>
      </c>
      <c r="L906">
        <v>2079.44</v>
      </c>
      <c r="M906">
        <v>1146.26</v>
      </c>
      <c r="N906" t="s">
        <v>23</v>
      </c>
      <c r="O906" t="s">
        <v>24</v>
      </c>
      <c r="P906" t="s">
        <v>55</v>
      </c>
      <c r="Q906">
        <v>0.84930555555555554</v>
      </c>
      <c r="R906" t="s">
        <v>27</v>
      </c>
      <c r="S906" t="s">
        <v>4871</v>
      </c>
      <c r="T906" t="s">
        <v>4864</v>
      </c>
      <c r="U906">
        <v>306.62</v>
      </c>
      <c r="V906" t="s">
        <v>5745</v>
      </c>
      <c r="W906" t="s">
        <v>4958</v>
      </c>
      <c r="X906" t="s">
        <v>5072</v>
      </c>
      <c r="Y906" t="s">
        <v>4977</v>
      </c>
      <c r="Z906" t="s">
        <v>5073</v>
      </c>
      <c r="AA906" t="s">
        <v>4962</v>
      </c>
      <c r="AB906">
        <f>YEAR(Sales_Trans_2[[#This Row],[Transaction_Date]])</f>
        <v>2025</v>
      </c>
      <c r="AC906" t="str">
        <f>TEXT(Sales_Trans_2[[#This Row],[Transaction_Date]],"mmm")</f>
        <v>Jan</v>
      </c>
      <c r="AD906">
        <f>MONTH(Sales_Trans_2[[#This Row],[Transaction_Date]])</f>
        <v>1</v>
      </c>
      <c r="AE906" s="19">
        <f>IFERROR(Sales_Trans_2[[#This Row],[Profit]]/Sales_Trans_2[[#This Row],[Sales_Amount]],0)</f>
        <v>0.35535232662677868</v>
      </c>
      <c r="AF906" s="20" t="str">
        <f>IF(Sales_Trans_2[[#This Row],[Discount_Pct]]=0,"0%",
IF(Sales_Trans_2[[#This Row],[Discount_Pct]]&lt;=5,"1-5%",
IF(Sales_Trans_2[[#This Row],[Discount_Pct]]&lt;=10,"6-10%",
IF(Sales_Trans_2[[#This Row],[Discount_Pct]]&lt;=15,"11-15%","&gt;15%"))))</f>
        <v>0%</v>
      </c>
    </row>
    <row r="907" spans="1:32" x14ac:dyDescent="0.25">
      <c r="A907" t="s">
        <v>4496</v>
      </c>
      <c r="B907" s="10">
        <v>45961</v>
      </c>
      <c r="C907" t="s">
        <v>477</v>
      </c>
      <c r="D907" t="s">
        <v>231</v>
      </c>
      <c r="E907" t="s">
        <v>297</v>
      </c>
      <c r="F907" t="s">
        <v>1716</v>
      </c>
      <c r="G907">
        <v>5</v>
      </c>
      <c r="H907">
        <v>447.25</v>
      </c>
      <c r="I907">
        <v>0</v>
      </c>
      <c r="J907">
        <v>0</v>
      </c>
      <c r="K907">
        <v>2236.25</v>
      </c>
      <c r="L907">
        <v>1544.7</v>
      </c>
      <c r="M907">
        <v>691.55</v>
      </c>
      <c r="N907" t="s">
        <v>40</v>
      </c>
      <c r="O907" t="s">
        <v>24</v>
      </c>
      <c r="P907" t="s">
        <v>55</v>
      </c>
      <c r="Q907">
        <v>0.70416666666666672</v>
      </c>
      <c r="R907" t="s">
        <v>49</v>
      </c>
      <c r="S907" t="s">
        <v>4756</v>
      </c>
      <c r="T907" t="s">
        <v>4752</v>
      </c>
      <c r="U907">
        <v>418.79</v>
      </c>
      <c r="V907" t="s">
        <v>5537</v>
      </c>
      <c r="W907" t="s">
        <v>4958</v>
      </c>
      <c r="X907" t="s">
        <v>5476</v>
      </c>
      <c r="Y907" t="s">
        <v>4966</v>
      </c>
      <c r="Z907" t="s">
        <v>5084</v>
      </c>
      <c r="AA907" t="s">
        <v>4962</v>
      </c>
      <c r="AB907">
        <f>YEAR(Sales_Trans_2[[#This Row],[Transaction_Date]])</f>
        <v>2025</v>
      </c>
      <c r="AC907" t="str">
        <f>TEXT(Sales_Trans_2[[#This Row],[Transaction_Date]],"mmm")</f>
        <v>Oct</v>
      </c>
      <c r="AD907">
        <f>MONTH(Sales_Trans_2[[#This Row],[Transaction_Date]])</f>
        <v>10</v>
      </c>
      <c r="AE907" s="19">
        <f>IFERROR(Sales_Trans_2[[#This Row],[Profit]]/Sales_Trans_2[[#This Row],[Sales_Amount]],0)</f>
        <v>0.30924538848518723</v>
      </c>
      <c r="AF907" s="20" t="str">
        <f>IF(Sales_Trans_2[[#This Row],[Discount_Pct]]=0,"0%",
IF(Sales_Trans_2[[#This Row],[Discount_Pct]]&lt;=5,"1-5%",
IF(Sales_Trans_2[[#This Row],[Discount_Pct]]&lt;=10,"6-10%",
IF(Sales_Trans_2[[#This Row],[Discount_Pct]]&lt;=15,"11-15%","&gt;15%"))))</f>
        <v>0%</v>
      </c>
    </row>
    <row r="908" spans="1:32" x14ac:dyDescent="0.25">
      <c r="A908" t="s">
        <v>1576</v>
      </c>
      <c r="B908" s="10">
        <v>45956</v>
      </c>
      <c r="C908" t="s">
        <v>1577</v>
      </c>
      <c r="D908" t="s">
        <v>1096</v>
      </c>
      <c r="E908" t="s">
        <v>950</v>
      </c>
      <c r="F908" t="s">
        <v>260</v>
      </c>
      <c r="G908">
        <v>3</v>
      </c>
      <c r="H908">
        <v>426.75</v>
      </c>
      <c r="I908">
        <v>0</v>
      </c>
      <c r="J908">
        <v>0</v>
      </c>
      <c r="K908">
        <v>1472.29</v>
      </c>
      <c r="L908">
        <v>1045.23</v>
      </c>
      <c r="M908">
        <v>427.06</v>
      </c>
      <c r="N908" t="s">
        <v>133</v>
      </c>
      <c r="O908" t="s">
        <v>24</v>
      </c>
      <c r="P908" t="s">
        <v>55</v>
      </c>
      <c r="Q908">
        <v>0.71944444444444444</v>
      </c>
      <c r="R908" t="s">
        <v>27</v>
      </c>
      <c r="S908" t="s">
        <v>4869</v>
      </c>
      <c r="T908" t="s">
        <v>4864</v>
      </c>
      <c r="U908">
        <v>405.1</v>
      </c>
      <c r="V908" t="s">
        <v>5662</v>
      </c>
      <c r="W908" t="s">
        <v>4958</v>
      </c>
      <c r="X908" t="s">
        <v>5583</v>
      </c>
      <c r="Y908" t="s">
        <v>4966</v>
      </c>
      <c r="Z908" t="s">
        <v>5049</v>
      </c>
      <c r="AA908" t="s">
        <v>4962</v>
      </c>
      <c r="AB908">
        <f>YEAR(Sales_Trans_2[[#This Row],[Transaction_Date]])</f>
        <v>2025</v>
      </c>
      <c r="AC908" t="str">
        <f>TEXT(Sales_Trans_2[[#This Row],[Transaction_Date]],"mmm")</f>
        <v>Oct</v>
      </c>
      <c r="AD908">
        <f>MONTH(Sales_Trans_2[[#This Row],[Transaction_Date]])</f>
        <v>10</v>
      </c>
      <c r="AE908" s="19">
        <f>IFERROR(Sales_Trans_2[[#This Row],[Profit]]/Sales_Trans_2[[#This Row],[Sales_Amount]],0)</f>
        <v>0.29006513662389882</v>
      </c>
      <c r="AF908" s="20" t="str">
        <f>IF(Sales_Trans_2[[#This Row],[Discount_Pct]]=0,"0%",
IF(Sales_Trans_2[[#This Row],[Discount_Pct]]&lt;=5,"1-5%",
IF(Sales_Trans_2[[#This Row],[Discount_Pct]]&lt;=10,"6-10%",
IF(Sales_Trans_2[[#This Row],[Discount_Pct]]&lt;=15,"11-15%","&gt;15%"))))</f>
        <v>0%</v>
      </c>
    </row>
    <row r="909" spans="1:32" x14ac:dyDescent="0.25">
      <c r="A909" t="s">
        <v>1670</v>
      </c>
      <c r="B909" s="10">
        <v>45956</v>
      </c>
      <c r="C909" t="s">
        <v>1671</v>
      </c>
      <c r="D909" t="s">
        <v>727</v>
      </c>
      <c r="E909" t="s">
        <v>60</v>
      </c>
      <c r="F909" t="s">
        <v>687</v>
      </c>
      <c r="G909">
        <v>1</v>
      </c>
      <c r="H909">
        <v>227</v>
      </c>
      <c r="I909">
        <v>0</v>
      </c>
      <c r="J909">
        <v>0</v>
      </c>
      <c r="K909">
        <v>261.05</v>
      </c>
      <c r="L909">
        <v>196.3</v>
      </c>
      <c r="M909">
        <v>64.75</v>
      </c>
      <c r="N909" t="s">
        <v>4971</v>
      </c>
      <c r="O909" t="s">
        <v>24</v>
      </c>
      <c r="P909" t="s">
        <v>55</v>
      </c>
      <c r="Q909">
        <v>0.70763888888888893</v>
      </c>
      <c r="R909" t="s">
        <v>27</v>
      </c>
      <c r="S909" t="s">
        <v>4867</v>
      </c>
      <c r="T909" t="s">
        <v>4864</v>
      </c>
      <c r="U909">
        <v>227</v>
      </c>
      <c r="V909" t="s">
        <v>5556</v>
      </c>
      <c r="W909" t="s">
        <v>4964</v>
      </c>
      <c r="X909" t="s">
        <v>5634</v>
      </c>
      <c r="Y909" t="s">
        <v>4966</v>
      </c>
      <c r="Z909" t="s">
        <v>5051</v>
      </c>
      <c r="AA909" t="s">
        <v>4962</v>
      </c>
      <c r="AB909">
        <f>YEAR(Sales_Trans_2[[#This Row],[Transaction_Date]])</f>
        <v>2025</v>
      </c>
      <c r="AC909" t="str">
        <f>TEXT(Sales_Trans_2[[#This Row],[Transaction_Date]],"mmm")</f>
        <v>Oct</v>
      </c>
      <c r="AD909">
        <f>MONTH(Sales_Trans_2[[#This Row],[Transaction_Date]])</f>
        <v>10</v>
      </c>
      <c r="AE909" s="19">
        <f>IFERROR(Sales_Trans_2[[#This Row],[Profit]]/Sales_Trans_2[[#This Row],[Sales_Amount]],0)</f>
        <v>0.24803677456425971</v>
      </c>
      <c r="AF909" s="20" t="str">
        <f>IF(Sales_Trans_2[[#This Row],[Discount_Pct]]=0,"0%",
IF(Sales_Trans_2[[#This Row],[Discount_Pct]]&lt;=5,"1-5%",
IF(Sales_Trans_2[[#This Row],[Discount_Pct]]&lt;=10,"6-10%",
IF(Sales_Trans_2[[#This Row],[Discount_Pct]]&lt;=15,"11-15%","&gt;15%"))))</f>
        <v>0%</v>
      </c>
    </row>
    <row r="910" spans="1:32" x14ac:dyDescent="0.25">
      <c r="A910" t="s">
        <v>3292</v>
      </c>
      <c r="B910" s="10">
        <v>45956</v>
      </c>
      <c r="C910" t="s">
        <v>2069</v>
      </c>
      <c r="D910" t="s">
        <v>470</v>
      </c>
      <c r="E910" t="s">
        <v>31</v>
      </c>
      <c r="F910" t="s">
        <v>32</v>
      </c>
      <c r="G910">
        <v>4</v>
      </c>
      <c r="H910">
        <v>589.75</v>
      </c>
      <c r="I910">
        <v>0</v>
      </c>
      <c r="J910">
        <v>0</v>
      </c>
      <c r="K910">
        <v>2712.85</v>
      </c>
      <c r="L910">
        <v>1374.6</v>
      </c>
      <c r="M910">
        <v>1338.25</v>
      </c>
      <c r="N910" t="s">
        <v>133</v>
      </c>
      <c r="O910" t="s">
        <v>24</v>
      </c>
      <c r="P910" t="s">
        <v>55</v>
      </c>
      <c r="Q910">
        <v>0.64375000000000004</v>
      </c>
      <c r="R910" t="s">
        <v>27</v>
      </c>
      <c r="S910" t="s">
        <v>4646</v>
      </c>
      <c r="T910" t="s">
        <v>4636</v>
      </c>
      <c r="U910">
        <v>589.75</v>
      </c>
      <c r="V910" t="s">
        <v>5711</v>
      </c>
      <c r="W910" t="s">
        <v>4968</v>
      </c>
      <c r="X910" t="s">
        <v>5187</v>
      </c>
      <c r="Y910" t="s">
        <v>5007</v>
      </c>
      <c r="Z910" t="s">
        <v>5188</v>
      </c>
      <c r="AA910" t="s">
        <v>4962</v>
      </c>
      <c r="AB910">
        <f>YEAR(Sales_Trans_2[[#This Row],[Transaction_Date]])</f>
        <v>2025</v>
      </c>
      <c r="AC910" t="str">
        <f>TEXT(Sales_Trans_2[[#This Row],[Transaction_Date]],"mmm")</f>
        <v>Oct</v>
      </c>
      <c r="AD910">
        <f>MONTH(Sales_Trans_2[[#This Row],[Transaction_Date]])</f>
        <v>10</v>
      </c>
      <c r="AE910" s="19">
        <f>IFERROR(Sales_Trans_2[[#This Row],[Profit]]/Sales_Trans_2[[#This Row],[Sales_Amount]],0)</f>
        <v>0.49330040363455407</v>
      </c>
      <c r="AF910" s="20" t="str">
        <f>IF(Sales_Trans_2[[#This Row],[Discount_Pct]]=0,"0%",
IF(Sales_Trans_2[[#This Row],[Discount_Pct]]&lt;=5,"1-5%",
IF(Sales_Trans_2[[#This Row],[Discount_Pct]]&lt;=10,"6-10%",
IF(Sales_Trans_2[[#This Row],[Discount_Pct]]&lt;=15,"11-15%","&gt;15%"))))</f>
        <v>0%</v>
      </c>
    </row>
    <row r="911" spans="1:32" x14ac:dyDescent="0.25">
      <c r="A911" t="s">
        <v>2422</v>
      </c>
      <c r="B911" s="10">
        <v>45955</v>
      </c>
      <c r="C911" t="s">
        <v>1948</v>
      </c>
      <c r="D911" t="s">
        <v>220</v>
      </c>
      <c r="E911" t="s">
        <v>1063</v>
      </c>
      <c r="F911" t="s">
        <v>1064</v>
      </c>
      <c r="G911">
        <v>7</v>
      </c>
      <c r="H911">
        <v>359.38</v>
      </c>
      <c r="I911">
        <v>0</v>
      </c>
      <c r="J911">
        <v>0</v>
      </c>
      <c r="K911">
        <v>2893.01</v>
      </c>
      <c r="L911">
        <v>1436.89</v>
      </c>
      <c r="M911">
        <v>1456.12</v>
      </c>
      <c r="N911" t="s">
        <v>133</v>
      </c>
      <c r="O911" t="s">
        <v>24</v>
      </c>
      <c r="P911" t="s">
        <v>55</v>
      </c>
      <c r="Q911">
        <v>0.48749999999999999</v>
      </c>
      <c r="R911" t="s">
        <v>27</v>
      </c>
      <c r="S911" t="s">
        <v>4653</v>
      </c>
      <c r="T911" t="s">
        <v>4636</v>
      </c>
      <c r="U911">
        <v>332.74</v>
      </c>
      <c r="V911" t="s">
        <v>5340</v>
      </c>
      <c r="W911" t="s">
        <v>4958</v>
      </c>
      <c r="X911" t="s">
        <v>5329</v>
      </c>
      <c r="Y911" t="s">
        <v>4966</v>
      </c>
      <c r="Z911" t="s">
        <v>5330</v>
      </c>
      <c r="AA911" t="s">
        <v>4962</v>
      </c>
      <c r="AB911">
        <f>YEAR(Sales_Trans_2[[#This Row],[Transaction_Date]])</f>
        <v>2025</v>
      </c>
      <c r="AC911" t="str">
        <f>TEXT(Sales_Trans_2[[#This Row],[Transaction_Date]],"mmm")</f>
        <v>Oct</v>
      </c>
      <c r="AD911">
        <f>MONTH(Sales_Trans_2[[#This Row],[Transaction_Date]])</f>
        <v>10</v>
      </c>
      <c r="AE911" s="19">
        <f>IFERROR(Sales_Trans_2[[#This Row],[Profit]]/Sales_Trans_2[[#This Row],[Sales_Amount]],0)</f>
        <v>0.5033235280901206</v>
      </c>
      <c r="AF911" s="20" t="str">
        <f>IF(Sales_Trans_2[[#This Row],[Discount_Pct]]=0,"0%",
IF(Sales_Trans_2[[#This Row],[Discount_Pct]]&lt;=5,"1-5%",
IF(Sales_Trans_2[[#This Row],[Discount_Pct]]&lt;=10,"6-10%",
IF(Sales_Trans_2[[#This Row],[Discount_Pct]]&lt;=15,"11-15%","&gt;15%"))))</f>
        <v>0%</v>
      </c>
    </row>
    <row r="912" spans="1:32" x14ac:dyDescent="0.25">
      <c r="A912" t="s">
        <v>3633</v>
      </c>
      <c r="B912" s="10">
        <v>45952</v>
      </c>
      <c r="C912" t="s">
        <v>1529</v>
      </c>
      <c r="D912" t="s">
        <v>264</v>
      </c>
      <c r="E912" t="s">
        <v>864</v>
      </c>
      <c r="F912" t="s">
        <v>3634</v>
      </c>
      <c r="G912">
        <v>5</v>
      </c>
      <c r="H912">
        <v>383.51</v>
      </c>
      <c r="I912">
        <v>0</v>
      </c>
      <c r="J912">
        <v>0</v>
      </c>
      <c r="K912">
        <v>1917.55</v>
      </c>
      <c r="L912">
        <v>1429.5</v>
      </c>
      <c r="M912">
        <v>488.05</v>
      </c>
      <c r="N912" t="s">
        <v>40</v>
      </c>
      <c r="O912" t="s">
        <v>24</v>
      </c>
      <c r="P912" t="s">
        <v>55</v>
      </c>
      <c r="Q912">
        <v>0.7680555555555556</v>
      </c>
      <c r="R912" t="s">
        <v>49</v>
      </c>
      <c r="S912" t="s">
        <v>4702</v>
      </c>
      <c r="T912" t="s">
        <v>4703</v>
      </c>
      <c r="U912">
        <v>383.51</v>
      </c>
      <c r="V912" t="s">
        <v>5909</v>
      </c>
      <c r="W912" t="s">
        <v>4968</v>
      </c>
      <c r="X912" t="s">
        <v>5661</v>
      </c>
      <c r="Y912" t="s">
        <v>4966</v>
      </c>
      <c r="Z912" t="s">
        <v>5166</v>
      </c>
      <c r="AA912" t="s">
        <v>4962</v>
      </c>
      <c r="AB912">
        <f>YEAR(Sales_Trans_2[[#This Row],[Transaction_Date]])</f>
        <v>2025</v>
      </c>
      <c r="AC912" t="str">
        <f>TEXT(Sales_Trans_2[[#This Row],[Transaction_Date]],"mmm")</f>
        <v>Oct</v>
      </c>
      <c r="AD912">
        <f>MONTH(Sales_Trans_2[[#This Row],[Transaction_Date]])</f>
        <v>10</v>
      </c>
      <c r="AE912" s="19">
        <f>IFERROR(Sales_Trans_2[[#This Row],[Profit]]/Sales_Trans_2[[#This Row],[Sales_Amount]],0)</f>
        <v>0.25451748324685147</v>
      </c>
      <c r="AF912" s="20" t="str">
        <f>IF(Sales_Trans_2[[#This Row],[Discount_Pct]]=0,"0%",
IF(Sales_Trans_2[[#This Row],[Discount_Pct]]&lt;=5,"1-5%",
IF(Sales_Trans_2[[#This Row],[Discount_Pct]]&lt;=10,"6-10%",
IF(Sales_Trans_2[[#This Row],[Discount_Pct]]&lt;=15,"11-15%","&gt;15%"))))</f>
        <v>0%</v>
      </c>
    </row>
    <row r="913" spans="1:32" x14ac:dyDescent="0.25">
      <c r="A913" t="s">
        <v>1612</v>
      </c>
      <c r="B913" s="10">
        <v>45951</v>
      </c>
      <c r="C913" t="s">
        <v>1613</v>
      </c>
      <c r="D913" t="s">
        <v>1225</v>
      </c>
      <c r="E913" t="s">
        <v>321</v>
      </c>
      <c r="F913" t="s">
        <v>322</v>
      </c>
      <c r="G913">
        <v>1</v>
      </c>
      <c r="H913">
        <v>182.3</v>
      </c>
      <c r="I913">
        <v>0</v>
      </c>
      <c r="J913">
        <v>0</v>
      </c>
      <c r="K913">
        <v>182.3</v>
      </c>
      <c r="L913">
        <v>107.6</v>
      </c>
      <c r="M913">
        <v>74.7</v>
      </c>
      <c r="N913" t="s">
        <v>4971</v>
      </c>
      <c r="O913" t="s">
        <v>24</v>
      </c>
      <c r="P913" t="s">
        <v>55</v>
      </c>
      <c r="Q913">
        <v>0.83888888888888891</v>
      </c>
      <c r="R913" t="s">
        <v>49</v>
      </c>
      <c r="S913" t="s">
        <v>4664</v>
      </c>
      <c r="T913" t="s">
        <v>4636</v>
      </c>
      <c r="U913">
        <v>182.3</v>
      </c>
      <c r="V913" t="s">
        <v>5660</v>
      </c>
      <c r="W913" t="s">
        <v>4964</v>
      </c>
      <c r="X913" t="s">
        <v>5910</v>
      </c>
      <c r="Y913" t="s">
        <v>4966</v>
      </c>
      <c r="Z913" t="s">
        <v>5507</v>
      </c>
      <c r="AA913" t="s">
        <v>4962</v>
      </c>
      <c r="AB913">
        <f>YEAR(Sales_Trans_2[[#This Row],[Transaction_Date]])</f>
        <v>2025</v>
      </c>
      <c r="AC913" t="str">
        <f>TEXT(Sales_Trans_2[[#This Row],[Transaction_Date]],"mmm")</f>
        <v>Oct</v>
      </c>
      <c r="AD913">
        <f>MONTH(Sales_Trans_2[[#This Row],[Transaction_Date]])</f>
        <v>10</v>
      </c>
      <c r="AE913" s="19">
        <f>IFERROR(Sales_Trans_2[[#This Row],[Profit]]/Sales_Trans_2[[#This Row],[Sales_Amount]],0)</f>
        <v>0.4097641250685683</v>
      </c>
      <c r="AF913" s="20" t="str">
        <f>IF(Sales_Trans_2[[#This Row],[Discount_Pct]]=0,"0%",
IF(Sales_Trans_2[[#This Row],[Discount_Pct]]&lt;=5,"1-5%",
IF(Sales_Trans_2[[#This Row],[Discount_Pct]]&lt;=10,"6-10%",
IF(Sales_Trans_2[[#This Row],[Discount_Pct]]&lt;=15,"11-15%","&gt;15%"))))</f>
        <v>0%</v>
      </c>
    </row>
    <row r="914" spans="1:32" x14ac:dyDescent="0.25">
      <c r="A914" t="s">
        <v>1962</v>
      </c>
      <c r="B914" s="10">
        <v>45949</v>
      </c>
      <c r="C914" t="s">
        <v>1963</v>
      </c>
      <c r="D914" t="s">
        <v>493</v>
      </c>
      <c r="E914" t="s">
        <v>380</v>
      </c>
      <c r="F914" t="s">
        <v>936</v>
      </c>
      <c r="G914">
        <v>1</v>
      </c>
      <c r="H914">
        <v>232.58</v>
      </c>
      <c r="I914">
        <v>0</v>
      </c>
      <c r="J914">
        <v>0</v>
      </c>
      <c r="K914">
        <v>267.47000000000003</v>
      </c>
      <c r="L914">
        <v>191.2</v>
      </c>
      <c r="M914">
        <v>76.27</v>
      </c>
      <c r="N914" t="s">
        <v>47</v>
      </c>
      <c r="O914" t="s">
        <v>24</v>
      </c>
      <c r="P914" t="s">
        <v>55</v>
      </c>
      <c r="Q914">
        <v>0.61805555555555558</v>
      </c>
      <c r="R914" t="s">
        <v>27</v>
      </c>
      <c r="S914" t="s">
        <v>4688</v>
      </c>
      <c r="T914" t="s">
        <v>4672</v>
      </c>
      <c r="U914">
        <v>232.58</v>
      </c>
      <c r="V914" t="s">
        <v>5916</v>
      </c>
      <c r="W914" t="s">
        <v>4964</v>
      </c>
      <c r="X914" t="s">
        <v>5366</v>
      </c>
      <c r="Y914" t="s">
        <v>5018</v>
      </c>
      <c r="Z914" t="s">
        <v>5076</v>
      </c>
      <c r="AA914" t="s">
        <v>4962</v>
      </c>
      <c r="AB914">
        <f>YEAR(Sales_Trans_2[[#This Row],[Transaction_Date]])</f>
        <v>2025</v>
      </c>
      <c r="AC914" t="str">
        <f>TEXT(Sales_Trans_2[[#This Row],[Transaction_Date]],"mmm")</f>
        <v>Oct</v>
      </c>
      <c r="AD914">
        <f>MONTH(Sales_Trans_2[[#This Row],[Transaction_Date]])</f>
        <v>10</v>
      </c>
      <c r="AE914" s="19">
        <f>IFERROR(Sales_Trans_2[[#This Row],[Profit]]/Sales_Trans_2[[#This Row],[Sales_Amount]],0)</f>
        <v>0.28515347515609224</v>
      </c>
      <c r="AF914" s="20" t="str">
        <f>IF(Sales_Trans_2[[#This Row],[Discount_Pct]]=0,"0%",
IF(Sales_Trans_2[[#This Row],[Discount_Pct]]&lt;=5,"1-5%",
IF(Sales_Trans_2[[#This Row],[Discount_Pct]]&lt;=10,"6-10%",
IF(Sales_Trans_2[[#This Row],[Discount_Pct]]&lt;=15,"11-15%","&gt;15%"))))</f>
        <v>0%</v>
      </c>
    </row>
    <row r="915" spans="1:32" x14ac:dyDescent="0.25">
      <c r="A915" t="s">
        <v>3223</v>
      </c>
      <c r="B915" s="10">
        <v>45948</v>
      </c>
      <c r="C915" t="s">
        <v>722</v>
      </c>
      <c r="D915" t="s">
        <v>52</v>
      </c>
      <c r="E915" t="s">
        <v>400</v>
      </c>
      <c r="F915" t="s">
        <v>401</v>
      </c>
      <c r="G915">
        <v>5</v>
      </c>
      <c r="H915">
        <v>354.44</v>
      </c>
      <c r="I915">
        <v>0</v>
      </c>
      <c r="J915">
        <v>0</v>
      </c>
      <c r="K915">
        <v>2038.03</v>
      </c>
      <c r="L915">
        <v>1230.5999999999999</v>
      </c>
      <c r="M915">
        <v>807.43</v>
      </c>
      <c r="N915" t="s">
        <v>23</v>
      </c>
      <c r="O915" t="s">
        <v>24</v>
      </c>
      <c r="P915" t="s">
        <v>55</v>
      </c>
      <c r="Q915">
        <v>0.58750000000000002</v>
      </c>
      <c r="R915" t="s">
        <v>27</v>
      </c>
      <c r="S915" t="s">
        <v>4701</v>
      </c>
      <c r="T915" t="s">
        <v>4672</v>
      </c>
      <c r="U915">
        <v>313.47000000000003</v>
      </c>
      <c r="V915" t="s">
        <v>5822</v>
      </c>
      <c r="W915" t="s">
        <v>4958</v>
      </c>
      <c r="X915" t="s">
        <v>5002</v>
      </c>
      <c r="Y915" t="s">
        <v>4970</v>
      </c>
      <c r="Z915" t="s">
        <v>5003</v>
      </c>
      <c r="AA915" t="s">
        <v>4962</v>
      </c>
      <c r="AB915">
        <f>YEAR(Sales_Trans_2[[#This Row],[Transaction_Date]])</f>
        <v>2025</v>
      </c>
      <c r="AC915" t="str">
        <f>TEXT(Sales_Trans_2[[#This Row],[Transaction_Date]],"mmm")</f>
        <v>Oct</v>
      </c>
      <c r="AD915">
        <f>MONTH(Sales_Trans_2[[#This Row],[Transaction_Date]])</f>
        <v>10</v>
      </c>
      <c r="AE915" s="19">
        <f>IFERROR(Sales_Trans_2[[#This Row],[Profit]]/Sales_Trans_2[[#This Row],[Sales_Amount]],0)</f>
        <v>0.39618160674769259</v>
      </c>
      <c r="AF915" s="20" t="str">
        <f>IF(Sales_Trans_2[[#This Row],[Discount_Pct]]=0,"0%",
IF(Sales_Trans_2[[#This Row],[Discount_Pct]]&lt;=5,"1-5%",
IF(Sales_Trans_2[[#This Row],[Discount_Pct]]&lt;=10,"6-10%",
IF(Sales_Trans_2[[#This Row],[Discount_Pct]]&lt;=15,"11-15%","&gt;15%"))))</f>
        <v>0%</v>
      </c>
    </row>
    <row r="916" spans="1:32" x14ac:dyDescent="0.25">
      <c r="A916" t="s">
        <v>3851</v>
      </c>
      <c r="B916" s="10">
        <v>45948</v>
      </c>
      <c r="C916" t="s">
        <v>1577</v>
      </c>
      <c r="D916" t="s">
        <v>186</v>
      </c>
      <c r="E916" t="s">
        <v>1247</v>
      </c>
      <c r="F916" t="s">
        <v>474</v>
      </c>
      <c r="G916">
        <v>6</v>
      </c>
      <c r="H916">
        <v>242.47</v>
      </c>
      <c r="I916">
        <v>0</v>
      </c>
      <c r="J916">
        <v>0</v>
      </c>
      <c r="K916">
        <v>1673.04</v>
      </c>
      <c r="L916">
        <v>1062.18</v>
      </c>
      <c r="M916">
        <v>610.86</v>
      </c>
      <c r="N916" t="s">
        <v>23</v>
      </c>
      <c r="O916" t="s">
        <v>24</v>
      </c>
      <c r="P916" t="s">
        <v>55</v>
      </c>
      <c r="Q916">
        <v>0.84722222222222221</v>
      </c>
      <c r="R916" t="s">
        <v>27</v>
      </c>
      <c r="S916" t="s">
        <v>4724</v>
      </c>
      <c r="T916" t="s">
        <v>4703</v>
      </c>
      <c r="U916">
        <v>217.42</v>
      </c>
      <c r="V916" t="s">
        <v>5662</v>
      </c>
      <c r="W916" t="s">
        <v>4958</v>
      </c>
      <c r="X916" t="s">
        <v>5335</v>
      </c>
      <c r="Y916" t="s">
        <v>4960</v>
      </c>
      <c r="Z916" t="s">
        <v>5336</v>
      </c>
      <c r="AA916" t="s">
        <v>4962</v>
      </c>
      <c r="AB916">
        <f>YEAR(Sales_Trans_2[[#This Row],[Transaction_Date]])</f>
        <v>2025</v>
      </c>
      <c r="AC916" t="str">
        <f>TEXT(Sales_Trans_2[[#This Row],[Transaction_Date]],"mmm")</f>
        <v>Oct</v>
      </c>
      <c r="AD916">
        <f>MONTH(Sales_Trans_2[[#This Row],[Transaction_Date]])</f>
        <v>10</v>
      </c>
      <c r="AE916" s="19">
        <f>IFERROR(Sales_Trans_2[[#This Row],[Profit]]/Sales_Trans_2[[#This Row],[Sales_Amount]],0)</f>
        <v>0.36511978195380868</v>
      </c>
      <c r="AF916" s="20" t="str">
        <f>IF(Sales_Trans_2[[#This Row],[Discount_Pct]]=0,"0%",
IF(Sales_Trans_2[[#This Row],[Discount_Pct]]&lt;=5,"1-5%",
IF(Sales_Trans_2[[#This Row],[Discount_Pct]]&lt;=10,"6-10%",
IF(Sales_Trans_2[[#This Row],[Discount_Pct]]&lt;=15,"11-15%","&gt;15%"))))</f>
        <v>0%</v>
      </c>
    </row>
    <row r="917" spans="1:32" x14ac:dyDescent="0.25">
      <c r="A917" t="s">
        <v>800</v>
      </c>
      <c r="B917" s="10">
        <v>45946</v>
      </c>
      <c r="C917" t="s">
        <v>801</v>
      </c>
      <c r="D917" t="s">
        <v>802</v>
      </c>
      <c r="E917" t="s">
        <v>248</v>
      </c>
      <c r="F917" t="s">
        <v>249</v>
      </c>
      <c r="G917">
        <v>3</v>
      </c>
      <c r="H917">
        <v>298.68</v>
      </c>
      <c r="I917">
        <v>0</v>
      </c>
      <c r="J917">
        <v>0</v>
      </c>
      <c r="K917">
        <v>896.04</v>
      </c>
      <c r="L917">
        <v>752.07</v>
      </c>
      <c r="M917">
        <v>143.97</v>
      </c>
      <c r="N917" t="s">
        <v>47</v>
      </c>
      <c r="O917" t="s">
        <v>24</v>
      </c>
      <c r="P917" t="s">
        <v>55</v>
      </c>
      <c r="Q917">
        <v>0.84722222222222221</v>
      </c>
      <c r="R917" t="s">
        <v>49</v>
      </c>
      <c r="S917" t="s">
        <v>4850</v>
      </c>
      <c r="T917" t="s">
        <v>4847</v>
      </c>
      <c r="U917">
        <v>298.68</v>
      </c>
      <c r="V917" t="s">
        <v>5581</v>
      </c>
      <c r="W917" t="s">
        <v>4968</v>
      </c>
      <c r="X917" t="s">
        <v>5316</v>
      </c>
      <c r="Y917" t="s">
        <v>5011</v>
      </c>
      <c r="Z917" t="s">
        <v>5317</v>
      </c>
      <c r="AA917" t="s">
        <v>4962</v>
      </c>
      <c r="AB917">
        <f>YEAR(Sales_Trans_2[[#This Row],[Transaction_Date]])</f>
        <v>2025</v>
      </c>
      <c r="AC917" t="str">
        <f>TEXT(Sales_Trans_2[[#This Row],[Transaction_Date]],"mmm")</f>
        <v>Oct</v>
      </c>
      <c r="AD917">
        <f>MONTH(Sales_Trans_2[[#This Row],[Transaction_Date]])</f>
        <v>10</v>
      </c>
      <c r="AE917" s="19">
        <f>IFERROR(Sales_Trans_2[[#This Row],[Profit]]/Sales_Trans_2[[#This Row],[Sales_Amount]],0)</f>
        <v>0.16067363064148923</v>
      </c>
      <c r="AF917" s="20" t="str">
        <f>IF(Sales_Trans_2[[#This Row],[Discount_Pct]]=0,"0%",
IF(Sales_Trans_2[[#This Row],[Discount_Pct]]&lt;=5,"1-5%",
IF(Sales_Trans_2[[#This Row],[Discount_Pct]]&lt;=10,"6-10%",
IF(Sales_Trans_2[[#This Row],[Discount_Pct]]&lt;=15,"11-15%","&gt;15%"))))</f>
        <v>0%</v>
      </c>
    </row>
    <row r="918" spans="1:32" x14ac:dyDescent="0.25">
      <c r="A918" t="s">
        <v>3441</v>
      </c>
      <c r="B918" s="10">
        <v>45943</v>
      </c>
      <c r="C918" t="s">
        <v>2246</v>
      </c>
      <c r="D918" t="s">
        <v>399</v>
      </c>
      <c r="E918" t="s">
        <v>488</v>
      </c>
      <c r="F918" t="s">
        <v>489</v>
      </c>
      <c r="G918">
        <v>3</v>
      </c>
      <c r="H918">
        <v>99.93</v>
      </c>
      <c r="I918">
        <v>0</v>
      </c>
      <c r="J918">
        <v>0</v>
      </c>
      <c r="K918">
        <v>299.79000000000002</v>
      </c>
      <c r="L918">
        <v>258.14999999999998</v>
      </c>
      <c r="M918">
        <v>41.64</v>
      </c>
      <c r="N918" t="s">
        <v>40</v>
      </c>
      <c r="O918" t="s">
        <v>24</v>
      </c>
      <c r="P918" t="s">
        <v>55</v>
      </c>
      <c r="Q918">
        <v>0.54374999999999996</v>
      </c>
      <c r="R918" t="s">
        <v>49</v>
      </c>
      <c r="S918" t="s">
        <v>4693</v>
      </c>
      <c r="T918" t="s">
        <v>4672</v>
      </c>
      <c r="U918">
        <v>99.93</v>
      </c>
      <c r="V918" t="s">
        <v>5809</v>
      </c>
      <c r="W918" t="s">
        <v>4968</v>
      </c>
      <c r="X918" t="s">
        <v>5338</v>
      </c>
      <c r="Y918" t="s">
        <v>5011</v>
      </c>
      <c r="Z918" t="s">
        <v>5339</v>
      </c>
      <c r="AA918" t="s">
        <v>4962</v>
      </c>
      <c r="AB918">
        <f>YEAR(Sales_Trans_2[[#This Row],[Transaction_Date]])</f>
        <v>2025</v>
      </c>
      <c r="AC918" t="str">
        <f>TEXT(Sales_Trans_2[[#This Row],[Transaction_Date]],"mmm")</f>
        <v>Oct</v>
      </c>
      <c r="AD918">
        <f>MONTH(Sales_Trans_2[[#This Row],[Transaction_Date]])</f>
        <v>10</v>
      </c>
      <c r="AE918" s="19">
        <f>IFERROR(Sales_Trans_2[[#This Row],[Profit]]/Sales_Trans_2[[#This Row],[Sales_Amount]],0)</f>
        <v>0.13889722805964175</v>
      </c>
      <c r="AF918" s="20" t="str">
        <f>IF(Sales_Trans_2[[#This Row],[Discount_Pct]]=0,"0%",
IF(Sales_Trans_2[[#This Row],[Discount_Pct]]&lt;=5,"1-5%",
IF(Sales_Trans_2[[#This Row],[Discount_Pct]]&lt;=10,"6-10%",
IF(Sales_Trans_2[[#This Row],[Discount_Pct]]&lt;=15,"11-15%","&gt;15%"))))</f>
        <v>0%</v>
      </c>
    </row>
    <row r="919" spans="1:32" x14ac:dyDescent="0.25">
      <c r="A919" t="s">
        <v>3746</v>
      </c>
      <c r="B919" s="10">
        <v>46001</v>
      </c>
      <c r="C919" t="s">
        <v>3747</v>
      </c>
      <c r="D919" t="s">
        <v>186</v>
      </c>
      <c r="E919" t="s">
        <v>550</v>
      </c>
      <c r="F919" t="s">
        <v>1443</v>
      </c>
      <c r="G919">
        <v>4</v>
      </c>
      <c r="H919">
        <v>239.91</v>
      </c>
      <c r="I919">
        <v>0</v>
      </c>
      <c r="J919">
        <v>0</v>
      </c>
      <c r="K919">
        <v>1103.5899999999999</v>
      </c>
      <c r="L919">
        <v>708.12</v>
      </c>
      <c r="M919">
        <v>395.47</v>
      </c>
      <c r="N919" t="s">
        <v>23</v>
      </c>
      <c r="O919" t="s">
        <v>24</v>
      </c>
      <c r="P919" t="s">
        <v>55</v>
      </c>
      <c r="Q919">
        <v>0.49375000000000002</v>
      </c>
      <c r="R919" t="s">
        <v>27</v>
      </c>
      <c r="S919" t="s">
        <v>4724</v>
      </c>
      <c r="T919" t="s">
        <v>4703</v>
      </c>
      <c r="U919">
        <v>217.42</v>
      </c>
      <c r="V919" t="s">
        <v>5687</v>
      </c>
      <c r="W919" t="s">
        <v>4958</v>
      </c>
      <c r="X919" t="s">
        <v>5072</v>
      </c>
      <c r="Y919" t="s">
        <v>4977</v>
      </c>
      <c r="Z919" t="s">
        <v>4983</v>
      </c>
      <c r="AA919" t="s">
        <v>4962</v>
      </c>
      <c r="AB919">
        <f>YEAR(Sales_Trans_2[[#This Row],[Transaction_Date]])</f>
        <v>2025</v>
      </c>
      <c r="AC919" t="str">
        <f>TEXT(Sales_Trans_2[[#This Row],[Transaction_Date]],"mmm")</f>
        <v>Dec</v>
      </c>
      <c r="AD919">
        <f>MONTH(Sales_Trans_2[[#This Row],[Transaction_Date]])</f>
        <v>12</v>
      </c>
      <c r="AE919" s="19">
        <f>IFERROR(Sales_Trans_2[[#This Row],[Profit]]/Sales_Trans_2[[#This Row],[Sales_Amount]],0)</f>
        <v>0.35834866209371241</v>
      </c>
      <c r="AF919" s="20" t="str">
        <f>IF(Sales_Trans_2[[#This Row],[Discount_Pct]]=0,"0%",
IF(Sales_Trans_2[[#This Row],[Discount_Pct]]&lt;=5,"1-5%",
IF(Sales_Trans_2[[#This Row],[Discount_Pct]]&lt;=10,"6-10%",
IF(Sales_Trans_2[[#This Row],[Discount_Pct]]&lt;=15,"11-15%","&gt;15%"))))</f>
        <v>0%</v>
      </c>
    </row>
    <row r="920" spans="1:32" x14ac:dyDescent="0.25">
      <c r="A920" t="s">
        <v>3999</v>
      </c>
      <c r="B920" s="10">
        <v>45940</v>
      </c>
      <c r="C920" t="s">
        <v>2143</v>
      </c>
      <c r="D920" t="s">
        <v>812</v>
      </c>
      <c r="E920" t="s">
        <v>639</v>
      </c>
      <c r="F920" t="s">
        <v>1052</v>
      </c>
      <c r="G920">
        <v>1</v>
      </c>
      <c r="H920">
        <v>530.16</v>
      </c>
      <c r="I920">
        <v>0</v>
      </c>
      <c r="J920">
        <v>0</v>
      </c>
      <c r="K920">
        <v>530.16</v>
      </c>
      <c r="L920">
        <v>379.19</v>
      </c>
      <c r="M920">
        <v>150.97</v>
      </c>
      <c r="N920" t="s">
        <v>133</v>
      </c>
      <c r="O920" t="s">
        <v>24</v>
      </c>
      <c r="P920" t="s">
        <v>55</v>
      </c>
      <c r="Q920">
        <v>0.63749999999999996</v>
      </c>
      <c r="R920" t="s">
        <v>49</v>
      </c>
      <c r="S920" t="s">
        <v>4770</v>
      </c>
      <c r="T920" t="s">
        <v>4752</v>
      </c>
      <c r="U920">
        <v>530.16</v>
      </c>
      <c r="V920" t="s">
        <v>5776</v>
      </c>
      <c r="W920" t="s">
        <v>4968</v>
      </c>
      <c r="X920" t="s">
        <v>5939</v>
      </c>
      <c r="Y920" t="s">
        <v>4960</v>
      </c>
      <c r="Z920" t="s">
        <v>4986</v>
      </c>
      <c r="AA920" t="s">
        <v>4962</v>
      </c>
      <c r="AB920">
        <f>YEAR(Sales_Trans_2[[#This Row],[Transaction_Date]])</f>
        <v>2025</v>
      </c>
      <c r="AC920" t="str">
        <f>TEXT(Sales_Trans_2[[#This Row],[Transaction_Date]],"mmm")</f>
        <v>Oct</v>
      </c>
      <c r="AD920">
        <f>MONTH(Sales_Trans_2[[#This Row],[Transaction_Date]])</f>
        <v>10</v>
      </c>
      <c r="AE920" s="19">
        <f>IFERROR(Sales_Trans_2[[#This Row],[Profit]]/Sales_Trans_2[[#This Row],[Sales_Amount]],0)</f>
        <v>0.28476309038780745</v>
      </c>
      <c r="AF920" s="20" t="str">
        <f>IF(Sales_Trans_2[[#This Row],[Discount_Pct]]=0,"0%",
IF(Sales_Trans_2[[#This Row],[Discount_Pct]]&lt;=5,"1-5%",
IF(Sales_Trans_2[[#This Row],[Discount_Pct]]&lt;=10,"6-10%",
IF(Sales_Trans_2[[#This Row],[Discount_Pct]]&lt;=15,"11-15%","&gt;15%"))))</f>
        <v>0%</v>
      </c>
    </row>
    <row r="921" spans="1:32" x14ac:dyDescent="0.25">
      <c r="A921" t="s">
        <v>2304</v>
      </c>
      <c r="B921" s="10">
        <v>45910</v>
      </c>
      <c r="C921" t="s">
        <v>2305</v>
      </c>
      <c r="D921" t="s">
        <v>426</v>
      </c>
      <c r="E921" t="s">
        <v>1109</v>
      </c>
      <c r="F921" t="s">
        <v>1110</v>
      </c>
      <c r="G921">
        <v>3</v>
      </c>
      <c r="H921">
        <v>290.45</v>
      </c>
      <c r="I921">
        <v>0</v>
      </c>
      <c r="J921">
        <v>0</v>
      </c>
      <c r="K921">
        <v>871.35</v>
      </c>
      <c r="L921">
        <v>713.67</v>
      </c>
      <c r="M921">
        <v>157.68</v>
      </c>
      <c r="N921" t="s">
        <v>68</v>
      </c>
      <c r="O921" t="s">
        <v>24</v>
      </c>
      <c r="P921" t="s">
        <v>55</v>
      </c>
      <c r="Q921">
        <v>0.54236111111111107</v>
      </c>
      <c r="R921" t="s">
        <v>49</v>
      </c>
      <c r="S921" t="s">
        <v>4856</v>
      </c>
      <c r="T921" t="s">
        <v>4847</v>
      </c>
      <c r="U921">
        <v>290.45</v>
      </c>
      <c r="V921" t="s">
        <v>5850</v>
      </c>
      <c r="W921" t="s">
        <v>4968</v>
      </c>
      <c r="X921" t="s">
        <v>5104</v>
      </c>
      <c r="Y921" t="s">
        <v>4970</v>
      </c>
      <c r="Z921" t="s">
        <v>5105</v>
      </c>
      <c r="AA921" t="s">
        <v>4962</v>
      </c>
      <c r="AB921">
        <f>YEAR(Sales_Trans_2[[#This Row],[Transaction_Date]])</f>
        <v>2025</v>
      </c>
      <c r="AC921" t="str">
        <f>TEXT(Sales_Trans_2[[#This Row],[Transaction_Date]],"mmm")</f>
        <v>Sep</v>
      </c>
      <c r="AD921">
        <f>MONTH(Sales_Trans_2[[#This Row],[Transaction_Date]])</f>
        <v>9</v>
      </c>
      <c r="AE921" s="19">
        <f>IFERROR(Sales_Trans_2[[#This Row],[Profit]]/Sales_Trans_2[[#This Row],[Sales_Amount]],0)</f>
        <v>0.18096057841280772</v>
      </c>
      <c r="AF921" s="20" t="str">
        <f>IF(Sales_Trans_2[[#This Row],[Discount_Pct]]=0,"0%",
IF(Sales_Trans_2[[#This Row],[Discount_Pct]]&lt;=5,"1-5%",
IF(Sales_Trans_2[[#This Row],[Discount_Pct]]&lt;=10,"6-10%",
IF(Sales_Trans_2[[#This Row],[Discount_Pct]]&lt;=15,"11-15%","&gt;15%"))))</f>
        <v>0%</v>
      </c>
    </row>
    <row r="922" spans="1:32" x14ac:dyDescent="0.25">
      <c r="A922" t="s">
        <v>2729</v>
      </c>
      <c r="B922" s="10">
        <v>45879</v>
      </c>
      <c r="C922" t="s">
        <v>1775</v>
      </c>
      <c r="D922" t="s">
        <v>186</v>
      </c>
      <c r="E922" t="s">
        <v>366</v>
      </c>
      <c r="F922" t="s">
        <v>1137</v>
      </c>
      <c r="G922">
        <v>7</v>
      </c>
      <c r="H922">
        <v>225.96</v>
      </c>
      <c r="I922">
        <v>0</v>
      </c>
      <c r="J922">
        <v>0</v>
      </c>
      <c r="K922">
        <v>1581.72</v>
      </c>
      <c r="L922">
        <v>1239.21</v>
      </c>
      <c r="M922">
        <v>342.51</v>
      </c>
      <c r="N922" t="s">
        <v>4971</v>
      </c>
      <c r="O922" t="s">
        <v>24</v>
      </c>
      <c r="P922" t="s">
        <v>55</v>
      </c>
      <c r="Q922">
        <v>0.44027777777777777</v>
      </c>
      <c r="R922" t="s">
        <v>49</v>
      </c>
      <c r="S922" t="s">
        <v>4724</v>
      </c>
      <c r="T922" t="s">
        <v>4703</v>
      </c>
      <c r="U922">
        <v>217.42</v>
      </c>
      <c r="V922" t="s">
        <v>5144</v>
      </c>
      <c r="W922" t="s">
        <v>4958</v>
      </c>
      <c r="X922" t="s">
        <v>5421</v>
      </c>
      <c r="Y922" t="s">
        <v>4970</v>
      </c>
      <c r="Z922" t="s">
        <v>5334</v>
      </c>
      <c r="AA922" t="s">
        <v>4962</v>
      </c>
      <c r="AB922">
        <f>YEAR(Sales_Trans_2[[#This Row],[Transaction_Date]])</f>
        <v>2025</v>
      </c>
      <c r="AC922" t="str">
        <f>TEXT(Sales_Trans_2[[#This Row],[Transaction_Date]],"mmm")</f>
        <v>Aug</v>
      </c>
      <c r="AD922">
        <f>MONTH(Sales_Trans_2[[#This Row],[Transaction_Date]])</f>
        <v>8</v>
      </c>
      <c r="AE922" s="19">
        <f>IFERROR(Sales_Trans_2[[#This Row],[Profit]]/Sales_Trans_2[[#This Row],[Sales_Amount]],0)</f>
        <v>0.21654275092936803</v>
      </c>
      <c r="AF922" s="20" t="str">
        <f>IF(Sales_Trans_2[[#This Row],[Discount_Pct]]=0,"0%",
IF(Sales_Trans_2[[#This Row],[Discount_Pct]]&lt;=5,"1-5%",
IF(Sales_Trans_2[[#This Row],[Discount_Pct]]&lt;=10,"6-10%",
IF(Sales_Trans_2[[#This Row],[Discount_Pct]]&lt;=15,"11-15%","&gt;15%"))))</f>
        <v>0%</v>
      </c>
    </row>
    <row r="923" spans="1:32" x14ac:dyDescent="0.25">
      <c r="A923" t="s">
        <v>1802</v>
      </c>
      <c r="B923" s="10">
        <v>45757</v>
      </c>
      <c r="C923" t="s">
        <v>1803</v>
      </c>
      <c r="D923" t="s">
        <v>1804</v>
      </c>
      <c r="E923" t="s">
        <v>1682</v>
      </c>
      <c r="F923" t="s">
        <v>1574</v>
      </c>
      <c r="G923">
        <v>6</v>
      </c>
      <c r="H923">
        <v>46</v>
      </c>
      <c r="I923">
        <v>0</v>
      </c>
      <c r="J923">
        <v>0</v>
      </c>
      <c r="K923">
        <v>317.39999999999998</v>
      </c>
      <c r="L923">
        <v>219.54</v>
      </c>
      <c r="M923">
        <v>97.86</v>
      </c>
      <c r="N923" t="s">
        <v>47</v>
      </c>
      <c r="O923" t="s">
        <v>24</v>
      </c>
      <c r="P923" t="s">
        <v>55</v>
      </c>
      <c r="Q923">
        <v>0.6958333333333333</v>
      </c>
      <c r="R923" t="s">
        <v>27</v>
      </c>
      <c r="S923" t="s">
        <v>4744</v>
      </c>
      <c r="T923" t="s">
        <v>4729</v>
      </c>
      <c r="U923">
        <v>42.97</v>
      </c>
      <c r="V923" t="s">
        <v>5875</v>
      </c>
      <c r="W923" t="s">
        <v>4958</v>
      </c>
      <c r="Y923" t="s">
        <v>4970</v>
      </c>
      <c r="Z923" t="s">
        <v>5160</v>
      </c>
      <c r="AA923" t="s">
        <v>4962</v>
      </c>
      <c r="AB923">
        <f>YEAR(Sales_Trans_2[[#This Row],[Transaction_Date]])</f>
        <v>2025</v>
      </c>
      <c r="AC923" t="str">
        <f>TEXT(Sales_Trans_2[[#This Row],[Transaction_Date]],"mmm")</f>
        <v>Apr</v>
      </c>
      <c r="AD923">
        <f>MONTH(Sales_Trans_2[[#This Row],[Transaction_Date]])</f>
        <v>4</v>
      </c>
      <c r="AE923" s="19">
        <f>IFERROR(Sales_Trans_2[[#This Row],[Profit]]/Sales_Trans_2[[#This Row],[Sales_Amount]],0)</f>
        <v>0.30831758034026469</v>
      </c>
      <c r="AF923" s="20" t="str">
        <f>IF(Sales_Trans_2[[#This Row],[Discount_Pct]]=0,"0%",
IF(Sales_Trans_2[[#This Row],[Discount_Pct]]&lt;=5,"1-5%",
IF(Sales_Trans_2[[#This Row],[Discount_Pct]]&lt;=10,"6-10%",
IF(Sales_Trans_2[[#This Row],[Discount_Pct]]&lt;=15,"11-15%","&gt;15%"))))</f>
        <v>0%</v>
      </c>
    </row>
    <row r="924" spans="1:32" x14ac:dyDescent="0.25">
      <c r="A924" t="s">
        <v>1952</v>
      </c>
      <c r="B924" s="10">
        <v>45757</v>
      </c>
      <c r="C924" t="s">
        <v>1953</v>
      </c>
      <c r="D924" t="s">
        <v>549</v>
      </c>
      <c r="E924" t="s">
        <v>550</v>
      </c>
      <c r="F924" t="s">
        <v>1443</v>
      </c>
      <c r="G924">
        <v>1</v>
      </c>
      <c r="H924">
        <v>221.61</v>
      </c>
      <c r="I924">
        <v>0</v>
      </c>
      <c r="J924">
        <v>0</v>
      </c>
      <c r="K924">
        <v>254.85</v>
      </c>
      <c r="L924">
        <v>182.17</v>
      </c>
      <c r="M924">
        <v>72.680000000000007</v>
      </c>
      <c r="N924" t="s">
        <v>47</v>
      </c>
      <c r="O924" t="s">
        <v>24</v>
      </c>
      <c r="P924" t="s">
        <v>55</v>
      </c>
      <c r="Q924">
        <v>0.8833333333333333</v>
      </c>
      <c r="R924" t="s">
        <v>27</v>
      </c>
      <c r="S924" t="s">
        <v>4832</v>
      </c>
      <c r="T924" t="s">
        <v>4828</v>
      </c>
      <c r="U924">
        <v>221.61</v>
      </c>
      <c r="V924" t="s">
        <v>5058</v>
      </c>
      <c r="W924" t="s">
        <v>4964</v>
      </c>
      <c r="X924" t="s">
        <v>5072</v>
      </c>
      <c r="Y924" t="s">
        <v>4977</v>
      </c>
      <c r="Z924" t="s">
        <v>4983</v>
      </c>
      <c r="AA924" t="s">
        <v>4962</v>
      </c>
      <c r="AB924">
        <f>YEAR(Sales_Trans_2[[#This Row],[Transaction_Date]])</f>
        <v>2025</v>
      </c>
      <c r="AC924" t="str">
        <f>TEXT(Sales_Trans_2[[#This Row],[Transaction_Date]],"mmm")</f>
        <v>Apr</v>
      </c>
      <c r="AD924">
        <f>MONTH(Sales_Trans_2[[#This Row],[Transaction_Date]])</f>
        <v>4</v>
      </c>
      <c r="AE924" s="19">
        <f>IFERROR(Sales_Trans_2[[#This Row],[Profit]]/Sales_Trans_2[[#This Row],[Sales_Amount]],0)</f>
        <v>0.28518736511673537</v>
      </c>
      <c r="AF924" s="20" t="str">
        <f>IF(Sales_Trans_2[[#This Row],[Discount_Pct]]=0,"0%",
IF(Sales_Trans_2[[#This Row],[Discount_Pct]]&lt;=5,"1-5%",
IF(Sales_Trans_2[[#This Row],[Discount_Pct]]&lt;=10,"6-10%",
IF(Sales_Trans_2[[#This Row],[Discount_Pct]]&lt;=15,"11-15%","&gt;15%"))))</f>
        <v>0%</v>
      </c>
    </row>
    <row r="925" spans="1:32" x14ac:dyDescent="0.25">
      <c r="A925" t="s">
        <v>3802</v>
      </c>
      <c r="B925" s="10">
        <v>45698</v>
      </c>
      <c r="C925" t="s">
        <v>252</v>
      </c>
      <c r="D925" t="s">
        <v>1991</v>
      </c>
      <c r="E925" t="s">
        <v>243</v>
      </c>
      <c r="F925" t="s">
        <v>1165</v>
      </c>
      <c r="G925">
        <v>7</v>
      </c>
      <c r="H925">
        <v>368.46</v>
      </c>
      <c r="I925">
        <v>0</v>
      </c>
      <c r="J925">
        <v>0</v>
      </c>
      <c r="K925">
        <v>2579.2199999999998</v>
      </c>
      <c r="L925">
        <v>1820.42</v>
      </c>
      <c r="M925">
        <v>758.8</v>
      </c>
      <c r="N925" t="s">
        <v>40</v>
      </c>
      <c r="O925" t="s">
        <v>24</v>
      </c>
      <c r="P925" t="s">
        <v>55</v>
      </c>
      <c r="Q925">
        <v>0.4861111111111111</v>
      </c>
      <c r="R925" t="s">
        <v>49</v>
      </c>
      <c r="S925" t="s">
        <v>4933</v>
      </c>
      <c r="T925" t="s">
        <v>4930</v>
      </c>
      <c r="U925">
        <v>352.51</v>
      </c>
      <c r="V925" t="s">
        <v>5635</v>
      </c>
      <c r="W925" t="s">
        <v>4958</v>
      </c>
      <c r="X925" t="s">
        <v>5464</v>
      </c>
      <c r="Y925" t="s">
        <v>4966</v>
      </c>
      <c r="Z925" t="s">
        <v>5046</v>
      </c>
      <c r="AA925" t="s">
        <v>4962</v>
      </c>
      <c r="AB925">
        <f>YEAR(Sales_Trans_2[[#This Row],[Transaction_Date]])</f>
        <v>2025</v>
      </c>
      <c r="AC925" t="str">
        <f>TEXT(Sales_Trans_2[[#This Row],[Transaction_Date]],"mmm")</f>
        <v>Feb</v>
      </c>
      <c r="AD925">
        <f>MONTH(Sales_Trans_2[[#This Row],[Transaction_Date]])</f>
        <v>2</v>
      </c>
      <c r="AE925" s="19">
        <f>IFERROR(Sales_Trans_2[[#This Row],[Profit]]/Sales_Trans_2[[#This Row],[Sales_Amount]],0)</f>
        <v>0.29419747055311296</v>
      </c>
      <c r="AF925" s="20" t="str">
        <f>IF(Sales_Trans_2[[#This Row],[Discount_Pct]]=0,"0%",
IF(Sales_Trans_2[[#This Row],[Discount_Pct]]&lt;=5,"1-5%",
IF(Sales_Trans_2[[#This Row],[Discount_Pct]]&lt;=10,"6-10%",
IF(Sales_Trans_2[[#This Row],[Discount_Pct]]&lt;=15,"11-15%","&gt;15%"))))</f>
        <v>0%</v>
      </c>
    </row>
    <row r="926" spans="1:32" x14ac:dyDescent="0.25">
      <c r="A926" t="s">
        <v>1875</v>
      </c>
      <c r="B926" s="10">
        <v>45923</v>
      </c>
      <c r="C926" t="s">
        <v>1258</v>
      </c>
      <c r="D926" t="s">
        <v>1225</v>
      </c>
      <c r="E926" t="s">
        <v>215</v>
      </c>
      <c r="F926" t="s">
        <v>216</v>
      </c>
      <c r="G926">
        <v>5</v>
      </c>
      <c r="H926">
        <v>182.96</v>
      </c>
      <c r="I926">
        <v>0</v>
      </c>
      <c r="J926">
        <v>0</v>
      </c>
      <c r="K926">
        <v>914.8</v>
      </c>
      <c r="L926">
        <v>538</v>
      </c>
      <c r="M926">
        <v>376.8</v>
      </c>
      <c r="N926" t="s">
        <v>4971</v>
      </c>
      <c r="O926" t="s">
        <v>24</v>
      </c>
      <c r="P926" t="s">
        <v>55</v>
      </c>
      <c r="Q926">
        <v>0.81180555555555556</v>
      </c>
      <c r="R926" t="s">
        <v>49</v>
      </c>
      <c r="S926" t="s">
        <v>4664</v>
      </c>
      <c r="T926" t="s">
        <v>4636</v>
      </c>
      <c r="U926">
        <v>182.3</v>
      </c>
      <c r="V926" t="s">
        <v>5833</v>
      </c>
      <c r="W926" t="s">
        <v>4958</v>
      </c>
      <c r="X926" t="s">
        <v>5168</v>
      </c>
      <c r="Y926" t="s">
        <v>4966</v>
      </c>
      <c r="Z926" t="s">
        <v>5169</v>
      </c>
      <c r="AA926" t="s">
        <v>4962</v>
      </c>
      <c r="AB926">
        <f>YEAR(Sales_Trans_2[[#This Row],[Transaction_Date]])</f>
        <v>2025</v>
      </c>
      <c r="AC926" t="str">
        <f>TEXT(Sales_Trans_2[[#This Row],[Transaction_Date]],"mmm")</f>
        <v>Sep</v>
      </c>
      <c r="AD926">
        <f>MONTH(Sales_Trans_2[[#This Row],[Transaction_Date]])</f>
        <v>9</v>
      </c>
      <c r="AE926" s="19">
        <f>IFERROR(Sales_Trans_2[[#This Row],[Profit]]/Sales_Trans_2[[#This Row],[Sales_Amount]],0)</f>
        <v>0.41189331001311763</v>
      </c>
      <c r="AF926" s="20" t="str">
        <f>IF(Sales_Trans_2[[#This Row],[Discount_Pct]]=0,"0%",
IF(Sales_Trans_2[[#This Row],[Discount_Pct]]&lt;=5,"1-5%",
IF(Sales_Trans_2[[#This Row],[Discount_Pct]]&lt;=10,"6-10%",
IF(Sales_Trans_2[[#This Row],[Discount_Pct]]&lt;=15,"11-15%","&gt;15%"))))</f>
        <v>0%</v>
      </c>
    </row>
    <row r="927" spans="1:32" x14ac:dyDescent="0.25">
      <c r="A927" t="s">
        <v>2911</v>
      </c>
      <c r="B927" s="10">
        <v>45922</v>
      </c>
      <c r="C927" t="s">
        <v>2050</v>
      </c>
      <c r="D927" t="s">
        <v>176</v>
      </c>
      <c r="E927" t="s">
        <v>634</v>
      </c>
      <c r="F927" t="s">
        <v>1859</v>
      </c>
      <c r="G927">
        <v>8</v>
      </c>
      <c r="H927">
        <v>360.25</v>
      </c>
      <c r="I927">
        <v>0</v>
      </c>
      <c r="J927">
        <v>0</v>
      </c>
      <c r="K927">
        <v>2882</v>
      </c>
      <c r="L927">
        <v>2427.2800000000002</v>
      </c>
      <c r="M927">
        <v>454.72</v>
      </c>
      <c r="N927" t="s">
        <v>68</v>
      </c>
      <c r="O927" t="s">
        <v>24</v>
      </c>
      <c r="P927" t="s">
        <v>55</v>
      </c>
      <c r="Q927">
        <v>0.43680555555555556</v>
      </c>
      <c r="R927" t="s">
        <v>49</v>
      </c>
      <c r="S927" t="s">
        <v>4860</v>
      </c>
      <c r="T927" t="s">
        <v>4847</v>
      </c>
      <c r="U927">
        <v>355.64</v>
      </c>
      <c r="V927" t="s">
        <v>5538</v>
      </c>
      <c r="W927" t="s">
        <v>4958</v>
      </c>
      <c r="X927" t="s">
        <v>4994</v>
      </c>
      <c r="Y927" t="s">
        <v>4966</v>
      </c>
      <c r="Z927" t="s">
        <v>4995</v>
      </c>
      <c r="AA927" t="s">
        <v>4962</v>
      </c>
      <c r="AB927">
        <f>YEAR(Sales_Trans_2[[#This Row],[Transaction_Date]])</f>
        <v>2025</v>
      </c>
      <c r="AC927" t="str">
        <f>TEXT(Sales_Trans_2[[#This Row],[Transaction_Date]],"mmm")</f>
        <v>Sep</v>
      </c>
      <c r="AD927">
        <f>MONTH(Sales_Trans_2[[#This Row],[Transaction_Date]])</f>
        <v>9</v>
      </c>
      <c r="AE927" s="19">
        <f>IFERROR(Sales_Trans_2[[#This Row],[Profit]]/Sales_Trans_2[[#This Row],[Sales_Amount]],0)</f>
        <v>0.1577793199167245</v>
      </c>
      <c r="AF927" s="20" t="str">
        <f>IF(Sales_Trans_2[[#This Row],[Discount_Pct]]=0,"0%",
IF(Sales_Trans_2[[#This Row],[Discount_Pct]]&lt;=5,"1-5%",
IF(Sales_Trans_2[[#This Row],[Discount_Pct]]&lt;=10,"6-10%",
IF(Sales_Trans_2[[#This Row],[Discount_Pct]]&lt;=15,"11-15%","&gt;15%"))))</f>
        <v>0%</v>
      </c>
    </row>
    <row r="928" spans="1:32" x14ac:dyDescent="0.25">
      <c r="A928" t="s">
        <v>965</v>
      </c>
      <c r="B928" s="10">
        <v>45920</v>
      </c>
      <c r="C928" t="s">
        <v>966</v>
      </c>
      <c r="D928" t="s">
        <v>714</v>
      </c>
      <c r="E928" t="s">
        <v>187</v>
      </c>
      <c r="F928" t="s">
        <v>188</v>
      </c>
      <c r="G928">
        <v>7</v>
      </c>
      <c r="H928">
        <v>181.93</v>
      </c>
      <c r="I928">
        <v>0</v>
      </c>
      <c r="J928">
        <v>0</v>
      </c>
      <c r="K928">
        <v>1464.54</v>
      </c>
      <c r="L928">
        <v>869.68</v>
      </c>
      <c r="M928">
        <v>594.86</v>
      </c>
      <c r="N928" t="s">
        <v>23</v>
      </c>
      <c r="O928" t="s">
        <v>24</v>
      </c>
      <c r="P928" t="s">
        <v>55</v>
      </c>
      <c r="Q928">
        <v>0.6430555555555556</v>
      </c>
      <c r="R928" t="s">
        <v>27</v>
      </c>
      <c r="S928" t="s">
        <v>4653</v>
      </c>
      <c r="T928" t="s">
        <v>4672</v>
      </c>
      <c r="U928">
        <v>161.03</v>
      </c>
      <c r="V928" t="s">
        <v>4957</v>
      </c>
      <c r="W928" t="s">
        <v>4958</v>
      </c>
      <c r="X928" t="s">
        <v>5199</v>
      </c>
      <c r="Y928" t="s">
        <v>4960</v>
      </c>
      <c r="Z928" t="s">
        <v>5200</v>
      </c>
      <c r="AA928" t="s">
        <v>4962</v>
      </c>
      <c r="AB928">
        <f>YEAR(Sales_Trans_2[[#This Row],[Transaction_Date]])</f>
        <v>2025</v>
      </c>
      <c r="AC928" t="str">
        <f>TEXT(Sales_Trans_2[[#This Row],[Transaction_Date]],"mmm")</f>
        <v>Sep</v>
      </c>
      <c r="AD928">
        <f>MONTH(Sales_Trans_2[[#This Row],[Transaction_Date]])</f>
        <v>9</v>
      </c>
      <c r="AE928" s="19">
        <f>IFERROR(Sales_Trans_2[[#This Row],[Profit]]/Sales_Trans_2[[#This Row],[Sales_Amount]],0)</f>
        <v>0.40617531784724215</v>
      </c>
      <c r="AF928" s="20" t="str">
        <f>IF(Sales_Trans_2[[#This Row],[Discount_Pct]]=0,"0%",
IF(Sales_Trans_2[[#This Row],[Discount_Pct]]&lt;=5,"1-5%",
IF(Sales_Trans_2[[#This Row],[Discount_Pct]]&lt;=10,"6-10%",
IF(Sales_Trans_2[[#This Row],[Discount_Pct]]&lt;=15,"11-15%","&gt;15%"))))</f>
        <v>0%</v>
      </c>
    </row>
    <row r="929" spans="1:32" x14ac:dyDescent="0.25">
      <c r="A929" t="s">
        <v>4463</v>
      </c>
      <c r="B929" s="10">
        <v>45920</v>
      </c>
      <c r="C929" t="s">
        <v>1828</v>
      </c>
      <c r="D929" t="s">
        <v>113</v>
      </c>
      <c r="E929" t="s">
        <v>488</v>
      </c>
      <c r="F929" t="s">
        <v>489</v>
      </c>
      <c r="G929">
        <v>3</v>
      </c>
      <c r="H929">
        <v>253.11</v>
      </c>
      <c r="I929">
        <v>0</v>
      </c>
      <c r="J929">
        <v>0</v>
      </c>
      <c r="K929">
        <v>873.23</v>
      </c>
      <c r="L929">
        <v>572.22</v>
      </c>
      <c r="M929">
        <v>301.01</v>
      </c>
      <c r="N929" t="s">
        <v>68</v>
      </c>
      <c r="O929" t="s">
        <v>24</v>
      </c>
      <c r="P929" t="s">
        <v>55</v>
      </c>
      <c r="Q929">
        <v>0.62638888888888888</v>
      </c>
      <c r="R929" t="s">
        <v>27</v>
      </c>
      <c r="S929" t="s">
        <v>4907</v>
      </c>
      <c r="T929" t="s">
        <v>4908</v>
      </c>
      <c r="U929">
        <v>253.11</v>
      </c>
      <c r="V929" t="s">
        <v>5462</v>
      </c>
      <c r="W929" t="s">
        <v>4968</v>
      </c>
      <c r="X929" t="s">
        <v>5338</v>
      </c>
      <c r="Y929" t="s">
        <v>5011</v>
      </c>
      <c r="Z929" t="s">
        <v>5339</v>
      </c>
      <c r="AA929" t="s">
        <v>4962</v>
      </c>
      <c r="AB929">
        <f>YEAR(Sales_Trans_2[[#This Row],[Transaction_Date]])</f>
        <v>2025</v>
      </c>
      <c r="AC929" t="str">
        <f>TEXT(Sales_Trans_2[[#This Row],[Transaction_Date]],"mmm")</f>
        <v>Sep</v>
      </c>
      <c r="AD929">
        <f>MONTH(Sales_Trans_2[[#This Row],[Transaction_Date]])</f>
        <v>9</v>
      </c>
      <c r="AE929" s="19">
        <f>IFERROR(Sales_Trans_2[[#This Row],[Profit]]/Sales_Trans_2[[#This Row],[Sales_Amount]],0)</f>
        <v>0.34470872507815808</v>
      </c>
      <c r="AF929" s="20" t="str">
        <f>IF(Sales_Trans_2[[#This Row],[Discount_Pct]]=0,"0%",
IF(Sales_Trans_2[[#This Row],[Discount_Pct]]&lt;=5,"1-5%",
IF(Sales_Trans_2[[#This Row],[Discount_Pct]]&lt;=10,"6-10%",
IF(Sales_Trans_2[[#This Row],[Discount_Pct]]&lt;=15,"11-15%","&gt;15%"))))</f>
        <v>0%</v>
      </c>
    </row>
    <row r="930" spans="1:32" x14ac:dyDescent="0.25">
      <c r="A930" t="s">
        <v>4128</v>
      </c>
      <c r="B930" s="10">
        <v>45917</v>
      </c>
      <c r="C930" t="s">
        <v>1090</v>
      </c>
      <c r="D930" t="s">
        <v>581</v>
      </c>
      <c r="E930" t="s">
        <v>243</v>
      </c>
      <c r="F930" t="s">
        <v>1165</v>
      </c>
      <c r="G930">
        <v>6</v>
      </c>
      <c r="H930">
        <v>157.93</v>
      </c>
      <c r="I930">
        <v>0</v>
      </c>
      <c r="J930">
        <v>0</v>
      </c>
      <c r="K930">
        <v>947.58</v>
      </c>
      <c r="L930">
        <v>641.94000000000005</v>
      </c>
      <c r="M930">
        <v>305.64</v>
      </c>
      <c r="N930" t="s">
        <v>47</v>
      </c>
      <c r="O930" t="s">
        <v>24</v>
      </c>
      <c r="P930" t="s">
        <v>55</v>
      </c>
      <c r="Q930">
        <v>0.7944444444444444</v>
      </c>
      <c r="R930" t="s">
        <v>49</v>
      </c>
      <c r="S930" t="s">
        <v>4710</v>
      </c>
      <c r="T930" t="s">
        <v>4703</v>
      </c>
      <c r="U930">
        <v>139.21</v>
      </c>
      <c r="V930" t="s">
        <v>5700</v>
      </c>
      <c r="W930" t="s">
        <v>4958</v>
      </c>
      <c r="X930" t="s">
        <v>5464</v>
      </c>
      <c r="Y930" t="s">
        <v>4966</v>
      </c>
      <c r="Z930" t="s">
        <v>5046</v>
      </c>
      <c r="AA930" t="s">
        <v>4962</v>
      </c>
      <c r="AB930">
        <f>YEAR(Sales_Trans_2[[#This Row],[Transaction_Date]])</f>
        <v>2025</v>
      </c>
      <c r="AC930" t="str">
        <f>TEXT(Sales_Trans_2[[#This Row],[Transaction_Date]],"mmm")</f>
        <v>Sep</v>
      </c>
      <c r="AD930">
        <f>MONTH(Sales_Trans_2[[#This Row],[Transaction_Date]])</f>
        <v>9</v>
      </c>
      <c r="AE930" s="19">
        <f>IFERROR(Sales_Trans_2[[#This Row],[Profit]]/Sales_Trans_2[[#This Row],[Sales_Amount]],0)</f>
        <v>0.32254796428797566</v>
      </c>
      <c r="AF930" s="20" t="str">
        <f>IF(Sales_Trans_2[[#This Row],[Discount_Pct]]=0,"0%",
IF(Sales_Trans_2[[#This Row],[Discount_Pct]]&lt;=5,"1-5%",
IF(Sales_Trans_2[[#This Row],[Discount_Pct]]&lt;=10,"6-10%",
IF(Sales_Trans_2[[#This Row],[Discount_Pct]]&lt;=15,"11-15%","&gt;15%"))))</f>
        <v>0%</v>
      </c>
    </row>
    <row r="931" spans="1:32" x14ac:dyDescent="0.25">
      <c r="A931" t="s">
        <v>926</v>
      </c>
      <c r="B931" s="10">
        <v>45915</v>
      </c>
      <c r="C931" t="s">
        <v>927</v>
      </c>
      <c r="D931" t="s">
        <v>928</v>
      </c>
      <c r="E931" t="s">
        <v>159</v>
      </c>
      <c r="F931" t="s">
        <v>929</v>
      </c>
      <c r="G931">
        <v>4</v>
      </c>
      <c r="H931">
        <v>351.78</v>
      </c>
      <c r="I931">
        <v>0</v>
      </c>
      <c r="J931">
        <v>0</v>
      </c>
      <c r="K931">
        <v>1407.12</v>
      </c>
      <c r="L931">
        <v>1015.32</v>
      </c>
      <c r="M931">
        <v>391.8</v>
      </c>
      <c r="N931" t="s">
        <v>23</v>
      </c>
      <c r="O931" t="s">
        <v>24</v>
      </c>
      <c r="P931" t="s">
        <v>55</v>
      </c>
      <c r="Q931">
        <v>0.59791666666666665</v>
      </c>
      <c r="R931" t="s">
        <v>49</v>
      </c>
      <c r="S931" t="s">
        <v>4919</v>
      </c>
      <c r="T931" t="s">
        <v>4908</v>
      </c>
      <c r="U931">
        <v>351.78</v>
      </c>
      <c r="V931" t="s">
        <v>5410</v>
      </c>
      <c r="W931" t="s">
        <v>4964</v>
      </c>
      <c r="X931" t="s">
        <v>5289</v>
      </c>
      <c r="Y931" t="s">
        <v>4970</v>
      </c>
      <c r="Z931" t="s">
        <v>5034</v>
      </c>
      <c r="AA931" t="s">
        <v>4962</v>
      </c>
      <c r="AB931">
        <f>YEAR(Sales_Trans_2[[#This Row],[Transaction_Date]])</f>
        <v>2025</v>
      </c>
      <c r="AC931" t="str">
        <f>TEXT(Sales_Trans_2[[#This Row],[Transaction_Date]],"mmm")</f>
        <v>Sep</v>
      </c>
      <c r="AD931">
        <f>MONTH(Sales_Trans_2[[#This Row],[Transaction_Date]])</f>
        <v>9</v>
      </c>
      <c r="AE931" s="19">
        <f>IFERROR(Sales_Trans_2[[#This Row],[Profit]]/Sales_Trans_2[[#This Row],[Sales_Amount]],0)</f>
        <v>0.27844107112399796</v>
      </c>
      <c r="AF931" s="20" t="str">
        <f>IF(Sales_Trans_2[[#This Row],[Discount_Pct]]=0,"0%",
IF(Sales_Trans_2[[#This Row],[Discount_Pct]]&lt;=5,"1-5%",
IF(Sales_Trans_2[[#This Row],[Discount_Pct]]&lt;=10,"6-10%",
IF(Sales_Trans_2[[#This Row],[Discount_Pct]]&lt;=15,"11-15%","&gt;15%"))))</f>
        <v>0%</v>
      </c>
    </row>
    <row r="932" spans="1:32" x14ac:dyDescent="0.25">
      <c r="A932" t="s">
        <v>1722</v>
      </c>
      <c r="B932" s="10">
        <v>45913</v>
      </c>
      <c r="C932" t="s">
        <v>383</v>
      </c>
      <c r="D932" t="s">
        <v>543</v>
      </c>
      <c r="E932" t="s">
        <v>617</v>
      </c>
      <c r="F932" t="s">
        <v>216</v>
      </c>
      <c r="G932">
        <v>8</v>
      </c>
      <c r="H932">
        <v>404.88</v>
      </c>
      <c r="I932">
        <v>0</v>
      </c>
      <c r="J932">
        <v>0</v>
      </c>
      <c r="K932">
        <v>3724.9</v>
      </c>
      <c r="L932">
        <v>2205.36</v>
      </c>
      <c r="M932">
        <v>1519.54</v>
      </c>
      <c r="N932" t="s">
        <v>40</v>
      </c>
      <c r="O932" t="s">
        <v>24</v>
      </c>
      <c r="P932" t="s">
        <v>55</v>
      </c>
      <c r="Q932">
        <v>0.83611111111111114</v>
      </c>
      <c r="R932" t="s">
        <v>27</v>
      </c>
      <c r="S932" t="s">
        <v>4793</v>
      </c>
      <c r="T932" t="s">
        <v>4776</v>
      </c>
      <c r="U932">
        <v>386.17</v>
      </c>
      <c r="V932" t="s">
        <v>5512</v>
      </c>
      <c r="W932" t="s">
        <v>4958</v>
      </c>
      <c r="X932" t="s">
        <v>5168</v>
      </c>
      <c r="Y932" t="s">
        <v>4966</v>
      </c>
      <c r="Z932" t="s">
        <v>5012</v>
      </c>
      <c r="AA932" t="s">
        <v>4962</v>
      </c>
      <c r="AB932">
        <f>YEAR(Sales_Trans_2[[#This Row],[Transaction_Date]])</f>
        <v>2025</v>
      </c>
      <c r="AC932" t="str">
        <f>TEXT(Sales_Trans_2[[#This Row],[Transaction_Date]],"mmm")</f>
        <v>Sep</v>
      </c>
      <c r="AD932">
        <f>MONTH(Sales_Trans_2[[#This Row],[Transaction_Date]])</f>
        <v>9</v>
      </c>
      <c r="AE932" s="19">
        <f>IFERROR(Sales_Trans_2[[#This Row],[Profit]]/Sales_Trans_2[[#This Row],[Sales_Amount]],0)</f>
        <v>0.40794115278262499</v>
      </c>
      <c r="AF932" s="20" t="str">
        <f>IF(Sales_Trans_2[[#This Row],[Discount_Pct]]=0,"0%",
IF(Sales_Trans_2[[#This Row],[Discount_Pct]]&lt;=5,"1-5%",
IF(Sales_Trans_2[[#This Row],[Discount_Pct]]&lt;=10,"6-10%",
IF(Sales_Trans_2[[#This Row],[Discount_Pct]]&lt;=15,"11-15%","&gt;15%"))))</f>
        <v>0%</v>
      </c>
    </row>
    <row r="933" spans="1:32" x14ac:dyDescent="0.25">
      <c r="A933" t="s">
        <v>3022</v>
      </c>
      <c r="B933" s="10">
        <v>46000</v>
      </c>
      <c r="C933" t="s">
        <v>3023</v>
      </c>
      <c r="D933" t="s">
        <v>454</v>
      </c>
      <c r="E933" t="s">
        <v>1682</v>
      </c>
      <c r="F933" t="s">
        <v>1151</v>
      </c>
      <c r="G933">
        <v>3</v>
      </c>
      <c r="H933">
        <v>365.92</v>
      </c>
      <c r="I933">
        <v>0</v>
      </c>
      <c r="J933">
        <v>0</v>
      </c>
      <c r="K933">
        <v>1097.76</v>
      </c>
      <c r="L933">
        <v>931.14</v>
      </c>
      <c r="M933">
        <v>166.62</v>
      </c>
      <c r="N933" t="s">
        <v>47</v>
      </c>
      <c r="O933" t="s">
        <v>24</v>
      </c>
      <c r="P933" t="s">
        <v>55</v>
      </c>
      <c r="Q933">
        <v>0.67291666666666672</v>
      </c>
      <c r="R933" t="s">
        <v>49</v>
      </c>
      <c r="S933" t="s">
        <v>4853</v>
      </c>
      <c r="T933" t="s">
        <v>4847</v>
      </c>
      <c r="U933">
        <v>365.92</v>
      </c>
      <c r="V933" t="s">
        <v>5849</v>
      </c>
      <c r="W933" t="s">
        <v>4964</v>
      </c>
      <c r="X933" t="s">
        <v>5490</v>
      </c>
      <c r="Y933" t="s">
        <v>4960</v>
      </c>
      <c r="Z933" t="s">
        <v>5160</v>
      </c>
      <c r="AA933" t="s">
        <v>4962</v>
      </c>
      <c r="AB933">
        <f>YEAR(Sales_Trans_2[[#This Row],[Transaction_Date]])</f>
        <v>2025</v>
      </c>
      <c r="AC933" t="str">
        <f>TEXT(Sales_Trans_2[[#This Row],[Transaction_Date]],"mmm")</f>
        <v>Dec</v>
      </c>
      <c r="AD933">
        <f>MONTH(Sales_Trans_2[[#This Row],[Transaction_Date]])</f>
        <v>12</v>
      </c>
      <c r="AE933" s="19">
        <f>IFERROR(Sales_Trans_2[[#This Row],[Profit]]/Sales_Trans_2[[#This Row],[Sales_Amount]],0)</f>
        <v>0.15178181023174464</v>
      </c>
      <c r="AF933" s="20" t="str">
        <f>IF(Sales_Trans_2[[#This Row],[Discount_Pct]]=0,"0%",
IF(Sales_Trans_2[[#This Row],[Discount_Pct]]&lt;=5,"1-5%",
IF(Sales_Trans_2[[#This Row],[Discount_Pct]]&lt;=10,"6-10%",
IF(Sales_Trans_2[[#This Row],[Discount_Pct]]&lt;=15,"11-15%","&gt;15%"))))</f>
        <v>0%</v>
      </c>
    </row>
    <row r="934" spans="1:32" x14ac:dyDescent="0.25">
      <c r="A934" t="s">
        <v>139</v>
      </c>
      <c r="B934" s="10">
        <v>45970</v>
      </c>
      <c r="C934" t="s">
        <v>140</v>
      </c>
      <c r="D934" t="s">
        <v>141</v>
      </c>
      <c r="E934" t="s">
        <v>142</v>
      </c>
      <c r="F934" t="s">
        <v>143</v>
      </c>
      <c r="G934">
        <v>1</v>
      </c>
      <c r="H934">
        <v>437.49</v>
      </c>
      <c r="I934">
        <v>0</v>
      </c>
      <c r="J934">
        <v>0</v>
      </c>
      <c r="K934">
        <v>437.49</v>
      </c>
      <c r="L934">
        <v>265.44</v>
      </c>
      <c r="M934">
        <v>172.05</v>
      </c>
      <c r="N934" t="s">
        <v>47</v>
      </c>
      <c r="O934" t="s">
        <v>24</v>
      </c>
      <c r="P934" t="s">
        <v>55</v>
      </c>
      <c r="Q934">
        <v>0.90416666666666667</v>
      </c>
      <c r="R934" t="s">
        <v>49</v>
      </c>
      <c r="S934" t="s">
        <v>4658</v>
      </c>
      <c r="T934" t="s">
        <v>4636</v>
      </c>
      <c r="U934">
        <v>437.49</v>
      </c>
      <c r="V934" t="s">
        <v>5495</v>
      </c>
      <c r="W934" t="s">
        <v>4964</v>
      </c>
      <c r="X934" t="s">
        <v>5308</v>
      </c>
      <c r="Y934" t="s">
        <v>4966</v>
      </c>
      <c r="Z934" t="s">
        <v>5057</v>
      </c>
      <c r="AA934" t="s">
        <v>4962</v>
      </c>
      <c r="AB934">
        <f>YEAR(Sales_Trans_2[[#This Row],[Transaction_Date]])</f>
        <v>2025</v>
      </c>
      <c r="AC934" t="str">
        <f>TEXT(Sales_Trans_2[[#This Row],[Transaction_Date]],"mmm")</f>
        <v>Nov</v>
      </c>
      <c r="AD934">
        <f>MONTH(Sales_Trans_2[[#This Row],[Transaction_Date]])</f>
        <v>11</v>
      </c>
      <c r="AE934" s="19">
        <f>IFERROR(Sales_Trans_2[[#This Row],[Profit]]/Sales_Trans_2[[#This Row],[Sales_Amount]],0)</f>
        <v>0.39326613179729825</v>
      </c>
      <c r="AF934" s="20" t="str">
        <f>IF(Sales_Trans_2[[#This Row],[Discount_Pct]]=0,"0%",
IF(Sales_Trans_2[[#This Row],[Discount_Pct]]&lt;=5,"1-5%",
IF(Sales_Trans_2[[#This Row],[Discount_Pct]]&lt;=10,"6-10%",
IF(Sales_Trans_2[[#This Row],[Discount_Pct]]&lt;=15,"11-15%","&gt;15%"))))</f>
        <v>0%</v>
      </c>
    </row>
    <row r="935" spans="1:32" x14ac:dyDescent="0.25">
      <c r="A935" t="s">
        <v>190</v>
      </c>
      <c r="B935" s="10">
        <v>45939</v>
      </c>
      <c r="C935" t="s">
        <v>191</v>
      </c>
      <c r="D935" t="s">
        <v>186</v>
      </c>
      <c r="E935" t="s">
        <v>192</v>
      </c>
      <c r="F935" t="s">
        <v>193</v>
      </c>
      <c r="G935">
        <v>2</v>
      </c>
      <c r="H935">
        <v>217.42</v>
      </c>
      <c r="I935">
        <v>0</v>
      </c>
      <c r="J935">
        <v>0</v>
      </c>
      <c r="K935">
        <v>434.84</v>
      </c>
      <c r="L935">
        <v>354.06</v>
      </c>
      <c r="M935">
        <v>80.78</v>
      </c>
      <c r="N935" t="s">
        <v>133</v>
      </c>
      <c r="O935" t="s">
        <v>24</v>
      </c>
      <c r="P935" t="s">
        <v>55</v>
      </c>
      <c r="Q935">
        <v>0.38541666666666669</v>
      </c>
      <c r="R935" t="s">
        <v>49</v>
      </c>
      <c r="S935" t="s">
        <v>4724</v>
      </c>
      <c r="T935" t="s">
        <v>4703</v>
      </c>
      <c r="U935">
        <v>217.42</v>
      </c>
      <c r="V935" t="s">
        <v>5304</v>
      </c>
      <c r="W935" t="s">
        <v>4968</v>
      </c>
      <c r="X935" t="s">
        <v>5717</v>
      </c>
      <c r="Y935" t="s">
        <v>5007</v>
      </c>
      <c r="Z935" t="s">
        <v>5284</v>
      </c>
      <c r="AA935" t="s">
        <v>4962</v>
      </c>
      <c r="AB935">
        <f>YEAR(Sales_Trans_2[[#This Row],[Transaction_Date]])</f>
        <v>2025</v>
      </c>
      <c r="AC935" t="str">
        <f>TEXT(Sales_Trans_2[[#This Row],[Transaction_Date]],"mmm")</f>
        <v>Oct</v>
      </c>
      <c r="AD935">
        <f>MONTH(Sales_Trans_2[[#This Row],[Transaction_Date]])</f>
        <v>10</v>
      </c>
      <c r="AE935" s="19">
        <f>IFERROR(Sales_Trans_2[[#This Row],[Profit]]/Sales_Trans_2[[#This Row],[Sales_Amount]],0)</f>
        <v>0.18576947842884742</v>
      </c>
      <c r="AF935" s="20" t="str">
        <f>IF(Sales_Trans_2[[#This Row],[Discount_Pct]]=0,"0%",
IF(Sales_Trans_2[[#This Row],[Discount_Pct]]&lt;=5,"1-5%",
IF(Sales_Trans_2[[#This Row],[Discount_Pct]]&lt;=10,"6-10%",
IF(Sales_Trans_2[[#This Row],[Discount_Pct]]&lt;=15,"11-15%","&gt;15%"))))</f>
        <v>0%</v>
      </c>
    </row>
    <row r="936" spans="1:32" x14ac:dyDescent="0.25">
      <c r="A936" t="s">
        <v>3871</v>
      </c>
      <c r="B936" s="10">
        <v>45847</v>
      </c>
      <c r="C936" t="s">
        <v>674</v>
      </c>
      <c r="D936" t="s">
        <v>493</v>
      </c>
      <c r="E936" t="s">
        <v>221</v>
      </c>
      <c r="F936" t="s">
        <v>2070</v>
      </c>
      <c r="G936">
        <v>1</v>
      </c>
      <c r="H936">
        <v>232.58</v>
      </c>
      <c r="I936">
        <v>0</v>
      </c>
      <c r="J936">
        <v>0</v>
      </c>
      <c r="K936">
        <v>267.47000000000003</v>
      </c>
      <c r="L936">
        <v>191.2</v>
      </c>
      <c r="M936">
        <v>76.27</v>
      </c>
      <c r="N936" t="s">
        <v>133</v>
      </c>
      <c r="O936" t="s">
        <v>24</v>
      </c>
      <c r="P936" t="s">
        <v>55</v>
      </c>
      <c r="Q936">
        <v>0.74236111111111114</v>
      </c>
      <c r="R936" t="s">
        <v>27</v>
      </c>
      <c r="S936" t="s">
        <v>4688</v>
      </c>
      <c r="T936" t="s">
        <v>4672</v>
      </c>
      <c r="U936">
        <v>232.58</v>
      </c>
      <c r="V936" t="s">
        <v>5713</v>
      </c>
      <c r="W936" t="s">
        <v>4968</v>
      </c>
      <c r="X936" t="s">
        <v>5114</v>
      </c>
      <c r="Y936" t="s">
        <v>5011</v>
      </c>
      <c r="Z936" t="s">
        <v>5019</v>
      </c>
      <c r="AA936" t="s">
        <v>4962</v>
      </c>
      <c r="AB936">
        <f>YEAR(Sales_Trans_2[[#This Row],[Transaction_Date]])</f>
        <v>2025</v>
      </c>
      <c r="AC936" t="str">
        <f>TEXT(Sales_Trans_2[[#This Row],[Transaction_Date]],"mmm")</f>
        <v>Jul</v>
      </c>
      <c r="AD936">
        <f>MONTH(Sales_Trans_2[[#This Row],[Transaction_Date]])</f>
        <v>7</v>
      </c>
      <c r="AE936" s="19">
        <f>IFERROR(Sales_Trans_2[[#This Row],[Profit]]/Sales_Trans_2[[#This Row],[Sales_Amount]],0)</f>
        <v>0.28515347515609224</v>
      </c>
      <c r="AF936" s="20" t="str">
        <f>IF(Sales_Trans_2[[#This Row],[Discount_Pct]]=0,"0%",
IF(Sales_Trans_2[[#This Row],[Discount_Pct]]&lt;=5,"1-5%",
IF(Sales_Trans_2[[#This Row],[Discount_Pct]]&lt;=10,"6-10%",
IF(Sales_Trans_2[[#This Row],[Discount_Pct]]&lt;=15,"11-15%","&gt;15%"))))</f>
        <v>0%</v>
      </c>
    </row>
    <row r="937" spans="1:32" x14ac:dyDescent="0.25">
      <c r="A937" t="s">
        <v>2061</v>
      </c>
      <c r="B937" s="10">
        <v>45786</v>
      </c>
      <c r="C937" t="s">
        <v>2062</v>
      </c>
      <c r="D937" t="s">
        <v>107</v>
      </c>
      <c r="E937" t="s">
        <v>380</v>
      </c>
      <c r="F937" t="s">
        <v>381</v>
      </c>
      <c r="G937">
        <v>4</v>
      </c>
      <c r="H937">
        <v>59.92</v>
      </c>
      <c r="I937">
        <v>0</v>
      </c>
      <c r="J937">
        <v>0</v>
      </c>
      <c r="K937">
        <v>239.68</v>
      </c>
      <c r="L937">
        <v>192.6</v>
      </c>
      <c r="M937">
        <v>47.08</v>
      </c>
      <c r="N937" t="s">
        <v>68</v>
      </c>
      <c r="O937" t="s">
        <v>24</v>
      </c>
      <c r="P937" t="s">
        <v>55</v>
      </c>
      <c r="Q937">
        <v>0.69652777777777775</v>
      </c>
      <c r="R937" t="s">
        <v>49</v>
      </c>
      <c r="S937" t="s">
        <v>4683</v>
      </c>
      <c r="T937" t="s">
        <v>4672</v>
      </c>
      <c r="U937">
        <v>59.92</v>
      </c>
      <c r="V937" t="s">
        <v>5272</v>
      </c>
      <c r="W937" t="s">
        <v>4968</v>
      </c>
      <c r="X937" t="s">
        <v>5075</v>
      </c>
      <c r="Y937" t="s">
        <v>4960</v>
      </c>
      <c r="Z937" t="s">
        <v>5076</v>
      </c>
      <c r="AA937" t="s">
        <v>4962</v>
      </c>
      <c r="AB937">
        <f>YEAR(Sales_Trans_2[[#This Row],[Transaction_Date]])</f>
        <v>2025</v>
      </c>
      <c r="AC937" t="str">
        <f>TEXT(Sales_Trans_2[[#This Row],[Transaction_Date]],"mmm")</f>
        <v>May</v>
      </c>
      <c r="AD937">
        <f>MONTH(Sales_Trans_2[[#This Row],[Transaction_Date]])</f>
        <v>5</v>
      </c>
      <c r="AE937" s="19">
        <f>IFERROR(Sales_Trans_2[[#This Row],[Profit]]/Sales_Trans_2[[#This Row],[Sales_Amount]],0)</f>
        <v>0.19642857142857142</v>
      </c>
      <c r="AF937" s="20" t="str">
        <f>IF(Sales_Trans_2[[#This Row],[Discount_Pct]]=0,"0%",
IF(Sales_Trans_2[[#This Row],[Discount_Pct]]&lt;=5,"1-5%",
IF(Sales_Trans_2[[#This Row],[Discount_Pct]]&lt;=10,"6-10%",
IF(Sales_Trans_2[[#This Row],[Discount_Pct]]&lt;=15,"11-15%","&gt;15%"))))</f>
        <v>0%</v>
      </c>
    </row>
    <row r="938" spans="1:32" x14ac:dyDescent="0.25">
      <c r="A938" t="s">
        <v>4085</v>
      </c>
      <c r="B938" s="10">
        <v>45900</v>
      </c>
      <c r="C938" t="s">
        <v>990</v>
      </c>
      <c r="D938" t="s">
        <v>503</v>
      </c>
      <c r="E938" t="s">
        <v>415</v>
      </c>
      <c r="F938" t="s">
        <v>3475</v>
      </c>
      <c r="G938">
        <v>1</v>
      </c>
      <c r="H938">
        <v>503.36</v>
      </c>
      <c r="I938">
        <v>0</v>
      </c>
      <c r="J938">
        <v>0</v>
      </c>
      <c r="K938">
        <v>578.86</v>
      </c>
      <c r="L938">
        <v>389.8</v>
      </c>
      <c r="M938">
        <v>189.06</v>
      </c>
      <c r="N938" t="s">
        <v>23</v>
      </c>
      <c r="O938" t="s">
        <v>24</v>
      </c>
      <c r="P938" t="s">
        <v>55</v>
      </c>
      <c r="Q938">
        <v>0.60972222222222228</v>
      </c>
      <c r="R938" t="s">
        <v>27</v>
      </c>
      <c r="S938" t="s">
        <v>4727</v>
      </c>
      <c r="T938" t="s">
        <v>4703</v>
      </c>
      <c r="U938">
        <v>503.36</v>
      </c>
      <c r="V938" t="s">
        <v>5214</v>
      </c>
      <c r="W938" t="s">
        <v>4964</v>
      </c>
      <c r="X938" t="s">
        <v>5877</v>
      </c>
      <c r="Y938" t="s">
        <v>5011</v>
      </c>
      <c r="Z938" t="s">
        <v>5175</v>
      </c>
      <c r="AA938" t="s">
        <v>4962</v>
      </c>
      <c r="AB938">
        <f>YEAR(Sales_Trans_2[[#This Row],[Transaction_Date]])</f>
        <v>2025</v>
      </c>
      <c r="AC938" t="str">
        <f>TEXT(Sales_Trans_2[[#This Row],[Transaction_Date]],"mmm")</f>
        <v>Aug</v>
      </c>
      <c r="AD938">
        <f>MONTH(Sales_Trans_2[[#This Row],[Transaction_Date]])</f>
        <v>8</v>
      </c>
      <c r="AE938" s="19">
        <f>IFERROR(Sales_Trans_2[[#This Row],[Profit]]/Sales_Trans_2[[#This Row],[Sales_Amount]],0)</f>
        <v>0.3266074698545417</v>
      </c>
      <c r="AF938" s="20" t="str">
        <f>IF(Sales_Trans_2[[#This Row],[Discount_Pct]]=0,"0%",
IF(Sales_Trans_2[[#This Row],[Discount_Pct]]&lt;=5,"1-5%",
IF(Sales_Trans_2[[#This Row],[Discount_Pct]]&lt;=10,"6-10%",
IF(Sales_Trans_2[[#This Row],[Discount_Pct]]&lt;=15,"11-15%","&gt;15%"))))</f>
        <v>0%</v>
      </c>
    </row>
    <row r="939" spans="1:32" x14ac:dyDescent="0.25">
      <c r="A939" t="s">
        <v>3757</v>
      </c>
      <c r="B939" s="10">
        <v>45898</v>
      </c>
      <c r="C939" t="s">
        <v>2662</v>
      </c>
      <c r="D939" t="s">
        <v>414</v>
      </c>
      <c r="E939" t="s">
        <v>171</v>
      </c>
      <c r="F939" t="s">
        <v>1173</v>
      </c>
      <c r="G939">
        <v>7</v>
      </c>
      <c r="H939">
        <v>102.76</v>
      </c>
      <c r="I939">
        <v>0</v>
      </c>
      <c r="J939">
        <v>0</v>
      </c>
      <c r="K939">
        <v>719.32</v>
      </c>
      <c r="L939">
        <v>558.74</v>
      </c>
      <c r="M939">
        <v>160.58000000000001</v>
      </c>
      <c r="N939" t="s">
        <v>4971</v>
      </c>
      <c r="O939" t="s">
        <v>24</v>
      </c>
      <c r="P939" t="s">
        <v>55</v>
      </c>
      <c r="Q939">
        <v>0.45069444444444445</v>
      </c>
      <c r="R939" t="s">
        <v>49</v>
      </c>
      <c r="S939" t="s">
        <v>4846</v>
      </c>
      <c r="T939" t="s">
        <v>4847</v>
      </c>
      <c r="U939">
        <v>96.72</v>
      </c>
      <c r="V939" t="s">
        <v>5876</v>
      </c>
      <c r="W939" t="s">
        <v>4958</v>
      </c>
      <c r="X939" t="s">
        <v>5485</v>
      </c>
      <c r="Y939" t="s">
        <v>4966</v>
      </c>
      <c r="Z939" t="s">
        <v>4974</v>
      </c>
      <c r="AA939" t="s">
        <v>4962</v>
      </c>
      <c r="AB939">
        <f>YEAR(Sales_Trans_2[[#This Row],[Transaction_Date]])</f>
        <v>2025</v>
      </c>
      <c r="AC939" t="str">
        <f>TEXT(Sales_Trans_2[[#This Row],[Transaction_Date]],"mmm")</f>
        <v>Aug</v>
      </c>
      <c r="AD939">
        <f>MONTH(Sales_Trans_2[[#This Row],[Transaction_Date]])</f>
        <v>8</v>
      </c>
      <c r="AE939" s="19">
        <f>IFERROR(Sales_Trans_2[[#This Row],[Profit]]/Sales_Trans_2[[#This Row],[Sales_Amount]],0)</f>
        <v>0.22323861424678865</v>
      </c>
      <c r="AF939" s="20" t="str">
        <f>IF(Sales_Trans_2[[#This Row],[Discount_Pct]]=0,"0%",
IF(Sales_Trans_2[[#This Row],[Discount_Pct]]&lt;=5,"1-5%",
IF(Sales_Trans_2[[#This Row],[Discount_Pct]]&lt;=10,"6-10%",
IF(Sales_Trans_2[[#This Row],[Discount_Pct]]&lt;=15,"11-15%","&gt;15%"))))</f>
        <v>0%</v>
      </c>
    </row>
    <row r="940" spans="1:32" x14ac:dyDescent="0.25">
      <c r="A940" t="s">
        <v>75</v>
      </c>
      <c r="B940" s="10">
        <v>45893</v>
      </c>
      <c r="C940" t="s">
        <v>76</v>
      </c>
      <c r="D940" t="s">
        <v>77</v>
      </c>
      <c r="E940" t="s">
        <v>78</v>
      </c>
      <c r="F940" t="s">
        <v>79</v>
      </c>
      <c r="G940">
        <v>5</v>
      </c>
      <c r="H940">
        <v>131.03</v>
      </c>
      <c r="I940">
        <v>0</v>
      </c>
      <c r="J940">
        <v>0</v>
      </c>
      <c r="K940">
        <v>753.42</v>
      </c>
      <c r="L940">
        <v>586.35</v>
      </c>
      <c r="M940">
        <v>167.07</v>
      </c>
      <c r="N940" t="s">
        <v>4971</v>
      </c>
      <c r="O940" t="s">
        <v>24</v>
      </c>
      <c r="P940" t="s">
        <v>55</v>
      </c>
      <c r="Q940">
        <v>0.57638888888888884</v>
      </c>
      <c r="R940" t="s">
        <v>27</v>
      </c>
      <c r="S940" t="s">
        <v>4863</v>
      </c>
      <c r="T940" t="s">
        <v>4864</v>
      </c>
      <c r="U940">
        <v>131.03</v>
      </c>
      <c r="V940" t="s">
        <v>5929</v>
      </c>
      <c r="W940" t="s">
        <v>4968</v>
      </c>
      <c r="X940" t="s">
        <v>5359</v>
      </c>
      <c r="Y940" t="s">
        <v>4960</v>
      </c>
      <c r="Z940" t="s">
        <v>5360</v>
      </c>
      <c r="AA940" t="s">
        <v>4962</v>
      </c>
      <c r="AB940">
        <f>YEAR(Sales_Trans_2[[#This Row],[Transaction_Date]])</f>
        <v>2025</v>
      </c>
      <c r="AC940" t="str">
        <f>TEXT(Sales_Trans_2[[#This Row],[Transaction_Date]],"mmm")</f>
        <v>Aug</v>
      </c>
      <c r="AD940">
        <f>MONTH(Sales_Trans_2[[#This Row],[Transaction_Date]])</f>
        <v>8</v>
      </c>
      <c r="AE940" s="19">
        <f>IFERROR(Sales_Trans_2[[#This Row],[Profit]]/Sales_Trans_2[[#This Row],[Sales_Amount]],0)</f>
        <v>0.22174882535637494</v>
      </c>
      <c r="AF940" s="20" t="str">
        <f>IF(Sales_Trans_2[[#This Row],[Discount_Pct]]=0,"0%",
IF(Sales_Trans_2[[#This Row],[Discount_Pct]]&lt;=5,"1-5%",
IF(Sales_Trans_2[[#This Row],[Discount_Pct]]&lt;=10,"6-10%",
IF(Sales_Trans_2[[#This Row],[Discount_Pct]]&lt;=15,"11-15%","&gt;15%"))))</f>
        <v>0%</v>
      </c>
    </row>
    <row r="941" spans="1:32" x14ac:dyDescent="0.25">
      <c r="A941" t="s">
        <v>2782</v>
      </c>
      <c r="B941" s="10">
        <v>45888</v>
      </c>
      <c r="C941" t="s">
        <v>2187</v>
      </c>
      <c r="D941" t="s">
        <v>572</v>
      </c>
      <c r="E941" t="s">
        <v>350</v>
      </c>
      <c r="F941" t="s">
        <v>1259</v>
      </c>
      <c r="G941">
        <v>2</v>
      </c>
      <c r="H941">
        <v>46.76</v>
      </c>
      <c r="I941">
        <v>0</v>
      </c>
      <c r="J941">
        <v>0</v>
      </c>
      <c r="K941">
        <v>93.52</v>
      </c>
      <c r="L941">
        <v>73.3</v>
      </c>
      <c r="M941">
        <v>20.22</v>
      </c>
      <c r="N941" t="s">
        <v>133</v>
      </c>
      <c r="O941" t="s">
        <v>24</v>
      </c>
      <c r="P941" t="s">
        <v>55</v>
      </c>
      <c r="Q941">
        <v>0.64930555555555558</v>
      </c>
      <c r="R941" t="s">
        <v>49</v>
      </c>
      <c r="S941" t="s">
        <v>4934</v>
      </c>
      <c r="T941" t="s">
        <v>4930</v>
      </c>
      <c r="U941">
        <v>46.76</v>
      </c>
      <c r="V941" t="s">
        <v>5039</v>
      </c>
      <c r="W941" t="s">
        <v>4964</v>
      </c>
      <c r="X941" t="s">
        <v>4980</v>
      </c>
      <c r="Y941" t="s">
        <v>4970</v>
      </c>
      <c r="Z941" t="s">
        <v>4981</v>
      </c>
      <c r="AA941" t="s">
        <v>4962</v>
      </c>
      <c r="AB941">
        <f>YEAR(Sales_Trans_2[[#This Row],[Transaction_Date]])</f>
        <v>2025</v>
      </c>
      <c r="AC941" t="str">
        <f>TEXT(Sales_Trans_2[[#This Row],[Transaction_Date]],"mmm")</f>
        <v>Aug</v>
      </c>
      <c r="AD941">
        <f>MONTH(Sales_Trans_2[[#This Row],[Transaction_Date]])</f>
        <v>8</v>
      </c>
      <c r="AE941" s="19">
        <f>IFERROR(Sales_Trans_2[[#This Row],[Profit]]/Sales_Trans_2[[#This Row],[Sales_Amount]],0)</f>
        <v>0.2162104362703165</v>
      </c>
      <c r="AF941" s="20" t="str">
        <f>IF(Sales_Trans_2[[#This Row],[Discount_Pct]]=0,"0%",
IF(Sales_Trans_2[[#This Row],[Discount_Pct]]&lt;=5,"1-5%",
IF(Sales_Trans_2[[#This Row],[Discount_Pct]]&lt;=10,"6-10%",
IF(Sales_Trans_2[[#This Row],[Discount_Pct]]&lt;=15,"11-15%","&gt;15%"))))</f>
        <v>0%</v>
      </c>
    </row>
    <row r="942" spans="1:32" x14ac:dyDescent="0.25">
      <c r="A942" t="s">
        <v>3278</v>
      </c>
      <c r="B942" s="10">
        <v>45888</v>
      </c>
      <c r="C942" t="s">
        <v>1945</v>
      </c>
      <c r="D942" t="s">
        <v>432</v>
      </c>
      <c r="E942" t="s">
        <v>1109</v>
      </c>
      <c r="F942" t="s">
        <v>2027</v>
      </c>
      <c r="G942">
        <v>4</v>
      </c>
      <c r="H942">
        <v>330.3</v>
      </c>
      <c r="I942">
        <v>0</v>
      </c>
      <c r="J942">
        <v>0</v>
      </c>
      <c r="K942">
        <v>1321.2</v>
      </c>
      <c r="L942">
        <v>1005.68</v>
      </c>
      <c r="M942">
        <v>315.52</v>
      </c>
      <c r="N942" t="s">
        <v>68</v>
      </c>
      <c r="O942" t="s">
        <v>24</v>
      </c>
      <c r="P942" t="s">
        <v>55</v>
      </c>
      <c r="Q942">
        <v>0.82777777777777772</v>
      </c>
      <c r="R942" t="s">
        <v>49</v>
      </c>
      <c r="S942" t="s">
        <v>4841</v>
      </c>
      <c r="T942" t="s">
        <v>4828</v>
      </c>
      <c r="U942">
        <v>305.67</v>
      </c>
      <c r="V942" t="s">
        <v>5734</v>
      </c>
      <c r="W942" t="s">
        <v>4958</v>
      </c>
      <c r="X942" t="s">
        <v>5487</v>
      </c>
      <c r="Y942" t="s">
        <v>4960</v>
      </c>
      <c r="Z942" t="s">
        <v>5105</v>
      </c>
      <c r="AA942" t="s">
        <v>4962</v>
      </c>
      <c r="AB942">
        <f>YEAR(Sales_Trans_2[[#This Row],[Transaction_Date]])</f>
        <v>2025</v>
      </c>
      <c r="AC942" t="str">
        <f>TEXT(Sales_Trans_2[[#This Row],[Transaction_Date]],"mmm")</f>
        <v>Aug</v>
      </c>
      <c r="AD942">
        <f>MONTH(Sales_Trans_2[[#This Row],[Transaction_Date]])</f>
        <v>8</v>
      </c>
      <c r="AE942" s="19">
        <f>IFERROR(Sales_Trans_2[[#This Row],[Profit]]/Sales_Trans_2[[#This Row],[Sales_Amount]],0)</f>
        <v>0.23881320012110199</v>
      </c>
      <c r="AF942" s="20" t="str">
        <f>IF(Sales_Trans_2[[#This Row],[Discount_Pct]]=0,"0%",
IF(Sales_Trans_2[[#This Row],[Discount_Pct]]&lt;=5,"1-5%",
IF(Sales_Trans_2[[#This Row],[Discount_Pct]]&lt;=10,"6-10%",
IF(Sales_Trans_2[[#This Row],[Discount_Pct]]&lt;=15,"11-15%","&gt;15%"))))</f>
        <v>0%</v>
      </c>
    </row>
    <row r="943" spans="1:32" x14ac:dyDescent="0.25">
      <c r="A943" t="s">
        <v>2503</v>
      </c>
      <c r="B943" s="10">
        <v>45886</v>
      </c>
      <c r="C943" t="s">
        <v>157</v>
      </c>
      <c r="D943" t="s">
        <v>59</v>
      </c>
      <c r="E943" t="s">
        <v>215</v>
      </c>
      <c r="F943" t="s">
        <v>216</v>
      </c>
      <c r="G943">
        <v>7</v>
      </c>
      <c r="H943">
        <v>381.68</v>
      </c>
      <c r="I943">
        <v>0</v>
      </c>
      <c r="J943">
        <v>0</v>
      </c>
      <c r="K943">
        <v>3072.52</v>
      </c>
      <c r="L943">
        <v>1902.46</v>
      </c>
      <c r="M943">
        <v>1170.06</v>
      </c>
      <c r="N943" t="s">
        <v>68</v>
      </c>
      <c r="O943" t="s">
        <v>24</v>
      </c>
      <c r="P943" t="s">
        <v>55</v>
      </c>
      <c r="Q943">
        <v>0.6166666666666667</v>
      </c>
      <c r="R943" t="s">
        <v>27</v>
      </c>
      <c r="S943" t="s">
        <v>4721</v>
      </c>
      <c r="T943" t="s">
        <v>4703</v>
      </c>
      <c r="U943">
        <v>342.46</v>
      </c>
      <c r="V943" t="s">
        <v>5863</v>
      </c>
      <c r="W943" t="s">
        <v>4958</v>
      </c>
      <c r="X943" t="s">
        <v>5168</v>
      </c>
      <c r="Y943" t="s">
        <v>4966</v>
      </c>
      <c r="Z943" t="s">
        <v>5169</v>
      </c>
      <c r="AA943" t="s">
        <v>4962</v>
      </c>
      <c r="AB943">
        <f>YEAR(Sales_Trans_2[[#This Row],[Transaction_Date]])</f>
        <v>2025</v>
      </c>
      <c r="AC943" t="str">
        <f>TEXT(Sales_Trans_2[[#This Row],[Transaction_Date]],"mmm")</f>
        <v>Aug</v>
      </c>
      <c r="AD943">
        <f>MONTH(Sales_Trans_2[[#This Row],[Transaction_Date]])</f>
        <v>8</v>
      </c>
      <c r="AE943" s="19">
        <f>IFERROR(Sales_Trans_2[[#This Row],[Profit]]/Sales_Trans_2[[#This Row],[Sales_Amount]],0)</f>
        <v>0.38081444547146964</v>
      </c>
      <c r="AF943" s="20" t="str">
        <f>IF(Sales_Trans_2[[#This Row],[Discount_Pct]]=0,"0%",
IF(Sales_Trans_2[[#This Row],[Discount_Pct]]&lt;=5,"1-5%",
IF(Sales_Trans_2[[#This Row],[Discount_Pct]]&lt;=10,"6-10%",
IF(Sales_Trans_2[[#This Row],[Discount_Pct]]&lt;=15,"11-15%","&gt;15%"))))</f>
        <v>0%</v>
      </c>
    </row>
    <row r="944" spans="1:32" x14ac:dyDescent="0.25">
      <c r="A944" t="s">
        <v>2648</v>
      </c>
      <c r="B944" s="10">
        <v>45816</v>
      </c>
      <c r="C944" t="s">
        <v>629</v>
      </c>
      <c r="D944" t="s">
        <v>895</v>
      </c>
      <c r="E944" t="s">
        <v>198</v>
      </c>
      <c r="F944" t="s">
        <v>694</v>
      </c>
      <c r="G944">
        <v>4</v>
      </c>
      <c r="H944">
        <v>470.43</v>
      </c>
      <c r="I944">
        <v>0</v>
      </c>
      <c r="J944">
        <v>0</v>
      </c>
      <c r="K944">
        <v>1881.72</v>
      </c>
      <c r="L944">
        <v>1480.72</v>
      </c>
      <c r="M944">
        <v>401</v>
      </c>
      <c r="N944" t="s">
        <v>40</v>
      </c>
      <c r="O944" t="s">
        <v>24</v>
      </c>
      <c r="P944" t="s">
        <v>55</v>
      </c>
      <c r="Q944">
        <v>0.8305555555555556</v>
      </c>
      <c r="R944" t="s">
        <v>49</v>
      </c>
      <c r="S944" t="s">
        <v>4843</v>
      </c>
      <c r="T944" t="s">
        <v>4828</v>
      </c>
      <c r="U944">
        <v>438.7</v>
      </c>
      <c r="V944" t="s">
        <v>5061</v>
      </c>
      <c r="W944" t="s">
        <v>4958</v>
      </c>
      <c r="X944" t="s">
        <v>5096</v>
      </c>
      <c r="Y944" t="s">
        <v>4960</v>
      </c>
      <c r="Z944" t="s">
        <v>5097</v>
      </c>
      <c r="AA944" t="s">
        <v>4962</v>
      </c>
      <c r="AB944">
        <f>YEAR(Sales_Trans_2[[#This Row],[Transaction_Date]])</f>
        <v>2025</v>
      </c>
      <c r="AC944" t="str">
        <f>TEXT(Sales_Trans_2[[#This Row],[Transaction_Date]],"mmm")</f>
        <v>Jun</v>
      </c>
      <c r="AD944">
        <f>MONTH(Sales_Trans_2[[#This Row],[Transaction_Date]])</f>
        <v>6</v>
      </c>
      <c r="AE944" s="19">
        <f>IFERROR(Sales_Trans_2[[#This Row],[Profit]]/Sales_Trans_2[[#This Row],[Sales_Amount]],0)</f>
        <v>0.21310290585209277</v>
      </c>
      <c r="AF944" s="20" t="str">
        <f>IF(Sales_Trans_2[[#This Row],[Discount_Pct]]=0,"0%",
IF(Sales_Trans_2[[#This Row],[Discount_Pct]]&lt;=5,"1-5%",
IF(Sales_Trans_2[[#This Row],[Discount_Pct]]&lt;=10,"6-10%",
IF(Sales_Trans_2[[#This Row],[Discount_Pct]]&lt;=15,"11-15%","&gt;15%"))))</f>
        <v>0%</v>
      </c>
    </row>
    <row r="945" spans="1:32" x14ac:dyDescent="0.25">
      <c r="A945" t="s">
        <v>4105</v>
      </c>
      <c r="B945" s="10">
        <v>45816</v>
      </c>
      <c r="C945" t="s">
        <v>3747</v>
      </c>
      <c r="D945" t="s">
        <v>759</v>
      </c>
      <c r="E945" t="s">
        <v>303</v>
      </c>
      <c r="F945" t="s">
        <v>1216</v>
      </c>
      <c r="G945">
        <v>7</v>
      </c>
      <c r="H945">
        <v>228.73</v>
      </c>
      <c r="I945">
        <v>0</v>
      </c>
      <c r="J945">
        <v>0</v>
      </c>
      <c r="K945">
        <v>1601.11</v>
      </c>
      <c r="L945">
        <v>1327.83</v>
      </c>
      <c r="M945">
        <v>273.27999999999997</v>
      </c>
      <c r="N945" t="s">
        <v>47</v>
      </c>
      <c r="O945" t="s">
        <v>24</v>
      </c>
      <c r="P945" t="s">
        <v>55</v>
      </c>
      <c r="Q945">
        <v>0.83472222222222225</v>
      </c>
      <c r="R945" t="s">
        <v>49</v>
      </c>
      <c r="S945" t="s">
        <v>4741</v>
      </c>
      <c r="T945" t="s">
        <v>4729</v>
      </c>
      <c r="U945">
        <v>217.85</v>
      </c>
      <c r="V945" t="s">
        <v>5687</v>
      </c>
      <c r="W945" t="s">
        <v>4958</v>
      </c>
      <c r="X945" t="s">
        <v>5369</v>
      </c>
      <c r="Y945" t="s">
        <v>4966</v>
      </c>
      <c r="Z945" t="s">
        <v>5351</v>
      </c>
      <c r="AA945" t="s">
        <v>4962</v>
      </c>
      <c r="AB945">
        <f>YEAR(Sales_Trans_2[[#This Row],[Transaction_Date]])</f>
        <v>2025</v>
      </c>
      <c r="AC945" t="str">
        <f>TEXT(Sales_Trans_2[[#This Row],[Transaction_Date]],"mmm")</f>
        <v>Jun</v>
      </c>
      <c r="AD945">
        <f>MONTH(Sales_Trans_2[[#This Row],[Transaction_Date]])</f>
        <v>6</v>
      </c>
      <c r="AE945" s="19">
        <f>IFERROR(Sales_Trans_2[[#This Row],[Profit]]/Sales_Trans_2[[#This Row],[Sales_Amount]],0)</f>
        <v>0.17068158964718227</v>
      </c>
      <c r="AF945" s="20" t="str">
        <f>IF(Sales_Trans_2[[#This Row],[Discount_Pct]]=0,"0%",
IF(Sales_Trans_2[[#This Row],[Discount_Pct]]&lt;=5,"1-5%",
IF(Sales_Trans_2[[#This Row],[Discount_Pct]]&lt;=10,"6-10%",
IF(Sales_Trans_2[[#This Row],[Discount_Pct]]&lt;=15,"11-15%","&gt;15%"))))</f>
        <v>0%</v>
      </c>
    </row>
    <row r="946" spans="1:32" x14ac:dyDescent="0.25">
      <c r="A946" t="s">
        <v>2287</v>
      </c>
      <c r="B946" s="10">
        <v>45696</v>
      </c>
      <c r="C946" t="s">
        <v>2288</v>
      </c>
      <c r="D946" t="s">
        <v>141</v>
      </c>
      <c r="E946" t="s">
        <v>1180</v>
      </c>
      <c r="F946" t="s">
        <v>1716</v>
      </c>
      <c r="G946">
        <v>2</v>
      </c>
      <c r="H946">
        <v>437.49</v>
      </c>
      <c r="I946">
        <v>0</v>
      </c>
      <c r="J946">
        <v>0</v>
      </c>
      <c r="K946">
        <v>1006.23</v>
      </c>
      <c r="L946">
        <v>530.88</v>
      </c>
      <c r="M946">
        <v>475.35</v>
      </c>
      <c r="N946" t="s">
        <v>68</v>
      </c>
      <c r="O946" t="s">
        <v>24</v>
      </c>
      <c r="P946" t="s">
        <v>55</v>
      </c>
      <c r="Q946">
        <v>0.89027777777777772</v>
      </c>
      <c r="R946" t="s">
        <v>27</v>
      </c>
      <c r="S946" t="s">
        <v>4658</v>
      </c>
      <c r="T946" t="s">
        <v>4636</v>
      </c>
      <c r="U946">
        <v>437.49</v>
      </c>
      <c r="V946" t="s">
        <v>5772</v>
      </c>
      <c r="W946" t="s">
        <v>4968</v>
      </c>
      <c r="X946" t="s">
        <v>5476</v>
      </c>
      <c r="Y946" t="s">
        <v>4966</v>
      </c>
      <c r="Z946" t="s">
        <v>5087</v>
      </c>
      <c r="AA946" t="s">
        <v>4962</v>
      </c>
      <c r="AB946">
        <f>YEAR(Sales_Trans_2[[#This Row],[Transaction_Date]])</f>
        <v>2025</v>
      </c>
      <c r="AC946" t="str">
        <f>TEXT(Sales_Trans_2[[#This Row],[Transaction_Date]],"mmm")</f>
        <v>Feb</v>
      </c>
      <c r="AD946">
        <f>MONTH(Sales_Trans_2[[#This Row],[Transaction_Date]])</f>
        <v>2</v>
      </c>
      <c r="AE946" s="19">
        <f>IFERROR(Sales_Trans_2[[#This Row],[Profit]]/Sales_Trans_2[[#This Row],[Sales_Amount]],0)</f>
        <v>0.47240690498196236</v>
      </c>
      <c r="AF946" s="20" t="str">
        <f>IF(Sales_Trans_2[[#This Row],[Discount_Pct]]=0,"0%",
IF(Sales_Trans_2[[#This Row],[Discount_Pct]]&lt;=5,"1-5%",
IF(Sales_Trans_2[[#This Row],[Discount_Pct]]&lt;=10,"6-10%",
IF(Sales_Trans_2[[#This Row],[Discount_Pct]]&lt;=15,"11-15%","&gt;15%"))))</f>
        <v>0%</v>
      </c>
    </row>
    <row r="947" spans="1:32" x14ac:dyDescent="0.25">
      <c r="A947" t="s">
        <v>4448</v>
      </c>
      <c r="B947" s="10">
        <v>45696</v>
      </c>
      <c r="C947" t="s">
        <v>3023</v>
      </c>
      <c r="D947" t="s">
        <v>124</v>
      </c>
      <c r="E947" t="s">
        <v>704</v>
      </c>
      <c r="F947" t="s">
        <v>182</v>
      </c>
      <c r="G947">
        <v>3</v>
      </c>
      <c r="H947">
        <v>397.22</v>
      </c>
      <c r="I947">
        <v>0</v>
      </c>
      <c r="J947">
        <v>0</v>
      </c>
      <c r="K947">
        <v>1370.41</v>
      </c>
      <c r="L947">
        <v>958.11</v>
      </c>
      <c r="M947">
        <v>412.3</v>
      </c>
      <c r="N947" t="s">
        <v>40</v>
      </c>
      <c r="O947" t="s">
        <v>24</v>
      </c>
      <c r="P947" t="s">
        <v>55</v>
      </c>
      <c r="Q947">
        <v>0.70833333333333337</v>
      </c>
      <c r="R947" t="s">
        <v>27</v>
      </c>
      <c r="S947" t="s">
        <v>4697</v>
      </c>
      <c r="T947" t="s">
        <v>4672</v>
      </c>
      <c r="U947">
        <v>397.22</v>
      </c>
      <c r="V947" t="s">
        <v>5849</v>
      </c>
      <c r="W947" t="s">
        <v>4964</v>
      </c>
      <c r="X947" t="s">
        <v>5615</v>
      </c>
      <c r="Y947" t="s">
        <v>4960</v>
      </c>
      <c r="Z947" t="s">
        <v>4997</v>
      </c>
      <c r="AA947" t="s">
        <v>4962</v>
      </c>
      <c r="AB947">
        <f>YEAR(Sales_Trans_2[[#This Row],[Transaction_Date]])</f>
        <v>2025</v>
      </c>
      <c r="AC947" t="str">
        <f>TEXT(Sales_Trans_2[[#This Row],[Transaction_Date]],"mmm")</f>
        <v>Feb</v>
      </c>
      <c r="AD947">
        <f>MONTH(Sales_Trans_2[[#This Row],[Transaction_Date]])</f>
        <v>2</v>
      </c>
      <c r="AE947" s="19">
        <f>IFERROR(Sales_Trans_2[[#This Row],[Profit]]/Sales_Trans_2[[#This Row],[Sales_Amount]],0)</f>
        <v>0.30085886705438519</v>
      </c>
      <c r="AF947" s="20" t="str">
        <f>IF(Sales_Trans_2[[#This Row],[Discount_Pct]]=0,"0%",
IF(Sales_Trans_2[[#This Row],[Discount_Pct]]&lt;=5,"1-5%",
IF(Sales_Trans_2[[#This Row],[Discount_Pct]]&lt;=10,"6-10%",
IF(Sales_Trans_2[[#This Row],[Discount_Pct]]&lt;=15,"11-15%","&gt;15%"))))</f>
        <v>0%</v>
      </c>
    </row>
    <row r="948" spans="1:32" x14ac:dyDescent="0.25">
      <c r="A948" t="s">
        <v>3491</v>
      </c>
      <c r="B948" s="10">
        <v>45665</v>
      </c>
      <c r="C948" t="s">
        <v>2069</v>
      </c>
      <c r="D948" t="s">
        <v>895</v>
      </c>
      <c r="E948" t="s">
        <v>544</v>
      </c>
      <c r="F948" t="s">
        <v>545</v>
      </c>
      <c r="G948">
        <v>4</v>
      </c>
      <c r="H948">
        <v>438.7</v>
      </c>
      <c r="I948">
        <v>0</v>
      </c>
      <c r="J948">
        <v>0</v>
      </c>
      <c r="K948">
        <v>1754.8</v>
      </c>
      <c r="L948">
        <v>1480.72</v>
      </c>
      <c r="M948">
        <v>274.08</v>
      </c>
      <c r="N948" t="s">
        <v>4971</v>
      </c>
      <c r="O948" t="s">
        <v>24</v>
      </c>
      <c r="P948" t="s">
        <v>55</v>
      </c>
      <c r="Q948">
        <v>0.8881944444444444</v>
      </c>
      <c r="R948" t="s">
        <v>49</v>
      </c>
      <c r="S948" t="s">
        <v>4843</v>
      </c>
      <c r="T948" t="s">
        <v>4828</v>
      </c>
      <c r="U948">
        <v>438.7</v>
      </c>
      <c r="V948" t="s">
        <v>5711</v>
      </c>
      <c r="W948" t="s">
        <v>4968</v>
      </c>
      <c r="X948" t="s">
        <v>5406</v>
      </c>
      <c r="Y948" t="s">
        <v>4960</v>
      </c>
      <c r="Z948" t="s">
        <v>5407</v>
      </c>
      <c r="AA948" t="s">
        <v>4962</v>
      </c>
      <c r="AB948">
        <f>YEAR(Sales_Trans_2[[#This Row],[Transaction_Date]])</f>
        <v>2025</v>
      </c>
      <c r="AC948" t="str">
        <f>TEXT(Sales_Trans_2[[#This Row],[Transaction_Date]],"mmm")</f>
        <v>Jan</v>
      </c>
      <c r="AD948">
        <f>MONTH(Sales_Trans_2[[#This Row],[Transaction_Date]])</f>
        <v>1</v>
      </c>
      <c r="AE948" s="19">
        <f>IFERROR(Sales_Trans_2[[#This Row],[Profit]]/Sales_Trans_2[[#This Row],[Sales_Amount]],0)</f>
        <v>0.15618873945748804</v>
      </c>
      <c r="AF948" s="20" t="str">
        <f>IF(Sales_Trans_2[[#This Row],[Discount_Pct]]=0,"0%",
IF(Sales_Trans_2[[#This Row],[Discount_Pct]]&lt;=5,"1-5%",
IF(Sales_Trans_2[[#This Row],[Discount_Pct]]&lt;=10,"6-10%",
IF(Sales_Trans_2[[#This Row],[Discount_Pct]]&lt;=15,"11-15%","&gt;15%"))))</f>
        <v>0%</v>
      </c>
    </row>
    <row r="949" spans="1:32" x14ac:dyDescent="0.25">
      <c r="A949" t="s">
        <v>3103</v>
      </c>
      <c r="B949" s="10">
        <v>45867</v>
      </c>
      <c r="C949" t="s">
        <v>3104</v>
      </c>
      <c r="D949" t="s">
        <v>566</v>
      </c>
      <c r="E949" t="s">
        <v>1031</v>
      </c>
      <c r="F949" t="s">
        <v>1795</v>
      </c>
      <c r="G949">
        <v>2</v>
      </c>
      <c r="H949">
        <v>328.59</v>
      </c>
      <c r="I949">
        <v>0</v>
      </c>
      <c r="J949">
        <v>0</v>
      </c>
      <c r="K949">
        <v>657.18</v>
      </c>
      <c r="L949">
        <v>510.98</v>
      </c>
      <c r="M949">
        <v>146.19999999999999</v>
      </c>
      <c r="N949" t="s">
        <v>40</v>
      </c>
      <c r="O949" t="s">
        <v>24</v>
      </c>
      <c r="P949" t="s">
        <v>55</v>
      </c>
      <c r="Q949">
        <v>0.72083333333333333</v>
      </c>
      <c r="R949" t="s">
        <v>49</v>
      </c>
      <c r="S949" t="s">
        <v>4767</v>
      </c>
      <c r="T949" t="s">
        <v>4752</v>
      </c>
      <c r="U949">
        <v>328.59</v>
      </c>
      <c r="V949" t="s">
        <v>6005</v>
      </c>
      <c r="W949" t="s">
        <v>4964</v>
      </c>
      <c r="X949" t="s">
        <v>4999</v>
      </c>
      <c r="Y949" t="s">
        <v>4960</v>
      </c>
      <c r="Z949" t="s">
        <v>5000</v>
      </c>
      <c r="AA949" t="s">
        <v>4962</v>
      </c>
      <c r="AB949">
        <f>YEAR(Sales_Trans_2[[#This Row],[Transaction_Date]])</f>
        <v>2025</v>
      </c>
      <c r="AC949" t="str">
        <f>TEXT(Sales_Trans_2[[#This Row],[Transaction_Date]],"mmm")</f>
        <v>Jul</v>
      </c>
      <c r="AD949">
        <f>MONTH(Sales_Trans_2[[#This Row],[Transaction_Date]])</f>
        <v>7</v>
      </c>
      <c r="AE949" s="19">
        <f>IFERROR(Sales_Trans_2[[#This Row],[Profit]]/Sales_Trans_2[[#This Row],[Sales_Amount]],0)</f>
        <v>0.22246568672205483</v>
      </c>
      <c r="AF949" s="20" t="str">
        <f>IF(Sales_Trans_2[[#This Row],[Discount_Pct]]=0,"0%",
IF(Sales_Trans_2[[#This Row],[Discount_Pct]]&lt;=5,"1-5%",
IF(Sales_Trans_2[[#This Row],[Discount_Pct]]&lt;=10,"6-10%",
IF(Sales_Trans_2[[#This Row],[Discount_Pct]]&lt;=15,"11-15%","&gt;15%"))))</f>
        <v>0%</v>
      </c>
    </row>
    <row r="950" spans="1:32" x14ac:dyDescent="0.25">
      <c r="A950" t="s">
        <v>3875</v>
      </c>
      <c r="B950" s="10">
        <v>45864</v>
      </c>
      <c r="C950" t="s">
        <v>1184</v>
      </c>
      <c r="D950" t="s">
        <v>237</v>
      </c>
      <c r="E950" t="s">
        <v>187</v>
      </c>
      <c r="F950" t="s">
        <v>188</v>
      </c>
      <c r="G950">
        <v>6</v>
      </c>
      <c r="H950">
        <v>541.83000000000004</v>
      </c>
      <c r="I950">
        <v>0</v>
      </c>
      <c r="J950">
        <v>0</v>
      </c>
      <c r="K950">
        <v>3738.63</v>
      </c>
      <c r="L950">
        <v>2018.4</v>
      </c>
      <c r="M950">
        <v>1720.23</v>
      </c>
      <c r="N950" t="s">
        <v>4971</v>
      </c>
      <c r="O950" t="s">
        <v>24</v>
      </c>
      <c r="P950" t="s">
        <v>55</v>
      </c>
      <c r="Q950">
        <v>0.87222222222222223</v>
      </c>
      <c r="R950" t="s">
        <v>27</v>
      </c>
      <c r="S950" t="s">
        <v>4670</v>
      </c>
      <c r="T950" t="s">
        <v>4636</v>
      </c>
      <c r="U950">
        <v>541.35</v>
      </c>
      <c r="V950" t="s">
        <v>5443</v>
      </c>
      <c r="W950" t="s">
        <v>4958</v>
      </c>
      <c r="X950" t="s">
        <v>5199</v>
      </c>
      <c r="Y950" t="s">
        <v>4960</v>
      </c>
      <c r="Z950" t="s">
        <v>5200</v>
      </c>
      <c r="AA950" t="s">
        <v>4962</v>
      </c>
      <c r="AB950">
        <f>YEAR(Sales_Trans_2[[#This Row],[Transaction_Date]])</f>
        <v>2025</v>
      </c>
      <c r="AC950" t="str">
        <f>TEXT(Sales_Trans_2[[#This Row],[Transaction_Date]],"mmm")</f>
        <v>Jul</v>
      </c>
      <c r="AD950">
        <f>MONTH(Sales_Trans_2[[#This Row],[Transaction_Date]])</f>
        <v>7</v>
      </c>
      <c r="AE950" s="19">
        <f>IFERROR(Sales_Trans_2[[#This Row],[Profit]]/Sales_Trans_2[[#This Row],[Sales_Amount]],0)</f>
        <v>0.46012309321863892</v>
      </c>
      <c r="AF950" s="20" t="str">
        <f>IF(Sales_Trans_2[[#This Row],[Discount_Pct]]=0,"0%",
IF(Sales_Trans_2[[#This Row],[Discount_Pct]]&lt;=5,"1-5%",
IF(Sales_Trans_2[[#This Row],[Discount_Pct]]&lt;=10,"6-10%",
IF(Sales_Trans_2[[#This Row],[Discount_Pct]]&lt;=15,"11-15%","&gt;15%"))))</f>
        <v>0%</v>
      </c>
    </row>
    <row r="951" spans="1:32" x14ac:dyDescent="0.25">
      <c r="A951" t="s">
        <v>3917</v>
      </c>
      <c r="B951" s="10">
        <v>45864</v>
      </c>
      <c r="C951" t="s">
        <v>1188</v>
      </c>
      <c r="D951" t="s">
        <v>503</v>
      </c>
      <c r="E951" t="s">
        <v>957</v>
      </c>
      <c r="F951" t="s">
        <v>958</v>
      </c>
      <c r="G951">
        <v>4</v>
      </c>
      <c r="H951">
        <v>548.55999999999995</v>
      </c>
      <c r="I951">
        <v>0</v>
      </c>
      <c r="J951">
        <v>0</v>
      </c>
      <c r="K951">
        <v>2523.38</v>
      </c>
      <c r="L951">
        <v>1559.2</v>
      </c>
      <c r="M951">
        <v>964.18</v>
      </c>
      <c r="N951" t="s">
        <v>40</v>
      </c>
      <c r="O951" t="s">
        <v>24</v>
      </c>
      <c r="P951" t="s">
        <v>55</v>
      </c>
      <c r="Q951">
        <v>0.6118055555555556</v>
      </c>
      <c r="R951" t="s">
        <v>27</v>
      </c>
      <c r="S951" t="s">
        <v>4727</v>
      </c>
      <c r="T951" t="s">
        <v>4703</v>
      </c>
      <c r="U951">
        <v>503.36</v>
      </c>
      <c r="V951" t="s">
        <v>5202</v>
      </c>
      <c r="W951" t="s">
        <v>4958</v>
      </c>
      <c r="X951" t="s">
        <v>5614</v>
      </c>
      <c r="Y951" t="s">
        <v>4960</v>
      </c>
      <c r="Z951" t="s">
        <v>5280</v>
      </c>
      <c r="AA951" t="s">
        <v>4962</v>
      </c>
      <c r="AB951">
        <f>YEAR(Sales_Trans_2[[#This Row],[Transaction_Date]])</f>
        <v>2025</v>
      </c>
      <c r="AC951" t="str">
        <f>TEXT(Sales_Trans_2[[#This Row],[Transaction_Date]],"mmm")</f>
        <v>Jul</v>
      </c>
      <c r="AD951">
        <f>MONTH(Sales_Trans_2[[#This Row],[Transaction_Date]])</f>
        <v>7</v>
      </c>
      <c r="AE951" s="19">
        <f>IFERROR(Sales_Trans_2[[#This Row],[Profit]]/Sales_Trans_2[[#This Row],[Sales_Amount]],0)</f>
        <v>0.38209861376407828</v>
      </c>
      <c r="AF951" s="20" t="str">
        <f>IF(Sales_Trans_2[[#This Row],[Discount_Pct]]=0,"0%",
IF(Sales_Trans_2[[#This Row],[Discount_Pct]]&lt;=5,"1-5%",
IF(Sales_Trans_2[[#This Row],[Discount_Pct]]&lt;=10,"6-10%",
IF(Sales_Trans_2[[#This Row],[Discount_Pct]]&lt;=15,"11-15%","&gt;15%"))))</f>
        <v>0%</v>
      </c>
    </row>
    <row r="952" spans="1:32" x14ac:dyDescent="0.25">
      <c r="A952" t="s">
        <v>1604</v>
      </c>
      <c r="B952" s="10">
        <v>45857</v>
      </c>
      <c r="C952" t="s">
        <v>1605</v>
      </c>
      <c r="D952" t="s">
        <v>905</v>
      </c>
      <c r="E952" t="s">
        <v>187</v>
      </c>
      <c r="F952" t="s">
        <v>188</v>
      </c>
      <c r="G952">
        <v>1</v>
      </c>
      <c r="H952">
        <v>464.41</v>
      </c>
      <c r="I952">
        <v>0</v>
      </c>
      <c r="J952">
        <v>0</v>
      </c>
      <c r="K952">
        <v>534.07000000000005</v>
      </c>
      <c r="L952">
        <v>397.69</v>
      </c>
      <c r="M952">
        <v>136.38</v>
      </c>
      <c r="N952" t="s">
        <v>4971</v>
      </c>
      <c r="O952" t="s">
        <v>24</v>
      </c>
      <c r="P952" t="s">
        <v>55</v>
      </c>
      <c r="Q952">
        <v>0.64861111111111114</v>
      </c>
      <c r="R952" t="s">
        <v>27</v>
      </c>
      <c r="S952" t="s">
        <v>4686</v>
      </c>
      <c r="T952" t="s">
        <v>4672</v>
      </c>
      <c r="U952">
        <v>464.41</v>
      </c>
      <c r="V952" t="s">
        <v>5282</v>
      </c>
      <c r="W952" t="s">
        <v>4968</v>
      </c>
      <c r="X952" t="s">
        <v>5199</v>
      </c>
      <c r="Y952" t="s">
        <v>4960</v>
      </c>
      <c r="Z952" t="s">
        <v>5200</v>
      </c>
      <c r="AA952" t="s">
        <v>4962</v>
      </c>
      <c r="AB952">
        <f>YEAR(Sales_Trans_2[[#This Row],[Transaction_Date]])</f>
        <v>2025</v>
      </c>
      <c r="AC952" t="str">
        <f>TEXT(Sales_Trans_2[[#This Row],[Transaction_Date]],"mmm")</f>
        <v>Jul</v>
      </c>
      <c r="AD952">
        <f>MONTH(Sales_Trans_2[[#This Row],[Transaction_Date]])</f>
        <v>7</v>
      </c>
      <c r="AE952" s="19">
        <f>IFERROR(Sales_Trans_2[[#This Row],[Profit]]/Sales_Trans_2[[#This Row],[Sales_Amount]],0)</f>
        <v>0.25535978429793843</v>
      </c>
      <c r="AF952" s="20" t="str">
        <f>IF(Sales_Trans_2[[#This Row],[Discount_Pct]]=0,"0%",
IF(Sales_Trans_2[[#This Row],[Discount_Pct]]&lt;=5,"1-5%",
IF(Sales_Trans_2[[#This Row],[Discount_Pct]]&lt;=10,"6-10%",
IF(Sales_Trans_2[[#This Row],[Discount_Pct]]&lt;=15,"11-15%","&gt;15%"))))</f>
        <v>0%</v>
      </c>
    </row>
    <row r="953" spans="1:32" x14ac:dyDescent="0.25">
      <c r="A953" t="s">
        <v>2943</v>
      </c>
      <c r="B953" s="10">
        <v>45857</v>
      </c>
      <c r="C953" t="s">
        <v>2944</v>
      </c>
      <c r="D953" t="s">
        <v>1490</v>
      </c>
      <c r="E953" t="s">
        <v>114</v>
      </c>
      <c r="F953" t="s">
        <v>115</v>
      </c>
      <c r="G953">
        <v>1</v>
      </c>
      <c r="H953">
        <v>102.51</v>
      </c>
      <c r="I953">
        <v>0</v>
      </c>
      <c r="J953">
        <v>0</v>
      </c>
      <c r="K953">
        <v>117.89</v>
      </c>
      <c r="L953">
        <v>88.72</v>
      </c>
      <c r="M953">
        <v>29.17</v>
      </c>
      <c r="N953" t="s">
        <v>68</v>
      </c>
      <c r="O953" t="s">
        <v>24</v>
      </c>
      <c r="P953" t="s">
        <v>55</v>
      </c>
      <c r="Q953">
        <v>0.57013888888888886</v>
      </c>
      <c r="R953" t="s">
        <v>27</v>
      </c>
      <c r="S953" t="s">
        <v>4899</v>
      </c>
      <c r="T953" t="s">
        <v>4887</v>
      </c>
      <c r="U953">
        <v>102.51</v>
      </c>
      <c r="V953" t="s">
        <v>5161</v>
      </c>
      <c r="W953" t="s">
        <v>4968</v>
      </c>
      <c r="X953" t="s">
        <v>5523</v>
      </c>
      <c r="Y953" t="s">
        <v>4966</v>
      </c>
      <c r="Z953" t="s">
        <v>5524</v>
      </c>
      <c r="AA953" t="s">
        <v>4962</v>
      </c>
      <c r="AB953">
        <f>YEAR(Sales_Trans_2[[#This Row],[Transaction_Date]])</f>
        <v>2025</v>
      </c>
      <c r="AC953" t="str">
        <f>TEXT(Sales_Trans_2[[#This Row],[Transaction_Date]],"mmm")</f>
        <v>Jul</v>
      </c>
      <c r="AD953">
        <f>MONTH(Sales_Trans_2[[#This Row],[Transaction_Date]])</f>
        <v>7</v>
      </c>
      <c r="AE953" s="19">
        <f>IFERROR(Sales_Trans_2[[#This Row],[Profit]]/Sales_Trans_2[[#This Row],[Sales_Amount]],0)</f>
        <v>0.24743404868945629</v>
      </c>
      <c r="AF953" s="20" t="str">
        <f>IF(Sales_Trans_2[[#This Row],[Discount_Pct]]=0,"0%",
IF(Sales_Trans_2[[#This Row],[Discount_Pct]]&lt;=5,"1-5%",
IF(Sales_Trans_2[[#This Row],[Discount_Pct]]&lt;=10,"6-10%",
IF(Sales_Trans_2[[#This Row],[Discount_Pct]]&lt;=15,"11-15%","&gt;15%"))))</f>
        <v>0%</v>
      </c>
    </row>
    <row r="954" spans="1:32" x14ac:dyDescent="0.25">
      <c r="A954" t="s">
        <v>3645</v>
      </c>
      <c r="B954" s="10">
        <v>45851</v>
      </c>
      <c r="C954" t="s">
        <v>340</v>
      </c>
      <c r="D954" t="s">
        <v>622</v>
      </c>
      <c r="E954" t="s">
        <v>153</v>
      </c>
      <c r="F954" t="s">
        <v>154</v>
      </c>
      <c r="G954">
        <v>3</v>
      </c>
      <c r="H954">
        <v>327.08</v>
      </c>
      <c r="I954">
        <v>0</v>
      </c>
      <c r="J954">
        <v>0</v>
      </c>
      <c r="K954">
        <v>1128.43</v>
      </c>
      <c r="L954">
        <v>823.83</v>
      </c>
      <c r="M954">
        <v>304.60000000000002</v>
      </c>
      <c r="N954" t="s">
        <v>23</v>
      </c>
      <c r="O954" t="s">
        <v>24</v>
      </c>
      <c r="P954" t="s">
        <v>55</v>
      </c>
      <c r="Q954">
        <v>0.60833333333333328</v>
      </c>
      <c r="R954" t="s">
        <v>27</v>
      </c>
      <c r="S954" t="s">
        <v>4836</v>
      </c>
      <c r="T954" t="s">
        <v>4828</v>
      </c>
      <c r="U954">
        <v>327.08</v>
      </c>
      <c r="V954" t="s">
        <v>5014</v>
      </c>
      <c r="W954" t="s">
        <v>4964</v>
      </c>
      <c r="X954" t="s">
        <v>4965</v>
      </c>
      <c r="Y954" t="s">
        <v>4966</v>
      </c>
      <c r="Z954" t="s">
        <v>5126</v>
      </c>
      <c r="AA954" t="s">
        <v>4962</v>
      </c>
      <c r="AB954">
        <f>YEAR(Sales_Trans_2[[#This Row],[Transaction_Date]])</f>
        <v>2025</v>
      </c>
      <c r="AC954" t="str">
        <f>TEXT(Sales_Trans_2[[#This Row],[Transaction_Date]],"mmm")</f>
        <v>Jul</v>
      </c>
      <c r="AD954">
        <f>MONTH(Sales_Trans_2[[#This Row],[Transaction_Date]])</f>
        <v>7</v>
      </c>
      <c r="AE954" s="19">
        <f>IFERROR(Sales_Trans_2[[#This Row],[Profit]]/Sales_Trans_2[[#This Row],[Sales_Amount]],0)</f>
        <v>0.26993256116905789</v>
      </c>
      <c r="AF954" s="20" t="str">
        <f>IF(Sales_Trans_2[[#This Row],[Discount_Pct]]=0,"0%",
IF(Sales_Trans_2[[#This Row],[Discount_Pct]]&lt;=5,"1-5%",
IF(Sales_Trans_2[[#This Row],[Discount_Pct]]&lt;=10,"6-10%",
IF(Sales_Trans_2[[#This Row],[Discount_Pct]]&lt;=15,"11-15%","&gt;15%"))))</f>
        <v>0%</v>
      </c>
    </row>
    <row r="955" spans="1:32" x14ac:dyDescent="0.25">
      <c r="A955" t="s">
        <v>2174</v>
      </c>
      <c r="B955" s="10">
        <v>45876</v>
      </c>
      <c r="C955" t="s">
        <v>1422</v>
      </c>
      <c r="D955" t="s">
        <v>1112</v>
      </c>
      <c r="E955" t="s">
        <v>390</v>
      </c>
      <c r="F955" t="s">
        <v>821</v>
      </c>
      <c r="G955">
        <v>3</v>
      </c>
      <c r="H955">
        <v>360.52</v>
      </c>
      <c r="I955">
        <v>0</v>
      </c>
      <c r="J955">
        <v>0</v>
      </c>
      <c r="K955">
        <v>1081.56</v>
      </c>
      <c r="L955">
        <v>973.44</v>
      </c>
      <c r="M955">
        <v>108.12</v>
      </c>
      <c r="N955" t="s">
        <v>40</v>
      </c>
      <c r="O955" t="s">
        <v>24</v>
      </c>
      <c r="P955" t="s">
        <v>55</v>
      </c>
      <c r="Q955">
        <v>0.4</v>
      </c>
      <c r="R955" t="s">
        <v>49</v>
      </c>
      <c r="S955" t="s">
        <v>4904</v>
      </c>
      <c r="T955" t="s">
        <v>4887</v>
      </c>
      <c r="U955">
        <v>360.52</v>
      </c>
      <c r="V955" t="s">
        <v>5886</v>
      </c>
      <c r="W955" t="s">
        <v>4964</v>
      </c>
      <c r="X955" t="s">
        <v>5322</v>
      </c>
      <c r="Y955" t="s">
        <v>5007</v>
      </c>
      <c r="Z955" t="s">
        <v>5323</v>
      </c>
      <c r="AA955" t="s">
        <v>4962</v>
      </c>
      <c r="AB955">
        <f>YEAR(Sales_Trans_2[[#This Row],[Transaction_Date]])</f>
        <v>2025</v>
      </c>
      <c r="AC955" t="str">
        <f>TEXT(Sales_Trans_2[[#This Row],[Transaction_Date]],"mmm")</f>
        <v>Aug</v>
      </c>
      <c r="AD955">
        <f>MONTH(Sales_Trans_2[[#This Row],[Transaction_Date]])</f>
        <v>8</v>
      </c>
      <c r="AE955" s="19">
        <f>IFERROR(Sales_Trans_2[[#This Row],[Profit]]/Sales_Trans_2[[#This Row],[Sales_Amount]],0)</f>
        <v>9.9966714745367807E-2</v>
      </c>
      <c r="AF955" s="20" t="str">
        <f>IF(Sales_Trans_2[[#This Row],[Discount_Pct]]=0,"0%",
IF(Sales_Trans_2[[#This Row],[Discount_Pct]]&lt;=5,"1-5%",
IF(Sales_Trans_2[[#This Row],[Discount_Pct]]&lt;=10,"6-10%",
IF(Sales_Trans_2[[#This Row],[Discount_Pct]]&lt;=15,"11-15%","&gt;15%"))))</f>
        <v>0%</v>
      </c>
    </row>
    <row r="956" spans="1:32" x14ac:dyDescent="0.25">
      <c r="A956" t="s">
        <v>934</v>
      </c>
      <c r="B956" s="10">
        <v>45836</v>
      </c>
      <c r="C956" t="s">
        <v>935</v>
      </c>
      <c r="D956" t="s">
        <v>237</v>
      </c>
      <c r="E956" t="s">
        <v>380</v>
      </c>
      <c r="F956" t="s">
        <v>936</v>
      </c>
      <c r="G956">
        <v>5</v>
      </c>
      <c r="H956">
        <v>541.35</v>
      </c>
      <c r="I956">
        <v>0</v>
      </c>
      <c r="J956">
        <v>0</v>
      </c>
      <c r="K956">
        <v>3112.76</v>
      </c>
      <c r="L956">
        <v>1682</v>
      </c>
      <c r="M956">
        <v>1430.76</v>
      </c>
      <c r="N956" t="s">
        <v>4971</v>
      </c>
      <c r="O956" t="s">
        <v>24</v>
      </c>
      <c r="P956" t="s">
        <v>55</v>
      </c>
      <c r="Q956">
        <v>0.71666666666666667</v>
      </c>
      <c r="R956" t="s">
        <v>27</v>
      </c>
      <c r="S956" t="s">
        <v>4670</v>
      </c>
      <c r="T956" t="s">
        <v>4636</v>
      </c>
      <c r="U956">
        <v>541.35</v>
      </c>
      <c r="V956" t="s">
        <v>5261</v>
      </c>
      <c r="W956" t="s">
        <v>4968</v>
      </c>
      <c r="X956" t="s">
        <v>5366</v>
      </c>
      <c r="Y956" t="s">
        <v>5018</v>
      </c>
      <c r="Z956" t="s">
        <v>5076</v>
      </c>
      <c r="AA956" t="s">
        <v>4962</v>
      </c>
      <c r="AB956">
        <f>YEAR(Sales_Trans_2[[#This Row],[Transaction_Date]])</f>
        <v>2025</v>
      </c>
      <c r="AC956" t="str">
        <f>TEXT(Sales_Trans_2[[#This Row],[Transaction_Date]],"mmm")</f>
        <v>Jun</v>
      </c>
      <c r="AD956">
        <f>MONTH(Sales_Trans_2[[#This Row],[Transaction_Date]])</f>
        <v>6</v>
      </c>
      <c r="AE956" s="19">
        <f>IFERROR(Sales_Trans_2[[#This Row],[Profit]]/Sales_Trans_2[[#This Row],[Sales_Amount]],0)</f>
        <v>0.4596435317852966</v>
      </c>
      <c r="AF956" s="20" t="str">
        <f>IF(Sales_Trans_2[[#This Row],[Discount_Pct]]=0,"0%",
IF(Sales_Trans_2[[#This Row],[Discount_Pct]]&lt;=5,"1-5%",
IF(Sales_Trans_2[[#This Row],[Discount_Pct]]&lt;=10,"6-10%",
IF(Sales_Trans_2[[#This Row],[Discount_Pct]]&lt;=15,"11-15%","&gt;15%"))))</f>
        <v>0%</v>
      </c>
    </row>
    <row r="957" spans="1:32" x14ac:dyDescent="0.25">
      <c r="A957" t="s">
        <v>1679</v>
      </c>
      <c r="B957" s="10">
        <v>45832</v>
      </c>
      <c r="C957" t="s">
        <v>1297</v>
      </c>
      <c r="D957" t="s">
        <v>220</v>
      </c>
      <c r="E957" t="s">
        <v>634</v>
      </c>
      <c r="F957" t="s">
        <v>635</v>
      </c>
      <c r="G957">
        <v>4</v>
      </c>
      <c r="H957">
        <v>332.74</v>
      </c>
      <c r="I957">
        <v>0</v>
      </c>
      <c r="J957">
        <v>0</v>
      </c>
      <c r="K957">
        <v>1330.96</v>
      </c>
      <c r="L957">
        <v>821.08</v>
      </c>
      <c r="M957">
        <v>509.88</v>
      </c>
      <c r="N957" t="s">
        <v>23</v>
      </c>
      <c r="O957" t="s">
        <v>24</v>
      </c>
      <c r="P957" t="s">
        <v>55</v>
      </c>
      <c r="Q957">
        <v>0.37638888888888888</v>
      </c>
      <c r="R957" t="s">
        <v>49</v>
      </c>
      <c r="S957" t="s">
        <v>4653</v>
      </c>
      <c r="T957" t="s">
        <v>4636</v>
      </c>
      <c r="U957">
        <v>332.74</v>
      </c>
      <c r="V957" t="s">
        <v>5095</v>
      </c>
      <c r="W957" t="s">
        <v>4964</v>
      </c>
      <c r="X957" t="s">
        <v>5616</v>
      </c>
      <c r="Y957" t="s">
        <v>5011</v>
      </c>
      <c r="Z957" t="s">
        <v>4995</v>
      </c>
      <c r="AA957" t="s">
        <v>4962</v>
      </c>
      <c r="AB957">
        <f>YEAR(Sales_Trans_2[[#This Row],[Transaction_Date]])</f>
        <v>2025</v>
      </c>
      <c r="AC957" t="str">
        <f>TEXT(Sales_Trans_2[[#This Row],[Transaction_Date]],"mmm")</f>
        <v>Jun</v>
      </c>
      <c r="AD957">
        <f>MONTH(Sales_Trans_2[[#This Row],[Transaction_Date]])</f>
        <v>6</v>
      </c>
      <c r="AE957" s="19">
        <f>IFERROR(Sales_Trans_2[[#This Row],[Profit]]/Sales_Trans_2[[#This Row],[Sales_Amount]],0)</f>
        <v>0.38309190358838729</v>
      </c>
      <c r="AF957" s="20" t="str">
        <f>IF(Sales_Trans_2[[#This Row],[Discount_Pct]]=0,"0%",
IF(Sales_Trans_2[[#This Row],[Discount_Pct]]&lt;=5,"1-5%",
IF(Sales_Trans_2[[#This Row],[Discount_Pct]]&lt;=10,"6-10%",
IF(Sales_Trans_2[[#This Row],[Discount_Pct]]&lt;=15,"11-15%","&gt;15%"))))</f>
        <v>0%</v>
      </c>
    </row>
    <row r="958" spans="1:32" x14ac:dyDescent="0.25">
      <c r="A958" t="s">
        <v>2650</v>
      </c>
      <c r="B958" s="10">
        <v>45822</v>
      </c>
      <c r="C958" t="s">
        <v>2651</v>
      </c>
      <c r="D958" t="s">
        <v>176</v>
      </c>
      <c r="E958" t="s">
        <v>1233</v>
      </c>
      <c r="F958" t="s">
        <v>929</v>
      </c>
      <c r="G958">
        <v>2</v>
      </c>
      <c r="H958">
        <v>355.64</v>
      </c>
      <c r="I958">
        <v>0</v>
      </c>
      <c r="J958">
        <v>0</v>
      </c>
      <c r="K958">
        <v>817.97</v>
      </c>
      <c r="L958">
        <v>606.82000000000005</v>
      </c>
      <c r="M958">
        <v>211.15</v>
      </c>
      <c r="N958" t="s">
        <v>133</v>
      </c>
      <c r="O958" t="s">
        <v>24</v>
      </c>
      <c r="P958" t="s">
        <v>55</v>
      </c>
      <c r="Q958">
        <v>0.58819444444444446</v>
      </c>
      <c r="R958" t="s">
        <v>27</v>
      </c>
      <c r="S958" t="s">
        <v>4860</v>
      </c>
      <c r="T958" t="s">
        <v>4847</v>
      </c>
      <c r="U958">
        <v>355.64</v>
      </c>
      <c r="V958" t="s">
        <v>5609</v>
      </c>
      <c r="W958" t="s">
        <v>4968</v>
      </c>
      <c r="X958" t="s">
        <v>5289</v>
      </c>
      <c r="Y958" t="s">
        <v>4970</v>
      </c>
      <c r="Z958" t="s">
        <v>5290</v>
      </c>
      <c r="AA958" t="s">
        <v>4962</v>
      </c>
      <c r="AB958">
        <f>YEAR(Sales_Trans_2[[#This Row],[Transaction_Date]])</f>
        <v>2025</v>
      </c>
      <c r="AC958" t="str">
        <f>TEXT(Sales_Trans_2[[#This Row],[Transaction_Date]],"mmm")</f>
        <v>Jun</v>
      </c>
      <c r="AD958">
        <f>MONTH(Sales_Trans_2[[#This Row],[Transaction_Date]])</f>
        <v>6</v>
      </c>
      <c r="AE958" s="19">
        <f>IFERROR(Sales_Trans_2[[#This Row],[Profit]]/Sales_Trans_2[[#This Row],[Sales_Amount]],0)</f>
        <v>0.25813905155445799</v>
      </c>
      <c r="AF958" s="20" t="str">
        <f>IF(Sales_Trans_2[[#This Row],[Discount_Pct]]=0,"0%",
IF(Sales_Trans_2[[#This Row],[Discount_Pct]]&lt;=5,"1-5%",
IF(Sales_Trans_2[[#This Row],[Discount_Pct]]&lt;=10,"6-10%",
IF(Sales_Trans_2[[#This Row],[Discount_Pct]]&lt;=15,"11-15%","&gt;15%"))))</f>
        <v>0%</v>
      </c>
    </row>
    <row r="959" spans="1:32" x14ac:dyDescent="0.25">
      <c r="A959" t="s">
        <v>2717</v>
      </c>
      <c r="B959" s="10">
        <v>45844</v>
      </c>
      <c r="C959" t="s">
        <v>152</v>
      </c>
      <c r="D959" t="s">
        <v>237</v>
      </c>
      <c r="E959" t="s">
        <v>120</v>
      </c>
      <c r="F959" t="s">
        <v>1598</v>
      </c>
      <c r="G959">
        <v>4</v>
      </c>
      <c r="H959">
        <v>605.22</v>
      </c>
      <c r="I959">
        <v>0</v>
      </c>
      <c r="J959">
        <v>0</v>
      </c>
      <c r="K959">
        <v>2784.01</v>
      </c>
      <c r="L959">
        <v>1345.6</v>
      </c>
      <c r="M959">
        <v>1438.41</v>
      </c>
      <c r="N959" t="s">
        <v>40</v>
      </c>
      <c r="O959" t="s">
        <v>24</v>
      </c>
      <c r="P959" t="s">
        <v>55</v>
      </c>
      <c r="Q959">
        <v>0.5541666666666667</v>
      </c>
      <c r="R959" t="s">
        <v>27</v>
      </c>
      <c r="S959" t="s">
        <v>4670</v>
      </c>
      <c r="T959" t="s">
        <v>4636</v>
      </c>
      <c r="U959">
        <v>541.35</v>
      </c>
      <c r="V959" t="s">
        <v>5127</v>
      </c>
      <c r="W959" t="s">
        <v>4958</v>
      </c>
      <c r="X959" t="s">
        <v>5255</v>
      </c>
      <c r="Y959" t="s">
        <v>5011</v>
      </c>
      <c r="Z959" t="s">
        <v>5207</v>
      </c>
      <c r="AA959" t="s">
        <v>4962</v>
      </c>
      <c r="AB959">
        <f>YEAR(Sales_Trans_2[[#This Row],[Transaction_Date]])</f>
        <v>2025</v>
      </c>
      <c r="AC959" t="str">
        <f>TEXT(Sales_Trans_2[[#This Row],[Transaction_Date]],"mmm")</f>
        <v>Jul</v>
      </c>
      <c r="AD959">
        <f>MONTH(Sales_Trans_2[[#This Row],[Transaction_Date]])</f>
        <v>7</v>
      </c>
      <c r="AE959" s="19">
        <f>IFERROR(Sales_Trans_2[[#This Row],[Profit]]/Sales_Trans_2[[#This Row],[Sales_Amount]],0)</f>
        <v>0.5166684027715418</v>
      </c>
      <c r="AF959" s="20" t="str">
        <f>IF(Sales_Trans_2[[#This Row],[Discount_Pct]]=0,"0%",
IF(Sales_Trans_2[[#This Row],[Discount_Pct]]&lt;=5,"1-5%",
IF(Sales_Trans_2[[#This Row],[Discount_Pct]]&lt;=10,"6-10%",
IF(Sales_Trans_2[[#This Row],[Discount_Pct]]&lt;=15,"11-15%","&gt;15%"))))</f>
        <v>0%</v>
      </c>
    </row>
    <row r="960" spans="1:32" x14ac:dyDescent="0.25">
      <c r="A960" t="s">
        <v>1740</v>
      </c>
      <c r="B960" s="10">
        <v>45753</v>
      </c>
      <c r="C960" t="s">
        <v>1741</v>
      </c>
      <c r="D960" t="s">
        <v>107</v>
      </c>
      <c r="E960" t="s">
        <v>343</v>
      </c>
      <c r="F960" t="s">
        <v>344</v>
      </c>
      <c r="G960">
        <v>6</v>
      </c>
      <c r="H960">
        <v>66.930000000000007</v>
      </c>
      <c r="I960">
        <v>0</v>
      </c>
      <c r="J960">
        <v>0</v>
      </c>
      <c r="K960">
        <v>401.58</v>
      </c>
      <c r="L960">
        <v>288.89999999999998</v>
      </c>
      <c r="M960">
        <v>112.68</v>
      </c>
      <c r="N960" t="s">
        <v>40</v>
      </c>
      <c r="O960" t="s">
        <v>24</v>
      </c>
      <c r="P960" t="s">
        <v>55</v>
      </c>
      <c r="Q960">
        <v>0.39791666666666664</v>
      </c>
      <c r="R960" t="s">
        <v>49</v>
      </c>
      <c r="S960" t="s">
        <v>4683</v>
      </c>
      <c r="T960" t="s">
        <v>4672</v>
      </c>
      <c r="U960">
        <v>59.92</v>
      </c>
      <c r="V960" t="s">
        <v>5494</v>
      </c>
      <c r="W960" t="s">
        <v>4958</v>
      </c>
      <c r="X960" t="s">
        <v>5445</v>
      </c>
      <c r="Y960" t="s">
        <v>4977</v>
      </c>
      <c r="Z960" t="s">
        <v>5446</v>
      </c>
      <c r="AA960" t="s">
        <v>4962</v>
      </c>
      <c r="AB960">
        <f>YEAR(Sales_Trans_2[[#This Row],[Transaction_Date]])</f>
        <v>2025</v>
      </c>
      <c r="AC960" t="str">
        <f>TEXT(Sales_Trans_2[[#This Row],[Transaction_Date]],"mmm")</f>
        <v>Apr</v>
      </c>
      <c r="AD960">
        <f>MONTH(Sales_Trans_2[[#This Row],[Transaction_Date]])</f>
        <v>4</v>
      </c>
      <c r="AE960" s="19">
        <f>IFERROR(Sales_Trans_2[[#This Row],[Profit]]/Sales_Trans_2[[#This Row],[Sales_Amount]],0)</f>
        <v>0.2805916629314209</v>
      </c>
      <c r="AF960" s="20" t="str">
        <f>IF(Sales_Trans_2[[#This Row],[Discount_Pct]]=0,"0%",
IF(Sales_Trans_2[[#This Row],[Discount_Pct]]&lt;=5,"1-5%",
IF(Sales_Trans_2[[#This Row],[Discount_Pct]]&lt;=10,"6-10%",
IF(Sales_Trans_2[[#This Row],[Discount_Pct]]&lt;=15,"11-15%","&gt;15%"))))</f>
        <v>0%</v>
      </c>
    </row>
    <row r="961" spans="1:32" x14ac:dyDescent="0.25">
      <c r="A961" t="s">
        <v>3630</v>
      </c>
      <c r="B961" s="10">
        <v>45753</v>
      </c>
      <c r="C961" t="s">
        <v>383</v>
      </c>
      <c r="D961" t="s">
        <v>326</v>
      </c>
      <c r="E961" t="s">
        <v>21</v>
      </c>
      <c r="F961" t="s">
        <v>381</v>
      </c>
      <c r="G961">
        <v>4</v>
      </c>
      <c r="H961">
        <v>449.39</v>
      </c>
      <c r="I961">
        <v>0</v>
      </c>
      <c r="J961">
        <v>0</v>
      </c>
      <c r="K961">
        <v>1797.56</v>
      </c>
      <c r="L961">
        <v>1363.6</v>
      </c>
      <c r="M961">
        <v>433.96</v>
      </c>
      <c r="N961" t="s">
        <v>68</v>
      </c>
      <c r="O961" t="s">
        <v>24</v>
      </c>
      <c r="P961" t="s">
        <v>55</v>
      </c>
      <c r="Q961">
        <v>0.68611111111111112</v>
      </c>
      <c r="R961" t="s">
        <v>49</v>
      </c>
      <c r="S961" t="s">
        <v>4859</v>
      </c>
      <c r="T961" t="s">
        <v>4847</v>
      </c>
      <c r="U961">
        <v>400.33</v>
      </c>
      <c r="V961" t="s">
        <v>5512</v>
      </c>
      <c r="W961" t="s">
        <v>4958</v>
      </c>
      <c r="X961" t="s">
        <v>5075</v>
      </c>
      <c r="Y961" t="s">
        <v>4960</v>
      </c>
      <c r="Z961" t="s">
        <v>5133</v>
      </c>
      <c r="AA961" t="s">
        <v>4962</v>
      </c>
      <c r="AB961">
        <f>YEAR(Sales_Trans_2[[#This Row],[Transaction_Date]])</f>
        <v>2025</v>
      </c>
      <c r="AC961" t="str">
        <f>TEXT(Sales_Trans_2[[#This Row],[Transaction_Date]],"mmm")</f>
        <v>Apr</v>
      </c>
      <c r="AD961">
        <f>MONTH(Sales_Trans_2[[#This Row],[Transaction_Date]])</f>
        <v>4</v>
      </c>
      <c r="AE961" s="19">
        <f>IFERROR(Sales_Trans_2[[#This Row],[Profit]]/Sales_Trans_2[[#This Row],[Sales_Amount]],0)</f>
        <v>0.24141614188121677</v>
      </c>
      <c r="AF961" s="20" t="str">
        <f>IF(Sales_Trans_2[[#This Row],[Discount_Pct]]=0,"0%",
IF(Sales_Trans_2[[#This Row],[Discount_Pct]]&lt;=5,"1-5%",
IF(Sales_Trans_2[[#This Row],[Discount_Pct]]&lt;=10,"6-10%",
IF(Sales_Trans_2[[#This Row],[Discount_Pct]]&lt;=15,"11-15%","&gt;15%"))))</f>
        <v>0%</v>
      </c>
    </row>
    <row r="962" spans="1:32" x14ac:dyDescent="0.25">
      <c r="A962" t="s">
        <v>1050</v>
      </c>
      <c r="B962" s="10">
        <v>45663</v>
      </c>
      <c r="C962" t="s">
        <v>1051</v>
      </c>
      <c r="D962" t="s">
        <v>214</v>
      </c>
      <c r="E962" t="s">
        <v>285</v>
      </c>
      <c r="F962" t="s">
        <v>1052</v>
      </c>
      <c r="G962">
        <v>1</v>
      </c>
      <c r="H962">
        <v>147.97</v>
      </c>
      <c r="I962">
        <v>0</v>
      </c>
      <c r="J962">
        <v>0</v>
      </c>
      <c r="K962">
        <v>170.17</v>
      </c>
      <c r="L962">
        <v>112.8</v>
      </c>
      <c r="M962">
        <v>57.37</v>
      </c>
      <c r="N962" t="s">
        <v>4971</v>
      </c>
      <c r="O962" t="s">
        <v>24</v>
      </c>
      <c r="P962" t="s">
        <v>55</v>
      </c>
      <c r="Q962">
        <v>0.77500000000000002</v>
      </c>
      <c r="R962" t="s">
        <v>27</v>
      </c>
      <c r="S962" t="s">
        <v>4764</v>
      </c>
      <c r="T962" t="s">
        <v>4752</v>
      </c>
      <c r="U962">
        <v>147.97</v>
      </c>
      <c r="V962" t="s">
        <v>5831</v>
      </c>
      <c r="W962" t="s">
        <v>4964</v>
      </c>
      <c r="X962" t="s">
        <v>5939</v>
      </c>
      <c r="Y962" t="s">
        <v>4960</v>
      </c>
      <c r="Z962" t="s">
        <v>5112</v>
      </c>
      <c r="AA962" t="s">
        <v>4962</v>
      </c>
      <c r="AB962">
        <f>YEAR(Sales_Trans_2[[#This Row],[Transaction_Date]])</f>
        <v>2025</v>
      </c>
      <c r="AC962" t="str">
        <f>TEXT(Sales_Trans_2[[#This Row],[Transaction_Date]],"mmm")</f>
        <v>Jan</v>
      </c>
      <c r="AD962">
        <f>MONTH(Sales_Trans_2[[#This Row],[Transaction_Date]])</f>
        <v>1</v>
      </c>
      <c r="AE962" s="19">
        <f>IFERROR(Sales_Trans_2[[#This Row],[Profit]]/Sales_Trans_2[[#This Row],[Sales_Amount]],0)</f>
        <v>0.3371334547805136</v>
      </c>
      <c r="AF962" s="20" t="str">
        <f>IF(Sales_Trans_2[[#This Row],[Discount_Pct]]=0,"0%",
IF(Sales_Trans_2[[#This Row],[Discount_Pct]]&lt;=5,"1-5%",
IF(Sales_Trans_2[[#This Row],[Discount_Pct]]&lt;=10,"6-10%",
IF(Sales_Trans_2[[#This Row],[Discount_Pct]]&lt;=15,"11-15%","&gt;15%"))))</f>
        <v>0%</v>
      </c>
    </row>
    <row r="963" spans="1:32" x14ac:dyDescent="0.25">
      <c r="A963" t="s">
        <v>2733</v>
      </c>
      <c r="B963" s="10">
        <v>45663</v>
      </c>
      <c r="C963" t="s">
        <v>2600</v>
      </c>
      <c r="D963" t="s">
        <v>399</v>
      </c>
      <c r="E963" t="s">
        <v>852</v>
      </c>
      <c r="F963" t="s">
        <v>997</v>
      </c>
      <c r="G963">
        <v>7</v>
      </c>
      <c r="H963">
        <v>104.55</v>
      </c>
      <c r="I963">
        <v>0</v>
      </c>
      <c r="J963">
        <v>0</v>
      </c>
      <c r="K963">
        <v>841.63</v>
      </c>
      <c r="L963">
        <v>602.35</v>
      </c>
      <c r="M963">
        <v>239.28</v>
      </c>
      <c r="N963" t="s">
        <v>23</v>
      </c>
      <c r="O963" t="s">
        <v>24</v>
      </c>
      <c r="P963" t="s">
        <v>55</v>
      </c>
      <c r="Q963">
        <v>0.72499999999999998</v>
      </c>
      <c r="R963" t="s">
        <v>27</v>
      </c>
      <c r="S963" t="s">
        <v>4693</v>
      </c>
      <c r="T963" t="s">
        <v>4672</v>
      </c>
      <c r="U963">
        <v>99.93</v>
      </c>
      <c r="V963" t="s">
        <v>5561</v>
      </c>
      <c r="W963" t="s">
        <v>4958</v>
      </c>
      <c r="X963" t="s">
        <v>5042</v>
      </c>
      <c r="Y963" t="s">
        <v>5007</v>
      </c>
      <c r="Z963" t="s">
        <v>5043</v>
      </c>
      <c r="AA963" t="s">
        <v>4962</v>
      </c>
      <c r="AB963">
        <f>YEAR(Sales_Trans_2[[#This Row],[Transaction_Date]])</f>
        <v>2025</v>
      </c>
      <c r="AC963" t="str">
        <f>TEXT(Sales_Trans_2[[#This Row],[Transaction_Date]],"mmm")</f>
        <v>Jan</v>
      </c>
      <c r="AD963">
        <f>MONTH(Sales_Trans_2[[#This Row],[Transaction_Date]])</f>
        <v>1</v>
      </c>
      <c r="AE963" s="19">
        <f>IFERROR(Sales_Trans_2[[#This Row],[Profit]]/Sales_Trans_2[[#This Row],[Sales_Amount]],0)</f>
        <v>0.28430545489110415</v>
      </c>
      <c r="AF963" s="20" t="str">
        <f>IF(Sales_Trans_2[[#This Row],[Discount_Pct]]=0,"0%",
IF(Sales_Trans_2[[#This Row],[Discount_Pct]]&lt;=5,"1-5%",
IF(Sales_Trans_2[[#This Row],[Discount_Pct]]&lt;=10,"6-10%",
IF(Sales_Trans_2[[#This Row],[Discount_Pct]]&lt;=15,"11-15%","&gt;15%"))))</f>
        <v>0%</v>
      </c>
    </row>
    <row r="964" spans="1:32" x14ac:dyDescent="0.25">
      <c r="A964" t="s">
        <v>620</v>
      </c>
      <c r="B964" s="10">
        <v>45804</v>
      </c>
      <c r="C964" t="s">
        <v>1708</v>
      </c>
      <c r="D964" t="s">
        <v>1194</v>
      </c>
      <c r="E964" t="s">
        <v>232</v>
      </c>
      <c r="F964" t="s">
        <v>233</v>
      </c>
      <c r="G964">
        <v>8</v>
      </c>
      <c r="H964">
        <v>116.1</v>
      </c>
      <c r="I964">
        <v>0</v>
      </c>
      <c r="J964">
        <v>0</v>
      </c>
      <c r="K964">
        <v>928.8</v>
      </c>
      <c r="L964">
        <v>743.68</v>
      </c>
      <c r="M964">
        <v>185.12</v>
      </c>
      <c r="N964" t="s">
        <v>133</v>
      </c>
      <c r="O964" t="s">
        <v>24</v>
      </c>
      <c r="P964" t="s">
        <v>55</v>
      </c>
      <c r="Q964">
        <v>0.38263888888888886</v>
      </c>
      <c r="R964" t="s">
        <v>49</v>
      </c>
      <c r="S964" t="s">
        <v>4896</v>
      </c>
      <c r="T964" t="s">
        <v>4887</v>
      </c>
      <c r="U964">
        <v>109.69</v>
      </c>
      <c r="V964" t="s">
        <v>5545</v>
      </c>
      <c r="W964" t="s">
        <v>4958</v>
      </c>
      <c r="X964" t="s">
        <v>5081</v>
      </c>
      <c r="Y964" t="s">
        <v>4970</v>
      </c>
      <c r="Z964" t="s">
        <v>5079</v>
      </c>
      <c r="AA964" t="s">
        <v>4962</v>
      </c>
      <c r="AB964">
        <f>YEAR(Sales_Trans_2[[#This Row],[Transaction_Date]])</f>
        <v>2025</v>
      </c>
      <c r="AC964" t="str">
        <f>TEXT(Sales_Trans_2[[#This Row],[Transaction_Date]],"mmm")</f>
        <v>May</v>
      </c>
      <c r="AD964">
        <f>MONTH(Sales_Trans_2[[#This Row],[Transaction_Date]])</f>
        <v>5</v>
      </c>
      <c r="AE964" s="19">
        <f>IFERROR(Sales_Trans_2[[#This Row],[Profit]]/Sales_Trans_2[[#This Row],[Sales_Amount]],0)</f>
        <v>0.19931093884582257</v>
      </c>
      <c r="AF964" s="20" t="str">
        <f>IF(Sales_Trans_2[[#This Row],[Discount_Pct]]=0,"0%",
IF(Sales_Trans_2[[#This Row],[Discount_Pct]]&lt;=5,"1-5%",
IF(Sales_Trans_2[[#This Row],[Discount_Pct]]&lt;=10,"6-10%",
IF(Sales_Trans_2[[#This Row],[Discount_Pct]]&lt;=15,"11-15%","&gt;15%"))))</f>
        <v>0%</v>
      </c>
    </row>
    <row r="965" spans="1:32" x14ac:dyDescent="0.25">
      <c r="A965" t="s">
        <v>4355</v>
      </c>
      <c r="B965" s="10">
        <v>45801</v>
      </c>
      <c r="C965" t="s">
        <v>1624</v>
      </c>
      <c r="D965" t="s">
        <v>242</v>
      </c>
      <c r="E965" t="s">
        <v>238</v>
      </c>
      <c r="F965" t="s">
        <v>662</v>
      </c>
      <c r="G965">
        <v>7</v>
      </c>
      <c r="H965">
        <v>88.7</v>
      </c>
      <c r="I965">
        <v>0</v>
      </c>
      <c r="J965">
        <v>0</v>
      </c>
      <c r="K965">
        <v>714.03</v>
      </c>
      <c r="L965">
        <v>435.75</v>
      </c>
      <c r="M965">
        <v>278.27999999999997</v>
      </c>
      <c r="N965" t="s">
        <v>4971</v>
      </c>
      <c r="O965" t="s">
        <v>24</v>
      </c>
      <c r="P965" t="s">
        <v>55</v>
      </c>
      <c r="Q965">
        <v>0.62291666666666667</v>
      </c>
      <c r="R965" t="s">
        <v>27</v>
      </c>
      <c r="S965" t="s">
        <v>4921</v>
      </c>
      <c r="T965" t="s">
        <v>4908</v>
      </c>
      <c r="U965">
        <v>80.5</v>
      </c>
      <c r="V965" t="s">
        <v>5902</v>
      </c>
      <c r="W965" t="s">
        <v>4958</v>
      </c>
      <c r="X965" t="s">
        <v>5528</v>
      </c>
      <c r="Y965" t="s">
        <v>4960</v>
      </c>
      <c r="Z965" t="s">
        <v>5073</v>
      </c>
      <c r="AA965" t="s">
        <v>4962</v>
      </c>
      <c r="AB965">
        <f>YEAR(Sales_Trans_2[[#This Row],[Transaction_Date]])</f>
        <v>2025</v>
      </c>
      <c r="AC965" t="str">
        <f>TEXT(Sales_Trans_2[[#This Row],[Transaction_Date]],"mmm")</f>
        <v>May</v>
      </c>
      <c r="AD965">
        <f>MONTH(Sales_Trans_2[[#This Row],[Transaction_Date]])</f>
        <v>5</v>
      </c>
      <c r="AE965" s="19">
        <f>IFERROR(Sales_Trans_2[[#This Row],[Profit]]/Sales_Trans_2[[#This Row],[Sales_Amount]],0)</f>
        <v>0.38973152388555099</v>
      </c>
      <c r="AF965" s="20" t="str">
        <f>IF(Sales_Trans_2[[#This Row],[Discount_Pct]]=0,"0%",
IF(Sales_Trans_2[[#This Row],[Discount_Pct]]&lt;=5,"1-5%",
IF(Sales_Trans_2[[#This Row],[Discount_Pct]]&lt;=10,"6-10%",
IF(Sales_Trans_2[[#This Row],[Discount_Pct]]&lt;=15,"11-15%","&gt;15%"))))</f>
        <v>0%</v>
      </c>
    </row>
    <row r="966" spans="1:32" x14ac:dyDescent="0.25">
      <c r="A966" t="s">
        <v>2821</v>
      </c>
      <c r="B966" s="10">
        <v>45799</v>
      </c>
      <c r="C966" t="s">
        <v>750</v>
      </c>
      <c r="D966" t="s">
        <v>745</v>
      </c>
      <c r="E966" t="s">
        <v>215</v>
      </c>
      <c r="F966" t="s">
        <v>216</v>
      </c>
      <c r="G966">
        <v>7</v>
      </c>
      <c r="H966">
        <v>186.02</v>
      </c>
      <c r="I966">
        <v>0</v>
      </c>
      <c r="J966">
        <v>0</v>
      </c>
      <c r="K966">
        <v>1302.1400000000001</v>
      </c>
      <c r="L966">
        <v>715.61</v>
      </c>
      <c r="M966">
        <v>586.53</v>
      </c>
      <c r="N966" t="s">
        <v>68</v>
      </c>
      <c r="O966" t="s">
        <v>24</v>
      </c>
      <c r="P966" t="s">
        <v>55</v>
      </c>
      <c r="Q966">
        <v>0.8305555555555556</v>
      </c>
      <c r="R966" t="s">
        <v>49</v>
      </c>
      <c r="S966" t="s">
        <v>4666</v>
      </c>
      <c r="T966" t="s">
        <v>4636</v>
      </c>
      <c r="U966">
        <v>168.36</v>
      </c>
      <c r="V966" t="s">
        <v>5527</v>
      </c>
      <c r="W966" t="s">
        <v>4958</v>
      </c>
      <c r="X966" t="s">
        <v>5168</v>
      </c>
      <c r="Y966" t="s">
        <v>4966</v>
      </c>
      <c r="Z966" t="s">
        <v>5169</v>
      </c>
      <c r="AA966" t="s">
        <v>4962</v>
      </c>
      <c r="AB966">
        <f>YEAR(Sales_Trans_2[[#This Row],[Transaction_Date]])</f>
        <v>2025</v>
      </c>
      <c r="AC966" t="str">
        <f>TEXT(Sales_Trans_2[[#This Row],[Transaction_Date]],"mmm")</f>
        <v>May</v>
      </c>
      <c r="AD966">
        <f>MONTH(Sales_Trans_2[[#This Row],[Transaction_Date]])</f>
        <v>5</v>
      </c>
      <c r="AE966" s="19">
        <f>IFERROR(Sales_Trans_2[[#This Row],[Profit]]/Sales_Trans_2[[#This Row],[Sales_Amount]],0)</f>
        <v>0.45043543704977956</v>
      </c>
      <c r="AF966" s="20" t="str">
        <f>IF(Sales_Trans_2[[#This Row],[Discount_Pct]]=0,"0%",
IF(Sales_Trans_2[[#This Row],[Discount_Pct]]&lt;=5,"1-5%",
IF(Sales_Trans_2[[#This Row],[Discount_Pct]]&lt;=10,"6-10%",
IF(Sales_Trans_2[[#This Row],[Discount_Pct]]&lt;=15,"11-15%","&gt;15%"))))</f>
        <v>0%</v>
      </c>
    </row>
    <row r="967" spans="1:32" x14ac:dyDescent="0.25">
      <c r="A967" t="s">
        <v>2813</v>
      </c>
      <c r="B967" s="10">
        <v>45798</v>
      </c>
      <c r="C967" t="s">
        <v>185</v>
      </c>
      <c r="D967" t="s">
        <v>581</v>
      </c>
      <c r="E967" t="s">
        <v>567</v>
      </c>
      <c r="F967" t="s">
        <v>568</v>
      </c>
      <c r="G967">
        <v>6</v>
      </c>
      <c r="H967">
        <v>139.27000000000001</v>
      </c>
      <c r="I967">
        <v>0</v>
      </c>
      <c r="J967">
        <v>0</v>
      </c>
      <c r="K967">
        <v>835.62</v>
      </c>
      <c r="L967">
        <v>641.94000000000005</v>
      </c>
      <c r="M967">
        <v>193.68</v>
      </c>
      <c r="N967" t="s">
        <v>40</v>
      </c>
      <c r="O967" t="s">
        <v>24</v>
      </c>
      <c r="P967" t="s">
        <v>55</v>
      </c>
      <c r="Q967">
        <v>0.875</v>
      </c>
      <c r="R967" t="s">
        <v>49</v>
      </c>
      <c r="S967" t="s">
        <v>4710</v>
      </c>
      <c r="T967" t="s">
        <v>4703</v>
      </c>
      <c r="U967">
        <v>139.21</v>
      </c>
      <c r="V967" t="s">
        <v>5110</v>
      </c>
      <c r="W967" t="s">
        <v>4958</v>
      </c>
      <c r="X967" t="s">
        <v>5707</v>
      </c>
      <c r="Y967" t="s">
        <v>4966</v>
      </c>
      <c r="Z967" t="s">
        <v>5353</v>
      </c>
      <c r="AA967" t="s">
        <v>4962</v>
      </c>
      <c r="AB967">
        <f>YEAR(Sales_Trans_2[[#This Row],[Transaction_Date]])</f>
        <v>2025</v>
      </c>
      <c r="AC967" t="str">
        <f>TEXT(Sales_Trans_2[[#This Row],[Transaction_Date]],"mmm")</f>
        <v>May</v>
      </c>
      <c r="AD967">
        <f>MONTH(Sales_Trans_2[[#This Row],[Transaction_Date]])</f>
        <v>5</v>
      </c>
      <c r="AE967" s="19">
        <f>IFERROR(Sales_Trans_2[[#This Row],[Profit]]/Sales_Trans_2[[#This Row],[Sales_Amount]],0)</f>
        <v>0.23177999569182164</v>
      </c>
      <c r="AF967" s="20" t="str">
        <f>IF(Sales_Trans_2[[#This Row],[Discount_Pct]]=0,"0%",
IF(Sales_Trans_2[[#This Row],[Discount_Pct]]&lt;=5,"1-5%",
IF(Sales_Trans_2[[#This Row],[Discount_Pct]]&lt;=10,"6-10%",
IF(Sales_Trans_2[[#This Row],[Discount_Pct]]&lt;=15,"11-15%","&gt;15%"))))</f>
        <v>0%</v>
      </c>
    </row>
    <row r="968" spans="1:32" x14ac:dyDescent="0.25">
      <c r="A968" t="s">
        <v>1214</v>
      </c>
      <c r="B968" s="10">
        <v>45797</v>
      </c>
      <c r="C968" t="s">
        <v>331</v>
      </c>
      <c r="D968" t="s">
        <v>777</v>
      </c>
      <c r="E968" t="s">
        <v>291</v>
      </c>
      <c r="F968" t="s">
        <v>255</v>
      </c>
      <c r="G968">
        <v>4</v>
      </c>
      <c r="H968">
        <v>86.11</v>
      </c>
      <c r="I968">
        <v>0</v>
      </c>
      <c r="J968">
        <v>0</v>
      </c>
      <c r="K968">
        <v>344.44</v>
      </c>
      <c r="L968">
        <v>272.68</v>
      </c>
      <c r="M968">
        <v>71.760000000000005</v>
      </c>
      <c r="N968" t="s">
        <v>23</v>
      </c>
      <c r="O968" t="s">
        <v>24</v>
      </c>
      <c r="P968" t="s">
        <v>55</v>
      </c>
      <c r="Q968">
        <v>0.40763888888888888</v>
      </c>
      <c r="R968" t="s">
        <v>49</v>
      </c>
      <c r="S968" t="s">
        <v>4818</v>
      </c>
      <c r="T968" t="s">
        <v>4805</v>
      </c>
      <c r="U968">
        <v>86.11</v>
      </c>
      <c r="V968" t="s">
        <v>5818</v>
      </c>
      <c r="W968" t="s">
        <v>4968</v>
      </c>
      <c r="X968" t="s">
        <v>5435</v>
      </c>
      <c r="Y968" t="s">
        <v>5018</v>
      </c>
      <c r="Z968" t="s">
        <v>5131</v>
      </c>
      <c r="AA968" t="s">
        <v>4962</v>
      </c>
      <c r="AB968">
        <f>YEAR(Sales_Trans_2[[#This Row],[Transaction_Date]])</f>
        <v>2025</v>
      </c>
      <c r="AC968" t="str">
        <f>TEXT(Sales_Trans_2[[#This Row],[Transaction_Date]],"mmm")</f>
        <v>May</v>
      </c>
      <c r="AD968">
        <f>MONTH(Sales_Trans_2[[#This Row],[Transaction_Date]])</f>
        <v>5</v>
      </c>
      <c r="AE968" s="19">
        <f>IFERROR(Sales_Trans_2[[#This Row],[Profit]]/Sales_Trans_2[[#This Row],[Sales_Amount]],0)</f>
        <v>0.20833817210544653</v>
      </c>
      <c r="AF968" s="20" t="str">
        <f>IF(Sales_Trans_2[[#This Row],[Discount_Pct]]=0,"0%",
IF(Sales_Trans_2[[#This Row],[Discount_Pct]]&lt;=5,"1-5%",
IF(Sales_Trans_2[[#This Row],[Discount_Pct]]&lt;=10,"6-10%",
IF(Sales_Trans_2[[#This Row],[Discount_Pct]]&lt;=15,"11-15%","&gt;15%"))))</f>
        <v>0%</v>
      </c>
    </row>
    <row r="969" spans="1:32" x14ac:dyDescent="0.25">
      <c r="A969" t="s">
        <v>4510</v>
      </c>
      <c r="B969" s="10">
        <v>45795</v>
      </c>
      <c r="C969" t="s">
        <v>1013</v>
      </c>
      <c r="D969" t="s">
        <v>555</v>
      </c>
      <c r="E969" t="s">
        <v>204</v>
      </c>
      <c r="F969" t="s">
        <v>205</v>
      </c>
      <c r="G969">
        <v>3</v>
      </c>
      <c r="H969">
        <v>511.56</v>
      </c>
      <c r="I969">
        <v>0</v>
      </c>
      <c r="J969">
        <v>0</v>
      </c>
      <c r="K969">
        <v>1764.88</v>
      </c>
      <c r="L969">
        <v>1096.71</v>
      </c>
      <c r="M969">
        <v>668.17</v>
      </c>
      <c r="N969" t="s">
        <v>47</v>
      </c>
      <c r="O969" t="s">
        <v>24</v>
      </c>
      <c r="P969" t="s">
        <v>55</v>
      </c>
      <c r="Q969">
        <v>0.58472222222222225</v>
      </c>
      <c r="R969" t="s">
        <v>27</v>
      </c>
      <c r="S969" t="s">
        <v>4797</v>
      </c>
      <c r="T969" t="s">
        <v>4776</v>
      </c>
      <c r="U969">
        <v>491.81</v>
      </c>
      <c r="V969" t="s">
        <v>5210</v>
      </c>
      <c r="W969" t="s">
        <v>4958</v>
      </c>
      <c r="X969" t="s">
        <v>5021</v>
      </c>
      <c r="Y969" t="s">
        <v>4966</v>
      </c>
      <c r="Z969" t="s">
        <v>5022</v>
      </c>
      <c r="AA969" t="s">
        <v>4962</v>
      </c>
      <c r="AB969">
        <f>YEAR(Sales_Trans_2[[#This Row],[Transaction_Date]])</f>
        <v>2025</v>
      </c>
      <c r="AC969" t="str">
        <f>TEXT(Sales_Trans_2[[#This Row],[Transaction_Date]],"mmm")</f>
        <v>May</v>
      </c>
      <c r="AD969">
        <f>MONTH(Sales_Trans_2[[#This Row],[Transaction_Date]])</f>
        <v>5</v>
      </c>
      <c r="AE969" s="19">
        <f>IFERROR(Sales_Trans_2[[#This Row],[Profit]]/Sales_Trans_2[[#This Row],[Sales_Amount]],0)</f>
        <v>0.37859231222519374</v>
      </c>
      <c r="AF969" s="20" t="str">
        <f>IF(Sales_Trans_2[[#This Row],[Discount_Pct]]=0,"0%",
IF(Sales_Trans_2[[#This Row],[Discount_Pct]]&lt;=5,"1-5%",
IF(Sales_Trans_2[[#This Row],[Discount_Pct]]&lt;=10,"6-10%",
IF(Sales_Trans_2[[#This Row],[Discount_Pct]]&lt;=15,"11-15%","&gt;15%"))))</f>
        <v>0%</v>
      </c>
    </row>
    <row r="970" spans="1:32" x14ac:dyDescent="0.25">
      <c r="A970" t="s">
        <v>3070</v>
      </c>
      <c r="B970" s="10">
        <v>45794</v>
      </c>
      <c r="C970" t="s">
        <v>3071</v>
      </c>
      <c r="D970" t="s">
        <v>1269</v>
      </c>
      <c r="E970" t="s">
        <v>1621</v>
      </c>
      <c r="F970" t="s">
        <v>1622</v>
      </c>
      <c r="G970">
        <v>3</v>
      </c>
      <c r="H970">
        <v>236.56</v>
      </c>
      <c r="I970">
        <v>0</v>
      </c>
      <c r="J970">
        <v>0</v>
      </c>
      <c r="K970">
        <v>816.13</v>
      </c>
      <c r="L970">
        <v>635.19000000000005</v>
      </c>
      <c r="M970">
        <v>180.94</v>
      </c>
      <c r="N970" t="s">
        <v>68</v>
      </c>
      <c r="O970" t="s">
        <v>24</v>
      </c>
      <c r="P970" t="s">
        <v>55</v>
      </c>
      <c r="Q970">
        <v>0.77708333333333335</v>
      </c>
      <c r="R970" t="s">
        <v>27</v>
      </c>
      <c r="S970" t="s">
        <v>4880</v>
      </c>
      <c r="T970" t="s">
        <v>4864</v>
      </c>
      <c r="U970">
        <v>236.56</v>
      </c>
      <c r="V970" t="s">
        <v>5145</v>
      </c>
      <c r="W970" t="s">
        <v>4964</v>
      </c>
      <c r="X970" t="s">
        <v>5048</v>
      </c>
      <c r="Y970" t="s">
        <v>5011</v>
      </c>
      <c r="Z970" t="s">
        <v>5138</v>
      </c>
      <c r="AA970" t="s">
        <v>4962</v>
      </c>
      <c r="AB970">
        <f>YEAR(Sales_Trans_2[[#This Row],[Transaction_Date]])</f>
        <v>2025</v>
      </c>
      <c r="AC970" t="str">
        <f>TEXT(Sales_Trans_2[[#This Row],[Transaction_Date]],"mmm")</f>
        <v>May</v>
      </c>
      <c r="AD970">
        <f>MONTH(Sales_Trans_2[[#This Row],[Transaction_Date]])</f>
        <v>5</v>
      </c>
      <c r="AE970" s="19">
        <f>IFERROR(Sales_Trans_2[[#This Row],[Profit]]/Sales_Trans_2[[#This Row],[Sales_Amount]],0)</f>
        <v>0.2217048754487643</v>
      </c>
      <c r="AF970" s="20" t="str">
        <f>IF(Sales_Trans_2[[#This Row],[Discount_Pct]]=0,"0%",
IF(Sales_Trans_2[[#This Row],[Discount_Pct]]&lt;=5,"1-5%",
IF(Sales_Trans_2[[#This Row],[Discount_Pct]]&lt;=10,"6-10%",
IF(Sales_Trans_2[[#This Row],[Discount_Pct]]&lt;=15,"11-15%","&gt;15%"))))</f>
        <v>0%</v>
      </c>
    </row>
    <row r="971" spans="1:32" x14ac:dyDescent="0.25">
      <c r="A971" t="s">
        <v>3711</v>
      </c>
      <c r="B971" s="10">
        <v>45996</v>
      </c>
      <c r="C971" t="s">
        <v>3202</v>
      </c>
      <c r="D971" t="s">
        <v>284</v>
      </c>
      <c r="E971" t="s">
        <v>209</v>
      </c>
      <c r="F971" t="s">
        <v>210</v>
      </c>
      <c r="G971">
        <v>6</v>
      </c>
      <c r="H971">
        <v>75.34</v>
      </c>
      <c r="I971">
        <v>0</v>
      </c>
      <c r="J971">
        <v>0</v>
      </c>
      <c r="K971">
        <v>452.04</v>
      </c>
      <c r="L971">
        <v>325.92</v>
      </c>
      <c r="M971">
        <v>126.12</v>
      </c>
      <c r="N971" t="s">
        <v>23</v>
      </c>
      <c r="O971" t="s">
        <v>24</v>
      </c>
      <c r="P971" t="s">
        <v>55</v>
      </c>
      <c r="Q971">
        <v>0.41041666666666665</v>
      </c>
      <c r="R971" t="s">
        <v>49</v>
      </c>
      <c r="S971" t="s">
        <v>4791</v>
      </c>
      <c r="T971" t="s">
        <v>4776</v>
      </c>
      <c r="U971">
        <v>42.16</v>
      </c>
      <c r="V971" t="s">
        <v>5528</v>
      </c>
      <c r="W971" t="s">
        <v>4958</v>
      </c>
      <c r="X971" t="s">
        <v>4973</v>
      </c>
      <c r="Y971" t="s">
        <v>4960</v>
      </c>
      <c r="Z971" t="s">
        <v>5067</v>
      </c>
      <c r="AA971" t="s">
        <v>4962</v>
      </c>
      <c r="AB971">
        <f>YEAR(Sales_Trans_2[[#This Row],[Transaction_Date]])</f>
        <v>2025</v>
      </c>
      <c r="AC971" t="str">
        <f>TEXT(Sales_Trans_2[[#This Row],[Transaction_Date]],"mmm")</f>
        <v>Dec</v>
      </c>
      <c r="AD971">
        <f>MONTH(Sales_Trans_2[[#This Row],[Transaction_Date]])</f>
        <v>12</v>
      </c>
      <c r="AE971" s="19">
        <f>IFERROR(Sales_Trans_2[[#This Row],[Profit]]/Sales_Trans_2[[#This Row],[Sales_Amount]],0)</f>
        <v>0.2790018582426334</v>
      </c>
      <c r="AF971" s="20" t="str">
        <f>IF(Sales_Trans_2[[#This Row],[Discount_Pct]]=0,"0%",
IF(Sales_Trans_2[[#This Row],[Discount_Pct]]&lt;=5,"1-5%",
IF(Sales_Trans_2[[#This Row],[Discount_Pct]]&lt;=10,"6-10%",
IF(Sales_Trans_2[[#This Row],[Discount_Pct]]&lt;=15,"11-15%","&gt;15%"))))</f>
        <v>0%</v>
      </c>
    </row>
    <row r="972" spans="1:32" x14ac:dyDescent="0.25">
      <c r="A972" t="s">
        <v>3541</v>
      </c>
      <c r="B972" s="10">
        <v>45966</v>
      </c>
      <c r="C972" t="s">
        <v>2514</v>
      </c>
      <c r="D972" t="s">
        <v>170</v>
      </c>
      <c r="E972" t="s">
        <v>142</v>
      </c>
      <c r="F972" t="s">
        <v>143</v>
      </c>
      <c r="G972">
        <v>5</v>
      </c>
      <c r="H972">
        <v>245.4</v>
      </c>
      <c r="I972">
        <v>0</v>
      </c>
      <c r="J972">
        <v>0</v>
      </c>
      <c r="K972">
        <v>1411.05</v>
      </c>
      <c r="L972">
        <v>954.5</v>
      </c>
      <c r="M972">
        <v>456.55</v>
      </c>
      <c r="N972" t="s">
        <v>68</v>
      </c>
      <c r="O972" t="s">
        <v>24</v>
      </c>
      <c r="P972" t="s">
        <v>55</v>
      </c>
      <c r="Q972">
        <v>0.81666666666666665</v>
      </c>
      <c r="R972" t="s">
        <v>27</v>
      </c>
      <c r="S972" t="s">
        <v>4876</v>
      </c>
      <c r="T972" t="s">
        <v>4864</v>
      </c>
      <c r="U972">
        <v>225.45</v>
      </c>
      <c r="V972" t="s">
        <v>5023</v>
      </c>
      <c r="W972" t="s">
        <v>4958</v>
      </c>
      <c r="X972" t="s">
        <v>5308</v>
      </c>
      <c r="Y972" t="s">
        <v>4966</v>
      </c>
      <c r="Z972" t="s">
        <v>5057</v>
      </c>
      <c r="AA972" t="s">
        <v>4962</v>
      </c>
      <c r="AB972">
        <f>YEAR(Sales_Trans_2[[#This Row],[Transaction_Date]])</f>
        <v>2025</v>
      </c>
      <c r="AC972" t="str">
        <f>TEXT(Sales_Trans_2[[#This Row],[Transaction_Date]],"mmm")</f>
        <v>Nov</v>
      </c>
      <c r="AD972">
        <f>MONTH(Sales_Trans_2[[#This Row],[Transaction_Date]])</f>
        <v>11</v>
      </c>
      <c r="AE972" s="19">
        <f>IFERROR(Sales_Trans_2[[#This Row],[Profit]]/Sales_Trans_2[[#This Row],[Sales_Amount]],0)</f>
        <v>0.32355338223308883</v>
      </c>
      <c r="AF972" s="20" t="str">
        <f>IF(Sales_Trans_2[[#This Row],[Discount_Pct]]=0,"0%",
IF(Sales_Trans_2[[#This Row],[Discount_Pct]]&lt;=5,"1-5%",
IF(Sales_Trans_2[[#This Row],[Discount_Pct]]&lt;=10,"6-10%",
IF(Sales_Trans_2[[#This Row],[Discount_Pct]]&lt;=15,"11-15%","&gt;15%"))))</f>
        <v>0%</v>
      </c>
    </row>
    <row r="973" spans="1:32" x14ac:dyDescent="0.25">
      <c r="A973" t="s">
        <v>3888</v>
      </c>
      <c r="B973" s="10">
        <v>45966</v>
      </c>
      <c r="C973" t="s">
        <v>2252</v>
      </c>
      <c r="D973" t="s">
        <v>503</v>
      </c>
      <c r="E973" t="s">
        <v>343</v>
      </c>
      <c r="F973" t="s">
        <v>344</v>
      </c>
      <c r="G973">
        <v>2</v>
      </c>
      <c r="H973">
        <v>503.36</v>
      </c>
      <c r="I973">
        <v>0</v>
      </c>
      <c r="J973">
        <v>0</v>
      </c>
      <c r="K973">
        <v>1157.73</v>
      </c>
      <c r="L973">
        <v>779.6</v>
      </c>
      <c r="M973">
        <v>378.13</v>
      </c>
      <c r="N973" t="s">
        <v>23</v>
      </c>
      <c r="O973" t="s">
        <v>24</v>
      </c>
      <c r="P973" t="s">
        <v>55</v>
      </c>
      <c r="Q973">
        <v>0.51458333333333328</v>
      </c>
      <c r="R973" t="s">
        <v>27</v>
      </c>
      <c r="S973" t="s">
        <v>4727</v>
      </c>
      <c r="T973" t="s">
        <v>4703</v>
      </c>
      <c r="U973">
        <v>503.36</v>
      </c>
      <c r="V973" t="s">
        <v>5735</v>
      </c>
      <c r="W973" t="s">
        <v>4964</v>
      </c>
      <c r="X973" t="s">
        <v>5445</v>
      </c>
      <c r="Y973" t="s">
        <v>4977</v>
      </c>
      <c r="Z973" t="s">
        <v>5446</v>
      </c>
      <c r="AA973" t="s">
        <v>4962</v>
      </c>
      <c r="AB973">
        <f>YEAR(Sales_Trans_2[[#This Row],[Transaction_Date]])</f>
        <v>2025</v>
      </c>
      <c r="AC973" t="str">
        <f>TEXT(Sales_Trans_2[[#This Row],[Transaction_Date]],"mmm")</f>
        <v>Nov</v>
      </c>
      <c r="AD973">
        <f>MONTH(Sales_Trans_2[[#This Row],[Transaction_Date]])</f>
        <v>11</v>
      </c>
      <c r="AE973" s="19">
        <f>IFERROR(Sales_Trans_2[[#This Row],[Profit]]/Sales_Trans_2[[#This Row],[Sales_Amount]],0)</f>
        <v>0.32661328634482995</v>
      </c>
      <c r="AF973" s="20" t="str">
        <f>IF(Sales_Trans_2[[#This Row],[Discount_Pct]]=0,"0%",
IF(Sales_Trans_2[[#This Row],[Discount_Pct]]&lt;=5,"1-5%",
IF(Sales_Trans_2[[#This Row],[Discount_Pct]]&lt;=10,"6-10%",
IF(Sales_Trans_2[[#This Row],[Discount_Pct]]&lt;=15,"11-15%","&gt;15%"))))</f>
        <v>0%</v>
      </c>
    </row>
    <row r="974" spans="1:32" x14ac:dyDescent="0.25">
      <c r="A974" t="s">
        <v>1306</v>
      </c>
      <c r="B974" s="10">
        <v>45935</v>
      </c>
      <c r="C974" t="s">
        <v>588</v>
      </c>
      <c r="D974" t="s">
        <v>147</v>
      </c>
      <c r="E974" t="s">
        <v>488</v>
      </c>
      <c r="F974" t="s">
        <v>489</v>
      </c>
      <c r="G974">
        <v>3</v>
      </c>
      <c r="H974">
        <v>332.73</v>
      </c>
      <c r="I974">
        <v>0</v>
      </c>
      <c r="J974">
        <v>0</v>
      </c>
      <c r="K974">
        <v>1147.92</v>
      </c>
      <c r="L974">
        <v>783.66</v>
      </c>
      <c r="M974">
        <v>364.26</v>
      </c>
      <c r="N974" t="s">
        <v>68</v>
      </c>
      <c r="O974" t="s">
        <v>24</v>
      </c>
      <c r="P974" t="s">
        <v>55</v>
      </c>
      <c r="Q974">
        <v>0.71527777777777779</v>
      </c>
      <c r="R974" t="s">
        <v>27</v>
      </c>
      <c r="S974" t="s">
        <v>4717</v>
      </c>
      <c r="T974" t="s">
        <v>4703</v>
      </c>
      <c r="U974">
        <v>332.73</v>
      </c>
      <c r="V974" t="s">
        <v>6007</v>
      </c>
      <c r="W974" t="s">
        <v>4964</v>
      </c>
      <c r="X974" t="s">
        <v>5338</v>
      </c>
      <c r="Y974" t="s">
        <v>5011</v>
      </c>
      <c r="Z974" t="s">
        <v>5339</v>
      </c>
      <c r="AA974" t="s">
        <v>4962</v>
      </c>
      <c r="AB974">
        <f>YEAR(Sales_Trans_2[[#This Row],[Transaction_Date]])</f>
        <v>2025</v>
      </c>
      <c r="AC974" t="str">
        <f>TEXT(Sales_Trans_2[[#This Row],[Transaction_Date]],"mmm")</f>
        <v>Oct</v>
      </c>
      <c r="AD974">
        <f>MONTH(Sales_Trans_2[[#This Row],[Transaction_Date]])</f>
        <v>10</v>
      </c>
      <c r="AE974" s="19">
        <f>IFERROR(Sales_Trans_2[[#This Row],[Profit]]/Sales_Trans_2[[#This Row],[Sales_Amount]],0)</f>
        <v>0.31732176458289774</v>
      </c>
      <c r="AF974" s="20" t="str">
        <f>IF(Sales_Trans_2[[#This Row],[Discount_Pct]]=0,"0%",
IF(Sales_Trans_2[[#This Row],[Discount_Pct]]&lt;=5,"1-5%",
IF(Sales_Trans_2[[#This Row],[Discount_Pct]]&lt;=10,"6-10%",
IF(Sales_Trans_2[[#This Row],[Discount_Pct]]&lt;=15,"11-15%","&gt;15%"))))</f>
        <v>0%</v>
      </c>
    </row>
    <row r="975" spans="1:32" x14ac:dyDescent="0.25">
      <c r="A975" t="s">
        <v>3481</v>
      </c>
      <c r="B975" s="10">
        <v>45874</v>
      </c>
      <c r="C975" t="s">
        <v>938</v>
      </c>
      <c r="D975" t="s">
        <v>264</v>
      </c>
      <c r="E975" t="s">
        <v>297</v>
      </c>
      <c r="F975" t="s">
        <v>3482</v>
      </c>
      <c r="G975">
        <v>4</v>
      </c>
      <c r="H975">
        <v>383.51</v>
      </c>
      <c r="I975">
        <v>0</v>
      </c>
      <c r="J975">
        <v>0</v>
      </c>
      <c r="K975">
        <v>1534.04</v>
      </c>
      <c r="L975">
        <v>1143.5999999999999</v>
      </c>
      <c r="M975">
        <v>390.44</v>
      </c>
      <c r="N975" t="s">
        <v>4971</v>
      </c>
      <c r="O975" t="s">
        <v>24</v>
      </c>
      <c r="P975" t="s">
        <v>55</v>
      </c>
      <c r="Q975">
        <v>0.57430555555555551</v>
      </c>
      <c r="R975" t="s">
        <v>49</v>
      </c>
      <c r="S975" t="s">
        <v>4702</v>
      </c>
      <c r="T975" t="s">
        <v>4703</v>
      </c>
      <c r="U975">
        <v>383.51</v>
      </c>
      <c r="V975" t="s">
        <v>5460</v>
      </c>
      <c r="W975" t="s">
        <v>4968</v>
      </c>
      <c r="X975" t="s">
        <v>5846</v>
      </c>
      <c r="Y975" t="s">
        <v>4977</v>
      </c>
      <c r="Z975" t="s">
        <v>5084</v>
      </c>
      <c r="AA975" t="s">
        <v>4962</v>
      </c>
      <c r="AB975">
        <f>YEAR(Sales_Trans_2[[#This Row],[Transaction_Date]])</f>
        <v>2025</v>
      </c>
      <c r="AC975" t="str">
        <f>TEXT(Sales_Trans_2[[#This Row],[Transaction_Date]],"mmm")</f>
        <v>Aug</v>
      </c>
      <c r="AD975">
        <f>MONTH(Sales_Trans_2[[#This Row],[Transaction_Date]])</f>
        <v>8</v>
      </c>
      <c r="AE975" s="19">
        <f>IFERROR(Sales_Trans_2[[#This Row],[Profit]]/Sales_Trans_2[[#This Row],[Sales_Amount]],0)</f>
        <v>0.25451748324685147</v>
      </c>
      <c r="AF975" s="20" t="str">
        <f>IF(Sales_Trans_2[[#This Row],[Discount_Pct]]=0,"0%",
IF(Sales_Trans_2[[#This Row],[Discount_Pct]]&lt;=5,"1-5%",
IF(Sales_Trans_2[[#This Row],[Discount_Pct]]&lt;=10,"6-10%",
IF(Sales_Trans_2[[#This Row],[Discount_Pct]]&lt;=15,"11-15%","&gt;15%"))))</f>
        <v>0%</v>
      </c>
    </row>
    <row r="976" spans="1:32" x14ac:dyDescent="0.25">
      <c r="A976" t="s">
        <v>2680</v>
      </c>
      <c r="B976" s="10">
        <v>45752</v>
      </c>
      <c r="C976" t="s">
        <v>2681</v>
      </c>
      <c r="D976" t="s">
        <v>302</v>
      </c>
      <c r="E976" t="s">
        <v>550</v>
      </c>
      <c r="F976" t="s">
        <v>1443</v>
      </c>
      <c r="G976">
        <v>2</v>
      </c>
      <c r="H976">
        <v>343.56</v>
      </c>
      <c r="I976">
        <v>0</v>
      </c>
      <c r="J976">
        <v>0</v>
      </c>
      <c r="K976">
        <v>790.19</v>
      </c>
      <c r="L976">
        <v>432.64</v>
      </c>
      <c r="M976">
        <v>357.55</v>
      </c>
      <c r="N976" t="s">
        <v>133</v>
      </c>
      <c r="O976" t="s">
        <v>24</v>
      </c>
      <c r="P976" t="s">
        <v>55</v>
      </c>
      <c r="Q976">
        <v>0.38472222222222224</v>
      </c>
      <c r="R976" t="s">
        <v>27</v>
      </c>
      <c r="S976" t="s">
        <v>4655</v>
      </c>
      <c r="T976" t="s">
        <v>4636</v>
      </c>
      <c r="U976">
        <v>343.56</v>
      </c>
      <c r="V976" t="s">
        <v>6035</v>
      </c>
      <c r="W976" t="s">
        <v>4964</v>
      </c>
      <c r="X976" t="s">
        <v>5072</v>
      </c>
      <c r="Y976" t="s">
        <v>4977</v>
      </c>
      <c r="Z976" t="s">
        <v>4983</v>
      </c>
      <c r="AA976" t="s">
        <v>4962</v>
      </c>
      <c r="AB976">
        <f>YEAR(Sales_Trans_2[[#This Row],[Transaction_Date]])</f>
        <v>2025</v>
      </c>
      <c r="AC976" t="str">
        <f>TEXT(Sales_Trans_2[[#This Row],[Transaction_Date]],"mmm")</f>
        <v>Apr</v>
      </c>
      <c r="AD976">
        <f>MONTH(Sales_Trans_2[[#This Row],[Transaction_Date]])</f>
        <v>4</v>
      </c>
      <c r="AE976" s="19">
        <f>IFERROR(Sales_Trans_2[[#This Row],[Profit]]/Sales_Trans_2[[#This Row],[Sales_Amount]],0)</f>
        <v>0.45248611093534463</v>
      </c>
      <c r="AF976" s="20" t="str">
        <f>IF(Sales_Trans_2[[#This Row],[Discount_Pct]]=0,"0%",
IF(Sales_Trans_2[[#This Row],[Discount_Pct]]&lt;=5,"1-5%",
IF(Sales_Trans_2[[#This Row],[Discount_Pct]]&lt;=10,"6-10%",
IF(Sales_Trans_2[[#This Row],[Discount_Pct]]&lt;=15,"11-15%","&gt;15%"))))</f>
        <v>0%</v>
      </c>
    </row>
    <row r="977" spans="1:32" x14ac:dyDescent="0.25">
      <c r="A977" t="s">
        <v>3884</v>
      </c>
      <c r="B977" s="10">
        <v>45752</v>
      </c>
      <c r="C977" t="s">
        <v>2514</v>
      </c>
      <c r="D977" t="s">
        <v>539</v>
      </c>
      <c r="E977" t="s">
        <v>1413</v>
      </c>
      <c r="F977" t="s">
        <v>1829</v>
      </c>
      <c r="G977">
        <v>6</v>
      </c>
      <c r="H977">
        <v>265.69</v>
      </c>
      <c r="I977">
        <v>0</v>
      </c>
      <c r="J977">
        <v>0</v>
      </c>
      <c r="K977">
        <v>1833.26</v>
      </c>
      <c r="L977">
        <v>1263.1199999999999</v>
      </c>
      <c r="M977">
        <v>570.14</v>
      </c>
      <c r="N977" t="s">
        <v>4971</v>
      </c>
      <c r="O977" t="s">
        <v>24</v>
      </c>
      <c r="P977" t="s">
        <v>55</v>
      </c>
      <c r="Q977">
        <v>0.54305555555555551</v>
      </c>
      <c r="R977" t="s">
        <v>27</v>
      </c>
      <c r="S977" t="s">
        <v>4878</v>
      </c>
      <c r="T977" t="s">
        <v>4864</v>
      </c>
      <c r="U977">
        <v>251.73</v>
      </c>
      <c r="V977" t="s">
        <v>5023</v>
      </c>
      <c r="W977" t="s">
        <v>4958</v>
      </c>
      <c r="X977" t="s">
        <v>5463</v>
      </c>
      <c r="Y977" t="s">
        <v>4970</v>
      </c>
      <c r="Z977" t="s">
        <v>5310</v>
      </c>
      <c r="AA977" t="s">
        <v>4962</v>
      </c>
      <c r="AB977">
        <f>YEAR(Sales_Trans_2[[#This Row],[Transaction_Date]])</f>
        <v>2025</v>
      </c>
      <c r="AC977" t="str">
        <f>TEXT(Sales_Trans_2[[#This Row],[Transaction_Date]],"mmm")</f>
        <v>Apr</v>
      </c>
      <c r="AD977">
        <f>MONTH(Sales_Trans_2[[#This Row],[Transaction_Date]])</f>
        <v>4</v>
      </c>
      <c r="AE977" s="19">
        <f>IFERROR(Sales_Trans_2[[#This Row],[Profit]]/Sales_Trans_2[[#This Row],[Sales_Amount]],0)</f>
        <v>0.31099789446123299</v>
      </c>
      <c r="AF977" s="20" t="str">
        <f>IF(Sales_Trans_2[[#This Row],[Discount_Pct]]=0,"0%",
IF(Sales_Trans_2[[#This Row],[Discount_Pct]]&lt;=5,"1-5%",
IF(Sales_Trans_2[[#This Row],[Discount_Pct]]&lt;=10,"6-10%",
IF(Sales_Trans_2[[#This Row],[Discount_Pct]]&lt;=15,"11-15%","&gt;15%"))))</f>
        <v>0%</v>
      </c>
    </row>
    <row r="978" spans="1:32" x14ac:dyDescent="0.25">
      <c r="A978" t="s">
        <v>3252</v>
      </c>
      <c r="B978" s="10">
        <v>45721</v>
      </c>
      <c r="C978" t="s">
        <v>2206</v>
      </c>
      <c r="D978" t="s">
        <v>214</v>
      </c>
      <c r="E978" t="s">
        <v>1247</v>
      </c>
      <c r="F978" t="s">
        <v>1248</v>
      </c>
      <c r="G978">
        <v>7</v>
      </c>
      <c r="H978">
        <v>166.6</v>
      </c>
      <c r="I978">
        <v>0</v>
      </c>
      <c r="J978">
        <v>0</v>
      </c>
      <c r="K978">
        <v>1341.13</v>
      </c>
      <c r="L978">
        <v>789.6</v>
      </c>
      <c r="M978">
        <v>551.53</v>
      </c>
      <c r="N978" t="s">
        <v>68</v>
      </c>
      <c r="O978" t="s">
        <v>24</v>
      </c>
      <c r="P978" t="s">
        <v>55</v>
      </c>
      <c r="Q978">
        <v>0.81736111111111109</v>
      </c>
      <c r="R978" t="s">
        <v>27</v>
      </c>
      <c r="S978" t="s">
        <v>4764</v>
      </c>
      <c r="T978" t="s">
        <v>4752</v>
      </c>
      <c r="U978">
        <v>147.97</v>
      </c>
      <c r="V978" t="s">
        <v>5016</v>
      </c>
      <c r="W978" t="s">
        <v>4958</v>
      </c>
      <c r="X978" t="s">
        <v>5439</v>
      </c>
      <c r="Y978" t="s">
        <v>4966</v>
      </c>
      <c r="Z978" t="s">
        <v>5336</v>
      </c>
      <c r="AA978" t="s">
        <v>4962</v>
      </c>
      <c r="AB978">
        <f>YEAR(Sales_Trans_2[[#This Row],[Transaction_Date]])</f>
        <v>2025</v>
      </c>
      <c r="AC978" t="str">
        <f>TEXT(Sales_Trans_2[[#This Row],[Transaction_Date]],"mmm")</f>
        <v>Mar</v>
      </c>
      <c r="AD978">
        <f>MONTH(Sales_Trans_2[[#This Row],[Transaction_Date]])</f>
        <v>3</v>
      </c>
      <c r="AE978" s="19">
        <f>IFERROR(Sales_Trans_2[[#This Row],[Profit]]/Sales_Trans_2[[#This Row],[Sales_Amount]],0)</f>
        <v>0.41124275797275428</v>
      </c>
      <c r="AF978" s="20" t="str">
        <f>IF(Sales_Trans_2[[#This Row],[Discount_Pct]]=0,"0%",
IF(Sales_Trans_2[[#This Row],[Discount_Pct]]&lt;=5,"1-5%",
IF(Sales_Trans_2[[#This Row],[Discount_Pct]]&lt;=10,"6-10%",
IF(Sales_Trans_2[[#This Row],[Discount_Pct]]&lt;=15,"11-15%","&gt;15%"))))</f>
        <v>0%</v>
      </c>
    </row>
    <row r="979" spans="1:32" x14ac:dyDescent="0.25">
      <c r="A979" t="s">
        <v>2914</v>
      </c>
      <c r="B979" s="10">
        <v>45693</v>
      </c>
      <c r="C979" t="s">
        <v>482</v>
      </c>
      <c r="D979" t="s">
        <v>426</v>
      </c>
      <c r="E979" t="s">
        <v>623</v>
      </c>
      <c r="F979" t="s">
        <v>1125</v>
      </c>
      <c r="G979">
        <v>4</v>
      </c>
      <c r="H979">
        <v>290.45</v>
      </c>
      <c r="I979">
        <v>0</v>
      </c>
      <c r="J979">
        <v>0</v>
      </c>
      <c r="K979">
        <v>1161.8</v>
      </c>
      <c r="L979">
        <v>951.56</v>
      </c>
      <c r="M979">
        <v>210.24</v>
      </c>
      <c r="N979" t="s">
        <v>133</v>
      </c>
      <c r="O979" t="s">
        <v>24</v>
      </c>
      <c r="P979" t="s">
        <v>55</v>
      </c>
      <c r="Q979">
        <v>0.81944444444444442</v>
      </c>
      <c r="R979" t="s">
        <v>49</v>
      </c>
      <c r="S979" t="s">
        <v>4856</v>
      </c>
      <c r="T979" t="s">
        <v>4847</v>
      </c>
      <c r="U979">
        <v>290.45</v>
      </c>
      <c r="V979" t="s">
        <v>5999</v>
      </c>
      <c r="W979" t="s">
        <v>4964</v>
      </c>
      <c r="X979" t="s">
        <v>5195</v>
      </c>
      <c r="Y979" t="s">
        <v>4966</v>
      </c>
      <c r="Z979" t="s">
        <v>5196</v>
      </c>
      <c r="AA979" t="s">
        <v>4962</v>
      </c>
      <c r="AB979">
        <f>YEAR(Sales_Trans_2[[#This Row],[Transaction_Date]])</f>
        <v>2025</v>
      </c>
      <c r="AC979" t="str">
        <f>TEXT(Sales_Trans_2[[#This Row],[Transaction_Date]],"mmm")</f>
        <v>Feb</v>
      </c>
      <c r="AD979">
        <f>MONTH(Sales_Trans_2[[#This Row],[Transaction_Date]])</f>
        <v>2</v>
      </c>
      <c r="AE979" s="19">
        <f>IFERROR(Sales_Trans_2[[#This Row],[Profit]]/Sales_Trans_2[[#This Row],[Sales_Amount]],0)</f>
        <v>0.18096057841280772</v>
      </c>
      <c r="AF979" s="20" t="str">
        <f>IF(Sales_Trans_2[[#This Row],[Discount_Pct]]=0,"0%",
IF(Sales_Trans_2[[#This Row],[Discount_Pct]]&lt;=5,"1-5%",
IF(Sales_Trans_2[[#This Row],[Discount_Pct]]&lt;=10,"6-10%",
IF(Sales_Trans_2[[#This Row],[Discount_Pct]]&lt;=15,"11-15%","&gt;15%"))))</f>
        <v>0%</v>
      </c>
    </row>
    <row r="980" spans="1:32" x14ac:dyDescent="0.25">
      <c r="A980" t="s">
        <v>1680</v>
      </c>
      <c r="B980" s="10">
        <v>45775</v>
      </c>
      <c r="C980" t="s">
        <v>1681</v>
      </c>
      <c r="D980" t="s">
        <v>1194</v>
      </c>
      <c r="E980" t="s">
        <v>1682</v>
      </c>
      <c r="F980" t="s">
        <v>1375</v>
      </c>
      <c r="G980">
        <v>1</v>
      </c>
      <c r="H980">
        <v>109.69</v>
      </c>
      <c r="I980">
        <v>0</v>
      </c>
      <c r="J980">
        <v>0</v>
      </c>
      <c r="K980">
        <v>109.69</v>
      </c>
      <c r="L980">
        <v>92.96</v>
      </c>
      <c r="M980">
        <v>16.73</v>
      </c>
      <c r="N980" t="s">
        <v>133</v>
      </c>
      <c r="O980" t="s">
        <v>24</v>
      </c>
      <c r="P980" t="s">
        <v>55</v>
      </c>
      <c r="Q980">
        <v>0.81736111111111109</v>
      </c>
      <c r="R980" t="s">
        <v>49</v>
      </c>
      <c r="S980" t="s">
        <v>4896</v>
      </c>
      <c r="T980" t="s">
        <v>4887</v>
      </c>
      <c r="U980">
        <v>109.69</v>
      </c>
      <c r="V980" t="s">
        <v>5631</v>
      </c>
      <c r="W980" t="s">
        <v>4964</v>
      </c>
      <c r="X980" t="s">
        <v>5024</v>
      </c>
      <c r="Y980" t="s">
        <v>4960</v>
      </c>
      <c r="Z980" t="s">
        <v>5160</v>
      </c>
      <c r="AA980" t="s">
        <v>4962</v>
      </c>
      <c r="AB980">
        <f>YEAR(Sales_Trans_2[[#This Row],[Transaction_Date]])</f>
        <v>2025</v>
      </c>
      <c r="AC980" t="str">
        <f>TEXT(Sales_Trans_2[[#This Row],[Transaction_Date]],"mmm")</f>
        <v>Apr</v>
      </c>
      <c r="AD980">
        <f>MONTH(Sales_Trans_2[[#This Row],[Transaction_Date]])</f>
        <v>4</v>
      </c>
      <c r="AE980" s="19">
        <f>IFERROR(Sales_Trans_2[[#This Row],[Profit]]/Sales_Trans_2[[#This Row],[Sales_Amount]],0)</f>
        <v>0.15252074026802809</v>
      </c>
      <c r="AF980" s="20" t="str">
        <f>IF(Sales_Trans_2[[#This Row],[Discount_Pct]]=0,"0%",
IF(Sales_Trans_2[[#This Row],[Discount_Pct]]&lt;=5,"1-5%",
IF(Sales_Trans_2[[#This Row],[Discount_Pct]]&lt;=10,"6-10%",
IF(Sales_Trans_2[[#This Row],[Discount_Pct]]&lt;=15,"11-15%","&gt;15%"))))</f>
        <v>0%</v>
      </c>
    </row>
    <row r="981" spans="1:32" x14ac:dyDescent="0.25">
      <c r="A981" t="s">
        <v>4426</v>
      </c>
      <c r="B981" s="10">
        <v>45775</v>
      </c>
      <c r="C981" t="s">
        <v>319</v>
      </c>
      <c r="D981" t="s">
        <v>37</v>
      </c>
      <c r="E981" t="s">
        <v>704</v>
      </c>
      <c r="F981" t="s">
        <v>1628</v>
      </c>
      <c r="G981">
        <v>6</v>
      </c>
      <c r="H981">
        <v>241.39</v>
      </c>
      <c r="I981">
        <v>0</v>
      </c>
      <c r="J981">
        <v>0</v>
      </c>
      <c r="K981">
        <v>1448.34</v>
      </c>
      <c r="L981">
        <v>1279.3800000000001</v>
      </c>
      <c r="M981">
        <v>168.96</v>
      </c>
      <c r="N981" t="s">
        <v>23</v>
      </c>
      <c r="O981" t="s">
        <v>24</v>
      </c>
      <c r="P981" t="s">
        <v>55</v>
      </c>
      <c r="Q981">
        <v>0.45694444444444443</v>
      </c>
      <c r="R981" t="s">
        <v>49</v>
      </c>
      <c r="S981" t="s">
        <v>4893</v>
      </c>
      <c r="T981" t="s">
        <v>4887</v>
      </c>
      <c r="U981">
        <v>234.86</v>
      </c>
      <c r="V981" t="s">
        <v>5858</v>
      </c>
      <c r="W981" t="s">
        <v>4958</v>
      </c>
      <c r="X981" t="s">
        <v>5918</v>
      </c>
      <c r="Y981" t="s">
        <v>4966</v>
      </c>
      <c r="Z981" t="s">
        <v>4997</v>
      </c>
      <c r="AA981" t="s">
        <v>4962</v>
      </c>
      <c r="AB981">
        <f>YEAR(Sales_Trans_2[[#This Row],[Transaction_Date]])</f>
        <v>2025</v>
      </c>
      <c r="AC981" t="str">
        <f>TEXT(Sales_Trans_2[[#This Row],[Transaction_Date]],"mmm")</f>
        <v>Apr</v>
      </c>
      <c r="AD981">
        <f>MONTH(Sales_Trans_2[[#This Row],[Transaction_Date]])</f>
        <v>4</v>
      </c>
      <c r="AE981" s="19">
        <f>IFERROR(Sales_Trans_2[[#This Row],[Profit]]/Sales_Trans_2[[#This Row],[Sales_Amount]],0)</f>
        <v>0.11665769087368989</v>
      </c>
      <c r="AF981" s="20" t="str">
        <f>IF(Sales_Trans_2[[#This Row],[Discount_Pct]]=0,"0%",
IF(Sales_Trans_2[[#This Row],[Discount_Pct]]&lt;=5,"1-5%",
IF(Sales_Trans_2[[#This Row],[Discount_Pct]]&lt;=10,"6-10%",
IF(Sales_Trans_2[[#This Row],[Discount_Pct]]&lt;=15,"11-15%","&gt;15%"))))</f>
        <v>0%</v>
      </c>
    </row>
    <row r="982" spans="1:32" x14ac:dyDescent="0.25">
      <c r="A982" t="s">
        <v>3726</v>
      </c>
      <c r="B982" s="10">
        <v>45774</v>
      </c>
      <c r="C982" t="s">
        <v>3727</v>
      </c>
      <c r="D982" t="s">
        <v>905</v>
      </c>
      <c r="E982" t="s">
        <v>913</v>
      </c>
      <c r="F982" t="s">
        <v>1589</v>
      </c>
      <c r="G982">
        <v>2</v>
      </c>
      <c r="H982">
        <v>464.41</v>
      </c>
      <c r="I982">
        <v>0</v>
      </c>
      <c r="J982">
        <v>0</v>
      </c>
      <c r="K982">
        <v>1068.1400000000001</v>
      </c>
      <c r="L982">
        <v>795.38</v>
      </c>
      <c r="M982">
        <v>272.76</v>
      </c>
      <c r="N982" t="s">
        <v>23</v>
      </c>
      <c r="O982" t="s">
        <v>24</v>
      </c>
      <c r="P982" t="s">
        <v>55</v>
      </c>
      <c r="Q982">
        <v>0.90833333333333333</v>
      </c>
      <c r="R982" t="s">
        <v>27</v>
      </c>
      <c r="S982" t="s">
        <v>4686</v>
      </c>
      <c r="T982" t="s">
        <v>4672</v>
      </c>
      <c r="U982">
        <v>464.41</v>
      </c>
      <c r="V982" t="s">
        <v>6051</v>
      </c>
      <c r="W982" t="s">
        <v>4964</v>
      </c>
      <c r="X982" t="s">
        <v>5093</v>
      </c>
      <c r="Y982" t="s">
        <v>5011</v>
      </c>
      <c r="Z982" t="s">
        <v>5063</v>
      </c>
      <c r="AA982" t="s">
        <v>4962</v>
      </c>
      <c r="AB982">
        <f>YEAR(Sales_Trans_2[[#This Row],[Transaction_Date]])</f>
        <v>2025</v>
      </c>
      <c r="AC982" t="str">
        <f>TEXT(Sales_Trans_2[[#This Row],[Transaction_Date]],"mmm")</f>
        <v>Apr</v>
      </c>
      <c r="AD982">
        <f>MONTH(Sales_Trans_2[[#This Row],[Transaction_Date]])</f>
        <v>4</v>
      </c>
      <c r="AE982" s="19">
        <f>IFERROR(Sales_Trans_2[[#This Row],[Profit]]/Sales_Trans_2[[#This Row],[Sales_Amount]],0)</f>
        <v>0.25535978429793843</v>
      </c>
      <c r="AF982" s="20" t="str">
        <f>IF(Sales_Trans_2[[#This Row],[Discount_Pct]]=0,"0%",
IF(Sales_Trans_2[[#This Row],[Discount_Pct]]&lt;=5,"1-5%",
IF(Sales_Trans_2[[#This Row],[Discount_Pct]]&lt;=10,"6-10%",
IF(Sales_Trans_2[[#This Row],[Discount_Pct]]&lt;=15,"11-15%","&gt;15%"))))</f>
        <v>0%</v>
      </c>
    </row>
    <row r="983" spans="1:32" x14ac:dyDescent="0.25">
      <c r="A983" t="s">
        <v>4104</v>
      </c>
      <c r="B983" s="10">
        <v>45773</v>
      </c>
      <c r="C983" t="s">
        <v>1901</v>
      </c>
      <c r="D983" t="s">
        <v>59</v>
      </c>
      <c r="E983" t="s">
        <v>704</v>
      </c>
      <c r="F983" t="s">
        <v>2654</v>
      </c>
      <c r="G983">
        <v>5</v>
      </c>
      <c r="H983">
        <v>389.31</v>
      </c>
      <c r="I983">
        <v>0</v>
      </c>
      <c r="J983">
        <v>0</v>
      </c>
      <c r="K983">
        <v>2238.5300000000002</v>
      </c>
      <c r="L983">
        <v>1358.9</v>
      </c>
      <c r="M983">
        <v>879.63</v>
      </c>
      <c r="N983" t="s">
        <v>40</v>
      </c>
      <c r="O983" t="s">
        <v>24</v>
      </c>
      <c r="P983" t="s">
        <v>55</v>
      </c>
      <c r="Q983">
        <v>0.72013888888888888</v>
      </c>
      <c r="R983" t="s">
        <v>27</v>
      </c>
      <c r="S983" t="s">
        <v>4721</v>
      </c>
      <c r="T983" t="s">
        <v>4703</v>
      </c>
      <c r="U983">
        <v>342.46</v>
      </c>
      <c r="V983" t="s">
        <v>5397</v>
      </c>
      <c r="W983" t="s">
        <v>4958</v>
      </c>
      <c r="X983" t="s">
        <v>5982</v>
      </c>
      <c r="Y983" t="s">
        <v>4960</v>
      </c>
      <c r="Z983" t="s">
        <v>4997</v>
      </c>
      <c r="AA983" t="s">
        <v>4962</v>
      </c>
      <c r="AB983">
        <f>YEAR(Sales_Trans_2[[#This Row],[Transaction_Date]])</f>
        <v>2025</v>
      </c>
      <c r="AC983" t="str">
        <f>TEXT(Sales_Trans_2[[#This Row],[Transaction_Date]],"mmm")</f>
        <v>Apr</v>
      </c>
      <c r="AD983">
        <f>MONTH(Sales_Trans_2[[#This Row],[Transaction_Date]])</f>
        <v>4</v>
      </c>
      <c r="AE983" s="19">
        <f>IFERROR(Sales_Trans_2[[#This Row],[Profit]]/Sales_Trans_2[[#This Row],[Sales_Amount]],0)</f>
        <v>0.3929498376166502</v>
      </c>
      <c r="AF983" s="20" t="str">
        <f>IF(Sales_Trans_2[[#This Row],[Discount_Pct]]=0,"0%",
IF(Sales_Trans_2[[#This Row],[Discount_Pct]]&lt;=5,"1-5%",
IF(Sales_Trans_2[[#This Row],[Discount_Pct]]&lt;=10,"6-10%",
IF(Sales_Trans_2[[#This Row],[Discount_Pct]]&lt;=15,"11-15%","&gt;15%"))))</f>
        <v>0%</v>
      </c>
    </row>
    <row r="984" spans="1:32" x14ac:dyDescent="0.25">
      <c r="A984" t="s">
        <v>4245</v>
      </c>
      <c r="B984" s="10">
        <v>45773</v>
      </c>
      <c r="C984" t="s">
        <v>1731</v>
      </c>
      <c r="D984" t="s">
        <v>77</v>
      </c>
      <c r="E984" t="s">
        <v>38</v>
      </c>
      <c r="F984" t="s">
        <v>2067</v>
      </c>
      <c r="G984">
        <v>6</v>
      </c>
      <c r="H984">
        <v>143.56</v>
      </c>
      <c r="I984">
        <v>0</v>
      </c>
      <c r="J984">
        <v>0</v>
      </c>
      <c r="K984">
        <v>990.56</v>
      </c>
      <c r="L984">
        <v>703.62</v>
      </c>
      <c r="M984">
        <v>286.94</v>
      </c>
      <c r="N984" t="s">
        <v>47</v>
      </c>
      <c r="O984" t="s">
        <v>24</v>
      </c>
      <c r="P984" t="s">
        <v>55</v>
      </c>
      <c r="Q984">
        <v>0.6118055555555556</v>
      </c>
      <c r="R984" t="s">
        <v>27</v>
      </c>
      <c r="S984" t="s">
        <v>4863</v>
      </c>
      <c r="T984" t="s">
        <v>4864</v>
      </c>
      <c r="U984">
        <v>131.03</v>
      </c>
      <c r="V984" t="s">
        <v>5701</v>
      </c>
      <c r="W984" t="s">
        <v>4958</v>
      </c>
      <c r="X984" t="s">
        <v>5903</v>
      </c>
      <c r="Y984" t="s">
        <v>5007</v>
      </c>
      <c r="Z984" t="s">
        <v>4989</v>
      </c>
      <c r="AA984" t="s">
        <v>4962</v>
      </c>
      <c r="AB984">
        <f>YEAR(Sales_Trans_2[[#This Row],[Transaction_Date]])</f>
        <v>2025</v>
      </c>
      <c r="AC984" t="str">
        <f>TEXT(Sales_Trans_2[[#This Row],[Transaction_Date]],"mmm")</f>
        <v>Apr</v>
      </c>
      <c r="AD984">
        <f>MONTH(Sales_Trans_2[[#This Row],[Transaction_Date]])</f>
        <v>4</v>
      </c>
      <c r="AE984" s="19">
        <f>IFERROR(Sales_Trans_2[[#This Row],[Profit]]/Sales_Trans_2[[#This Row],[Sales_Amount]],0)</f>
        <v>0.28967452753997741</v>
      </c>
      <c r="AF984" s="20" t="str">
        <f>IF(Sales_Trans_2[[#This Row],[Discount_Pct]]=0,"0%",
IF(Sales_Trans_2[[#This Row],[Discount_Pct]]&lt;=5,"1-5%",
IF(Sales_Trans_2[[#This Row],[Discount_Pct]]&lt;=10,"6-10%",
IF(Sales_Trans_2[[#This Row],[Discount_Pct]]&lt;=15,"11-15%","&gt;15%"))))</f>
        <v>0%</v>
      </c>
    </row>
    <row r="985" spans="1:32" x14ac:dyDescent="0.25">
      <c r="A985" t="s">
        <v>2107</v>
      </c>
      <c r="B985" s="10">
        <v>45772</v>
      </c>
      <c r="C985" t="s">
        <v>1074</v>
      </c>
      <c r="D985" t="s">
        <v>708</v>
      </c>
      <c r="E985" t="s">
        <v>31</v>
      </c>
      <c r="F985" t="s">
        <v>32</v>
      </c>
      <c r="G985">
        <v>5</v>
      </c>
      <c r="H985">
        <v>474.19</v>
      </c>
      <c r="I985">
        <v>0</v>
      </c>
      <c r="J985">
        <v>0</v>
      </c>
      <c r="K985">
        <v>2370.9499999999998</v>
      </c>
      <c r="L985">
        <v>1719.45</v>
      </c>
      <c r="M985">
        <v>651.5</v>
      </c>
      <c r="N985" t="s">
        <v>47</v>
      </c>
      <c r="O985" t="s">
        <v>24</v>
      </c>
      <c r="P985" t="s">
        <v>55</v>
      </c>
      <c r="Q985">
        <v>0.59791666666666665</v>
      </c>
      <c r="R985" t="s">
        <v>49</v>
      </c>
      <c r="S985" t="s">
        <v>4751</v>
      </c>
      <c r="T985" t="s">
        <v>4752</v>
      </c>
      <c r="U985">
        <v>474.19</v>
      </c>
      <c r="V985" t="s">
        <v>5996</v>
      </c>
      <c r="W985" t="s">
        <v>4968</v>
      </c>
      <c r="X985" t="s">
        <v>5187</v>
      </c>
      <c r="Y985" t="s">
        <v>5007</v>
      </c>
      <c r="Z985" t="s">
        <v>5188</v>
      </c>
      <c r="AA985" t="s">
        <v>4962</v>
      </c>
      <c r="AB985">
        <f>YEAR(Sales_Trans_2[[#This Row],[Transaction_Date]])</f>
        <v>2025</v>
      </c>
      <c r="AC985" t="str">
        <f>TEXT(Sales_Trans_2[[#This Row],[Transaction_Date]],"mmm")</f>
        <v>Apr</v>
      </c>
      <c r="AD985">
        <f>MONTH(Sales_Trans_2[[#This Row],[Transaction_Date]])</f>
        <v>4</v>
      </c>
      <c r="AE985" s="19">
        <f>IFERROR(Sales_Trans_2[[#This Row],[Profit]]/Sales_Trans_2[[#This Row],[Sales_Amount]],0)</f>
        <v>0.27478436913473503</v>
      </c>
      <c r="AF985" s="20" t="str">
        <f>IF(Sales_Trans_2[[#This Row],[Discount_Pct]]=0,"0%",
IF(Sales_Trans_2[[#This Row],[Discount_Pct]]&lt;=5,"1-5%",
IF(Sales_Trans_2[[#This Row],[Discount_Pct]]&lt;=10,"6-10%",
IF(Sales_Trans_2[[#This Row],[Discount_Pct]]&lt;=15,"11-15%","&gt;15%"))))</f>
        <v>0%</v>
      </c>
    </row>
    <row r="986" spans="1:32" x14ac:dyDescent="0.25">
      <c r="A986" t="s">
        <v>229</v>
      </c>
      <c r="B986" s="10">
        <v>45767</v>
      </c>
      <c r="C986" t="s">
        <v>230</v>
      </c>
      <c r="D986" t="s">
        <v>231</v>
      </c>
      <c r="E986" t="s">
        <v>232</v>
      </c>
      <c r="F986" t="s">
        <v>233</v>
      </c>
      <c r="G986">
        <v>3</v>
      </c>
      <c r="H986">
        <v>418.79</v>
      </c>
      <c r="I986">
        <v>0</v>
      </c>
      <c r="J986">
        <v>0</v>
      </c>
      <c r="K986">
        <v>1444.83</v>
      </c>
      <c r="L986">
        <v>926.82</v>
      </c>
      <c r="M986">
        <v>518.01</v>
      </c>
      <c r="N986" t="s">
        <v>133</v>
      </c>
      <c r="O986" t="s">
        <v>24</v>
      </c>
      <c r="P986" t="s">
        <v>55</v>
      </c>
      <c r="Q986">
        <v>0.90902777777777777</v>
      </c>
      <c r="R986" t="s">
        <v>27</v>
      </c>
      <c r="S986" t="s">
        <v>4756</v>
      </c>
      <c r="T986" t="s">
        <v>4752</v>
      </c>
      <c r="U986">
        <v>418.79</v>
      </c>
      <c r="V986" t="s">
        <v>5976</v>
      </c>
      <c r="W986" t="s">
        <v>4964</v>
      </c>
      <c r="X986" t="s">
        <v>5081</v>
      </c>
      <c r="Y986" t="s">
        <v>4970</v>
      </c>
      <c r="Z986" t="s">
        <v>5079</v>
      </c>
      <c r="AA986" t="s">
        <v>4962</v>
      </c>
      <c r="AB986">
        <f>YEAR(Sales_Trans_2[[#This Row],[Transaction_Date]])</f>
        <v>2025</v>
      </c>
      <c r="AC986" t="str">
        <f>TEXT(Sales_Trans_2[[#This Row],[Transaction_Date]],"mmm")</f>
        <v>Apr</v>
      </c>
      <c r="AD986">
        <f>MONTH(Sales_Trans_2[[#This Row],[Transaction_Date]])</f>
        <v>4</v>
      </c>
      <c r="AE986" s="19">
        <f>IFERROR(Sales_Trans_2[[#This Row],[Profit]]/Sales_Trans_2[[#This Row],[Sales_Amount]],0)</f>
        <v>0.35852660866676356</v>
      </c>
      <c r="AF986" s="20" t="str">
        <f>IF(Sales_Trans_2[[#This Row],[Discount_Pct]]=0,"0%",
IF(Sales_Trans_2[[#This Row],[Discount_Pct]]&lt;=5,"1-5%",
IF(Sales_Trans_2[[#This Row],[Discount_Pct]]&lt;=10,"6-10%",
IF(Sales_Trans_2[[#This Row],[Discount_Pct]]&lt;=15,"11-15%","&gt;15%"))))</f>
        <v>0%</v>
      </c>
    </row>
    <row r="987" spans="1:32" x14ac:dyDescent="0.25">
      <c r="A987" t="s">
        <v>3750</v>
      </c>
      <c r="B987" s="10">
        <v>45764</v>
      </c>
      <c r="C987" t="s">
        <v>1853</v>
      </c>
      <c r="D987" t="s">
        <v>944</v>
      </c>
      <c r="E987" t="s">
        <v>1109</v>
      </c>
      <c r="F987" t="s">
        <v>2027</v>
      </c>
      <c r="G987">
        <v>2</v>
      </c>
      <c r="H987">
        <v>333.54</v>
      </c>
      <c r="I987">
        <v>0</v>
      </c>
      <c r="J987">
        <v>0</v>
      </c>
      <c r="K987">
        <v>667.08</v>
      </c>
      <c r="L987">
        <v>476.86</v>
      </c>
      <c r="M987">
        <v>190.22</v>
      </c>
      <c r="N987" t="s">
        <v>40</v>
      </c>
      <c r="O987" t="s">
        <v>24</v>
      </c>
      <c r="P987" t="s">
        <v>55</v>
      </c>
      <c r="Q987">
        <v>0.82916666666666672</v>
      </c>
      <c r="R987" t="s">
        <v>49</v>
      </c>
      <c r="S987" t="s">
        <v>4773</v>
      </c>
      <c r="T987" t="s">
        <v>4752</v>
      </c>
      <c r="U987">
        <v>333.54</v>
      </c>
      <c r="V987" t="s">
        <v>5880</v>
      </c>
      <c r="W987" t="s">
        <v>4964</v>
      </c>
      <c r="X987" t="s">
        <v>5487</v>
      </c>
      <c r="Y987" t="s">
        <v>4960</v>
      </c>
      <c r="Z987" t="s">
        <v>5105</v>
      </c>
      <c r="AA987" t="s">
        <v>4962</v>
      </c>
      <c r="AB987">
        <f>YEAR(Sales_Trans_2[[#This Row],[Transaction_Date]])</f>
        <v>2025</v>
      </c>
      <c r="AC987" t="str">
        <f>TEXT(Sales_Trans_2[[#This Row],[Transaction_Date]],"mmm")</f>
        <v>Apr</v>
      </c>
      <c r="AD987">
        <f>MONTH(Sales_Trans_2[[#This Row],[Transaction_Date]])</f>
        <v>4</v>
      </c>
      <c r="AE987" s="19">
        <f>IFERROR(Sales_Trans_2[[#This Row],[Profit]]/Sales_Trans_2[[#This Row],[Sales_Amount]],0)</f>
        <v>0.28515320501289199</v>
      </c>
      <c r="AF987" s="20" t="str">
        <f>IF(Sales_Trans_2[[#This Row],[Discount_Pct]]=0,"0%",
IF(Sales_Trans_2[[#This Row],[Discount_Pct]]&lt;=5,"1-5%",
IF(Sales_Trans_2[[#This Row],[Discount_Pct]]&lt;=10,"6-10%",
IF(Sales_Trans_2[[#This Row],[Discount_Pct]]&lt;=15,"11-15%","&gt;15%"))))</f>
        <v>0%</v>
      </c>
    </row>
    <row r="988" spans="1:32" x14ac:dyDescent="0.25">
      <c r="A988" t="s">
        <v>195</v>
      </c>
      <c r="B988" s="10">
        <v>45763</v>
      </c>
      <c r="C988" t="s">
        <v>196</v>
      </c>
      <c r="D988" t="s">
        <v>197</v>
      </c>
      <c r="E988" t="s">
        <v>198</v>
      </c>
      <c r="F988" t="s">
        <v>199</v>
      </c>
      <c r="G988">
        <v>3</v>
      </c>
      <c r="H988">
        <v>121.9</v>
      </c>
      <c r="I988">
        <v>0</v>
      </c>
      <c r="J988">
        <v>0</v>
      </c>
      <c r="K988">
        <v>365.7</v>
      </c>
      <c r="L988">
        <v>326.76</v>
      </c>
      <c r="M988">
        <v>38.94</v>
      </c>
      <c r="N988" t="s">
        <v>68</v>
      </c>
      <c r="O988" t="s">
        <v>24</v>
      </c>
      <c r="P988" t="s">
        <v>55</v>
      </c>
      <c r="Q988">
        <v>0.41875000000000001</v>
      </c>
      <c r="R988" t="s">
        <v>49</v>
      </c>
      <c r="S988" t="s">
        <v>4902</v>
      </c>
      <c r="T988" t="s">
        <v>4887</v>
      </c>
      <c r="U988">
        <v>121.9</v>
      </c>
      <c r="V988" t="s">
        <v>5874</v>
      </c>
      <c r="W988" t="s">
        <v>4964</v>
      </c>
      <c r="X988" t="s">
        <v>5418</v>
      </c>
      <c r="Y988" t="s">
        <v>4966</v>
      </c>
      <c r="Z988" t="s">
        <v>5097</v>
      </c>
      <c r="AA988" t="s">
        <v>4962</v>
      </c>
      <c r="AB988">
        <f>YEAR(Sales_Trans_2[[#This Row],[Transaction_Date]])</f>
        <v>2025</v>
      </c>
      <c r="AC988" t="str">
        <f>TEXT(Sales_Trans_2[[#This Row],[Transaction_Date]],"mmm")</f>
        <v>Apr</v>
      </c>
      <c r="AD988">
        <f>MONTH(Sales_Trans_2[[#This Row],[Transaction_Date]])</f>
        <v>4</v>
      </c>
      <c r="AE988" s="19">
        <f>IFERROR(Sales_Trans_2[[#This Row],[Profit]]/Sales_Trans_2[[#This Row],[Sales_Amount]],0)</f>
        <v>0.10648072190319934</v>
      </c>
      <c r="AF988" s="20" t="str">
        <f>IF(Sales_Trans_2[[#This Row],[Discount_Pct]]=0,"0%",
IF(Sales_Trans_2[[#This Row],[Discount_Pct]]&lt;=5,"1-5%",
IF(Sales_Trans_2[[#This Row],[Discount_Pct]]&lt;=10,"6-10%",
IF(Sales_Trans_2[[#This Row],[Discount_Pct]]&lt;=15,"11-15%","&gt;15%"))))</f>
        <v>0%</v>
      </c>
    </row>
    <row r="989" spans="1:32" x14ac:dyDescent="0.25">
      <c r="A989" t="s">
        <v>363</v>
      </c>
      <c r="B989" s="10">
        <v>45760</v>
      </c>
      <c r="C989" t="s">
        <v>364</v>
      </c>
      <c r="D989" t="s">
        <v>365</v>
      </c>
      <c r="E989" t="s">
        <v>366</v>
      </c>
      <c r="F989" t="s">
        <v>367</v>
      </c>
      <c r="G989">
        <v>4</v>
      </c>
      <c r="H989">
        <v>506</v>
      </c>
      <c r="I989">
        <v>0</v>
      </c>
      <c r="J989">
        <v>0</v>
      </c>
      <c r="K989">
        <v>2327.6</v>
      </c>
      <c r="L989">
        <v>1547.56</v>
      </c>
      <c r="M989">
        <v>780.04</v>
      </c>
      <c r="N989" t="s">
        <v>4971</v>
      </c>
      <c r="O989" t="s">
        <v>24</v>
      </c>
      <c r="P989" t="s">
        <v>55</v>
      </c>
      <c r="Q989">
        <v>0.85486111111111107</v>
      </c>
      <c r="R989" t="s">
        <v>27</v>
      </c>
      <c r="S989" t="s">
        <v>4680</v>
      </c>
      <c r="T989" t="s">
        <v>4672</v>
      </c>
      <c r="U989">
        <v>459.58</v>
      </c>
      <c r="V989" t="s">
        <v>5798</v>
      </c>
      <c r="W989" t="s">
        <v>4958</v>
      </c>
      <c r="X989" t="s">
        <v>5868</v>
      </c>
      <c r="Y989" t="s">
        <v>4960</v>
      </c>
      <c r="Z989" t="s">
        <v>5334</v>
      </c>
      <c r="AA989" t="s">
        <v>4962</v>
      </c>
      <c r="AB989">
        <f>YEAR(Sales_Trans_2[[#This Row],[Transaction_Date]])</f>
        <v>2025</v>
      </c>
      <c r="AC989" t="str">
        <f>TEXT(Sales_Trans_2[[#This Row],[Transaction_Date]],"mmm")</f>
        <v>Apr</v>
      </c>
      <c r="AD989">
        <f>MONTH(Sales_Trans_2[[#This Row],[Transaction_Date]])</f>
        <v>4</v>
      </c>
      <c r="AE989" s="19">
        <f>IFERROR(Sales_Trans_2[[#This Row],[Profit]]/Sales_Trans_2[[#This Row],[Sales_Amount]],0)</f>
        <v>0.33512631036260526</v>
      </c>
      <c r="AF989" s="20" t="str">
        <f>IF(Sales_Trans_2[[#This Row],[Discount_Pct]]=0,"0%",
IF(Sales_Trans_2[[#This Row],[Discount_Pct]]&lt;=5,"1-5%",
IF(Sales_Trans_2[[#This Row],[Discount_Pct]]&lt;=10,"6-10%",
IF(Sales_Trans_2[[#This Row],[Discount_Pct]]&lt;=15,"11-15%","&gt;15%"))))</f>
        <v>0%</v>
      </c>
    </row>
    <row r="990" spans="1:32" x14ac:dyDescent="0.25">
      <c r="A990" t="s">
        <v>3213</v>
      </c>
      <c r="B990" s="10">
        <v>45995</v>
      </c>
      <c r="C990" t="s">
        <v>152</v>
      </c>
      <c r="D990" t="s">
        <v>1668</v>
      </c>
      <c r="E990" t="s">
        <v>1621</v>
      </c>
      <c r="F990" t="s">
        <v>1622</v>
      </c>
      <c r="G990">
        <v>3</v>
      </c>
      <c r="H990">
        <v>248.4</v>
      </c>
      <c r="I990">
        <v>0</v>
      </c>
      <c r="J990">
        <v>0</v>
      </c>
      <c r="K990">
        <v>856.98</v>
      </c>
      <c r="L990">
        <v>558.12</v>
      </c>
      <c r="M990">
        <v>298.86</v>
      </c>
      <c r="N990" t="s">
        <v>68</v>
      </c>
      <c r="O990" t="s">
        <v>24</v>
      </c>
      <c r="P990" t="s">
        <v>55</v>
      </c>
      <c r="Q990">
        <v>0.38541666666666669</v>
      </c>
      <c r="R990" t="s">
        <v>27</v>
      </c>
      <c r="S990" t="s">
        <v>4941</v>
      </c>
      <c r="T990" t="s">
        <v>4930</v>
      </c>
      <c r="U990">
        <v>242.22</v>
      </c>
      <c r="V990" t="s">
        <v>5127</v>
      </c>
      <c r="W990" t="s">
        <v>4958</v>
      </c>
      <c r="X990" t="s">
        <v>5048</v>
      </c>
      <c r="Y990" t="s">
        <v>5011</v>
      </c>
      <c r="Z990" t="s">
        <v>5138</v>
      </c>
      <c r="AA990" t="s">
        <v>4962</v>
      </c>
      <c r="AB990">
        <f>YEAR(Sales_Trans_2[[#This Row],[Transaction_Date]])</f>
        <v>2025</v>
      </c>
      <c r="AC990" t="str">
        <f>TEXT(Sales_Trans_2[[#This Row],[Transaction_Date]],"mmm")</f>
        <v>Dec</v>
      </c>
      <c r="AD990">
        <f>MONTH(Sales_Trans_2[[#This Row],[Transaction_Date]])</f>
        <v>12</v>
      </c>
      <c r="AE990" s="19">
        <f>IFERROR(Sales_Trans_2[[#This Row],[Profit]]/Sales_Trans_2[[#This Row],[Sales_Amount]],0)</f>
        <v>0.34873625988937901</v>
      </c>
      <c r="AF990" s="20" t="str">
        <f>IF(Sales_Trans_2[[#This Row],[Discount_Pct]]=0,"0%",
IF(Sales_Trans_2[[#This Row],[Discount_Pct]]&lt;=5,"1-5%",
IF(Sales_Trans_2[[#This Row],[Discount_Pct]]&lt;=10,"6-10%",
IF(Sales_Trans_2[[#This Row],[Discount_Pct]]&lt;=15,"11-15%","&gt;15%"))))</f>
        <v>0%</v>
      </c>
    </row>
    <row r="991" spans="1:32" x14ac:dyDescent="0.25">
      <c r="A991" t="s">
        <v>3729</v>
      </c>
      <c r="B991" s="10">
        <v>45995</v>
      </c>
      <c r="C991" t="s">
        <v>1708</v>
      </c>
      <c r="D991" t="s">
        <v>302</v>
      </c>
      <c r="E991" t="s">
        <v>350</v>
      </c>
      <c r="F991" t="s">
        <v>1259</v>
      </c>
      <c r="G991">
        <v>8</v>
      </c>
      <c r="H991">
        <v>373.66</v>
      </c>
      <c r="I991">
        <v>0</v>
      </c>
      <c r="J991">
        <v>0</v>
      </c>
      <c r="K991">
        <v>3437.67</v>
      </c>
      <c r="L991">
        <v>1730.56</v>
      </c>
      <c r="M991">
        <v>1707.11</v>
      </c>
      <c r="N991" t="s">
        <v>40</v>
      </c>
      <c r="O991" t="s">
        <v>24</v>
      </c>
      <c r="P991" t="s">
        <v>55</v>
      </c>
      <c r="Q991">
        <v>0.53263888888888888</v>
      </c>
      <c r="R991" t="s">
        <v>27</v>
      </c>
      <c r="S991" t="s">
        <v>4655</v>
      </c>
      <c r="T991" t="s">
        <v>4636</v>
      </c>
      <c r="U991">
        <v>343.56</v>
      </c>
      <c r="V991" t="s">
        <v>5545</v>
      </c>
      <c r="W991" t="s">
        <v>4958</v>
      </c>
      <c r="X991" t="s">
        <v>4980</v>
      </c>
      <c r="Y991" t="s">
        <v>4970</v>
      </c>
      <c r="Z991" t="s">
        <v>4981</v>
      </c>
      <c r="AA991" t="s">
        <v>4962</v>
      </c>
      <c r="AB991">
        <f>YEAR(Sales_Trans_2[[#This Row],[Transaction_Date]])</f>
        <v>2025</v>
      </c>
      <c r="AC991" t="str">
        <f>TEXT(Sales_Trans_2[[#This Row],[Transaction_Date]],"mmm")</f>
        <v>Dec</v>
      </c>
      <c r="AD991">
        <f>MONTH(Sales_Trans_2[[#This Row],[Transaction_Date]])</f>
        <v>12</v>
      </c>
      <c r="AE991" s="19">
        <f>IFERROR(Sales_Trans_2[[#This Row],[Profit]]/Sales_Trans_2[[#This Row],[Sales_Amount]],0)</f>
        <v>0.49658925958570771</v>
      </c>
      <c r="AF991" s="20" t="str">
        <f>IF(Sales_Trans_2[[#This Row],[Discount_Pct]]=0,"0%",
IF(Sales_Trans_2[[#This Row],[Discount_Pct]]&lt;=5,"1-5%",
IF(Sales_Trans_2[[#This Row],[Discount_Pct]]&lt;=10,"6-10%",
IF(Sales_Trans_2[[#This Row],[Discount_Pct]]&lt;=15,"11-15%","&gt;15%"))))</f>
        <v>0%</v>
      </c>
    </row>
    <row r="992" spans="1:32" x14ac:dyDescent="0.25">
      <c r="A992" t="s">
        <v>3136</v>
      </c>
      <c r="B992" s="10">
        <v>45661</v>
      </c>
      <c r="C992" t="s">
        <v>3137</v>
      </c>
      <c r="D992" t="s">
        <v>530</v>
      </c>
      <c r="E992" t="s">
        <v>1157</v>
      </c>
      <c r="F992" t="s">
        <v>1158</v>
      </c>
      <c r="G992">
        <v>3</v>
      </c>
      <c r="H992">
        <v>125.15</v>
      </c>
      <c r="I992">
        <v>0</v>
      </c>
      <c r="J992">
        <v>0</v>
      </c>
      <c r="K992">
        <v>375.45</v>
      </c>
      <c r="L992">
        <v>287.10000000000002</v>
      </c>
      <c r="M992">
        <v>88.35</v>
      </c>
      <c r="N992" t="s">
        <v>47</v>
      </c>
      <c r="O992" t="s">
        <v>24</v>
      </c>
      <c r="P992" t="s">
        <v>55</v>
      </c>
      <c r="Q992">
        <v>0.48819444444444443</v>
      </c>
      <c r="R992" t="s">
        <v>49</v>
      </c>
      <c r="S992" t="s">
        <v>4772</v>
      </c>
      <c r="T992" t="s">
        <v>4752</v>
      </c>
      <c r="U992">
        <v>125.15</v>
      </c>
      <c r="V992" t="s">
        <v>6064</v>
      </c>
      <c r="W992" t="s">
        <v>4964</v>
      </c>
      <c r="X992" t="s">
        <v>5179</v>
      </c>
      <c r="Y992" t="s">
        <v>5007</v>
      </c>
      <c r="Z992" t="s">
        <v>5180</v>
      </c>
      <c r="AA992" t="s">
        <v>4962</v>
      </c>
      <c r="AB992">
        <f>YEAR(Sales_Trans_2[[#This Row],[Transaction_Date]])</f>
        <v>2025</v>
      </c>
      <c r="AC992" t="str">
        <f>TEXT(Sales_Trans_2[[#This Row],[Transaction_Date]],"mmm")</f>
        <v>Jan</v>
      </c>
      <c r="AD992">
        <f>MONTH(Sales_Trans_2[[#This Row],[Transaction_Date]])</f>
        <v>1</v>
      </c>
      <c r="AE992" s="19">
        <f>IFERROR(Sales_Trans_2[[#This Row],[Profit]]/Sales_Trans_2[[#This Row],[Sales_Amount]],0)</f>
        <v>0.23531761885737115</v>
      </c>
      <c r="AF992" s="20" t="str">
        <f>IF(Sales_Trans_2[[#This Row],[Discount_Pct]]=0,"0%",
IF(Sales_Trans_2[[#This Row],[Discount_Pct]]&lt;=5,"1-5%",
IF(Sales_Trans_2[[#This Row],[Discount_Pct]]&lt;=10,"6-10%",
IF(Sales_Trans_2[[#This Row],[Discount_Pct]]&lt;=15,"11-15%","&gt;15%"))))</f>
        <v>0%</v>
      </c>
    </row>
    <row r="993" spans="1:32" x14ac:dyDescent="0.25">
      <c r="A993" t="s">
        <v>2041</v>
      </c>
      <c r="B993" s="10">
        <v>46174</v>
      </c>
      <c r="C993" t="s">
        <v>1232</v>
      </c>
      <c r="D993" t="s">
        <v>891</v>
      </c>
      <c r="E993" t="s">
        <v>204</v>
      </c>
      <c r="F993" t="s">
        <v>205</v>
      </c>
      <c r="G993">
        <v>1</v>
      </c>
      <c r="H993">
        <v>425.88</v>
      </c>
      <c r="I993">
        <v>0</v>
      </c>
      <c r="J993">
        <v>0</v>
      </c>
      <c r="K993">
        <v>425.88</v>
      </c>
      <c r="L993">
        <v>357.47</v>
      </c>
      <c r="M993">
        <v>68.41</v>
      </c>
      <c r="N993" t="s">
        <v>47</v>
      </c>
      <c r="O993" t="s">
        <v>24</v>
      </c>
      <c r="P993" t="s">
        <v>33</v>
      </c>
      <c r="Q993">
        <v>0.89444444444444449</v>
      </c>
      <c r="R993" t="s">
        <v>49</v>
      </c>
      <c r="S993" t="s">
        <v>4831</v>
      </c>
      <c r="T993" t="s">
        <v>4828</v>
      </c>
      <c r="U993">
        <v>425.88</v>
      </c>
      <c r="V993" t="s">
        <v>5020</v>
      </c>
      <c r="W993" t="s">
        <v>4968</v>
      </c>
      <c r="X993" t="s">
        <v>5021</v>
      </c>
      <c r="Y993" t="s">
        <v>4966</v>
      </c>
      <c r="Z993" t="s">
        <v>5022</v>
      </c>
      <c r="AA993" t="s">
        <v>4962</v>
      </c>
      <c r="AB993">
        <f>YEAR(Sales_Trans_2[[#This Row],[Transaction_Date]])</f>
        <v>2026</v>
      </c>
      <c r="AC993" t="str">
        <f>TEXT(Sales_Trans_2[[#This Row],[Transaction_Date]],"mmm")</f>
        <v>Jun</v>
      </c>
      <c r="AD993">
        <f>MONTH(Sales_Trans_2[[#This Row],[Transaction_Date]])</f>
        <v>6</v>
      </c>
      <c r="AE993" s="19">
        <f>IFERROR(Sales_Trans_2[[#This Row],[Profit]]/Sales_Trans_2[[#This Row],[Sales_Amount]],0)</f>
        <v>0.16063210293979524</v>
      </c>
      <c r="AF993" s="20" t="str">
        <f>IF(Sales_Trans_2[[#This Row],[Discount_Pct]]=0,"0%",
IF(Sales_Trans_2[[#This Row],[Discount_Pct]]&lt;=5,"1-5%",
IF(Sales_Trans_2[[#This Row],[Discount_Pct]]&lt;=10,"6-10%",
IF(Sales_Trans_2[[#This Row],[Discount_Pct]]&lt;=15,"11-15%","&gt;15%"))))</f>
        <v>0%</v>
      </c>
    </row>
    <row r="994" spans="1:32" x14ac:dyDescent="0.25">
      <c r="A994" t="s">
        <v>2046</v>
      </c>
      <c r="B994" s="10">
        <v>46108</v>
      </c>
      <c r="C994" t="s">
        <v>2047</v>
      </c>
      <c r="D994" t="s">
        <v>158</v>
      </c>
      <c r="E994" t="s">
        <v>1476</v>
      </c>
      <c r="F994" t="s">
        <v>1375</v>
      </c>
      <c r="G994">
        <v>4</v>
      </c>
      <c r="H994">
        <v>306.62</v>
      </c>
      <c r="I994">
        <v>0</v>
      </c>
      <c r="J994">
        <v>0</v>
      </c>
      <c r="K994">
        <v>1226.48</v>
      </c>
      <c r="L994">
        <v>1039.72</v>
      </c>
      <c r="M994">
        <v>186.76</v>
      </c>
      <c r="N994" t="s">
        <v>40</v>
      </c>
      <c r="O994" t="s">
        <v>24</v>
      </c>
      <c r="P994" t="s">
        <v>33</v>
      </c>
      <c r="Q994">
        <v>0.37916666666666665</v>
      </c>
      <c r="R994" t="s">
        <v>49</v>
      </c>
      <c r="S994" t="s">
        <v>4871</v>
      </c>
      <c r="T994" t="s">
        <v>4864</v>
      </c>
      <c r="U994">
        <v>306.62</v>
      </c>
      <c r="V994" t="s">
        <v>5026</v>
      </c>
      <c r="W994" t="s">
        <v>4964</v>
      </c>
      <c r="X994" t="s">
        <v>5024</v>
      </c>
      <c r="Y994" t="s">
        <v>4960</v>
      </c>
      <c r="Z994" t="s">
        <v>5025</v>
      </c>
      <c r="AA994" t="s">
        <v>4992</v>
      </c>
      <c r="AB994">
        <f>YEAR(Sales_Trans_2[[#This Row],[Transaction_Date]])</f>
        <v>2026</v>
      </c>
      <c r="AC994" t="str">
        <f>TEXT(Sales_Trans_2[[#This Row],[Transaction_Date]],"mmm")</f>
        <v>Mar</v>
      </c>
      <c r="AD994">
        <f>MONTH(Sales_Trans_2[[#This Row],[Transaction_Date]])</f>
        <v>3</v>
      </c>
      <c r="AE994" s="19">
        <f>IFERROR(Sales_Trans_2[[#This Row],[Profit]]/Sales_Trans_2[[#This Row],[Sales_Amount]],0)</f>
        <v>0.15227317200443544</v>
      </c>
      <c r="AF994" s="20" t="str">
        <f>IF(Sales_Trans_2[[#This Row],[Discount_Pct]]=0,"0%",
IF(Sales_Trans_2[[#This Row],[Discount_Pct]]&lt;=5,"1-5%",
IF(Sales_Trans_2[[#This Row],[Discount_Pct]]&lt;=10,"6-10%",
IF(Sales_Trans_2[[#This Row],[Discount_Pct]]&lt;=15,"11-15%","&gt;15%"))))</f>
        <v>0%</v>
      </c>
    </row>
    <row r="995" spans="1:32" x14ac:dyDescent="0.25">
      <c r="A995" t="s">
        <v>3806</v>
      </c>
      <c r="B995" s="10">
        <v>46110</v>
      </c>
      <c r="C995" t="s">
        <v>1775</v>
      </c>
      <c r="D995" t="s">
        <v>399</v>
      </c>
      <c r="E995" t="s">
        <v>906</v>
      </c>
      <c r="F995" t="s">
        <v>907</v>
      </c>
      <c r="G995">
        <v>7</v>
      </c>
      <c r="H995">
        <v>111.78</v>
      </c>
      <c r="I995">
        <v>0</v>
      </c>
      <c r="J995">
        <v>0</v>
      </c>
      <c r="K995">
        <v>899.83</v>
      </c>
      <c r="L995">
        <v>602.35</v>
      </c>
      <c r="M995">
        <v>297.48</v>
      </c>
      <c r="N995" t="s">
        <v>40</v>
      </c>
      <c r="O995" t="s">
        <v>24</v>
      </c>
      <c r="P995" t="s">
        <v>33</v>
      </c>
      <c r="Q995">
        <v>0.69861111111111107</v>
      </c>
      <c r="R995" t="s">
        <v>27</v>
      </c>
      <c r="S995" t="s">
        <v>4693</v>
      </c>
      <c r="T995" t="s">
        <v>4672</v>
      </c>
      <c r="U995">
        <v>99.93</v>
      </c>
      <c r="V995" t="s">
        <v>5144</v>
      </c>
      <c r="W995" t="s">
        <v>4958</v>
      </c>
      <c r="X995" t="s">
        <v>5141</v>
      </c>
      <c r="Y995" t="s">
        <v>4966</v>
      </c>
      <c r="Z995" t="s">
        <v>5142</v>
      </c>
      <c r="AA995" t="s">
        <v>4962</v>
      </c>
      <c r="AB995">
        <f>YEAR(Sales_Trans_2[[#This Row],[Transaction_Date]])</f>
        <v>2026</v>
      </c>
      <c r="AC995" t="str">
        <f>TEXT(Sales_Trans_2[[#This Row],[Transaction_Date]],"mmm")</f>
        <v>Mar</v>
      </c>
      <c r="AD995">
        <f>MONTH(Sales_Trans_2[[#This Row],[Transaction_Date]])</f>
        <v>3</v>
      </c>
      <c r="AE995" s="19">
        <f>IFERROR(Sales_Trans_2[[#This Row],[Profit]]/Sales_Trans_2[[#This Row],[Sales_Amount]],0)</f>
        <v>0.3305957792027383</v>
      </c>
      <c r="AF995" s="20" t="str">
        <f>IF(Sales_Trans_2[[#This Row],[Discount_Pct]]=0,"0%",
IF(Sales_Trans_2[[#This Row],[Discount_Pct]]&lt;=5,"1-5%",
IF(Sales_Trans_2[[#This Row],[Discount_Pct]]&lt;=10,"6-10%",
IF(Sales_Trans_2[[#This Row],[Discount_Pct]]&lt;=15,"11-15%","&gt;15%"))))</f>
        <v>0%</v>
      </c>
    </row>
    <row r="996" spans="1:32" x14ac:dyDescent="0.25">
      <c r="A996" t="s">
        <v>3199</v>
      </c>
      <c r="B996" s="10">
        <v>46235</v>
      </c>
      <c r="C996" t="s">
        <v>3071</v>
      </c>
      <c r="D996" t="s">
        <v>399</v>
      </c>
      <c r="E996" t="s">
        <v>1323</v>
      </c>
      <c r="F996" t="s">
        <v>2870</v>
      </c>
      <c r="G996">
        <v>3</v>
      </c>
      <c r="H996">
        <v>99.93</v>
      </c>
      <c r="I996">
        <v>0</v>
      </c>
      <c r="J996">
        <v>0</v>
      </c>
      <c r="K996">
        <v>299.79000000000002</v>
      </c>
      <c r="L996">
        <v>258.14999999999998</v>
      </c>
      <c r="M996">
        <v>41.64</v>
      </c>
      <c r="N996" t="s">
        <v>4971</v>
      </c>
      <c r="O996" t="s">
        <v>24</v>
      </c>
      <c r="P996" t="s">
        <v>33</v>
      </c>
      <c r="Q996">
        <v>0.55625000000000002</v>
      </c>
      <c r="R996" t="s">
        <v>49</v>
      </c>
      <c r="S996" t="s">
        <v>4693</v>
      </c>
      <c r="T996" t="s">
        <v>4672</v>
      </c>
      <c r="U996">
        <v>99.93</v>
      </c>
      <c r="V996" t="s">
        <v>5145</v>
      </c>
      <c r="W996" t="s">
        <v>4964</v>
      </c>
      <c r="X996" t="s">
        <v>5146</v>
      </c>
      <c r="Y996" t="s">
        <v>4960</v>
      </c>
      <c r="Z996" t="s">
        <v>5147</v>
      </c>
      <c r="AA996" t="s">
        <v>4962</v>
      </c>
      <c r="AB996">
        <f>YEAR(Sales_Trans_2[[#This Row],[Transaction_Date]])</f>
        <v>2026</v>
      </c>
      <c r="AC996" t="str">
        <f>TEXT(Sales_Trans_2[[#This Row],[Transaction_Date]],"mmm")</f>
        <v>Aug</v>
      </c>
      <c r="AD996">
        <f>MONTH(Sales_Trans_2[[#This Row],[Transaction_Date]])</f>
        <v>8</v>
      </c>
      <c r="AE996" s="19">
        <f>IFERROR(Sales_Trans_2[[#This Row],[Profit]]/Sales_Trans_2[[#This Row],[Sales_Amount]],0)</f>
        <v>0.13889722805964175</v>
      </c>
      <c r="AF996" s="20" t="str">
        <f>IF(Sales_Trans_2[[#This Row],[Discount_Pct]]=0,"0%",
IF(Sales_Trans_2[[#This Row],[Discount_Pct]]&lt;=5,"1-5%",
IF(Sales_Trans_2[[#This Row],[Discount_Pct]]&lt;=10,"6-10%",
IF(Sales_Trans_2[[#This Row],[Discount_Pct]]&lt;=15,"11-15%","&gt;15%"))))</f>
        <v>0%</v>
      </c>
    </row>
    <row r="997" spans="1:32" x14ac:dyDescent="0.25">
      <c r="A997" t="s">
        <v>3840</v>
      </c>
      <c r="B997" s="10">
        <v>45881</v>
      </c>
      <c r="C997" t="s">
        <v>236</v>
      </c>
      <c r="D997" t="s">
        <v>107</v>
      </c>
      <c r="E997" t="s">
        <v>125</v>
      </c>
      <c r="F997" t="s">
        <v>410</v>
      </c>
      <c r="G997">
        <v>4</v>
      </c>
      <c r="H997">
        <v>59.92</v>
      </c>
      <c r="I997">
        <v>0</v>
      </c>
      <c r="J997">
        <v>0</v>
      </c>
      <c r="K997">
        <v>239.68</v>
      </c>
      <c r="L997">
        <v>192.6</v>
      </c>
      <c r="M997">
        <v>47.08</v>
      </c>
      <c r="N997" t="s">
        <v>47</v>
      </c>
      <c r="O997" t="s">
        <v>24</v>
      </c>
      <c r="P997" t="s">
        <v>33</v>
      </c>
      <c r="Q997">
        <v>0.52638888888888891</v>
      </c>
      <c r="R997" t="s">
        <v>49</v>
      </c>
      <c r="S997" t="s">
        <v>4683</v>
      </c>
      <c r="T997" t="s">
        <v>4672</v>
      </c>
      <c r="U997">
        <v>59.92</v>
      </c>
      <c r="V997" t="s">
        <v>5171</v>
      </c>
      <c r="W997" t="s">
        <v>4964</v>
      </c>
      <c r="X997" t="s">
        <v>5172</v>
      </c>
      <c r="Y997" t="s">
        <v>4966</v>
      </c>
      <c r="Z997" t="s">
        <v>5173</v>
      </c>
      <c r="AA997" t="s">
        <v>4962</v>
      </c>
      <c r="AB997">
        <f>YEAR(Sales_Trans_2[[#This Row],[Transaction_Date]])</f>
        <v>2025</v>
      </c>
      <c r="AC997" t="str">
        <f>TEXT(Sales_Trans_2[[#This Row],[Transaction_Date]],"mmm")</f>
        <v>Aug</v>
      </c>
      <c r="AD997">
        <f>MONTH(Sales_Trans_2[[#This Row],[Transaction_Date]])</f>
        <v>8</v>
      </c>
      <c r="AE997" s="19">
        <f>IFERROR(Sales_Trans_2[[#This Row],[Profit]]/Sales_Trans_2[[#This Row],[Sales_Amount]],0)</f>
        <v>0.19642857142857142</v>
      </c>
      <c r="AF997" s="20" t="str">
        <f>IF(Sales_Trans_2[[#This Row],[Discount_Pct]]=0,"0%",
IF(Sales_Trans_2[[#This Row],[Discount_Pct]]&lt;=5,"1-5%",
IF(Sales_Trans_2[[#This Row],[Discount_Pct]]&lt;=10,"6-10%",
IF(Sales_Trans_2[[#This Row],[Discount_Pct]]&lt;=15,"11-15%","&gt;15%"))))</f>
        <v>0%</v>
      </c>
    </row>
    <row r="998" spans="1:32" x14ac:dyDescent="0.25">
      <c r="A998" t="s">
        <v>28</v>
      </c>
      <c r="B998" s="10">
        <v>46103</v>
      </c>
      <c r="C998" t="s">
        <v>29</v>
      </c>
      <c r="D998" t="s">
        <v>30</v>
      </c>
      <c r="E998" t="s">
        <v>31</v>
      </c>
      <c r="F998" t="s">
        <v>32</v>
      </c>
      <c r="G998">
        <v>2</v>
      </c>
      <c r="H998">
        <v>448.94</v>
      </c>
      <c r="I998">
        <v>0</v>
      </c>
      <c r="J998">
        <v>0</v>
      </c>
      <c r="K998">
        <v>1032.56</v>
      </c>
      <c r="L998">
        <v>760.16</v>
      </c>
      <c r="M998">
        <v>272.39999999999998</v>
      </c>
      <c r="N998" t="s">
        <v>23</v>
      </c>
      <c r="O998" t="s">
        <v>24</v>
      </c>
      <c r="P998" t="s">
        <v>33</v>
      </c>
      <c r="Q998">
        <v>0.41041666666666665</v>
      </c>
      <c r="R998" t="s">
        <v>27</v>
      </c>
      <c r="S998" t="s">
        <v>4691</v>
      </c>
      <c r="T998" t="s">
        <v>4672</v>
      </c>
      <c r="U998">
        <v>448.94</v>
      </c>
      <c r="V998" t="s">
        <v>5139</v>
      </c>
      <c r="W998" t="s">
        <v>4964</v>
      </c>
      <c r="X998" t="s">
        <v>5187</v>
      </c>
      <c r="Y998" t="s">
        <v>5007</v>
      </c>
      <c r="Z998" t="s">
        <v>5188</v>
      </c>
      <c r="AA998" t="s">
        <v>4962</v>
      </c>
      <c r="AB998">
        <f>YEAR(Sales_Trans_2[[#This Row],[Transaction_Date]])</f>
        <v>2026</v>
      </c>
      <c r="AC998" t="str">
        <f>TEXT(Sales_Trans_2[[#This Row],[Transaction_Date]],"mmm")</f>
        <v>Mar</v>
      </c>
      <c r="AD998">
        <f>MONTH(Sales_Trans_2[[#This Row],[Transaction_Date]])</f>
        <v>3</v>
      </c>
      <c r="AE998" s="19">
        <f>IFERROR(Sales_Trans_2[[#This Row],[Profit]]/Sales_Trans_2[[#This Row],[Sales_Amount]],0)</f>
        <v>0.26381033547687299</v>
      </c>
      <c r="AF998" s="20" t="str">
        <f>IF(Sales_Trans_2[[#This Row],[Discount_Pct]]=0,"0%",
IF(Sales_Trans_2[[#This Row],[Discount_Pct]]&lt;=5,"1-5%",
IF(Sales_Trans_2[[#This Row],[Discount_Pct]]&lt;=10,"6-10%",
IF(Sales_Trans_2[[#This Row],[Discount_Pct]]&lt;=15,"11-15%","&gt;15%"))))</f>
        <v>0%</v>
      </c>
    </row>
    <row r="999" spans="1:32" x14ac:dyDescent="0.25">
      <c r="A999" t="s">
        <v>1469</v>
      </c>
      <c r="B999" s="10">
        <v>46145</v>
      </c>
      <c r="C999" t="s">
        <v>1470</v>
      </c>
      <c r="D999" t="s">
        <v>280</v>
      </c>
      <c r="E999" t="s">
        <v>1471</v>
      </c>
      <c r="F999" t="s">
        <v>1472</v>
      </c>
      <c r="G999">
        <v>4</v>
      </c>
      <c r="H999">
        <v>126.21</v>
      </c>
      <c r="I999">
        <v>0</v>
      </c>
      <c r="J999">
        <v>0</v>
      </c>
      <c r="K999">
        <v>504.84</v>
      </c>
      <c r="L999">
        <v>389.4</v>
      </c>
      <c r="M999">
        <v>115.44</v>
      </c>
      <c r="N999" t="s">
        <v>133</v>
      </c>
      <c r="O999" t="s">
        <v>24</v>
      </c>
      <c r="P999" t="s">
        <v>33</v>
      </c>
      <c r="Q999">
        <v>0.64166666666666672</v>
      </c>
      <c r="R999" t="s">
        <v>49</v>
      </c>
      <c r="S999" t="s">
        <v>4726</v>
      </c>
      <c r="T999" t="s">
        <v>4703</v>
      </c>
      <c r="U999">
        <v>124.84</v>
      </c>
      <c r="V999" t="s">
        <v>5293</v>
      </c>
      <c r="W999" t="s">
        <v>4958</v>
      </c>
      <c r="X999" t="s">
        <v>5294</v>
      </c>
      <c r="Y999" t="s">
        <v>4966</v>
      </c>
      <c r="Z999" t="s">
        <v>5295</v>
      </c>
      <c r="AA999" t="s">
        <v>5060</v>
      </c>
      <c r="AB999">
        <f>YEAR(Sales_Trans_2[[#This Row],[Transaction_Date]])</f>
        <v>2026</v>
      </c>
      <c r="AC999" t="str">
        <f>TEXT(Sales_Trans_2[[#This Row],[Transaction_Date]],"mmm")</f>
        <v>May</v>
      </c>
      <c r="AD999">
        <f>MONTH(Sales_Trans_2[[#This Row],[Transaction_Date]])</f>
        <v>5</v>
      </c>
      <c r="AE999" s="19">
        <f>IFERROR(Sales_Trans_2[[#This Row],[Profit]]/Sales_Trans_2[[#This Row],[Sales_Amount]],0)</f>
        <v>0.22866650820061801</v>
      </c>
      <c r="AF999" s="20" t="str">
        <f>IF(Sales_Trans_2[[#This Row],[Discount_Pct]]=0,"0%",
IF(Sales_Trans_2[[#This Row],[Discount_Pct]]&lt;=5,"1-5%",
IF(Sales_Trans_2[[#This Row],[Discount_Pct]]&lt;=10,"6-10%",
IF(Sales_Trans_2[[#This Row],[Discount_Pct]]&lt;=15,"11-15%","&gt;15%"))))</f>
        <v>0%</v>
      </c>
    </row>
    <row r="1000" spans="1:32" x14ac:dyDescent="0.25">
      <c r="A1000" t="s">
        <v>1728</v>
      </c>
      <c r="B1000" s="10">
        <v>46268</v>
      </c>
      <c r="C1000" t="s">
        <v>1729</v>
      </c>
      <c r="D1000" t="s">
        <v>302</v>
      </c>
      <c r="E1000" t="s">
        <v>950</v>
      </c>
      <c r="F1000" t="s">
        <v>779</v>
      </c>
      <c r="G1000">
        <v>5</v>
      </c>
      <c r="H1000">
        <v>343.56</v>
      </c>
      <c r="I1000">
        <v>0</v>
      </c>
      <c r="J1000">
        <v>0</v>
      </c>
      <c r="K1000">
        <v>1717.8</v>
      </c>
      <c r="L1000">
        <v>1081.5999999999999</v>
      </c>
      <c r="M1000">
        <v>636.20000000000005</v>
      </c>
      <c r="N1000" t="s">
        <v>23</v>
      </c>
      <c r="O1000" t="s">
        <v>24</v>
      </c>
      <c r="P1000" t="s">
        <v>33</v>
      </c>
      <c r="Q1000">
        <v>0.77986111111111112</v>
      </c>
      <c r="R1000" t="s">
        <v>49</v>
      </c>
      <c r="S1000" t="s">
        <v>4655</v>
      </c>
      <c r="T1000" t="s">
        <v>4636</v>
      </c>
      <c r="U1000">
        <v>343.56</v>
      </c>
      <c r="V1000" t="s">
        <v>5009</v>
      </c>
      <c r="W1000" t="s">
        <v>4968</v>
      </c>
      <c r="X1000" t="s">
        <v>4996</v>
      </c>
      <c r="Y1000" t="s">
        <v>4960</v>
      </c>
      <c r="Z1000" t="s">
        <v>5049</v>
      </c>
      <c r="AA1000" t="s">
        <v>4962</v>
      </c>
      <c r="AB1000">
        <f>YEAR(Sales_Trans_2[[#This Row],[Transaction_Date]])</f>
        <v>2026</v>
      </c>
      <c r="AC1000" t="str">
        <f>TEXT(Sales_Trans_2[[#This Row],[Transaction_Date]],"mmm")</f>
        <v>Sep</v>
      </c>
      <c r="AD1000">
        <f>MONTH(Sales_Trans_2[[#This Row],[Transaction_Date]])</f>
        <v>9</v>
      </c>
      <c r="AE1000" s="19">
        <f>IFERROR(Sales_Trans_2[[#This Row],[Profit]]/Sales_Trans_2[[#This Row],[Sales_Amount]],0)</f>
        <v>0.37035743392711612</v>
      </c>
      <c r="AF1000" s="20" t="str">
        <f>IF(Sales_Trans_2[[#This Row],[Discount_Pct]]=0,"0%",
IF(Sales_Trans_2[[#This Row],[Discount_Pct]]&lt;=5,"1-5%",
IF(Sales_Trans_2[[#This Row],[Discount_Pct]]&lt;=10,"6-10%",
IF(Sales_Trans_2[[#This Row],[Discount_Pct]]&lt;=15,"11-15%","&gt;15%"))))</f>
        <v>0%</v>
      </c>
    </row>
    <row r="1001" spans="1:32" x14ac:dyDescent="0.25">
      <c r="A1001" t="s">
        <v>4536</v>
      </c>
      <c r="B1001" s="10">
        <v>46107</v>
      </c>
      <c r="C1001" t="s">
        <v>1384</v>
      </c>
      <c r="D1001" t="s">
        <v>1869</v>
      </c>
      <c r="E1001" t="s">
        <v>1413</v>
      </c>
      <c r="F1001" t="s">
        <v>2803</v>
      </c>
      <c r="G1001">
        <v>6</v>
      </c>
      <c r="H1001">
        <v>121.28</v>
      </c>
      <c r="I1001">
        <v>0</v>
      </c>
      <c r="J1001">
        <v>0</v>
      </c>
      <c r="K1001">
        <v>727.68</v>
      </c>
      <c r="L1001">
        <v>499.98</v>
      </c>
      <c r="M1001">
        <v>227.7</v>
      </c>
      <c r="N1001" t="s">
        <v>4971</v>
      </c>
      <c r="O1001" t="s">
        <v>24</v>
      </c>
      <c r="P1001" t="s">
        <v>33</v>
      </c>
      <c r="Q1001">
        <v>0.52986111111111112</v>
      </c>
      <c r="R1001" t="s">
        <v>49</v>
      </c>
      <c r="S1001" t="s">
        <v>4945</v>
      </c>
      <c r="T1001" t="s">
        <v>4930</v>
      </c>
      <c r="U1001">
        <v>108.97</v>
      </c>
      <c r="V1001" t="s">
        <v>5044</v>
      </c>
      <c r="W1001" t="s">
        <v>4958</v>
      </c>
      <c r="X1001" t="s">
        <v>5309</v>
      </c>
      <c r="Y1001" t="s">
        <v>5018</v>
      </c>
      <c r="Z1001" t="s">
        <v>5310</v>
      </c>
      <c r="AA1001" t="s">
        <v>4962</v>
      </c>
      <c r="AB1001">
        <f>YEAR(Sales_Trans_2[[#This Row],[Transaction_Date]])</f>
        <v>2026</v>
      </c>
      <c r="AC1001" t="str">
        <f>TEXT(Sales_Trans_2[[#This Row],[Transaction_Date]],"mmm")</f>
        <v>Mar</v>
      </c>
      <c r="AD1001">
        <f>MONTH(Sales_Trans_2[[#This Row],[Transaction_Date]])</f>
        <v>3</v>
      </c>
      <c r="AE1001" s="19">
        <f>IFERROR(Sales_Trans_2[[#This Row],[Profit]]/Sales_Trans_2[[#This Row],[Sales_Amount]],0)</f>
        <v>0.3129122691292876</v>
      </c>
      <c r="AF1001" s="20" t="str">
        <f>IF(Sales_Trans_2[[#This Row],[Discount_Pct]]=0,"0%",
IF(Sales_Trans_2[[#This Row],[Discount_Pct]]&lt;=5,"1-5%",
IF(Sales_Trans_2[[#This Row],[Discount_Pct]]&lt;=10,"6-10%",
IF(Sales_Trans_2[[#This Row],[Discount_Pct]]&lt;=15,"11-15%","&gt;15%"))))</f>
        <v>0%</v>
      </c>
    </row>
    <row r="1002" spans="1:32" x14ac:dyDescent="0.25">
      <c r="A1002" t="s">
        <v>3949</v>
      </c>
      <c r="B1002" s="10">
        <v>46019</v>
      </c>
      <c r="C1002" t="s">
        <v>1384</v>
      </c>
      <c r="D1002" t="s">
        <v>371</v>
      </c>
      <c r="E1002" t="s">
        <v>248</v>
      </c>
      <c r="F1002" t="s">
        <v>249</v>
      </c>
      <c r="G1002">
        <v>6</v>
      </c>
      <c r="H1002">
        <v>422.63</v>
      </c>
      <c r="I1002">
        <v>0</v>
      </c>
      <c r="J1002">
        <v>0</v>
      </c>
      <c r="K1002">
        <v>2916.15</v>
      </c>
      <c r="L1002">
        <v>1859.88</v>
      </c>
      <c r="M1002">
        <v>1056.27</v>
      </c>
      <c r="N1002" t="s">
        <v>47</v>
      </c>
      <c r="O1002" t="s">
        <v>24</v>
      </c>
      <c r="P1002" t="s">
        <v>33</v>
      </c>
      <c r="Q1002">
        <v>0.67500000000000004</v>
      </c>
      <c r="R1002" t="s">
        <v>27</v>
      </c>
      <c r="S1002" t="s">
        <v>4714</v>
      </c>
      <c r="T1002" t="s">
        <v>4703</v>
      </c>
      <c r="U1002">
        <v>380.12</v>
      </c>
      <c r="V1002" t="s">
        <v>5044</v>
      </c>
      <c r="W1002" t="s">
        <v>4958</v>
      </c>
      <c r="X1002" t="s">
        <v>5316</v>
      </c>
      <c r="Y1002" t="s">
        <v>5011</v>
      </c>
      <c r="Z1002" t="s">
        <v>5317</v>
      </c>
      <c r="AA1002" t="s">
        <v>4962</v>
      </c>
      <c r="AB1002">
        <f>YEAR(Sales_Trans_2[[#This Row],[Transaction_Date]])</f>
        <v>2025</v>
      </c>
      <c r="AC1002" t="str">
        <f>TEXT(Sales_Trans_2[[#This Row],[Transaction_Date]],"mmm")</f>
        <v>Dec</v>
      </c>
      <c r="AD1002">
        <f>MONTH(Sales_Trans_2[[#This Row],[Transaction_Date]])</f>
        <v>12</v>
      </c>
      <c r="AE1002" s="19">
        <f>IFERROR(Sales_Trans_2[[#This Row],[Profit]]/Sales_Trans_2[[#This Row],[Sales_Amount]],0)</f>
        <v>0.36221387788693993</v>
      </c>
      <c r="AF1002" s="20" t="str">
        <f>IF(Sales_Trans_2[[#This Row],[Discount_Pct]]=0,"0%",
IF(Sales_Trans_2[[#This Row],[Discount_Pct]]&lt;=5,"1-5%",
IF(Sales_Trans_2[[#This Row],[Discount_Pct]]&lt;=10,"6-10%",
IF(Sales_Trans_2[[#This Row],[Discount_Pct]]&lt;=15,"11-15%","&gt;15%"))))</f>
        <v>0%</v>
      </c>
    </row>
    <row r="1003" spans="1:32" x14ac:dyDescent="0.25">
      <c r="A1003" t="s">
        <v>3492</v>
      </c>
      <c r="B1003" s="10">
        <v>46095</v>
      </c>
      <c r="C1003" t="s">
        <v>1948</v>
      </c>
      <c r="D1003" t="s">
        <v>52</v>
      </c>
      <c r="E1003" t="s">
        <v>488</v>
      </c>
      <c r="F1003" t="s">
        <v>489</v>
      </c>
      <c r="G1003">
        <v>4</v>
      </c>
      <c r="H1003">
        <v>331.6</v>
      </c>
      <c r="I1003">
        <v>0</v>
      </c>
      <c r="J1003">
        <v>0</v>
      </c>
      <c r="K1003">
        <v>1525.36</v>
      </c>
      <c r="L1003">
        <v>984.48</v>
      </c>
      <c r="M1003">
        <v>540.88</v>
      </c>
      <c r="N1003" t="s">
        <v>68</v>
      </c>
      <c r="O1003" t="s">
        <v>24</v>
      </c>
      <c r="P1003" t="s">
        <v>33</v>
      </c>
      <c r="Q1003">
        <v>0.53055555555555556</v>
      </c>
      <c r="R1003" t="s">
        <v>27</v>
      </c>
      <c r="S1003" t="s">
        <v>4701</v>
      </c>
      <c r="T1003" t="s">
        <v>4672</v>
      </c>
      <c r="U1003">
        <v>313.47000000000003</v>
      </c>
      <c r="V1003" t="s">
        <v>5340</v>
      </c>
      <c r="W1003" t="s">
        <v>4958</v>
      </c>
      <c r="X1003" t="s">
        <v>5338</v>
      </c>
      <c r="Y1003" t="s">
        <v>5011</v>
      </c>
      <c r="Z1003" t="s">
        <v>5339</v>
      </c>
      <c r="AA1003" t="s">
        <v>4962</v>
      </c>
      <c r="AB1003">
        <f>YEAR(Sales_Trans_2[[#This Row],[Transaction_Date]])</f>
        <v>2026</v>
      </c>
      <c r="AC1003" t="str">
        <f>TEXT(Sales_Trans_2[[#This Row],[Transaction_Date]],"mmm")</f>
        <v>Mar</v>
      </c>
      <c r="AD1003">
        <f>MONTH(Sales_Trans_2[[#This Row],[Transaction_Date]])</f>
        <v>3</v>
      </c>
      <c r="AE1003" s="19">
        <f>IFERROR(Sales_Trans_2[[#This Row],[Profit]]/Sales_Trans_2[[#This Row],[Sales_Amount]],0)</f>
        <v>0.35459170294225628</v>
      </c>
      <c r="AF1003" s="20" t="str">
        <f>IF(Sales_Trans_2[[#This Row],[Discount_Pct]]=0,"0%",
IF(Sales_Trans_2[[#This Row],[Discount_Pct]]&lt;=5,"1-5%",
IF(Sales_Trans_2[[#This Row],[Discount_Pct]]&lt;=10,"6-10%",
IF(Sales_Trans_2[[#This Row],[Discount_Pct]]&lt;=15,"11-15%","&gt;15%"))))</f>
        <v>0%</v>
      </c>
    </row>
    <row r="1004" spans="1:32" x14ac:dyDescent="0.25">
      <c r="A1004" t="s">
        <v>3340</v>
      </c>
      <c r="B1004" s="10">
        <v>46012</v>
      </c>
      <c r="C1004" t="s">
        <v>1000</v>
      </c>
      <c r="D1004" t="s">
        <v>581</v>
      </c>
      <c r="E1004" t="s">
        <v>1820</v>
      </c>
      <c r="F1004" t="s">
        <v>1290</v>
      </c>
      <c r="G1004">
        <v>3</v>
      </c>
      <c r="H1004">
        <v>139.21</v>
      </c>
      <c r="I1004">
        <v>0</v>
      </c>
      <c r="J1004">
        <v>0</v>
      </c>
      <c r="K1004">
        <v>480.27</v>
      </c>
      <c r="L1004">
        <v>320.97000000000003</v>
      </c>
      <c r="M1004">
        <v>159.30000000000001</v>
      </c>
      <c r="N1004" t="s">
        <v>47</v>
      </c>
      <c r="O1004" t="s">
        <v>24</v>
      </c>
      <c r="P1004" t="s">
        <v>33</v>
      </c>
      <c r="Q1004">
        <v>0.59305555555555556</v>
      </c>
      <c r="R1004" t="s">
        <v>27</v>
      </c>
      <c r="S1004" t="s">
        <v>4710</v>
      </c>
      <c r="T1004" t="s">
        <v>4703</v>
      </c>
      <c r="U1004">
        <v>139.21</v>
      </c>
      <c r="V1004" t="s">
        <v>5153</v>
      </c>
      <c r="W1004" t="s">
        <v>4968</v>
      </c>
      <c r="X1004" t="s">
        <v>5346</v>
      </c>
      <c r="Y1004" t="s">
        <v>4960</v>
      </c>
      <c r="Z1004" t="s">
        <v>5347</v>
      </c>
      <c r="AA1004" t="s">
        <v>4992</v>
      </c>
      <c r="AB1004">
        <f>YEAR(Sales_Trans_2[[#This Row],[Transaction_Date]])</f>
        <v>2025</v>
      </c>
      <c r="AC1004" t="str">
        <f>TEXT(Sales_Trans_2[[#This Row],[Transaction_Date]],"mmm")</f>
        <v>Dec</v>
      </c>
      <c r="AD1004">
        <f>MONTH(Sales_Trans_2[[#This Row],[Transaction_Date]])</f>
        <v>12</v>
      </c>
      <c r="AE1004" s="19">
        <f>IFERROR(Sales_Trans_2[[#This Row],[Profit]]/Sales_Trans_2[[#This Row],[Sales_Amount]],0)</f>
        <v>0.33168842526079084</v>
      </c>
      <c r="AF1004" s="20" t="str">
        <f>IF(Sales_Trans_2[[#This Row],[Discount_Pct]]=0,"0%",
IF(Sales_Trans_2[[#This Row],[Discount_Pct]]&lt;=5,"1-5%",
IF(Sales_Trans_2[[#This Row],[Discount_Pct]]&lt;=10,"6-10%",
IF(Sales_Trans_2[[#This Row],[Discount_Pct]]&lt;=15,"11-15%","&gt;15%"))))</f>
        <v>0%</v>
      </c>
    </row>
    <row r="1005" spans="1:32" x14ac:dyDescent="0.25">
      <c r="A1005" t="s">
        <v>3567</v>
      </c>
      <c r="B1005" s="10">
        <v>46074</v>
      </c>
      <c r="C1005" t="s">
        <v>2739</v>
      </c>
      <c r="D1005" t="s">
        <v>1156</v>
      </c>
      <c r="E1005" t="s">
        <v>171</v>
      </c>
      <c r="F1005" t="s">
        <v>1270</v>
      </c>
      <c r="G1005">
        <v>5</v>
      </c>
      <c r="H1005">
        <v>147.72</v>
      </c>
      <c r="I1005">
        <v>0</v>
      </c>
      <c r="J1005">
        <v>0</v>
      </c>
      <c r="K1005">
        <v>849.39</v>
      </c>
      <c r="L1005">
        <v>546.04999999999995</v>
      </c>
      <c r="M1005">
        <v>303.33999999999997</v>
      </c>
      <c r="N1005" t="s">
        <v>133</v>
      </c>
      <c r="O1005" t="s">
        <v>24</v>
      </c>
      <c r="P1005" t="s">
        <v>33</v>
      </c>
      <c r="Q1005">
        <v>0.50347222222222221</v>
      </c>
      <c r="R1005" t="s">
        <v>27</v>
      </c>
      <c r="S1005" t="s">
        <v>4755</v>
      </c>
      <c r="T1005" t="s">
        <v>4752</v>
      </c>
      <c r="U1005">
        <v>147.72</v>
      </c>
      <c r="V1005" t="s">
        <v>5414</v>
      </c>
      <c r="W1005" t="s">
        <v>4968</v>
      </c>
      <c r="X1005" t="s">
        <v>5413</v>
      </c>
      <c r="Y1005" t="s">
        <v>4970</v>
      </c>
      <c r="Z1005" t="s">
        <v>4974</v>
      </c>
      <c r="AA1005" t="s">
        <v>4962</v>
      </c>
      <c r="AB1005">
        <f>YEAR(Sales_Trans_2[[#This Row],[Transaction_Date]])</f>
        <v>2026</v>
      </c>
      <c r="AC1005" t="str">
        <f>TEXT(Sales_Trans_2[[#This Row],[Transaction_Date]],"mmm")</f>
        <v>Feb</v>
      </c>
      <c r="AD1005">
        <f>MONTH(Sales_Trans_2[[#This Row],[Transaction_Date]])</f>
        <v>2</v>
      </c>
      <c r="AE1005" s="19">
        <f>IFERROR(Sales_Trans_2[[#This Row],[Profit]]/Sales_Trans_2[[#This Row],[Sales_Amount]],0)</f>
        <v>0.35712687928984327</v>
      </c>
      <c r="AF1005" s="20" t="str">
        <f>IF(Sales_Trans_2[[#This Row],[Discount_Pct]]=0,"0%",
IF(Sales_Trans_2[[#This Row],[Discount_Pct]]&lt;=5,"1-5%",
IF(Sales_Trans_2[[#This Row],[Discount_Pct]]&lt;=10,"6-10%",
IF(Sales_Trans_2[[#This Row],[Discount_Pct]]&lt;=15,"11-15%","&gt;15%"))))</f>
        <v>0%</v>
      </c>
    </row>
    <row r="1006" spans="1:32" x14ac:dyDescent="0.25">
      <c r="A1006" t="s">
        <v>4095</v>
      </c>
      <c r="B1006" s="10">
        <v>46077</v>
      </c>
      <c r="C1006" t="s">
        <v>1928</v>
      </c>
      <c r="D1006" t="s">
        <v>611</v>
      </c>
      <c r="E1006" t="s">
        <v>60</v>
      </c>
      <c r="F1006" t="s">
        <v>61</v>
      </c>
      <c r="G1006">
        <v>7</v>
      </c>
      <c r="H1006">
        <v>369.28</v>
      </c>
      <c r="I1006">
        <v>0</v>
      </c>
      <c r="J1006">
        <v>0</v>
      </c>
      <c r="K1006">
        <v>2584.96</v>
      </c>
      <c r="L1006">
        <v>1754.76</v>
      </c>
      <c r="M1006">
        <v>830.2</v>
      </c>
      <c r="N1006" t="s">
        <v>68</v>
      </c>
      <c r="O1006" t="s">
        <v>24</v>
      </c>
      <c r="P1006" t="s">
        <v>33</v>
      </c>
      <c r="Q1006">
        <v>0.65833333333333333</v>
      </c>
      <c r="R1006" t="s">
        <v>49</v>
      </c>
      <c r="S1006" t="s">
        <v>4775</v>
      </c>
      <c r="T1006" t="s">
        <v>4776</v>
      </c>
      <c r="U1006">
        <v>339.13</v>
      </c>
      <c r="V1006" t="s">
        <v>5164</v>
      </c>
      <c r="W1006" t="s">
        <v>4958</v>
      </c>
      <c r="X1006" t="s">
        <v>5420</v>
      </c>
      <c r="Y1006" t="s">
        <v>4966</v>
      </c>
      <c r="Z1006" t="s">
        <v>5051</v>
      </c>
      <c r="AA1006" t="s">
        <v>4962</v>
      </c>
      <c r="AB1006">
        <f>YEAR(Sales_Trans_2[[#This Row],[Transaction_Date]])</f>
        <v>2026</v>
      </c>
      <c r="AC1006" t="str">
        <f>TEXT(Sales_Trans_2[[#This Row],[Transaction_Date]],"mmm")</f>
        <v>Feb</v>
      </c>
      <c r="AD1006">
        <f>MONTH(Sales_Trans_2[[#This Row],[Transaction_Date]])</f>
        <v>2</v>
      </c>
      <c r="AE1006" s="19">
        <f>IFERROR(Sales_Trans_2[[#This Row],[Profit]]/Sales_Trans_2[[#This Row],[Sales_Amount]],0)</f>
        <v>0.32116551126516468</v>
      </c>
      <c r="AF1006" s="20" t="str">
        <f>IF(Sales_Trans_2[[#This Row],[Discount_Pct]]=0,"0%",
IF(Sales_Trans_2[[#This Row],[Discount_Pct]]&lt;=5,"1-5%",
IF(Sales_Trans_2[[#This Row],[Discount_Pct]]&lt;=10,"6-10%",
IF(Sales_Trans_2[[#This Row],[Discount_Pct]]&lt;=15,"11-15%","&gt;15%"))))</f>
        <v>0%</v>
      </c>
    </row>
    <row r="1007" spans="1:32" x14ac:dyDescent="0.25">
      <c r="A1007" t="s">
        <v>3989</v>
      </c>
      <c r="B1007" s="10">
        <v>46040</v>
      </c>
      <c r="C1007" t="s">
        <v>1029</v>
      </c>
      <c r="D1007" t="s">
        <v>1475</v>
      </c>
      <c r="E1007" t="s">
        <v>31</v>
      </c>
      <c r="F1007" t="s">
        <v>32</v>
      </c>
      <c r="G1007">
        <v>8</v>
      </c>
      <c r="H1007">
        <v>189.3</v>
      </c>
      <c r="I1007">
        <v>0</v>
      </c>
      <c r="J1007">
        <v>0</v>
      </c>
      <c r="K1007">
        <v>1741.56</v>
      </c>
      <c r="L1007">
        <v>1267.44</v>
      </c>
      <c r="M1007">
        <v>474.12</v>
      </c>
      <c r="N1007" t="s">
        <v>23</v>
      </c>
      <c r="O1007" t="s">
        <v>24</v>
      </c>
      <c r="P1007" t="s">
        <v>33</v>
      </c>
      <c r="Q1007">
        <v>0.8930555555555556</v>
      </c>
      <c r="R1007" t="s">
        <v>27</v>
      </c>
      <c r="S1007" t="s">
        <v>4900</v>
      </c>
      <c r="T1007" t="s">
        <v>4887</v>
      </c>
      <c r="U1007">
        <v>183.39</v>
      </c>
      <c r="V1007" t="s">
        <v>5509</v>
      </c>
      <c r="W1007" t="s">
        <v>4958</v>
      </c>
      <c r="X1007" t="s">
        <v>5187</v>
      </c>
      <c r="Y1007" t="s">
        <v>5007</v>
      </c>
      <c r="Z1007" t="s">
        <v>5188</v>
      </c>
      <c r="AA1007" t="s">
        <v>4962</v>
      </c>
      <c r="AB1007">
        <f>YEAR(Sales_Trans_2[[#This Row],[Transaction_Date]])</f>
        <v>2026</v>
      </c>
      <c r="AC1007" t="str">
        <f>TEXT(Sales_Trans_2[[#This Row],[Transaction_Date]],"mmm")</f>
        <v>Jan</v>
      </c>
      <c r="AD1007">
        <f>MONTH(Sales_Trans_2[[#This Row],[Transaction_Date]])</f>
        <v>1</v>
      </c>
      <c r="AE1007" s="19">
        <f>IFERROR(Sales_Trans_2[[#This Row],[Profit]]/Sales_Trans_2[[#This Row],[Sales_Amount]],0)</f>
        <v>0.27223868256046302</v>
      </c>
      <c r="AF1007" s="20" t="str">
        <f>IF(Sales_Trans_2[[#This Row],[Discount_Pct]]=0,"0%",
IF(Sales_Trans_2[[#This Row],[Discount_Pct]]&lt;=5,"1-5%",
IF(Sales_Trans_2[[#This Row],[Discount_Pct]]&lt;=10,"6-10%",
IF(Sales_Trans_2[[#This Row],[Discount_Pct]]&lt;=15,"11-15%","&gt;15%"))))</f>
        <v>0%</v>
      </c>
    </row>
    <row r="1008" spans="1:32" x14ac:dyDescent="0.25">
      <c r="A1008" t="s">
        <v>2177</v>
      </c>
      <c r="B1008" s="10">
        <v>46011</v>
      </c>
      <c r="C1008" t="s">
        <v>2178</v>
      </c>
      <c r="D1008" t="s">
        <v>308</v>
      </c>
      <c r="E1008" t="s">
        <v>1820</v>
      </c>
      <c r="F1008" t="s">
        <v>1290</v>
      </c>
      <c r="G1008">
        <v>1</v>
      </c>
      <c r="H1008">
        <v>455.79</v>
      </c>
      <c r="I1008">
        <v>0</v>
      </c>
      <c r="J1008">
        <v>0</v>
      </c>
      <c r="K1008">
        <v>524.16</v>
      </c>
      <c r="L1008">
        <v>282.88</v>
      </c>
      <c r="M1008">
        <v>241.28</v>
      </c>
      <c r="N1008" t="s">
        <v>23</v>
      </c>
      <c r="O1008" t="s">
        <v>24</v>
      </c>
      <c r="P1008" t="s">
        <v>33</v>
      </c>
      <c r="Q1008">
        <v>0.68125000000000002</v>
      </c>
      <c r="R1008" t="s">
        <v>27</v>
      </c>
      <c r="S1008" t="s">
        <v>4660</v>
      </c>
      <c r="T1008" t="s">
        <v>4636</v>
      </c>
      <c r="U1008">
        <v>455.79</v>
      </c>
      <c r="V1008" t="s">
        <v>5016</v>
      </c>
      <c r="W1008" t="s">
        <v>4964</v>
      </c>
      <c r="X1008" t="s">
        <v>5346</v>
      </c>
      <c r="Y1008" t="s">
        <v>4960</v>
      </c>
      <c r="Z1008" t="s">
        <v>5347</v>
      </c>
      <c r="AA1008" t="s">
        <v>4992</v>
      </c>
      <c r="AB1008">
        <f>YEAR(Sales_Trans_2[[#This Row],[Transaction_Date]])</f>
        <v>2025</v>
      </c>
      <c r="AC1008" t="str">
        <f>TEXT(Sales_Trans_2[[#This Row],[Transaction_Date]],"mmm")</f>
        <v>Dec</v>
      </c>
      <c r="AD1008">
        <f>MONTH(Sales_Trans_2[[#This Row],[Transaction_Date]])</f>
        <v>12</v>
      </c>
      <c r="AE1008" s="19">
        <f>IFERROR(Sales_Trans_2[[#This Row],[Profit]]/Sales_Trans_2[[#This Row],[Sales_Amount]],0)</f>
        <v>0.46031746031746035</v>
      </c>
      <c r="AF1008" s="20" t="str">
        <f>IF(Sales_Trans_2[[#This Row],[Discount_Pct]]=0,"0%",
IF(Sales_Trans_2[[#This Row],[Discount_Pct]]&lt;=5,"1-5%",
IF(Sales_Trans_2[[#This Row],[Discount_Pct]]&lt;=10,"6-10%",
IF(Sales_Trans_2[[#This Row],[Discount_Pct]]&lt;=15,"11-15%","&gt;15%"))))</f>
        <v>0%</v>
      </c>
    </row>
    <row r="1009" spans="1:32" x14ac:dyDescent="0.25">
      <c r="A1009" t="s">
        <v>3609</v>
      </c>
      <c r="B1009" s="10">
        <v>46267</v>
      </c>
      <c r="C1009" t="s">
        <v>1402</v>
      </c>
      <c r="D1009" t="s">
        <v>30</v>
      </c>
      <c r="E1009" t="s">
        <v>153</v>
      </c>
      <c r="F1009" t="s">
        <v>154</v>
      </c>
      <c r="G1009">
        <v>1</v>
      </c>
      <c r="H1009">
        <v>448.94</v>
      </c>
      <c r="I1009">
        <v>0</v>
      </c>
      <c r="J1009">
        <v>0</v>
      </c>
      <c r="K1009">
        <v>448.94</v>
      </c>
      <c r="L1009">
        <v>380.08</v>
      </c>
      <c r="M1009">
        <v>68.86</v>
      </c>
      <c r="N1009" t="s">
        <v>4971</v>
      </c>
      <c r="O1009" t="s">
        <v>24</v>
      </c>
      <c r="P1009" t="s">
        <v>33</v>
      </c>
      <c r="Q1009">
        <v>0.66666666666666663</v>
      </c>
      <c r="R1009" t="s">
        <v>49</v>
      </c>
      <c r="S1009" t="s">
        <v>4691</v>
      </c>
      <c r="T1009" t="s">
        <v>4672</v>
      </c>
      <c r="U1009">
        <v>448.94</v>
      </c>
      <c r="V1009" t="s">
        <v>5558</v>
      </c>
      <c r="W1009" t="s">
        <v>4968</v>
      </c>
      <c r="X1009" t="s">
        <v>4965</v>
      </c>
      <c r="Y1009" t="s">
        <v>4966</v>
      </c>
      <c r="Z1009" t="s">
        <v>5126</v>
      </c>
      <c r="AA1009" t="s">
        <v>4962</v>
      </c>
      <c r="AB1009">
        <f>YEAR(Sales_Trans_2[[#This Row],[Transaction_Date]])</f>
        <v>2026</v>
      </c>
      <c r="AC1009" t="str">
        <f>TEXT(Sales_Trans_2[[#This Row],[Transaction_Date]],"mmm")</f>
        <v>Sep</v>
      </c>
      <c r="AD1009">
        <f>MONTH(Sales_Trans_2[[#This Row],[Transaction_Date]])</f>
        <v>9</v>
      </c>
      <c r="AE1009" s="19">
        <f>IFERROR(Sales_Trans_2[[#This Row],[Profit]]/Sales_Trans_2[[#This Row],[Sales_Amount]],0)</f>
        <v>0.1533835256381699</v>
      </c>
      <c r="AF1009" s="20" t="str">
        <f>IF(Sales_Trans_2[[#This Row],[Discount_Pct]]=0,"0%",
IF(Sales_Trans_2[[#This Row],[Discount_Pct]]&lt;=5,"1-5%",
IF(Sales_Trans_2[[#This Row],[Discount_Pct]]&lt;=10,"6-10%",
IF(Sales_Trans_2[[#This Row],[Discount_Pct]]&lt;=15,"11-15%","&gt;15%"))))</f>
        <v>0%</v>
      </c>
    </row>
    <row r="1010" spans="1:32" x14ac:dyDescent="0.25">
      <c r="A1010" t="s">
        <v>3265</v>
      </c>
      <c r="B1010" s="10">
        <v>46069</v>
      </c>
      <c r="C1010" t="s">
        <v>2659</v>
      </c>
      <c r="D1010" t="s">
        <v>449</v>
      </c>
      <c r="E1010" t="s">
        <v>835</v>
      </c>
      <c r="F1010" t="s">
        <v>836</v>
      </c>
      <c r="G1010">
        <v>2</v>
      </c>
      <c r="H1010">
        <v>395.66</v>
      </c>
      <c r="I1010">
        <v>0</v>
      </c>
      <c r="J1010">
        <v>0</v>
      </c>
      <c r="K1010">
        <v>791.32</v>
      </c>
      <c r="L1010">
        <v>640.38</v>
      </c>
      <c r="M1010">
        <v>150.94</v>
      </c>
      <c r="N1010" t="s">
        <v>23</v>
      </c>
      <c r="O1010" t="s">
        <v>24</v>
      </c>
      <c r="P1010" t="s">
        <v>33</v>
      </c>
      <c r="Q1010">
        <v>0.64236111111111116</v>
      </c>
      <c r="R1010" t="s">
        <v>49</v>
      </c>
      <c r="S1010" t="s">
        <v>4817</v>
      </c>
      <c r="T1010" t="s">
        <v>4805</v>
      </c>
      <c r="U1010">
        <v>395.66</v>
      </c>
      <c r="V1010" t="s">
        <v>5566</v>
      </c>
      <c r="W1010" t="s">
        <v>4964</v>
      </c>
      <c r="X1010" t="s">
        <v>5170</v>
      </c>
      <c r="Y1010" t="s">
        <v>5007</v>
      </c>
      <c r="Z1010" t="s">
        <v>5567</v>
      </c>
      <c r="AA1010" t="s">
        <v>5060</v>
      </c>
      <c r="AB1010">
        <f>YEAR(Sales_Trans_2[[#This Row],[Transaction_Date]])</f>
        <v>2026</v>
      </c>
      <c r="AC1010" t="str">
        <f>TEXT(Sales_Trans_2[[#This Row],[Transaction_Date]],"mmm")</f>
        <v>Feb</v>
      </c>
      <c r="AD1010">
        <f>MONTH(Sales_Trans_2[[#This Row],[Transaction_Date]])</f>
        <v>2</v>
      </c>
      <c r="AE1010" s="19">
        <f>IFERROR(Sales_Trans_2[[#This Row],[Profit]]/Sales_Trans_2[[#This Row],[Sales_Amount]],0)</f>
        <v>0.19074457867866348</v>
      </c>
      <c r="AF1010" s="20" t="str">
        <f>IF(Sales_Trans_2[[#This Row],[Discount_Pct]]=0,"0%",
IF(Sales_Trans_2[[#This Row],[Discount_Pct]]&lt;=5,"1-5%",
IF(Sales_Trans_2[[#This Row],[Discount_Pct]]&lt;=10,"6-10%",
IF(Sales_Trans_2[[#This Row],[Discount_Pct]]&lt;=15,"11-15%","&gt;15%"))))</f>
        <v>0%</v>
      </c>
    </row>
    <row r="1011" spans="1:32" x14ac:dyDescent="0.25">
      <c r="A1011" t="s">
        <v>3738</v>
      </c>
      <c r="B1011" s="10">
        <v>46040</v>
      </c>
      <c r="C1011" t="s">
        <v>1783</v>
      </c>
      <c r="D1011" t="s">
        <v>52</v>
      </c>
      <c r="E1011" t="s">
        <v>1044</v>
      </c>
      <c r="F1011" t="s">
        <v>1045</v>
      </c>
      <c r="G1011">
        <v>3</v>
      </c>
      <c r="H1011">
        <v>313.47000000000003</v>
      </c>
      <c r="I1011">
        <v>0</v>
      </c>
      <c r="J1011">
        <v>0</v>
      </c>
      <c r="K1011">
        <v>1081.47</v>
      </c>
      <c r="L1011">
        <v>738.36</v>
      </c>
      <c r="M1011">
        <v>343.11</v>
      </c>
      <c r="N1011" t="s">
        <v>40</v>
      </c>
      <c r="O1011" t="s">
        <v>24</v>
      </c>
      <c r="P1011" t="s">
        <v>33</v>
      </c>
      <c r="Q1011">
        <v>0.38472222222222224</v>
      </c>
      <c r="R1011" t="s">
        <v>27</v>
      </c>
      <c r="S1011" t="s">
        <v>4701</v>
      </c>
      <c r="T1011" t="s">
        <v>4672</v>
      </c>
      <c r="U1011">
        <v>313.47000000000003</v>
      </c>
      <c r="V1011" t="s">
        <v>5582</v>
      </c>
      <c r="W1011" t="s">
        <v>4964</v>
      </c>
      <c r="X1011" t="s">
        <v>5516</v>
      </c>
      <c r="Y1011" t="s">
        <v>4960</v>
      </c>
      <c r="Z1011" t="s">
        <v>5517</v>
      </c>
      <c r="AA1011" t="s">
        <v>4992</v>
      </c>
      <c r="AB1011">
        <f>YEAR(Sales_Trans_2[[#This Row],[Transaction_Date]])</f>
        <v>2026</v>
      </c>
      <c r="AC1011" t="str">
        <f>TEXT(Sales_Trans_2[[#This Row],[Transaction_Date]],"mmm")</f>
        <v>Jan</v>
      </c>
      <c r="AD1011">
        <f>MONTH(Sales_Trans_2[[#This Row],[Transaction_Date]])</f>
        <v>1</v>
      </c>
      <c r="AE1011" s="19">
        <f>IFERROR(Sales_Trans_2[[#This Row],[Profit]]/Sales_Trans_2[[#This Row],[Sales_Amount]],0)</f>
        <v>0.31726261477433493</v>
      </c>
      <c r="AF1011" s="20" t="str">
        <f>IF(Sales_Trans_2[[#This Row],[Discount_Pct]]=0,"0%",
IF(Sales_Trans_2[[#This Row],[Discount_Pct]]&lt;=5,"1-5%",
IF(Sales_Trans_2[[#This Row],[Discount_Pct]]&lt;=10,"6-10%",
IF(Sales_Trans_2[[#This Row],[Discount_Pct]]&lt;=15,"11-15%","&gt;15%"))))</f>
        <v>0%</v>
      </c>
    </row>
    <row r="1012" spans="1:32" x14ac:dyDescent="0.25">
      <c r="A1012" t="s">
        <v>251</v>
      </c>
      <c r="B1012" s="10">
        <v>46072</v>
      </c>
      <c r="C1012" t="s">
        <v>252</v>
      </c>
      <c r="D1012" t="s">
        <v>253</v>
      </c>
      <c r="E1012" t="s">
        <v>254</v>
      </c>
      <c r="F1012" t="s">
        <v>255</v>
      </c>
      <c r="G1012">
        <v>7</v>
      </c>
      <c r="H1012">
        <v>243</v>
      </c>
      <c r="I1012">
        <v>0</v>
      </c>
      <c r="J1012">
        <v>0</v>
      </c>
      <c r="K1012">
        <v>1701</v>
      </c>
      <c r="L1012">
        <v>1368.08</v>
      </c>
      <c r="M1012">
        <v>332.92</v>
      </c>
      <c r="N1012" t="s">
        <v>23</v>
      </c>
      <c r="O1012" t="s">
        <v>24</v>
      </c>
      <c r="P1012" t="s">
        <v>33</v>
      </c>
      <c r="Q1012">
        <v>0.40486111111111112</v>
      </c>
      <c r="R1012" t="s">
        <v>49</v>
      </c>
      <c r="S1012" t="s">
        <v>4903</v>
      </c>
      <c r="T1012" t="s">
        <v>4887</v>
      </c>
      <c r="U1012">
        <v>219.39</v>
      </c>
      <c r="V1012" t="s">
        <v>5635</v>
      </c>
      <c r="W1012" t="s">
        <v>4958</v>
      </c>
      <c r="X1012" t="s">
        <v>5435</v>
      </c>
      <c r="Y1012" t="s">
        <v>5018</v>
      </c>
      <c r="Z1012" t="s">
        <v>5436</v>
      </c>
      <c r="AA1012" t="s">
        <v>4962</v>
      </c>
      <c r="AB1012">
        <f>YEAR(Sales_Trans_2[[#This Row],[Transaction_Date]])</f>
        <v>2026</v>
      </c>
      <c r="AC1012" t="str">
        <f>TEXT(Sales_Trans_2[[#This Row],[Transaction_Date]],"mmm")</f>
        <v>Feb</v>
      </c>
      <c r="AD1012">
        <f>MONTH(Sales_Trans_2[[#This Row],[Transaction_Date]])</f>
        <v>2</v>
      </c>
      <c r="AE1012" s="19">
        <f>IFERROR(Sales_Trans_2[[#This Row],[Profit]]/Sales_Trans_2[[#This Row],[Sales_Amount]],0)</f>
        <v>0.1957201646090535</v>
      </c>
      <c r="AF1012" s="20" t="str">
        <f>IF(Sales_Trans_2[[#This Row],[Discount_Pct]]=0,"0%",
IF(Sales_Trans_2[[#This Row],[Discount_Pct]]&lt;=5,"1-5%",
IF(Sales_Trans_2[[#This Row],[Discount_Pct]]&lt;=10,"6-10%",
IF(Sales_Trans_2[[#This Row],[Discount_Pct]]&lt;=15,"11-15%","&gt;15%"))))</f>
        <v>0%</v>
      </c>
    </row>
    <row r="1013" spans="1:32" x14ac:dyDescent="0.25">
      <c r="A1013" t="s">
        <v>1068</v>
      </c>
      <c r="B1013" s="10">
        <v>46206</v>
      </c>
      <c r="C1013" t="s">
        <v>1069</v>
      </c>
      <c r="D1013" t="s">
        <v>119</v>
      </c>
      <c r="E1013" t="s">
        <v>494</v>
      </c>
      <c r="F1013" t="s">
        <v>495</v>
      </c>
      <c r="G1013">
        <v>6</v>
      </c>
      <c r="H1013">
        <v>141.99</v>
      </c>
      <c r="I1013">
        <v>0</v>
      </c>
      <c r="J1013">
        <v>0</v>
      </c>
      <c r="K1013">
        <v>979.73</v>
      </c>
      <c r="L1013">
        <v>695.46</v>
      </c>
      <c r="M1013">
        <v>284.27</v>
      </c>
      <c r="N1013" t="s">
        <v>4971</v>
      </c>
      <c r="O1013" t="s">
        <v>24</v>
      </c>
      <c r="P1013" t="s">
        <v>33</v>
      </c>
      <c r="Q1013">
        <v>0.8666666666666667</v>
      </c>
      <c r="R1013" t="s">
        <v>27</v>
      </c>
      <c r="S1013" t="s">
        <v>4722</v>
      </c>
      <c r="T1013" t="s">
        <v>4703</v>
      </c>
      <c r="U1013">
        <v>141.11000000000001</v>
      </c>
      <c r="V1013" t="s">
        <v>5641</v>
      </c>
      <c r="W1013" t="s">
        <v>4958</v>
      </c>
      <c r="X1013" t="s">
        <v>5253</v>
      </c>
      <c r="Y1013" t="s">
        <v>4960</v>
      </c>
      <c r="Z1013" t="s">
        <v>5254</v>
      </c>
      <c r="AA1013" t="s">
        <v>5163</v>
      </c>
      <c r="AB1013">
        <f>YEAR(Sales_Trans_2[[#This Row],[Transaction_Date]])</f>
        <v>2026</v>
      </c>
      <c r="AC1013" t="str">
        <f>TEXT(Sales_Trans_2[[#This Row],[Transaction_Date]],"mmm")</f>
        <v>Jul</v>
      </c>
      <c r="AD1013">
        <f>MONTH(Sales_Trans_2[[#This Row],[Transaction_Date]])</f>
        <v>7</v>
      </c>
      <c r="AE1013" s="19">
        <f>IFERROR(Sales_Trans_2[[#This Row],[Profit]]/Sales_Trans_2[[#This Row],[Sales_Amount]],0)</f>
        <v>0.29015136823410531</v>
      </c>
      <c r="AF1013" s="20" t="str">
        <f>IF(Sales_Trans_2[[#This Row],[Discount_Pct]]=0,"0%",
IF(Sales_Trans_2[[#This Row],[Discount_Pct]]&lt;=5,"1-5%",
IF(Sales_Trans_2[[#This Row],[Discount_Pct]]&lt;=10,"6-10%",
IF(Sales_Trans_2[[#This Row],[Discount_Pct]]&lt;=15,"11-15%","&gt;15%"))))</f>
        <v>0%</v>
      </c>
    </row>
    <row r="1014" spans="1:32" x14ac:dyDescent="0.25">
      <c r="A1014" t="s">
        <v>4184</v>
      </c>
      <c r="B1014" s="10">
        <v>46267</v>
      </c>
      <c r="C1014" t="s">
        <v>431</v>
      </c>
      <c r="D1014" t="s">
        <v>302</v>
      </c>
      <c r="E1014" t="s">
        <v>215</v>
      </c>
      <c r="F1014" t="s">
        <v>216</v>
      </c>
      <c r="G1014">
        <v>1</v>
      </c>
      <c r="H1014">
        <v>343.56</v>
      </c>
      <c r="I1014">
        <v>0</v>
      </c>
      <c r="J1014">
        <v>0</v>
      </c>
      <c r="K1014">
        <v>343.56</v>
      </c>
      <c r="L1014">
        <v>216.32</v>
      </c>
      <c r="M1014">
        <v>127.24</v>
      </c>
      <c r="N1014" t="s">
        <v>4971</v>
      </c>
      <c r="O1014" t="s">
        <v>24</v>
      </c>
      <c r="P1014" t="s">
        <v>33</v>
      </c>
      <c r="Q1014">
        <v>0.69513888888888886</v>
      </c>
      <c r="R1014" t="s">
        <v>49</v>
      </c>
      <c r="S1014" t="s">
        <v>4655</v>
      </c>
      <c r="T1014" t="s">
        <v>4636</v>
      </c>
      <c r="U1014">
        <v>343.56</v>
      </c>
      <c r="V1014" t="s">
        <v>5652</v>
      </c>
      <c r="W1014" t="s">
        <v>4968</v>
      </c>
      <c r="X1014" t="s">
        <v>5168</v>
      </c>
      <c r="Y1014" t="s">
        <v>4966</v>
      </c>
      <c r="Z1014" t="s">
        <v>5169</v>
      </c>
      <c r="AA1014" t="s">
        <v>4962</v>
      </c>
      <c r="AB1014">
        <f>YEAR(Sales_Trans_2[[#This Row],[Transaction_Date]])</f>
        <v>2026</v>
      </c>
      <c r="AC1014" t="str">
        <f>TEXT(Sales_Trans_2[[#This Row],[Transaction_Date]],"mmm")</f>
        <v>Sep</v>
      </c>
      <c r="AD1014">
        <f>MONTH(Sales_Trans_2[[#This Row],[Transaction_Date]])</f>
        <v>9</v>
      </c>
      <c r="AE1014" s="19">
        <f>IFERROR(Sales_Trans_2[[#This Row],[Profit]]/Sales_Trans_2[[#This Row],[Sales_Amount]],0)</f>
        <v>0.37035743392711606</v>
      </c>
      <c r="AF1014" s="20" t="str">
        <f>IF(Sales_Trans_2[[#This Row],[Discount_Pct]]=0,"0%",
IF(Sales_Trans_2[[#This Row],[Discount_Pct]]&lt;=5,"1-5%",
IF(Sales_Trans_2[[#This Row],[Discount_Pct]]&lt;=10,"6-10%",
IF(Sales_Trans_2[[#This Row],[Discount_Pct]]&lt;=15,"11-15%","&gt;15%"))))</f>
        <v>0%</v>
      </c>
    </row>
    <row r="1015" spans="1:32" x14ac:dyDescent="0.25">
      <c r="A1015" t="s">
        <v>2635</v>
      </c>
      <c r="B1015" s="10">
        <v>46019</v>
      </c>
      <c r="C1015" t="s">
        <v>1508</v>
      </c>
      <c r="D1015" t="s">
        <v>566</v>
      </c>
      <c r="E1015" t="s">
        <v>1347</v>
      </c>
      <c r="F1015" t="s">
        <v>1313</v>
      </c>
      <c r="G1015">
        <v>8</v>
      </c>
      <c r="H1015">
        <v>338.77</v>
      </c>
      <c r="I1015">
        <v>0</v>
      </c>
      <c r="J1015">
        <v>0</v>
      </c>
      <c r="K1015">
        <v>3116.68</v>
      </c>
      <c r="L1015">
        <v>2043.92</v>
      </c>
      <c r="M1015">
        <v>1072.76</v>
      </c>
      <c r="N1015" t="s">
        <v>47</v>
      </c>
      <c r="O1015" t="s">
        <v>24</v>
      </c>
      <c r="P1015" t="s">
        <v>33</v>
      </c>
      <c r="Q1015">
        <v>0.64583333333333337</v>
      </c>
      <c r="R1015" t="s">
        <v>27</v>
      </c>
      <c r="S1015" t="s">
        <v>4767</v>
      </c>
      <c r="T1015" t="s">
        <v>4752</v>
      </c>
      <c r="U1015">
        <v>328.59</v>
      </c>
      <c r="V1015" t="s">
        <v>5664</v>
      </c>
      <c r="W1015" t="s">
        <v>4958</v>
      </c>
      <c r="X1015" t="s">
        <v>4976</v>
      </c>
      <c r="Y1015" t="s">
        <v>4977</v>
      </c>
      <c r="Z1015" t="s">
        <v>5089</v>
      </c>
      <c r="AA1015" t="s">
        <v>4962</v>
      </c>
      <c r="AB1015">
        <f>YEAR(Sales_Trans_2[[#This Row],[Transaction_Date]])</f>
        <v>2025</v>
      </c>
      <c r="AC1015" t="str">
        <f>TEXT(Sales_Trans_2[[#This Row],[Transaction_Date]],"mmm")</f>
        <v>Dec</v>
      </c>
      <c r="AD1015">
        <f>MONTH(Sales_Trans_2[[#This Row],[Transaction_Date]])</f>
        <v>12</v>
      </c>
      <c r="AE1015" s="19">
        <f>IFERROR(Sales_Trans_2[[#This Row],[Profit]]/Sales_Trans_2[[#This Row],[Sales_Amount]],0)</f>
        <v>0.34419959700707164</v>
      </c>
      <c r="AF1015" s="20" t="str">
        <f>IF(Sales_Trans_2[[#This Row],[Discount_Pct]]=0,"0%",
IF(Sales_Trans_2[[#This Row],[Discount_Pct]]&lt;=5,"1-5%",
IF(Sales_Trans_2[[#This Row],[Discount_Pct]]&lt;=10,"6-10%",
IF(Sales_Trans_2[[#This Row],[Discount_Pct]]&lt;=15,"11-15%","&gt;15%"))))</f>
        <v>0%</v>
      </c>
    </row>
    <row r="1016" spans="1:32" x14ac:dyDescent="0.25">
      <c r="A1016" t="s">
        <v>2324</v>
      </c>
      <c r="B1016" s="10">
        <v>46017</v>
      </c>
      <c r="C1016" t="s">
        <v>2325</v>
      </c>
      <c r="D1016" t="s">
        <v>164</v>
      </c>
      <c r="E1016" t="s">
        <v>66</v>
      </c>
      <c r="F1016" t="s">
        <v>861</v>
      </c>
      <c r="G1016">
        <v>1</v>
      </c>
      <c r="H1016">
        <v>191.13</v>
      </c>
      <c r="I1016">
        <v>0</v>
      </c>
      <c r="J1016">
        <v>0</v>
      </c>
      <c r="K1016">
        <v>191.13</v>
      </c>
      <c r="L1016">
        <v>153.41999999999999</v>
      </c>
      <c r="M1016">
        <v>37.71</v>
      </c>
      <c r="N1016" t="s">
        <v>68</v>
      </c>
      <c r="O1016" t="s">
        <v>24</v>
      </c>
      <c r="P1016" t="s">
        <v>33</v>
      </c>
      <c r="Q1016">
        <v>0.80555555555555558</v>
      </c>
      <c r="R1016" t="s">
        <v>49</v>
      </c>
      <c r="S1016" t="s">
        <v>4861</v>
      </c>
      <c r="T1016" t="s">
        <v>4847</v>
      </c>
      <c r="U1016">
        <v>191.13</v>
      </c>
      <c r="V1016" t="s">
        <v>5668</v>
      </c>
      <c r="W1016" t="s">
        <v>4968</v>
      </c>
      <c r="X1016" t="s">
        <v>5484</v>
      </c>
      <c r="Y1016" t="s">
        <v>4966</v>
      </c>
      <c r="Z1016" t="s">
        <v>5155</v>
      </c>
      <c r="AA1016" t="s">
        <v>4962</v>
      </c>
      <c r="AB1016">
        <f>YEAR(Sales_Trans_2[[#This Row],[Transaction_Date]])</f>
        <v>2025</v>
      </c>
      <c r="AC1016" t="str">
        <f>TEXT(Sales_Trans_2[[#This Row],[Transaction_Date]],"mmm")</f>
        <v>Dec</v>
      </c>
      <c r="AD1016">
        <f>MONTH(Sales_Trans_2[[#This Row],[Transaction_Date]])</f>
        <v>12</v>
      </c>
      <c r="AE1016" s="19">
        <f>IFERROR(Sales_Trans_2[[#This Row],[Profit]]/Sales_Trans_2[[#This Row],[Sales_Amount]],0)</f>
        <v>0.19730026683409199</v>
      </c>
      <c r="AF1016" s="20" t="str">
        <f>IF(Sales_Trans_2[[#This Row],[Discount_Pct]]=0,"0%",
IF(Sales_Trans_2[[#This Row],[Discount_Pct]]&lt;=5,"1-5%",
IF(Sales_Trans_2[[#This Row],[Discount_Pct]]&lt;=10,"6-10%",
IF(Sales_Trans_2[[#This Row],[Discount_Pct]]&lt;=15,"11-15%","&gt;15%"))))</f>
        <v>0%</v>
      </c>
    </row>
    <row r="1017" spans="1:32" x14ac:dyDescent="0.25">
      <c r="A1017" t="s">
        <v>4298</v>
      </c>
      <c r="B1017" s="10">
        <v>46044</v>
      </c>
      <c r="C1017" t="s">
        <v>3747</v>
      </c>
      <c r="D1017" t="s">
        <v>253</v>
      </c>
      <c r="E1017" t="s">
        <v>778</v>
      </c>
      <c r="F1017" t="s">
        <v>779</v>
      </c>
      <c r="G1017">
        <v>4</v>
      </c>
      <c r="H1017">
        <v>245.36</v>
      </c>
      <c r="I1017">
        <v>0</v>
      </c>
      <c r="J1017">
        <v>0</v>
      </c>
      <c r="K1017">
        <v>981.44</v>
      </c>
      <c r="L1017">
        <v>781.76</v>
      </c>
      <c r="M1017">
        <v>199.68</v>
      </c>
      <c r="N1017" t="s">
        <v>4971</v>
      </c>
      <c r="O1017" t="s">
        <v>24</v>
      </c>
      <c r="P1017" t="s">
        <v>33</v>
      </c>
      <c r="Q1017">
        <v>0.53680555555555554</v>
      </c>
      <c r="R1017" t="s">
        <v>49</v>
      </c>
      <c r="S1017" t="s">
        <v>4903</v>
      </c>
      <c r="T1017" t="s">
        <v>4887</v>
      </c>
      <c r="U1017">
        <v>219.39</v>
      </c>
      <c r="V1017" t="s">
        <v>5687</v>
      </c>
      <c r="W1017" t="s">
        <v>4958</v>
      </c>
      <c r="X1017" t="s">
        <v>4996</v>
      </c>
      <c r="Y1017" t="s">
        <v>4960</v>
      </c>
      <c r="Z1017" t="s">
        <v>5432</v>
      </c>
      <c r="AA1017" t="s">
        <v>5060</v>
      </c>
      <c r="AB1017">
        <f>YEAR(Sales_Trans_2[[#This Row],[Transaction_Date]])</f>
        <v>2026</v>
      </c>
      <c r="AC1017" t="str">
        <f>TEXT(Sales_Trans_2[[#This Row],[Transaction_Date]],"mmm")</f>
        <v>Jan</v>
      </c>
      <c r="AD1017">
        <f>MONTH(Sales_Trans_2[[#This Row],[Transaction_Date]])</f>
        <v>1</v>
      </c>
      <c r="AE1017" s="19">
        <f>IFERROR(Sales_Trans_2[[#This Row],[Profit]]/Sales_Trans_2[[#This Row],[Sales_Amount]],0)</f>
        <v>0.20345614607107923</v>
      </c>
      <c r="AF1017" s="20" t="str">
        <f>IF(Sales_Trans_2[[#This Row],[Discount_Pct]]=0,"0%",
IF(Sales_Trans_2[[#This Row],[Discount_Pct]]&lt;=5,"1-5%",
IF(Sales_Trans_2[[#This Row],[Discount_Pct]]&lt;=10,"6-10%",
IF(Sales_Trans_2[[#This Row],[Discount_Pct]]&lt;=15,"11-15%","&gt;15%"))))</f>
        <v>0%</v>
      </c>
    </row>
    <row r="1018" spans="1:32" x14ac:dyDescent="0.25">
      <c r="A1018" t="s">
        <v>2913</v>
      </c>
      <c r="B1018" s="10">
        <v>46074</v>
      </c>
      <c r="C1018" t="s">
        <v>2282</v>
      </c>
      <c r="D1018" t="s">
        <v>493</v>
      </c>
      <c r="E1018" t="s">
        <v>215</v>
      </c>
      <c r="F1018" t="s">
        <v>216</v>
      </c>
      <c r="G1018">
        <v>4</v>
      </c>
      <c r="H1018">
        <v>232.58</v>
      </c>
      <c r="I1018">
        <v>0</v>
      </c>
      <c r="J1018">
        <v>0</v>
      </c>
      <c r="K1018">
        <v>1069.8699999999999</v>
      </c>
      <c r="L1018">
        <v>764.8</v>
      </c>
      <c r="M1018">
        <v>305.07</v>
      </c>
      <c r="N1018" t="s">
        <v>4971</v>
      </c>
      <c r="O1018" t="s">
        <v>24</v>
      </c>
      <c r="P1018" t="s">
        <v>33</v>
      </c>
      <c r="Q1018">
        <v>0.38124999999999998</v>
      </c>
      <c r="R1018" t="s">
        <v>27</v>
      </c>
      <c r="S1018" t="s">
        <v>4688</v>
      </c>
      <c r="T1018" t="s">
        <v>4672</v>
      </c>
      <c r="U1018">
        <v>232.58</v>
      </c>
      <c r="V1018" t="s">
        <v>5693</v>
      </c>
      <c r="W1018" t="s">
        <v>4964</v>
      </c>
      <c r="X1018" t="s">
        <v>5168</v>
      </c>
      <c r="Y1018" t="s">
        <v>4966</v>
      </c>
      <c r="Z1018" t="s">
        <v>5169</v>
      </c>
      <c r="AA1018" t="s">
        <v>4962</v>
      </c>
      <c r="AB1018">
        <f>YEAR(Sales_Trans_2[[#This Row],[Transaction_Date]])</f>
        <v>2026</v>
      </c>
      <c r="AC1018" t="str">
        <f>TEXT(Sales_Trans_2[[#This Row],[Transaction_Date]],"mmm")</f>
        <v>Feb</v>
      </c>
      <c r="AD1018">
        <f>MONTH(Sales_Trans_2[[#This Row],[Transaction_Date]])</f>
        <v>2</v>
      </c>
      <c r="AE1018" s="19">
        <f>IFERROR(Sales_Trans_2[[#This Row],[Profit]]/Sales_Trans_2[[#This Row],[Sales_Amount]],0)</f>
        <v>0.28514679353566325</v>
      </c>
      <c r="AF1018" s="20" t="str">
        <f>IF(Sales_Trans_2[[#This Row],[Discount_Pct]]=0,"0%",
IF(Sales_Trans_2[[#This Row],[Discount_Pct]]&lt;=5,"1-5%",
IF(Sales_Trans_2[[#This Row],[Discount_Pct]]&lt;=10,"6-10%",
IF(Sales_Trans_2[[#This Row],[Discount_Pct]]&lt;=15,"11-15%","&gt;15%"))))</f>
        <v>0%</v>
      </c>
    </row>
    <row r="1019" spans="1:32" x14ac:dyDescent="0.25">
      <c r="A1019" t="s">
        <v>3698</v>
      </c>
      <c r="B1019" s="10">
        <v>46077</v>
      </c>
      <c r="C1019" t="s">
        <v>1731</v>
      </c>
      <c r="D1019" t="s">
        <v>566</v>
      </c>
      <c r="E1019" t="s">
        <v>808</v>
      </c>
      <c r="F1019" t="s">
        <v>396</v>
      </c>
      <c r="G1019">
        <v>3</v>
      </c>
      <c r="H1019">
        <v>373.02</v>
      </c>
      <c r="I1019">
        <v>0</v>
      </c>
      <c r="J1019">
        <v>0</v>
      </c>
      <c r="K1019">
        <v>1119.06</v>
      </c>
      <c r="L1019">
        <v>766.47</v>
      </c>
      <c r="M1019">
        <v>352.59</v>
      </c>
      <c r="N1019" t="s">
        <v>23</v>
      </c>
      <c r="O1019" t="s">
        <v>24</v>
      </c>
      <c r="P1019" t="s">
        <v>33</v>
      </c>
      <c r="Q1019">
        <v>0.72430555555555554</v>
      </c>
      <c r="R1019" t="s">
        <v>49</v>
      </c>
      <c r="S1019" t="s">
        <v>4767</v>
      </c>
      <c r="T1019" t="s">
        <v>4752</v>
      </c>
      <c r="U1019">
        <v>328.59</v>
      </c>
      <c r="V1019" t="s">
        <v>5701</v>
      </c>
      <c r="W1019" t="s">
        <v>4958</v>
      </c>
      <c r="X1019" t="s">
        <v>5702</v>
      </c>
      <c r="Y1019" t="s">
        <v>4960</v>
      </c>
      <c r="Z1019" t="s">
        <v>5703</v>
      </c>
      <c r="AA1019" t="s">
        <v>4962</v>
      </c>
      <c r="AB1019">
        <f>YEAR(Sales_Trans_2[[#This Row],[Transaction_Date]])</f>
        <v>2026</v>
      </c>
      <c r="AC1019" t="str">
        <f>TEXT(Sales_Trans_2[[#This Row],[Transaction_Date]],"mmm")</f>
        <v>Feb</v>
      </c>
      <c r="AD1019">
        <f>MONTH(Sales_Trans_2[[#This Row],[Transaction_Date]])</f>
        <v>2</v>
      </c>
      <c r="AE1019" s="19">
        <f>IFERROR(Sales_Trans_2[[#This Row],[Profit]]/Sales_Trans_2[[#This Row],[Sales_Amount]],0)</f>
        <v>0.31507693957428556</v>
      </c>
      <c r="AF1019" s="20" t="str">
        <f>IF(Sales_Trans_2[[#This Row],[Discount_Pct]]=0,"0%",
IF(Sales_Trans_2[[#This Row],[Discount_Pct]]&lt;=5,"1-5%",
IF(Sales_Trans_2[[#This Row],[Discount_Pct]]&lt;=10,"6-10%",
IF(Sales_Trans_2[[#This Row],[Discount_Pct]]&lt;=15,"11-15%","&gt;15%"))))</f>
        <v>0%</v>
      </c>
    </row>
    <row r="1020" spans="1:32" x14ac:dyDescent="0.25">
      <c r="A1020" t="s">
        <v>3785</v>
      </c>
      <c r="B1020" s="10">
        <v>46005</v>
      </c>
      <c r="C1020" t="s">
        <v>3497</v>
      </c>
      <c r="D1020" t="s">
        <v>44</v>
      </c>
      <c r="E1020" t="s">
        <v>66</v>
      </c>
      <c r="F1020" t="s">
        <v>1932</v>
      </c>
      <c r="G1020">
        <v>4</v>
      </c>
      <c r="H1020">
        <v>398.25</v>
      </c>
      <c r="I1020">
        <v>0</v>
      </c>
      <c r="J1020">
        <v>0</v>
      </c>
      <c r="K1020">
        <v>1831.95</v>
      </c>
      <c r="L1020">
        <v>946.16</v>
      </c>
      <c r="M1020">
        <v>885.79</v>
      </c>
      <c r="N1020" t="s">
        <v>40</v>
      </c>
      <c r="O1020" t="s">
        <v>24</v>
      </c>
      <c r="P1020" t="s">
        <v>33</v>
      </c>
      <c r="Q1020">
        <v>0.53888888888888886</v>
      </c>
      <c r="R1020" t="s">
        <v>27</v>
      </c>
      <c r="S1020" t="s">
        <v>4650</v>
      </c>
      <c r="T1020" t="s">
        <v>4636</v>
      </c>
      <c r="U1020">
        <v>398.25</v>
      </c>
      <c r="V1020" t="s">
        <v>5726</v>
      </c>
      <c r="W1020" t="s">
        <v>4964</v>
      </c>
      <c r="X1020" t="s">
        <v>5333</v>
      </c>
      <c r="Y1020" t="s">
        <v>4966</v>
      </c>
      <c r="Z1020" t="s">
        <v>5155</v>
      </c>
      <c r="AA1020" t="s">
        <v>4962</v>
      </c>
      <c r="AB1020">
        <f>YEAR(Sales_Trans_2[[#This Row],[Transaction_Date]])</f>
        <v>2025</v>
      </c>
      <c r="AC1020" t="str">
        <f>TEXT(Sales_Trans_2[[#This Row],[Transaction_Date]],"mmm")</f>
        <v>Dec</v>
      </c>
      <c r="AD1020">
        <f>MONTH(Sales_Trans_2[[#This Row],[Transaction_Date]])</f>
        <v>12</v>
      </c>
      <c r="AE1020" s="19">
        <f>IFERROR(Sales_Trans_2[[#This Row],[Profit]]/Sales_Trans_2[[#This Row],[Sales_Amount]],0)</f>
        <v>0.48352302191653701</v>
      </c>
      <c r="AF1020" s="20" t="str">
        <f>IF(Sales_Trans_2[[#This Row],[Discount_Pct]]=0,"0%",
IF(Sales_Trans_2[[#This Row],[Discount_Pct]]&lt;=5,"1-5%",
IF(Sales_Trans_2[[#This Row],[Discount_Pct]]&lt;=10,"6-10%",
IF(Sales_Trans_2[[#This Row],[Discount_Pct]]&lt;=15,"11-15%","&gt;15%"))))</f>
        <v>0%</v>
      </c>
    </row>
    <row r="1021" spans="1:32" x14ac:dyDescent="0.25">
      <c r="A1021" t="s">
        <v>2396</v>
      </c>
      <c r="B1021" s="10">
        <v>45820</v>
      </c>
      <c r="C1021" t="s">
        <v>1708</v>
      </c>
      <c r="D1021" t="s">
        <v>727</v>
      </c>
      <c r="E1021" t="s">
        <v>102</v>
      </c>
      <c r="F1021" t="s">
        <v>103</v>
      </c>
      <c r="G1021">
        <v>6</v>
      </c>
      <c r="H1021">
        <v>242.49</v>
      </c>
      <c r="I1021">
        <v>0</v>
      </c>
      <c r="J1021">
        <v>0</v>
      </c>
      <c r="K1021">
        <v>1673.18</v>
      </c>
      <c r="L1021">
        <v>1177.8</v>
      </c>
      <c r="M1021">
        <v>495.38</v>
      </c>
      <c r="N1021" t="s">
        <v>4971</v>
      </c>
      <c r="O1021" t="s">
        <v>24</v>
      </c>
      <c r="P1021" t="s">
        <v>33</v>
      </c>
      <c r="Q1021">
        <v>0.41666666666666669</v>
      </c>
      <c r="R1021" t="s">
        <v>27</v>
      </c>
      <c r="S1021" t="s">
        <v>4867</v>
      </c>
      <c r="T1021" t="s">
        <v>4864</v>
      </c>
      <c r="U1021">
        <v>227</v>
      </c>
      <c r="V1021" t="s">
        <v>5545</v>
      </c>
      <c r="W1021" t="s">
        <v>4958</v>
      </c>
      <c r="X1021" t="s">
        <v>5510</v>
      </c>
      <c r="Y1021" t="s">
        <v>4966</v>
      </c>
      <c r="Z1021" t="s">
        <v>5511</v>
      </c>
      <c r="AA1021" t="s">
        <v>4962</v>
      </c>
      <c r="AB1021">
        <f>YEAR(Sales_Trans_2[[#This Row],[Transaction_Date]])</f>
        <v>2025</v>
      </c>
      <c r="AC1021" t="str">
        <f>TEXT(Sales_Trans_2[[#This Row],[Transaction_Date]],"mmm")</f>
        <v>Jun</v>
      </c>
      <c r="AD1021">
        <f>MONTH(Sales_Trans_2[[#This Row],[Transaction_Date]])</f>
        <v>6</v>
      </c>
      <c r="AE1021" s="19">
        <f>IFERROR(Sales_Trans_2[[#This Row],[Profit]]/Sales_Trans_2[[#This Row],[Sales_Amount]],0)</f>
        <v>0.29607095470899725</v>
      </c>
      <c r="AF1021" s="20" t="str">
        <f>IF(Sales_Trans_2[[#This Row],[Discount_Pct]]=0,"0%",
IF(Sales_Trans_2[[#This Row],[Discount_Pct]]&lt;=5,"1-5%",
IF(Sales_Trans_2[[#This Row],[Discount_Pct]]&lt;=10,"6-10%",
IF(Sales_Trans_2[[#This Row],[Discount_Pct]]&lt;=15,"11-15%","&gt;15%"))))</f>
        <v>0%</v>
      </c>
    </row>
    <row r="1022" spans="1:32" x14ac:dyDescent="0.25">
      <c r="A1022" t="s">
        <v>4215</v>
      </c>
      <c r="B1022" s="10">
        <v>45759</v>
      </c>
      <c r="C1022" t="s">
        <v>1232</v>
      </c>
      <c r="D1022" t="s">
        <v>284</v>
      </c>
      <c r="E1022" t="s">
        <v>2478</v>
      </c>
      <c r="F1022" t="s">
        <v>1878</v>
      </c>
      <c r="G1022">
        <v>3</v>
      </c>
      <c r="H1022">
        <v>73.83</v>
      </c>
      <c r="I1022">
        <v>0</v>
      </c>
      <c r="J1022">
        <v>0</v>
      </c>
      <c r="K1022">
        <v>221.49</v>
      </c>
      <c r="L1022">
        <v>162.96</v>
      </c>
      <c r="M1022">
        <v>58.53</v>
      </c>
      <c r="N1022" t="s">
        <v>4971</v>
      </c>
      <c r="O1022" t="s">
        <v>24</v>
      </c>
      <c r="P1022" t="s">
        <v>33</v>
      </c>
      <c r="Q1022">
        <v>0.60347222222222219</v>
      </c>
      <c r="R1022" t="s">
        <v>49</v>
      </c>
      <c r="S1022" t="s">
        <v>4791</v>
      </c>
      <c r="T1022" t="s">
        <v>4776</v>
      </c>
      <c r="U1022">
        <v>42.16</v>
      </c>
      <c r="V1022" t="s">
        <v>5020</v>
      </c>
      <c r="W1022" t="s">
        <v>4968</v>
      </c>
      <c r="X1022" t="s">
        <v>5689</v>
      </c>
      <c r="Y1022" t="s">
        <v>4966</v>
      </c>
      <c r="Z1022" t="s">
        <v>5245</v>
      </c>
      <c r="AA1022" t="s">
        <v>5060</v>
      </c>
      <c r="AB1022">
        <f>YEAR(Sales_Trans_2[[#This Row],[Transaction_Date]])</f>
        <v>2025</v>
      </c>
      <c r="AC1022" t="str">
        <f>TEXT(Sales_Trans_2[[#This Row],[Transaction_Date]],"mmm")</f>
        <v>Apr</v>
      </c>
      <c r="AD1022">
        <f>MONTH(Sales_Trans_2[[#This Row],[Transaction_Date]])</f>
        <v>4</v>
      </c>
      <c r="AE1022" s="19">
        <f>IFERROR(Sales_Trans_2[[#This Row],[Profit]]/Sales_Trans_2[[#This Row],[Sales_Amount]],0)</f>
        <v>0.26425572260598673</v>
      </c>
      <c r="AF1022" s="20" t="str">
        <f>IF(Sales_Trans_2[[#This Row],[Discount_Pct]]=0,"0%",
IF(Sales_Trans_2[[#This Row],[Discount_Pct]]&lt;=5,"1-5%",
IF(Sales_Trans_2[[#This Row],[Discount_Pct]]&lt;=10,"6-10%",
IF(Sales_Trans_2[[#This Row],[Discount_Pct]]&lt;=15,"11-15%","&gt;15%"))))</f>
        <v>0%</v>
      </c>
    </row>
    <row r="1023" spans="1:32" x14ac:dyDescent="0.25">
      <c r="A1023" t="s">
        <v>4521</v>
      </c>
      <c r="B1023" s="10">
        <v>45990</v>
      </c>
      <c r="C1023" t="s">
        <v>3068</v>
      </c>
      <c r="D1023" t="s">
        <v>44</v>
      </c>
      <c r="E1023" t="s">
        <v>198</v>
      </c>
      <c r="F1023" t="s">
        <v>694</v>
      </c>
      <c r="G1023">
        <v>3</v>
      </c>
      <c r="H1023">
        <v>429.2</v>
      </c>
      <c r="I1023">
        <v>0</v>
      </c>
      <c r="J1023">
        <v>0</v>
      </c>
      <c r="K1023">
        <v>1480.74</v>
      </c>
      <c r="L1023">
        <v>709.62</v>
      </c>
      <c r="M1023">
        <v>771.12</v>
      </c>
      <c r="N1023" t="s">
        <v>133</v>
      </c>
      <c r="O1023" t="s">
        <v>24</v>
      </c>
      <c r="P1023" t="s">
        <v>33</v>
      </c>
      <c r="Q1023">
        <v>0.48819444444444443</v>
      </c>
      <c r="R1023" t="s">
        <v>27</v>
      </c>
      <c r="S1023" t="s">
        <v>4650</v>
      </c>
      <c r="T1023" t="s">
        <v>4636</v>
      </c>
      <c r="U1023">
        <v>398.25</v>
      </c>
      <c r="V1023" t="s">
        <v>5568</v>
      </c>
      <c r="W1023" t="s">
        <v>4958</v>
      </c>
      <c r="X1023" t="s">
        <v>5096</v>
      </c>
      <c r="Y1023" t="s">
        <v>4960</v>
      </c>
      <c r="Z1023" t="s">
        <v>5097</v>
      </c>
      <c r="AA1023" t="s">
        <v>4962</v>
      </c>
      <c r="AB1023">
        <f>YEAR(Sales_Trans_2[[#This Row],[Transaction_Date]])</f>
        <v>2025</v>
      </c>
      <c r="AC1023" t="str">
        <f>TEXT(Sales_Trans_2[[#This Row],[Transaction_Date]],"mmm")</f>
        <v>Nov</v>
      </c>
      <c r="AD1023">
        <f>MONTH(Sales_Trans_2[[#This Row],[Transaction_Date]])</f>
        <v>11</v>
      </c>
      <c r="AE1023" s="19">
        <f>IFERROR(Sales_Trans_2[[#This Row],[Profit]]/Sales_Trans_2[[#This Row],[Sales_Amount]],0)</f>
        <v>0.52076664370517445</v>
      </c>
      <c r="AF1023" s="20" t="str">
        <f>IF(Sales_Trans_2[[#This Row],[Discount_Pct]]=0,"0%",
IF(Sales_Trans_2[[#This Row],[Discount_Pct]]&lt;=5,"1-5%",
IF(Sales_Trans_2[[#This Row],[Discount_Pct]]&lt;=10,"6-10%",
IF(Sales_Trans_2[[#This Row],[Discount_Pct]]&lt;=15,"11-15%","&gt;15%"))))</f>
        <v>0%</v>
      </c>
    </row>
    <row r="1024" spans="1:32" x14ac:dyDescent="0.25">
      <c r="A1024" t="s">
        <v>1840</v>
      </c>
      <c r="B1024" s="10">
        <v>45985</v>
      </c>
      <c r="C1024" t="s">
        <v>1841</v>
      </c>
      <c r="D1024" t="s">
        <v>170</v>
      </c>
      <c r="E1024" t="s">
        <v>1799</v>
      </c>
      <c r="F1024" t="s">
        <v>1800</v>
      </c>
      <c r="G1024">
        <v>4</v>
      </c>
      <c r="H1024">
        <v>225.45</v>
      </c>
      <c r="I1024">
        <v>0</v>
      </c>
      <c r="J1024">
        <v>0</v>
      </c>
      <c r="K1024">
        <v>901.8</v>
      </c>
      <c r="L1024">
        <v>763.6</v>
      </c>
      <c r="M1024">
        <v>138.19999999999999</v>
      </c>
      <c r="N1024" t="s">
        <v>133</v>
      </c>
      <c r="O1024" t="s">
        <v>24</v>
      </c>
      <c r="P1024" t="s">
        <v>33</v>
      </c>
      <c r="Q1024">
        <v>0.47569444444444442</v>
      </c>
      <c r="R1024" t="s">
        <v>49</v>
      </c>
      <c r="S1024" t="s">
        <v>4876</v>
      </c>
      <c r="T1024" t="s">
        <v>4864</v>
      </c>
      <c r="U1024">
        <v>225.45</v>
      </c>
      <c r="V1024" t="s">
        <v>5753</v>
      </c>
      <c r="W1024" t="s">
        <v>4968</v>
      </c>
      <c r="X1024" t="s">
        <v>5192</v>
      </c>
      <c r="Y1024" t="s">
        <v>4966</v>
      </c>
      <c r="Z1024" t="s">
        <v>5193</v>
      </c>
      <c r="AA1024" t="s">
        <v>4962</v>
      </c>
      <c r="AB1024">
        <f>YEAR(Sales_Trans_2[[#This Row],[Transaction_Date]])</f>
        <v>2025</v>
      </c>
      <c r="AC1024" t="str">
        <f>TEXT(Sales_Trans_2[[#This Row],[Transaction_Date]],"mmm")</f>
        <v>Nov</v>
      </c>
      <c r="AD1024">
        <f>MONTH(Sales_Trans_2[[#This Row],[Transaction_Date]])</f>
        <v>11</v>
      </c>
      <c r="AE1024" s="19">
        <f>IFERROR(Sales_Trans_2[[#This Row],[Profit]]/Sales_Trans_2[[#This Row],[Sales_Amount]],0)</f>
        <v>0.15324905744067421</v>
      </c>
      <c r="AF1024" s="20" t="str">
        <f>IF(Sales_Trans_2[[#This Row],[Discount_Pct]]=0,"0%",
IF(Sales_Trans_2[[#This Row],[Discount_Pct]]&lt;=5,"1-5%",
IF(Sales_Trans_2[[#This Row],[Discount_Pct]]&lt;=10,"6-10%",
IF(Sales_Trans_2[[#This Row],[Discount_Pct]]&lt;=15,"11-15%","&gt;15%"))))</f>
        <v>0%</v>
      </c>
    </row>
    <row r="1025" spans="1:32" x14ac:dyDescent="0.25">
      <c r="A1025" t="s">
        <v>3938</v>
      </c>
      <c r="B1025" s="10">
        <v>45983</v>
      </c>
      <c r="C1025" t="s">
        <v>1496</v>
      </c>
      <c r="D1025" t="s">
        <v>101</v>
      </c>
      <c r="E1025" t="s">
        <v>709</v>
      </c>
      <c r="F1025" t="s">
        <v>710</v>
      </c>
      <c r="G1025">
        <v>7</v>
      </c>
      <c r="H1025">
        <v>465.57</v>
      </c>
      <c r="I1025">
        <v>0</v>
      </c>
      <c r="J1025">
        <v>0</v>
      </c>
      <c r="K1025">
        <v>3747.84</v>
      </c>
      <c r="L1025">
        <v>2461.41</v>
      </c>
      <c r="M1025">
        <v>1286.43</v>
      </c>
      <c r="N1025" t="s">
        <v>68</v>
      </c>
      <c r="O1025" t="s">
        <v>24</v>
      </c>
      <c r="P1025" t="s">
        <v>33</v>
      </c>
      <c r="Q1025">
        <v>0.76249999999999996</v>
      </c>
      <c r="R1025" t="s">
        <v>27</v>
      </c>
      <c r="S1025" t="s">
        <v>4676</v>
      </c>
      <c r="T1025" t="s">
        <v>4672</v>
      </c>
      <c r="U1025">
        <v>434.65</v>
      </c>
      <c r="V1025" t="s">
        <v>5123</v>
      </c>
      <c r="W1025" t="s">
        <v>4958</v>
      </c>
      <c r="X1025" t="s">
        <v>5313</v>
      </c>
      <c r="Y1025" t="s">
        <v>4960</v>
      </c>
      <c r="Z1025" t="s">
        <v>5314</v>
      </c>
      <c r="AA1025" t="s">
        <v>5060</v>
      </c>
      <c r="AB1025">
        <f>YEAR(Sales_Trans_2[[#This Row],[Transaction_Date]])</f>
        <v>2025</v>
      </c>
      <c r="AC1025" t="str">
        <f>TEXT(Sales_Trans_2[[#This Row],[Transaction_Date]],"mmm")</f>
        <v>Nov</v>
      </c>
      <c r="AD1025">
        <f>MONTH(Sales_Trans_2[[#This Row],[Transaction_Date]])</f>
        <v>11</v>
      </c>
      <c r="AE1025" s="19">
        <f>IFERROR(Sales_Trans_2[[#This Row],[Profit]]/Sales_Trans_2[[#This Row],[Sales_Amount]],0)</f>
        <v>0.34324570952868855</v>
      </c>
      <c r="AF1025" s="20" t="str">
        <f>IF(Sales_Trans_2[[#This Row],[Discount_Pct]]=0,"0%",
IF(Sales_Trans_2[[#This Row],[Discount_Pct]]&lt;=5,"1-5%",
IF(Sales_Trans_2[[#This Row],[Discount_Pct]]&lt;=10,"6-10%",
IF(Sales_Trans_2[[#This Row],[Discount_Pct]]&lt;=15,"11-15%","&gt;15%"))))</f>
        <v>0%</v>
      </c>
    </row>
    <row r="1026" spans="1:32" x14ac:dyDescent="0.25">
      <c r="A1026" t="s">
        <v>2316</v>
      </c>
      <c r="B1026" s="10">
        <v>45982</v>
      </c>
      <c r="C1026" t="s">
        <v>2317</v>
      </c>
      <c r="D1026" t="s">
        <v>1329</v>
      </c>
      <c r="E1026" t="s">
        <v>53</v>
      </c>
      <c r="F1026" t="s">
        <v>2318</v>
      </c>
      <c r="G1026">
        <v>4</v>
      </c>
      <c r="H1026">
        <v>55.81</v>
      </c>
      <c r="I1026">
        <v>0</v>
      </c>
      <c r="J1026">
        <v>0</v>
      </c>
      <c r="K1026">
        <v>223.24</v>
      </c>
      <c r="L1026">
        <v>179.84</v>
      </c>
      <c r="M1026">
        <v>43.4</v>
      </c>
      <c r="N1026" t="s">
        <v>68</v>
      </c>
      <c r="O1026" t="s">
        <v>24</v>
      </c>
      <c r="P1026" t="s">
        <v>33</v>
      </c>
      <c r="Q1026">
        <v>0.45763888888888887</v>
      </c>
      <c r="R1026" t="s">
        <v>49</v>
      </c>
      <c r="S1026" t="s">
        <v>4826</v>
      </c>
      <c r="T1026" t="s">
        <v>4805</v>
      </c>
      <c r="U1026">
        <v>55.81</v>
      </c>
      <c r="V1026" t="s">
        <v>5292</v>
      </c>
      <c r="W1026" t="s">
        <v>4968</v>
      </c>
      <c r="X1026" t="s">
        <v>5225</v>
      </c>
      <c r="Y1026" t="s">
        <v>5011</v>
      </c>
      <c r="Z1026" t="s">
        <v>5059</v>
      </c>
      <c r="AA1026" t="s">
        <v>5060</v>
      </c>
      <c r="AB1026">
        <f>YEAR(Sales_Trans_2[[#This Row],[Transaction_Date]])</f>
        <v>2025</v>
      </c>
      <c r="AC1026" t="str">
        <f>TEXT(Sales_Trans_2[[#This Row],[Transaction_Date]],"mmm")</f>
        <v>Nov</v>
      </c>
      <c r="AD1026">
        <f>MONTH(Sales_Trans_2[[#This Row],[Transaction_Date]])</f>
        <v>11</v>
      </c>
      <c r="AE1026" s="19">
        <f>IFERROR(Sales_Trans_2[[#This Row],[Profit]]/Sales_Trans_2[[#This Row],[Sales_Amount]],0)</f>
        <v>0.19440960401361762</v>
      </c>
      <c r="AF1026" s="20" t="str">
        <f>IF(Sales_Trans_2[[#This Row],[Discount_Pct]]=0,"0%",
IF(Sales_Trans_2[[#This Row],[Discount_Pct]]&lt;=5,"1-5%",
IF(Sales_Trans_2[[#This Row],[Discount_Pct]]&lt;=10,"6-10%",
IF(Sales_Trans_2[[#This Row],[Discount_Pct]]&lt;=15,"11-15%","&gt;15%"))))</f>
        <v>0%</v>
      </c>
    </row>
    <row r="1027" spans="1:32" x14ac:dyDescent="0.25">
      <c r="A1027" t="s">
        <v>3572</v>
      </c>
      <c r="B1027" s="10">
        <v>45980</v>
      </c>
      <c r="C1027" t="s">
        <v>1452</v>
      </c>
      <c r="D1027" t="s">
        <v>65</v>
      </c>
      <c r="E1027" t="s">
        <v>209</v>
      </c>
      <c r="F1027" t="s">
        <v>210</v>
      </c>
      <c r="G1027">
        <v>5</v>
      </c>
      <c r="H1027">
        <v>172.63</v>
      </c>
      <c r="I1027">
        <v>0</v>
      </c>
      <c r="J1027">
        <v>0</v>
      </c>
      <c r="K1027">
        <v>863.15</v>
      </c>
      <c r="L1027">
        <v>710</v>
      </c>
      <c r="M1027">
        <v>153.15</v>
      </c>
      <c r="N1027" t="s">
        <v>47</v>
      </c>
      <c r="O1027" t="s">
        <v>24</v>
      </c>
      <c r="P1027" t="s">
        <v>33</v>
      </c>
      <c r="Q1027">
        <v>0.68958333333333333</v>
      </c>
      <c r="R1027" t="s">
        <v>49</v>
      </c>
      <c r="S1027" t="s">
        <v>4719</v>
      </c>
      <c r="T1027" t="s">
        <v>4703</v>
      </c>
      <c r="U1027">
        <v>172.63</v>
      </c>
      <c r="V1027" t="s">
        <v>5803</v>
      </c>
      <c r="W1027" t="s">
        <v>4968</v>
      </c>
      <c r="X1027" t="s">
        <v>4973</v>
      </c>
      <c r="Y1027" t="s">
        <v>4960</v>
      </c>
      <c r="Z1027" t="s">
        <v>5067</v>
      </c>
      <c r="AA1027" t="s">
        <v>4962</v>
      </c>
      <c r="AB1027">
        <f>YEAR(Sales_Trans_2[[#This Row],[Transaction_Date]])</f>
        <v>2025</v>
      </c>
      <c r="AC1027" t="str">
        <f>TEXT(Sales_Trans_2[[#This Row],[Transaction_Date]],"mmm")</f>
        <v>Nov</v>
      </c>
      <c r="AD1027">
        <f>MONTH(Sales_Trans_2[[#This Row],[Transaction_Date]])</f>
        <v>11</v>
      </c>
      <c r="AE1027" s="19">
        <f>IFERROR(Sales_Trans_2[[#This Row],[Profit]]/Sales_Trans_2[[#This Row],[Sales_Amount]],0)</f>
        <v>0.17743150089787407</v>
      </c>
      <c r="AF1027" s="20" t="str">
        <f>IF(Sales_Trans_2[[#This Row],[Discount_Pct]]=0,"0%",
IF(Sales_Trans_2[[#This Row],[Discount_Pct]]&lt;=5,"1-5%",
IF(Sales_Trans_2[[#This Row],[Discount_Pct]]&lt;=10,"6-10%",
IF(Sales_Trans_2[[#This Row],[Discount_Pct]]&lt;=15,"11-15%","&gt;15%"))))</f>
        <v>0%</v>
      </c>
    </row>
    <row r="1028" spans="1:32" x14ac:dyDescent="0.25">
      <c r="A1028" t="s">
        <v>4397</v>
      </c>
      <c r="B1028" s="10">
        <v>45978</v>
      </c>
      <c r="C1028" t="s">
        <v>263</v>
      </c>
      <c r="D1028" t="s">
        <v>101</v>
      </c>
      <c r="E1028" t="s">
        <v>285</v>
      </c>
      <c r="F1028" t="s">
        <v>667</v>
      </c>
      <c r="G1028">
        <v>6</v>
      </c>
      <c r="H1028">
        <v>469.45</v>
      </c>
      <c r="I1028">
        <v>0</v>
      </c>
      <c r="J1028">
        <v>0</v>
      </c>
      <c r="K1028">
        <v>2816.7</v>
      </c>
      <c r="L1028">
        <v>2109.7800000000002</v>
      </c>
      <c r="M1028">
        <v>706.92</v>
      </c>
      <c r="N1028" t="s">
        <v>47</v>
      </c>
      <c r="O1028" t="s">
        <v>24</v>
      </c>
      <c r="P1028" t="s">
        <v>33</v>
      </c>
      <c r="Q1028">
        <v>0.48402777777777778</v>
      </c>
      <c r="R1028" t="s">
        <v>49</v>
      </c>
      <c r="S1028" t="s">
        <v>4676</v>
      </c>
      <c r="T1028" t="s">
        <v>4672</v>
      </c>
      <c r="U1028">
        <v>434.65</v>
      </c>
      <c r="V1028" t="s">
        <v>5564</v>
      </c>
      <c r="W1028" t="s">
        <v>4958</v>
      </c>
      <c r="X1028" t="s">
        <v>5466</v>
      </c>
      <c r="Y1028" t="s">
        <v>5007</v>
      </c>
      <c r="Z1028" t="s">
        <v>5112</v>
      </c>
      <c r="AA1028" t="s">
        <v>4962</v>
      </c>
      <c r="AB1028">
        <f>YEAR(Sales_Trans_2[[#This Row],[Transaction_Date]])</f>
        <v>2025</v>
      </c>
      <c r="AC1028" t="str">
        <f>TEXT(Sales_Trans_2[[#This Row],[Transaction_Date]],"mmm")</f>
        <v>Nov</v>
      </c>
      <c r="AD1028">
        <f>MONTH(Sales_Trans_2[[#This Row],[Transaction_Date]])</f>
        <v>11</v>
      </c>
      <c r="AE1028" s="19">
        <f>IFERROR(Sales_Trans_2[[#This Row],[Profit]]/Sales_Trans_2[[#This Row],[Sales_Amount]],0)</f>
        <v>0.25097454467994462</v>
      </c>
      <c r="AF1028" s="20" t="str">
        <f>IF(Sales_Trans_2[[#This Row],[Discount_Pct]]=0,"0%",
IF(Sales_Trans_2[[#This Row],[Discount_Pct]]&lt;=5,"1-5%",
IF(Sales_Trans_2[[#This Row],[Discount_Pct]]&lt;=10,"6-10%",
IF(Sales_Trans_2[[#This Row],[Discount_Pct]]&lt;=15,"11-15%","&gt;15%"))))</f>
        <v>0%</v>
      </c>
    </row>
    <row r="1029" spans="1:32" x14ac:dyDescent="0.25">
      <c r="A1029" t="s">
        <v>3610</v>
      </c>
      <c r="B1029" s="10">
        <v>45974</v>
      </c>
      <c r="C1029" t="s">
        <v>1564</v>
      </c>
      <c r="D1029" t="s">
        <v>1322</v>
      </c>
      <c r="E1029" t="s">
        <v>671</v>
      </c>
      <c r="F1029" t="s">
        <v>756</v>
      </c>
      <c r="G1029">
        <v>6</v>
      </c>
      <c r="H1029">
        <v>259.55</v>
      </c>
      <c r="I1029">
        <v>0</v>
      </c>
      <c r="J1029">
        <v>0</v>
      </c>
      <c r="K1029">
        <v>1557.3</v>
      </c>
      <c r="L1029">
        <v>1249.32</v>
      </c>
      <c r="M1029">
        <v>307.98</v>
      </c>
      <c r="N1029" t="s">
        <v>40</v>
      </c>
      <c r="O1029" t="s">
        <v>24</v>
      </c>
      <c r="P1029" t="s">
        <v>33</v>
      </c>
      <c r="Q1029">
        <v>0.57361111111111107</v>
      </c>
      <c r="R1029" t="s">
        <v>49</v>
      </c>
      <c r="S1029" t="s">
        <v>4747</v>
      </c>
      <c r="T1029" t="s">
        <v>4729</v>
      </c>
      <c r="U1029">
        <v>229.81</v>
      </c>
      <c r="V1029" t="s">
        <v>5237</v>
      </c>
      <c r="W1029" t="s">
        <v>4958</v>
      </c>
      <c r="X1029" t="s">
        <v>5794</v>
      </c>
      <c r="Y1029" t="s">
        <v>4960</v>
      </c>
      <c r="Z1029" t="s">
        <v>5529</v>
      </c>
      <c r="AA1029" t="s">
        <v>5060</v>
      </c>
      <c r="AB1029">
        <f>YEAR(Sales_Trans_2[[#This Row],[Transaction_Date]])</f>
        <v>2025</v>
      </c>
      <c r="AC1029" t="str">
        <f>TEXT(Sales_Trans_2[[#This Row],[Transaction_Date]],"mmm")</f>
        <v>Nov</v>
      </c>
      <c r="AD1029">
        <f>MONTH(Sales_Trans_2[[#This Row],[Transaction_Date]])</f>
        <v>11</v>
      </c>
      <c r="AE1029" s="19">
        <f>IFERROR(Sales_Trans_2[[#This Row],[Profit]]/Sales_Trans_2[[#This Row],[Sales_Amount]],0)</f>
        <v>0.19776536312849163</v>
      </c>
      <c r="AF1029" s="20" t="str">
        <f>IF(Sales_Trans_2[[#This Row],[Discount_Pct]]=0,"0%",
IF(Sales_Trans_2[[#This Row],[Discount_Pct]]&lt;=5,"1-5%",
IF(Sales_Trans_2[[#This Row],[Discount_Pct]]&lt;=10,"6-10%",
IF(Sales_Trans_2[[#This Row],[Discount_Pct]]&lt;=15,"11-15%","&gt;15%"))))</f>
        <v>0%</v>
      </c>
    </row>
    <row r="1030" spans="1:32" x14ac:dyDescent="0.25">
      <c r="A1030" t="s">
        <v>2245</v>
      </c>
      <c r="B1030" s="10">
        <v>45788</v>
      </c>
      <c r="C1030" t="s">
        <v>2246</v>
      </c>
      <c r="D1030" t="s">
        <v>119</v>
      </c>
      <c r="E1030" t="s">
        <v>45</v>
      </c>
      <c r="F1030" t="s">
        <v>46</v>
      </c>
      <c r="G1030">
        <v>5</v>
      </c>
      <c r="H1030">
        <v>141.11000000000001</v>
      </c>
      <c r="I1030">
        <v>0</v>
      </c>
      <c r="J1030">
        <v>0</v>
      </c>
      <c r="K1030">
        <v>705.55</v>
      </c>
      <c r="L1030">
        <v>579.54999999999995</v>
      </c>
      <c r="M1030">
        <v>126</v>
      </c>
      <c r="N1030" t="s">
        <v>23</v>
      </c>
      <c r="O1030" t="s">
        <v>24</v>
      </c>
      <c r="P1030" t="s">
        <v>33</v>
      </c>
      <c r="Q1030">
        <v>0.46527777777777779</v>
      </c>
      <c r="R1030" t="s">
        <v>49</v>
      </c>
      <c r="S1030" t="s">
        <v>4722</v>
      </c>
      <c r="T1030" t="s">
        <v>4703</v>
      </c>
      <c r="U1030">
        <v>141.11000000000001</v>
      </c>
      <c r="V1030" t="s">
        <v>5809</v>
      </c>
      <c r="W1030" t="s">
        <v>4968</v>
      </c>
      <c r="X1030" t="s">
        <v>5422</v>
      </c>
      <c r="Y1030" t="s">
        <v>5011</v>
      </c>
      <c r="Z1030" t="s">
        <v>5423</v>
      </c>
      <c r="AA1030" t="s">
        <v>5060</v>
      </c>
      <c r="AB1030">
        <f>YEAR(Sales_Trans_2[[#This Row],[Transaction_Date]])</f>
        <v>2025</v>
      </c>
      <c r="AC1030" t="str">
        <f>TEXT(Sales_Trans_2[[#This Row],[Transaction_Date]],"mmm")</f>
        <v>May</v>
      </c>
      <c r="AD1030">
        <f>MONTH(Sales_Trans_2[[#This Row],[Transaction_Date]])</f>
        <v>5</v>
      </c>
      <c r="AE1030" s="19">
        <f>IFERROR(Sales_Trans_2[[#This Row],[Profit]]/Sales_Trans_2[[#This Row],[Sales_Amount]],0)</f>
        <v>0.17858408333923889</v>
      </c>
      <c r="AF1030" s="20" t="str">
        <f>IF(Sales_Trans_2[[#This Row],[Discount_Pct]]=0,"0%",
IF(Sales_Trans_2[[#This Row],[Discount_Pct]]&lt;=5,"1-5%",
IF(Sales_Trans_2[[#This Row],[Discount_Pct]]&lt;=10,"6-10%",
IF(Sales_Trans_2[[#This Row],[Discount_Pct]]&lt;=15,"11-15%","&gt;15%"))))</f>
        <v>0%</v>
      </c>
    </row>
    <row r="1031" spans="1:32" x14ac:dyDescent="0.25">
      <c r="A1031" t="s">
        <v>3821</v>
      </c>
      <c r="B1031" s="10">
        <v>45699</v>
      </c>
      <c r="C1031" t="s">
        <v>2110</v>
      </c>
      <c r="D1031" t="s">
        <v>2058</v>
      </c>
      <c r="E1031" t="s">
        <v>1252</v>
      </c>
      <c r="F1031" t="s">
        <v>1335</v>
      </c>
      <c r="G1031">
        <v>4</v>
      </c>
      <c r="H1031">
        <v>418.56</v>
      </c>
      <c r="I1031">
        <v>0</v>
      </c>
      <c r="J1031">
        <v>0</v>
      </c>
      <c r="K1031">
        <v>1925.38</v>
      </c>
      <c r="L1031">
        <v>1393.32</v>
      </c>
      <c r="M1031">
        <v>532.05999999999995</v>
      </c>
      <c r="N1031" t="s">
        <v>4971</v>
      </c>
      <c r="O1031" t="s">
        <v>24</v>
      </c>
      <c r="P1031" t="s">
        <v>33</v>
      </c>
      <c r="Q1031">
        <v>0.3840277777777778</v>
      </c>
      <c r="R1031" t="s">
        <v>27</v>
      </c>
      <c r="S1031" t="s">
        <v>4738</v>
      </c>
      <c r="T1031" t="s">
        <v>4729</v>
      </c>
      <c r="U1031">
        <v>392.79</v>
      </c>
      <c r="V1031" t="s">
        <v>5775</v>
      </c>
      <c r="W1031" t="s">
        <v>4958</v>
      </c>
      <c r="X1031" t="s">
        <v>5627</v>
      </c>
      <c r="Y1031" t="s">
        <v>5018</v>
      </c>
      <c r="Z1031" t="s">
        <v>5498</v>
      </c>
      <c r="AA1031" t="s">
        <v>4962</v>
      </c>
      <c r="AB1031">
        <f>YEAR(Sales_Trans_2[[#This Row],[Transaction_Date]])</f>
        <v>2025</v>
      </c>
      <c r="AC1031" t="str">
        <f>TEXT(Sales_Trans_2[[#This Row],[Transaction_Date]],"mmm")</f>
        <v>Feb</v>
      </c>
      <c r="AD1031">
        <f>MONTH(Sales_Trans_2[[#This Row],[Transaction_Date]])</f>
        <v>2</v>
      </c>
      <c r="AE1031" s="19">
        <f>IFERROR(Sales_Trans_2[[#This Row],[Profit]]/Sales_Trans_2[[#This Row],[Sales_Amount]],0)</f>
        <v>0.2763402549107189</v>
      </c>
      <c r="AF1031" s="20" t="str">
        <f>IF(Sales_Trans_2[[#This Row],[Discount_Pct]]=0,"0%",
IF(Sales_Trans_2[[#This Row],[Discount_Pct]]&lt;=5,"1-5%",
IF(Sales_Trans_2[[#This Row],[Discount_Pct]]&lt;=10,"6-10%",
IF(Sales_Trans_2[[#This Row],[Discount_Pct]]&lt;=15,"11-15%","&gt;15%"))))</f>
        <v>0%</v>
      </c>
    </row>
    <row r="1032" spans="1:32" x14ac:dyDescent="0.25">
      <c r="A1032" t="s">
        <v>3988</v>
      </c>
      <c r="B1032" s="10">
        <v>45961</v>
      </c>
      <c r="C1032" t="s">
        <v>562</v>
      </c>
      <c r="D1032" t="s">
        <v>214</v>
      </c>
      <c r="E1032" t="s">
        <v>671</v>
      </c>
      <c r="F1032" t="s">
        <v>662</v>
      </c>
      <c r="G1032">
        <v>7</v>
      </c>
      <c r="H1032">
        <v>153.31</v>
      </c>
      <c r="I1032">
        <v>0</v>
      </c>
      <c r="J1032">
        <v>0</v>
      </c>
      <c r="K1032">
        <v>1073.17</v>
      </c>
      <c r="L1032">
        <v>789.6</v>
      </c>
      <c r="M1032">
        <v>283.57</v>
      </c>
      <c r="N1032" t="s">
        <v>133</v>
      </c>
      <c r="O1032" t="s">
        <v>24</v>
      </c>
      <c r="P1032" t="s">
        <v>33</v>
      </c>
      <c r="Q1032">
        <v>0.62430555555555556</v>
      </c>
      <c r="R1032" t="s">
        <v>49</v>
      </c>
      <c r="S1032" t="s">
        <v>4764</v>
      </c>
      <c r="T1032" t="s">
        <v>4752</v>
      </c>
      <c r="U1032">
        <v>147.97</v>
      </c>
      <c r="V1032" t="s">
        <v>5375</v>
      </c>
      <c r="W1032" t="s">
        <v>4958</v>
      </c>
      <c r="X1032" t="s">
        <v>5528</v>
      </c>
      <c r="Y1032" t="s">
        <v>4960</v>
      </c>
      <c r="Z1032" t="s">
        <v>5529</v>
      </c>
      <c r="AA1032" t="s">
        <v>5060</v>
      </c>
      <c r="AB1032">
        <f>YEAR(Sales_Trans_2[[#This Row],[Transaction_Date]])</f>
        <v>2025</v>
      </c>
      <c r="AC1032" t="str">
        <f>TEXT(Sales_Trans_2[[#This Row],[Transaction_Date]],"mmm")</f>
        <v>Oct</v>
      </c>
      <c r="AD1032">
        <f>MONTH(Sales_Trans_2[[#This Row],[Transaction_Date]])</f>
        <v>10</v>
      </c>
      <c r="AE1032" s="19">
        <f>IFERROR(Sales_Trans_2[[#This Row],[Profit]]/Sales_Trans_2[[#This Row],[Sales_Amount]],0)</f>
        <v>0.26423586197899679</v>
      </c>
      <c r="AF1032" s="20" t="str">
        <f>IF(Sales_Trans_2[[#This Row],[Discount_Pct]]=0,"0%",
IF(Sales_Trans_2[[#This Row],[Discount_Pct]]&lt;=5,"1-5%",
IF(Sales_Trans_2[[#This Row],[Discount_Pct]]&lt;=10,"6-10%",
IF(Sales_Trans_2[[#This Row],[Discount_Pct]]&lt;=15,"11-15%","&gt;15%"))))</f>
        <v>0%</v>
      </c>
    </row>
    <row r="1033" spans="1:32" x14ac:dyDescent="0.25">
      <c r="A1033" t="s">
        <v>4483</v>
      </c>
      <c r="B1033" s="10">
        <v>45961</v>
      </c>
      <c r="C1033" t="s">
        <v>3976</v>
      </c>
      <c r="D1033" t="s">
        <v>197</v>
      </c>
      <c r="E1033" t="s">
        <v>1063</v>
      </c>
      <c r="F1033" t="s">
        <v>3475</v>
      </c>
      <c r="G1033">
        <v>1</v>
      </c>
      <c r="H1033">
        <v>121.9</v>
      </c>
      <c r="I1033">
        <v>0</v>
      </c>
      <c r="J1033">
        <v>0</v>
      </c>
      <c r="K1033">
        <v>121.9</v>
      </c>
      <c r="L1033">
        <v>108.92</v>
      </c>
      <c r="M1033">
        <v>12.98</v>
      </c>
      <c r="N1033" t="s">
        <v>23</v>
      </c>
      <c r="O1033" t="s">
        <v>24</v>
      </c>
      <c r="P1033" t="s">
        <v>33</v>
      </c>
      <c r="Q1033">
        <v>0.86388888888888893</v>
      </c>
      <c r="R1033" t="s">
        <v>49</v>
      </c>
      <c r="S1033" t="s">
        <v>4902</v>
      </c>
      <c r="T1033" t="s">
        <v>4887</v>
      </c>
      <c r="U1033">
        <v>121.9</v>
      </c>
      <c r="V1033" t="s">
        <v>5530</v>
      </c>
      <c r="W1033" t="s">
        <v>4964</v>
      </c>
      <c r="X1033" t="s">
        <v>5877</v>
      </c>
      <c r="Y1033" t="s">
        <v>5011</v>
      </c>
      <c r="Z1033" t="s">
        <v>5330</v>
      </c>
      <c r="AA1033" t="s">
        <v>4962</v>
      </c>
      <c r="AB1033">
        <f>YEAR(Sales_Trans_2[[#This Row],[Transaction_Date]])</f>
        <v>2025</v>
      </c>
      <c r="AC1033" t="str">
        <f>TEXT(Sales_Trans_2[[#This Row],[Transaction_Date]],"mmm")</f>
        <v>Oct</v>
      </c>
      <c r="AD1033">
        <f>MONTH(Sales_Trans_2[[#This Row],[Transaction_Date]])</f>
        <v>10</v>
      </c>
      <c r="AE1033" s="19">
        <f>IFERROR(Sales_Trans_2[[#This Row],[Profit]]/Sales_Trans_2[[#This Row],[Sales_Amount]],0)</f>
        <v>0.10648072190319935</v>
      </c>
      <c r="AF1033" s="20" t="str">
        <f>IF(Sales_Trans_2[[#This Row],[Discount_Pct]]=0,"0%",
IF(Sales_Trans_2[[#This Row],[Discount_Pct]]&lt;=5,"1-5%",
IF(Sales_Trans_2[[#This Row],[Discount_Pct]]&lt;=10,"6-10%",
IF(Sales_Trans_2[[#This Row],[Discount_Pct]]&lt;=15,"11-15%","&gt;15%"))))</f>
        <v>0%</v>
      </c>
    </row>
    <row r="1034" spans="1:32" x14ac:dyDescent="0.25">
      <c r="A1034" t="s">
        <v>2337</v>
      </c>
      <c r="B1034" s="10">
        <v>45957</v>
      </c>
      <c r="C1034" t="s">
        <v>196</v>
      </c>
      <c r="D1034" t="s">
        <v>503</v>
      </c>
      <c r="E1034" t="s">
        <v>297</v>
      </c>
      <c r="F1034" t="s">
        <v>298</v>
      </c>
      <c r="G1034">
        <v>2</v>
      </c>
      <c r="H1034">
        <v>503.36</v>
      </c>
      <c r="I1034">
        <v>0</v>
      </c>
      <c r="J1034">
        <v>0</v>
      </c>
      <c r="K1034">
        <v>1006.72</v>
      </c>
      <c r="L1034">
        <v>779.6</v>
      </c>
      <c r="M1034">
        <v>227.12</v>
      </c>
      <c r="N1034" t="s">
        <v>47</v>
      </c>
      <c r="O1034" t="s">
        <v>24</v>
      </c>
      <c r="P1034" t="s">
        <v>33</v>
      </c>
      <c r="Q1034">
        <v>0.88055555555555554</v>
      </c>
      <c r="R1034" t="s">
        <v>49</v>
      </c>
      <c r="S1034" t="s">
        <v>4727</v>
      </c>
      <c r="T1034" t="s">
        <v>4703</v>
      </c>
      <c r="U1034">
        <v>503.36</v>
      </c>
      <c r="V1034" t="s">
        <v>5874</v>
      </c>
      <c r="W1034" t="s">
        <v>4964</v>
      </c>
      <c r="X1034" t="s">
        <v>5327</v>
      </c>
      <c r="Y1034" t="s">
        <v>4966</v>
      </c>
      <c r="Z1034" t="s">
        <v>5084</v>
      </c>
      <c r="AA1034" t="s">
        <v>4962</v>
      </c>
      <c r="AB1034">
        <f>YEAR(Sales_Trans_2[[#This Row],[Transaction_Date]])</f>
        <v>2025</v>
      </c>
      <c r="AC1034" t="str">
        <f>TEXT(Sales_Trans_2[[#This Row],[Transaction_Date]],"mmm")</f>
        <v>Oct</v>
      </c>
      <c r="AD1034">
        <f>MONTH(Sales_Trans_2[[#This Row],[Transaction_Date]])</f>
        <v>10</v>
      </c>
      <c r="AE1034" s="19">
        <f>IFERROR(Sales_Trans_2[[#This Row],[Profit]]/Sales_Trans_2[[#This Row],[Sales_Amount]],0)</f>
        <v>0.22560394151303242</v>
      </c>
      <c r="AF1034" s="20" t="str">
        <f>IF(Sales_Trans_2[[#This Row],[Discount_Pct]]=0,"0%",
IF(Sales_Trans_2[[#This Row],[Discount_Pct]]&lt;=5,"1-5%",
IF(Sales_Trans_2[[#This Row],[Discount_Pct]]&lt;=10,"6-10%",
IF(Sales_Trans_2[[#This Row],[Discount_Pct]]&lt;=15,"11-15%","&gt;15%"))))</f>
        <v>0%</v>
      </c>
    </row>
    <row r="1035" spans="1:32" x14ac:dyDescent="0.25">
      <c r="A1035" t="s">
        <v>3045</v>
      </c>
      <c r="B1035" s="10">
        <v>45957</v>
      </c>
      <c r="C1035" t="s">
        <v>51</v>
      </c>
      <c r="D1035" t="s">
        <v>264</v>
      </c>
      <c r="E1035" t="s">
        <v>816</v>
      </c>
      <c r="F1035" t="s">
        <v>817</v>
      </c>
      <c r="G1035">
        <v>0</v>
      </c>
      <c r="H1035">
        <v>416.63</v>
      </c>
      <c r="I1035">
        <v>0</v>
      </c>
      <c r="J1035">
        <v>0</v>
      </c>
      <c r="K1035">
        <v>2916.41</v>
      </c>
      <c r="L1035">
        <v>2001.3</v>
      </c>
      <c r="M1035">
        <v>915.11</v>
      </c>
      <c r="N1035" t="s">
        <v>133</v>
      </c>
      <c r="O1035" t="s">
        <v>24</v>
      </c>
      <c r="P1035" t="s">
        <v>33</v>
      </c>
      <c r="Q1035">
        <v>0.70138888888888884</v>
      </c>
      <c r="R1035" t="s">
        <v>49</v>
      </c>
      <c r="S1035" t="s">
        <v>4702</v>
      </c>
      <c r="T1035" t="s">
        <v>4703</v>
      </c>
      <c r="U1035">
        <v>383.51</v>
      </c>
      <c r="V1035" t="s">
        <v>5235</v>
      </c>
      <c r="W1035" t="s">
        <v>4958</v>
      </c>
      <c r="X1035" t="s">
        <v>5730</v>
      </c>
      <c r="Y1035" t="s">
        <v>4970</v>
      </c>
      <c r="Z1035" t="s">
        <v>5094</v>
      </c>
      <c r="AA1035" t="s">
        <v>4962</v>
      </c>
      <c r="AB1035">
        <f>YEAR(Sales_Trans_2[[#This Row],[Transaction_Date]])</f>
        <v>2025</v>
      </c>
      <c r="AC1035" t="str">
        <f>TEXT(Sales_Trans_2[[#This Row],[Transaction_Date]],"mmm")</f>
        <v>Oct</v>
      </c>
      <c r="AD1035">
        <f>MONTH(Sales_Trans_2[[#This Row],[Transaction_Date]])</f>
        <v>10</v>
      </c>
      <c r="AE1035" s="19">
        <f>IFERROR(Sales_Trans_2[[#This Row],[Profit]]/Sales_Trans_2[[#This Row],[Sales_Amount]],0)</f>
        <v>0.31377961260590936</v>
      </c>
      <c r="AF1035" s="20" t="str">
        <f>IF(Sales_Trans_2[[#This Row],[Discount_Pct]]=0,"0%",
IF(Sales_Trans_2[[#This Row],[Discount_Pct]]&lt;=5,"1-5%",
IF(Sales_Trans_2[[#This Row],[Discount_Pct]]&lt;=10,"6-10%",
IF(Sales_Trans_2[[#This Row],[Discount_Pct]]&lt;=15,"11-15%","&gt;15%"))))</f>
        <v>0%</v>
      </c>
    </row>
    <row r="1036" spans="1:32" x14ac:dyDescent="0.25">
      <c r="A1036" t="s">
        <v>4072</v>
      </c>
      <c r="B1036" s="10">
        <v>45957</v>
      </c>
      <c r="C1036" t="s">
        <v>1948</v>
      </c>
      <c r="D1036" t="s">
        <v>365</v>
      </c>
      <c r="E1036" t="s">
        <v>1289</v>
      </c>
      <c r="F1036" t="s">
        <v>951</v>
      </c>
      <c r="G1036">
        <v>5</v>
      </c>
      <c r="H1036">
        <v>479.15</v>
      </c>
      <c r="I1036">
        <v>0</v>
      </c>
      <c r="J1036">
        <v>0</v>
      </c>
      <c r="K1036">
        <v>2395.75</v>
      </c>
      <c r="L1036">
        <v>1934.45</v>
      </c>
      <c r="M1036">
        <v>461.3</v>
      </c>
      <c r="N1036" t="s">
        <v>40</v>
      </c>
      <c r="O1036" t="s">
        <v>24</v>
      </c>
      <c r="P1036" t="s">
        <v>33</v>
      </c>
      <c r="Q1036">
        <v>0.51458333333333328</v>
      </c>
      <c r="R1036" t="s">
        <v>49</v>
      </c>
      <c r="S1036" t="s">
        <v>4680</v>
      </c>
      <c r="T1036" t="s">
        <v>4672</v>
      </c>
      <c r="U1036">
        <v>459.58</v>
      </c>
      <c r="V1036" t="s">
        <v>5340</v>
      </c>
      <c r="W1036" t="s">
        <v>4958</v>
      </c>
      <c r="X1036" t="s">
        <v>5261</v>
      </c>
      <c r="Y1036" t="s">
        <v>4970</v>
      </c>
      <c r="Z1036" t="s">
        <v>5234</v>
      </c>
      <c r="AA1036" t="s">
        <v>5060</v>
      </c>
      <c r="AB1036">
        <f>YEAR(Sales_Trans_2[[#This Row],[Transaction_Date]])</f>
        <v>2025</v>
      </c>
      <c r="AC1036" t="str">
        <f>TEXT(Sales_Trans_2[[#This Row],[Transaction_Date]],"mmm")</f>
        <v>Oct</v>
      </c>
      <c r="AD1036">
        <f>MONTH(Sales_Trans_2[[#This Row],[Transaction_Date]])</f>
        <v>10</v>
      </c>
      <c r="AE1036" s="19">
        <f>IFERROR(Sales_Trans_2[[#This Row],[Profit]]/Sales_Trans_2[[#This Row],[Sales_Amount]],0)</f>
        <v>0.19254930606281959</v>
      </c>
      <c r="AF1036" s="20" t="str">
        <f>IF(Sales_Trans_2[[#This Row],[Discount_Pct]]=0,"0%",
IF(Sales_Trans_2[[#This Row],[Discount_Pct]]&lt;=5,"1-5%",
IF(Sales_Trans_2[[#This Row],[Discount_Pct]]&lt;=10,"6-10%",
IF(Sales_Trans_2[[#This Row],[Discount_Pct]]&lt;=15,"11-15%","&gt;15%"))))</f>
        <v>0%</v>
      </c>
    </row>
    <row r="1037" spans="1:32" x14ac:dyDescent="0.25">
      <c r="A1037" t="s">
        <v>3143</v>
      </c>
      <c r="B1037" s="10">
        <v>45956</v>
      </c>
      <c r="C1037" t="s">
        <v>3068</v>
      </c>
      <c r="D1037" t="s">
        <v>290</v>
      </c>
      <c r="E1037" t="s">
        <v>1347</v>
      </c>
      <c r="F1037" t="s">
        <v>1313</v>
      </c>
      <c r="G1037">
        <v>4</v>
      </c>
      <c r="H1037">
        <v>211.08</v>
      </c>
      <c r="I1037">
        <v>0</v>
      </c>
      <c r="J1037">
        <v>0</v>
      </c>
      <c r="K1037">
        <v>970.97</v>
      </c>
      <c r="L1037">
        <v>622.6</v>
      </c>
      <c r="M1037">
        <v>348.37</v>
      </c>
      <c r="N1037" t="s">
        <v>40</v>
      </c>
      <c r="O1037" t="s">
        <v>24</v>
      </c>
      <c r="P1037" t="s">
        <v>33</v>
      </c>
      <c r="Q1037">
        <v>0.83888888888888891</v>
      </c>
      <c r="R1037" t="s">
        <v>27</v>
      </c>
      <c r="S1037" t="s">
        <v>4939</v>
      </c>
      <c r="T1037" t="s">
        <v>4930</v>
      </c>
      <c r="U1037">
        <v>210.36</v>
      </c>
      <c r="V1037" t="s">
        <v>5568</v>
      </c>
      <c r="W1037" t="s">
        <v>4958</v>
      </c>
      <c r="X1037" t="s">
        <v>4976</v>
      </c>
      <c r="Y1037" t="s">
        <v>4977</v>
      </c>
      <c r="Z1037" t="s">
        <v>5089</v>
      </c>
      <c r="AA1037" t="s">
        <v>4962</v>
      </c>
      <c r="AB1037">
        <f>YEAR(Sales_Trans_2[[#This Row],[Transaction_Date]])</f>
        <v>2025</v>
      </c>
      <c r="AC1037" t="str">
        <f>TEXT(Sales_Trans_2[[#This Row],[Transaction_Date]],"mmm")</f>
        <v>Oct</v>
      </c>
      <c r="AD1037">
        <f>MONTH(Sales_Trans_2[[#This Row],[Transaction_Date]])</f>
        <v>10</v>
      </c>
      <c r="AE1037" s="19">
        <f>IFERROR(Sales_Trans_2[[#This Row],[Profit]]/Sales_Trans_2[[#This Row],[Sales_Amount]],0)</f>
        <v>0.35878554435255466</v>
      </c>
      <c r="AF1037" s="20" t="str">
        <f>IF(Sales_Trans_2[[#This Row],[Discount_Pct]]=0,"0%",
IF(Sales_Trans_2[[#This Row],[Discount_Pct]]&lt;=5,"1-5%",
IF(Sales_Trans_2[[#This Row],[Discount_Pct]]&lt;=10,"6-10%",
IF(Sales_Trans_2[[#This Row],[Discount_Pct]]&lt;=15,"11-15%","&gt;15%"))))</f>
        <v>0%</v>
      </c>
    </row>
    <row r="1038" spans="1:32" x14ac:dyDescent="0.25">
      <c r="A1038" t="s">
        <v>1164</v>
      </c>
      <c r="B1038" s="10">
        <v>45953</v>
      </c>
      <c r="C1038" t="s">
        <v>657</v>
      </c>
      <c r="D1038" t="s">
        <v>891</v>
      </c>
      <c r="E1038" t="s">
        <v>704</v>
      </c>
      <c r="F1038" t="s">
        <v>1165</v>
      </c>
      <c r="G1038">
        <v>2</v>
      </c>
      <c r="H1038">
        <v>425.88</v>
      </c>
      <c r="I1038">
        <v>0</v>
      </c>
      <c r="J1038">
        <v>0</v>
      </c>
      <c r="K1038">
        <v>851.76</v>
      </c>
      <c r="L1038">
        <v>714.94</v>
      </c>
      <c r="M1038">
        <v>136.82</v>
      </c>
      <c r="N1038" t="s">
        <v>23</v>
      </c>
      <c r="O1038" t="s">
        <v>24</v>
      </c>
      <c r="P1038" t="s">
        <v>33</v>
      </c>
      <c r="Q1038">
        <v>0.45</v>
      </c>
      <c r="R1038" t="s">
        <v>49</v>
      </c>
      <c r="S1038" t="s">
        <v>4831</v>
      </c>
      <c r="T1038" t="s">
        <v>4828</v>
      </c>
      <c r="U1038">
        <v>425.88</v>
      </c>
      <c r="V1038" t="s">
        <v>4996</v>
      </c>
      <c r="W1038" t="s">
        <v>4968</v>
      </c>
      <c r="X1038" t="s">
        <v>5464</v>
      </c>
      <c r="Y1038" t="s">
        <v>4966</v>
      </c>
      <c r="Z1038" t="s">
        <v>4997</v>
      </c>
      <c r="AA1038" t="s">
        <v>4962</v>
      </c>
      <c r="AB1038">
        <f>YEAR(Sales_Trans_2[[#This Row],[Transaction_Date]])</f>
        <v>2025</v>
      </c>
      <c r="AC1038" t="str">
        <f>TEXT(Sales_Trans_2[[#This Row],[Transaction_Date]],"mmm")</f>
        <v>Oct</v>
      </c>
      <c r="AD1038">
        <f>MONTH(Sales_Trans_2[[#This Row],[Transaction_Date]])</f>
        <v>10</v>
      </c>
      <c r="AE1038" s="19">
        <f>IFERROR(Sales_Trans_2[[#This Row],[Profit]]/Sales_Trans_2[[#This Row],[Sales_Amount]],0)</f>
        <v>0.16063210293979524</v>
      </c>
      <c r="AF1038" s="20" t="str">
        <f>IF(Sales_Trans_2[[#This Row],[Discount_Pct]]=0,"0%",
IF(Sales_Trans_2[[#This Row],[Discount_Pct]]&lt;=5,"1-5%",
IF(Sales_Trans_2[[#This Row],[Discount_Pct]]&lt;=10,"6-10%",
IF(Sales_Trans_2[[#This Row],[Discount_Pct]]&lt;=15,"11-15%","&gt;15%"))))</f>
        <v>0%</v>
      </c>
    </row>
    <row r="1039" spans="1:32" x14ac:dyDescent="0.25">
      <c r="A1039" t="s">
        <v>3618</v>
      </c>
      <c r="B1039" s="10">
        <v>45953</v>
      </c>
      <c r="C1039" t="s">
        <v>1892</v>
      </c>
      <c r="D1039" t="s">
        <v>44</v>
      </c>
      <c r="E1039" t="s">
        <v>835</v>
      </c>
      <c r="F1039" t="s">
        <v>705</v>
      </c>
      <c r="G1039">
        <v>1</v>
      </c>
      <c r="H1039">
        <v>398.25</v>
      </c>
      <c r="I1039">
        <v>0</v>
      </c>
      <c r="J1039">
        <v>0</v>
      </c>
      <c r="K1039">
        <v>398.25</v>
      </c>
      <c r="L1039">
        <v>236.54</v>
      </c>
      <c r="M1039">
        <v>161.71</v>
      </c>
      <c r="N1039" t="s">
        <v>47</v>
      </c>
      <c r="O1039" t="s">
        <v>24</v>
      </c>
      <c r="P1039" t="s">
        <v>33</v>
      </c>
      <c r="Q1039">
        <v>0.46388888888888891</v>
      </c>
      <c r="R1039" t="s">
        <v>49</v>
      </c>
      <c r="S1039" t="s">
        <v>4650</v>
      </c>
      <c r="T1039" t="s">
        <v>4636</v>
      </c>
      <c r="U1039">
        <v>398.25</v>
      </c>
      <c r="V1039" t="s">
        <v>4999</v>
      </c>
      <c r="W1039" t="s">
        <v>4964</v>
      </c>
      <c r="X1039" t="s">
        <v>5388</v>
      </c>
      <c r="Y1039" t="s">
        <v>4966</v>
      </c>
      <c r="Z1039" t="s">
        <v>5567</v>
      </c>
      <c r="AA1039" t="s">
        <v>5060</v>
      </c>
      <c r="AB1039">
        <f>YEAR(Sales_Trans_2[[#This Row],[Transaction_Date]])</f>
        <v>2025</v>
      </c>
      <c r="AC1039" t="str">
        <f>TEXT(Sales_Trans_2[[#This Row],[Transaction_Date]],"mmm")</f>
        <v>Oct</v>
      </c>
      <c r="AD1039">
        <f>MONTH(Sales_Trans_2[[#This Row],[Transaction_Date]])</f>
        <v>10</v>
      </c>
      <c r="AE1039" s="19">
        <f>IFERROR(Sales_Trans_2[[#This Row],[Profit]]/Sales_Trans_2[[#This Row],[Sales_Amount]],0)</f>
        <v>0.40605147520401758</v>
      </c>
      <c r="AF1039" s="20" t="str">
        <f>IF(Sales_Trans_2[[#This Row],[Discount_Pct]]=0,"0%",
IF(Sales_Trans_2[[#This Row],[Discount_Pct]]&lt;=5,"1-5%",
IF(Sales_Trans_2[[#This Row],[Discount_Pct]]&lt;=10,"6-10%",
IF(Sales_Trans_2[[#This Row],[Discount_Pct]]&lt;=15,"11-15%","&gt;15%"))))</f>
        <v>0%</v>
      </c>
    </row>
    <row r="1040" spans="1:32" x14ac:dyDescent="0.25">
      <c r="A1040" t="s">
        <v>4182</v>
      </c>
      <c r="B1040" s="10">
        <v>45950</v>
      </c>
      <c r="C1040" t="s">
        <v>931</v>
      </c>
      <c r="D1040" t="s">
        <v>147</v>
      </c>
      <c r="E1040" t="s">
        <v>634</v>
      </c>
      <c r="F1040" t="s">
        <v>635</v>
      </c>
      <c r="G1040">
        <v>7</v>
      </c>
      <c r="H1040">
        <v>377.86</v>
      </c>
      <c r="I1040">
        <v>0</v>
      </c>
      <c r="J1040">
        <v>0</v>
      </c>
      <c r="K1040">
        <v>2645.02</v>
      </c>
      <c r="L1040">
        <v>1828.54</v>
      </c>
      <c r="M1040">
        <v>816.48</v>
      </c>
      <c r="N1040" t="s">
        <v>4971</v>
      </c>
      <c r="O1040" t="s">
        <v>24</v>
      </c>
      <c r="P1040" t="s">
        <v>33</v>
      </c>
      <c r="Q1040">
        <v>0.8666666666666667</v>
      </c>
      <c r="R1040" t="s">
        <v>49</v>
      </c>
      <c r="S1040" t="s">
        <v>4717</v>
      </c>
      <c r="T1040" t="s">
        <v>4703</v>
      </c>
      <c r="U1040">
        <v>332.73</v>
      </c>
      <c r="V1040" t="s">
        <v>5005</v>
      </c>
      <c r="W1040" t="s">
        <v>4958</v>
      </c>
      <c r="X1040" t="s">
        <v>5616</v>
      </c>
      <c r="Y1040" t="s">
        <v>5011</v>
      </c>
      <c r="Z1040" t="s">
        <v>4995</v>
      </c>
      <c r="AA1040" t="s">
        <v>4962</v>
      </c>
      <c r="AB1040">
        <f>YEAR(Sales_Trans_2[[#This Row],[Transaction_Date]])</f>
        <v>2025</v>
      </c>
      <c r="AC1040" t="str">
        <f>TEXT(Sales_Trans_2[[#This Row],[Transaction_Date]],"mmm")</f>
        <v>Oct</v>
      </c>
      <c r="AD1040">
        <f>MONTH(Sales_Trans_2[[#This Row],[Transaction_Date]])</f>
        <v>10</v>
      </c>
      <c r="AE1040" s="19">
        <f>IFERROR(Sales_Trans_2[[#This Row],[Profit]]/Sales_Trans_2[[#This Row],[Sales_Amount]],0)</f>
        <v>0.30868575662943948</v>
      </c>
      <c r="AF1040" s="20" t="str">
        <f>IF(Sales_Trans_2[[#This Row],[Discount_Pct]]=0,"0%",
IF(Sales_Trans_2[[#This Row],[Discount_Pct]]&lt;=5,"1-5%",
IF(Sales_Trans_2[[#This Row],[Discount_Pct]]&lt;=10,"6-10%",
IF(Sales_Trans_2[[#This Row],[Discount_Pct]]&lt;=15,"11-15%","&gt;15%"))))</f>
        <v>0%</v>
      </c>
    </row>
    <row r="1041" spans="1:32" x14ac:dyDescent="0.25">
      <c r="A1041" t="s">
        <v>4135</v>
      </c>
      <c r="B1041" s="10">
        <v>45949</v>
      </c>
      <c r="C1041" t="s">
        <v>246</v>
      </c>
      <c r="D1041" t="s">
        <v>164</v>
      </c>
      <c r="E1041" t="s">
        <v>390</v>
      </c>
      <c r="F1041" t="s">
        <v>391</v>
      </c>
      <c r="G1041">
        <v>7</v>
      </c>
      <c r="H1041">
        <v>203.01</v>
      </c>
      <c r="I1041">
        <v>0</v>
      </c>
      <c r="J1041">
        <v>0</v>
      </c>
      <c r="K1041">
        <v>1634.23</v>
      </c>
      <c r="L1041">
        <v>1073.94</v>
      </c>
      <c r="M1041">
        <v>560.29</v>
      </c>
      <c r="N1041" t="s">
        <v>40</v>
      </c>
      <c r="O1041" t="s">
        <v>24</v>
      </c>
      <c r="P1041" t="s">
        <v>33</v>
      </c>
      <c r="Q1041">
        <v>0.72847222222222219</v>
      </c>
      <c r="R1041" t="s">
        <v>27</v>
      </c>
      <c r="S1041" t="s">
        <v>4861</v>
      </c>
      <c r="T1041" t="s">
        <v>4847</v>
      </c>
      <c r="U1041">
        <v>191.13</v>
      </c>
      <c r="V1041" t="s">
        <v>5183</v>
      </c>
      <c r="W1041" t="s">
        <v>4958</v>
      </c>
      <c r="X1041" t="s">
        <v>5373</v>
      </c>
      <c r="Y1041" t="s">
        <v>4966</v>
      </c>
      <c r="Z1041" t="s">
        <v>5323</v>
      </c>
      <c r="AA1041" t="s">
        <v>4962</v>
      </c>
      <c r="AB1041">
        <f>YEAR(Sales_Trans_2[[#This Row],[Transaction_Date]])</f>
        <v>2025</v>
      </c>
      <c r="AC1041" t="str">
        <f>TEXT(Sales_Trans_2[[#This Row],[Transaction_Date]],"mmm")</f>
        <v>Oct</v>
      </c>
      <c r="AD1041">
        <f>MONTH(Sales_Trans_2[[#This Row],[Transaction_Date]])</f>
        <v>10</v>
      </c>
      <c r="AE1041" s="19">
        <f>IFERROR(Sales_Trans_2[[#This Row],[Profit]]/Sales_Trans_2[[#This Row],[Sales_Amount]],0)</f>
        <v>0.3428464781579092</v>
      </c>
      <c r="AF1041" s="20" t="str">
        <f>IF(Sales_Trans_2[[#This Row],[Discount_Pct]]=0,"0%",
IF(Sales_Trans_2[[#This Row],[Discount_Pct]]&lt;=5,"1-5%",
IF(Sales_Trans_2[[#This Row],[Discount_Pct]]&lt;=10,"6-10%",
IF(Sales_Trans_2[[#This Row],[Discount_Pct]]&lt;=15,"11-15%","&gt;15%"))))</f>
        <v>0%</v>
      </c>
    </row>
    <row r="1042" spans="1:32" x14ac:dyDescent="0.25">
      <c r="A1042" t="s">
        <v>2331</v>
      </c>
      <c r="B1042" s="10">
        <v>45944</v>
      </c>
      <c r="C1042" t="s">
        <v>2332</v>
      </c>
      <c r="D1042" t="s">
        <v>349</v>
      </c>
      <c r="E1042" t="s">
        <v>380</v>
      </c>
      <c r="F1042" t="s">
        <v>381</v>
      </c>
      <c r="G1042">
        <v>4</v>
      </c>
      <c r="H1042">
        <v>476.18</v>
      </c>
      <c r="I1042">
        <v>0</v>
      </c>
      <c r="J1042">
        <v>0</v>
      </c>
      <c r="K1042">
        <v>1904.72</v>
      </c>
      <c r="L1042">
        <v>1302.44</v>
      </c>
      <c r="M1042">
        <v>602.28</v>
      </c>
      <c r="N1042" t="s">
        <v>23</v>
      </c>
      <c r="O1042" t="s">
        <v>24</v>
      </c>
      <c r="P1042" t="s">
        <v>33</v>
      </c>
      <c r="Q1042">
        <v>0.46666666666666667</v>
      </c>
      <c r="R1042" t="s">
        <v>49</v>
      </c>
      <c r="S1042" t="s">
        <v>4789</v>
      </c>
      <c r="T1042" t="s">
        <v>4776</v>
      </c>
      <c r="U1042">
        <v>298.81</v>
      </c>
      <c r="V1042" t="s">
        <v>5208</v>
      </c>
      <c r="W1042" t="s">
        <v>4958</v>
      </c>
      <c r="X1042" t="s">
        <v>5075</v>
      </c>
      <c r="Y1042" t="s">
        <v>4960</v>
      </c>
      <c r="Z1042" t="s">
        <v>5076</v>
      </c>
      <c r="AA1042" t="s">
        <v>4962</v>
      </c>
      <c r="AB1042">
        <f>YEAR(Sales_Trans_2[[#This Row],[Transaction_Date]])</f>
        <v>2025</v>
      </c>
      <c r="AC1042" t="str">
        <f>TEXT(Sales_Trans_2[[#This Row],[Transaction_Date]],"mmm")</f>
        <v>Oct</v>
      </c>
      <c r="AD1042">
        <f>MONTH(Sales_Trans_2[[#This Row],[Transaction_Date]])</f>
        <v>10</v>
      </c>
      <c r="AE1042" s="19">
        <f>IFERROR(Sales_Trans_2[[#This Row],[Profit]]/Sales_Trans_2[[#This Row],[Sales_Amount]],0)</f>
        <v>0.31620395648704269</v>
      </c>
      <c r="AF1042" s="20" t="str">
        <f>IF(Sales_Trans_2[[#This Row],[Discount_Pct]]=0,"0%",
IF(Sales_Trans_2[[#This Row],[Discount_Pct]]&lt;=5,"1-5%",
IF(Sales_Trans_2[[#This Row],[Discount_Pct]]&lt;=10,"6-10%",
IF(Sales_Trans_2[[#This Row],[Discount_Pct]]&lt;=15,"11-15%","&gt;15%"))))</f>
        <v>0%</v>
      </c>
    </row>
    <row r="1043" spans="1:32" x14ac:dyDescent="0.25">
      <c r="A1043" t="s">
        <v>898</v>
      </c>
      <c r="B1043" s="10">
        <v>46001</v>
      </c>
      <c r="C1043" t="s">
        <v>876</v>
      </c>
      <c r="D1043" t="s">
        <v>543</v>
      </c>
      <c r="E1043" t="s">
        <v>877</v>
      </c>
      <c r="F1043" t="s">
        <v>878</v>
      </c>
      <c r="G1043">
        <v>7</v>
      </c>
      <c r="H1043">
        <v>410.2</v>
      </c>
      <c r="I1043">
        <v>0</v>
      </c>
      <c r="J1043">
        <v>0</v>
      </c>
      <c r="K1043">
        <v>3302.11</v>
      </c>
      <c r="L1043">
        <v>1929.69</v>
      </c>
      <c r="M1043">
        <v>1372.42</v>
      </c>
      <c r="N1043" t="s">
        <v>4971</v>
      </c>
      <c r="O1043" t="s">
        <v>24</v>
      </c>
      <c r="P1043" t="s">
        <v>33</v>
      </c>
      <c r="Q1043">
        <v>0.4909722222222222</v>
      </c>
      <c r="R1043" t="s">
        <v>27</v>
      </c>
      <c r="S1043" t="s">
        <v>4793</v>
      </c>
      <c r="T1043" t="s">
        <v>4776</v>
      </c>
      <c r="U1043">
        <v>386.17</v>
      </c>
      <c r="V1043" t="s">
        <v>5745</v>
      </c>
      <c r="W1043" t="s">
        <v>4958</v>
      </c>
      <c r="X1043" t="s">
        <v>5391</v>
      </c>
      <c r="Y1043" t="s">
        <v>4960</v>
      </c>
      <c r="Z1043" t="s">
        <v>5392</v>
      </c>
      <c r="AA1043" t="s">
        <v>5060</v>
      </c>
      <c r="AB1043">
        <f>YEAR(Sales_Trans_2[[#This Row],[Transaction_Date]])</f>
        <v>2025</v>
      </c>
      <c r="AC1043" t="str">
        <f>TEXT(Sales_Trans_2[[#This Row],[Transaction_Date]],"mmm")</f>
        <v>Dec</v>
      </c>
      <c r="AD1043">
        <f>MONTH(Sales_Trans_2[[#This Row],[Transaction_Date]])</f>
        <v>12</v>
      </c>
      <c r="AE1043" s="19">
        <f>IFERROR(Sales_Trans_2[[#This Row],[Profit]]/Sales_Trans_2[[#This Row],[Sales_Amount]],0)</f>
        <v>0.41561910414855957</v>
      </c>
      <c r="AF1043" s="20" t="str">
        <f>IF(Sales_Trans_2[[#This Row],[Discount_Pct]]=0,"0%",
IF(Sales_Trans_2[[#This Row],[Discount_Pct]]&lt;=5,"1-5%",
IF(Sales_Trans_2[[#This Row],[Discount_Pct]]&lt;=10,"6-10%",
IF(Sales_Trans_2[[#This Row],[Discount_Pct]]&lt;=15,"11-15%","&gt;15%"))))</f>
        <v>0%</v>
      </c>
    </row>
    <row r="1044" spans="1:32" x14ac:dyDescent="0.25">
      <c r="A1044" t="s">
        <v>4260</v>
      </c>
      <c r="B1044" s="10">
        <v>45910</v>
      </c>
      <c r="C1044" t="s">
        <v>1197</v>
      </c>
      <c r="D1044" t="s">
        <v>2605</v>
      </c>
      <c r="E1044" t="s">
        <v>584</v>
      </c>
      <c r="F1044" t="s">
        <v>585</v>
      </c>
      <c r="G1044">
        <v>6</v>
      </c>
      <c r="H1044">
        <v>270.91000000000003</v>
      </c>
      <c r="I1044">
        <v>0</v>
      </c>
      <c r="J1044">
        <v>0</v>
      </c>
      <c r="K1044">
        <v>1625.46</v>
      </c>
      <c r="L1044">
        <v>1379.16</v>
      </c>
      <c r="M1044">
        <v>246.3</v>
      </c>
      <c r="N1044" t="s">
        <v>40</v>
      </c>
      <c r="O1044" t="s">
        <v>24</v>
      </c>
      <c r="P1044" t="s">
        <v>33</v>
      </c>
      <c r="Q1044">
        <v>0.56805555555555554</v>
      </c>
      <c r="R1044" t="s">
        <v>49</v>
      </c>
      <c r="S1044" t="s">
        <v>4728</v>
      </c>
      <c r="T1044" t="s">
        <v>4729</v>
      </c>
      <c r="U1044">
        <v>254.99</v>
      </c>
      <c r="V1044" t="s">
        <v>5224</v>
      </c>
      <c r="W1044" t="s">
        <v>4958</v>
      </c>
      <c r="X1044" t="s">
        <v>5752</v>
      </c>
      <c r="Y1044" t="s">
        <v>5007</v>
      </c>
      <c r="Z1044" t="s">
        <v>5226</v>
      </c>
      <c r="AA1044" t="s">
        <v>5060</v>
      </c>
      <c r="AB1044">
        <f>YEAR(Sales_Trans_2[[#This Row],[Transaction_Date]])</f>
        <v>2025</v>
      </c>
      <c r="AC1044" t="str">
        <f>TEXT(Sales_Trans_2[[#This Row],[Transaction_Date]],"mmm")</f>
        <v>Sep</v>
      </c>
      <c r="AD1044">
        <f>MONTH(Sales_Trans_2[[#This Row],[Transaction_Date]])</f>
        <v>9</v>
      </c>
      <c r="AE1044" s="19">
        <f>IFERROR(Sales_Trans_2[[#This Row],[Profit]]/Sales_Trans_2[[#This Row],[Sales_Amount]],0)</f>
        <v>0.15152633715994243</v>
      </c>
      <c r="AF1044" s="20" t="str">
        <f>IF(Sales_Trans_2[[#This Row],[Discount_Pct]]=0,"0%",
IF(Sales_Trans_2[[#This Row],[Discount_Pct]]&lt;=5,"1-5%",
IF(Sales_Trans_2[[#This Row],[Discount_Pct]]&lt;=10,"6-10%",
IF(Sales_Trans_2[[#This Row],[Discount_Pct]]&lt;=15,"11-15%","&gt;15%"))))</f>
        <v>0%</v>
      </c>
    </row>
    <row r="1045" spans="1:32" x14ac:dyDescent="0.25">
      <c r="A1045" t="s">
        <v>1506</v>
      </c>
      <c r="B1045" s="10">
        <v>45879</v>
      </c>
      <c r="C1045" t="s">
        <v>876</v>
      </c>
      <c r="D1045" t="s">
        <v>237</v>
      </c>
      <c r="E1045" t="s">
        <v>835</v>
      </c>
      <c r="F1045" t="s">
        <v>705</v>
      </c>
      <c r="G1045">
        <v>6</v>
      </c>
      <c r="H1045">
        <v>580.6</v>
      </c>
      <c r="I1045">
        <v>0</v>
      </c>
      <c r="J1045">
        <v>0</v>
      </c>
      <c r="K1045">
        <v>3483.6</v>
      </c>
      <c r="L1045">
        <v>2018.4</v>
      </c>
      <c r="M1045">
        <v>1465.2</v>
      </c>
      <c r="N1045" t="s">
        <v>68</v>
      </c>
      <c r="O1045" t="s">
        <v>24</v>
      </c>
      <c r="P1045" t="s">
        <v>33</v>
      </c>
      <c r="Q1045">
        <v>0.62708333333333333</v>
      </c>
      <c r="R1045" t="s">
        <v>49</v>
      </c>
      <c r="S1045" t="s">
        <v>4670</v>
      </c>
      <c r="T1045" t="s">
        <v>4636</v>
      </c>
      <c r="U1045">
        <v>541.35</v>
      </c>
      <c r="V1045" t="s">
        <v>5745</v>
      </c>
      <c r="W1045" t="s">
        <v>4958</v>
      </c>
      <c r="X1045" t="s">
        <v>5388</v>
      </c>
      <c r="Y1045" t="s">
        <v>4966</v>
      </c>
      <c r="Z1045" t="s">
        <v>5567</v>
      </c>
      <c r="AA1045" t="s">
        <v>5060</v>
      </c>
      <c r="AB1045">
        <f>YEAR(Sales_Trans_2[[#This Row],[Transaction_Date]])</f>
        <v>2025</v>
      </c>
      <c r="AC1045" t="str">
        <f>TEXT(Sales_Trans_2[[#This Row],[Transaction_Date]],"mmm")</f>
        <v>Aug</v>
      </c>
      <c r="AD1045">
        <f>MONTH(Sales_Trans_2[[#This Row],[Transaction_Date]])</f>
        <v>8</v>
      </c>
      <c r="AE1045" s="19">
        <f>IFERROR(Sales_Trans_2[[#This Row],[Profit]]/Sales_Trans_2[[#This Row],[Sales_Amount]],0)</f>
        <v>0.42059937995177404</v>
      </c>
      <c r="AF1045" s="20" t="str">
        <f>IF(Sales_Trans_2[[#This Row],[Discount_Pct]]=0,"0%",
IF(Sales_Trans_2[[#This Row],[Discount_Pct]]&lt;=5,"1-5%",
IF(Sales_Trans_2[[#This Row],[Discount_Pct]]&lt;=10,"6-10%",
IF(Sales_Trans_2[[#This Row],[Discount_Pct]]&lt;=15,"11-15%","&gt;15%"))))</f>
        <v>0%</v>
      </c>
    </row>
    <row r="1046" spans="1:32" x14ac:dyDescent="0.25">
      <c r="A1046" t="s">
        <v>4506</v>
      </c>
      <c r="B1046" s="10">
        <v>45787</v>
      </c>
      <c r="C1046" t="s">
        <v>83</v>
      </c>
      <c r="D1046" t="s">
        <v>566</v>
      </c>
      <c r="E1046" t="s">
        <v>771</v>
      </c>
      <c r="F1046" t="s">
        <v>1216</v>
      </c>
      <c r="G1046">
        <v>2</v>
      </c>
      <c r="H1046">
        <v>328.59</v>
      </c>
      <c r="I1046">
        <v>0</v>
      </c>
      <c r="J1046">
        <v>0</v>
      </c>
      <c r="K1046">
        <v>755.76</v>
      </c>
      <c r="L1046">
        <v>510.98</v>
      </c>
      <c r="M1046">
        <v>244.78</v>
      </c>
      <c r="N1046" t="s">
        <v>23</v>
      </c>
      <c r="O1046" t="s">
        <v>24</v>
      </c>
      <c r="P1046" t="s">
        <v>33</v>
      </c>
      <c r="Q1046">
        <v>0.89444444444444449</v>
      </c>
      <c r="R1046" t="s">
        <v>27</v>
      </c>
      <c r="S1046" t="s">
        <v>4767</v>
      </c>
      <c r="T1046" t="s">
        <v>4752</v>
      </c>
      <c r="U1046">
        <v>328.59</v>
      </c>
      <c r="V1046" t="s">
        <v>5934</v>
      </c>
      <c r="W1046" t="s">
        <v>4968</v>
      </c>
      <c r="X1046" t="s">
        <v>5369</v>
      </c>
      <c r="Y1046" t="s">
        <v>4966</v>
      </c>
      <c r="Z1046" t="s">
        <v>4978</v>
      </c>
      <c r="AA1046" t="s">
        <v>4962</v>
      </c>
      <c r="AB1046">
        <f>YEAR(Sales_Trans_2[[#This Row],[Transaction_Date]])</f>
        <v>2025</v>
      </c>
      <c r="AC1046" t="str">
        <f>TEXT(Sales_Trans_2[[#This Row],[Transaction_Date]],"mmm")</f>
        <v>May</v>
      </c>
      <c r="AD1046">
        <f>MONTH(Sales_Trans_2[[#This Row],[Transaction_Date]])</f>
        <v>5</v>
      </c>
      <c r="AE1046" s="19">
        <f>IFERROR(Sales_Trans_2[[#This Row],[Profit]]/Sales_Trans_2[[#This Row],[Sales_Amount]],0)</f>
        <v>0.32388588970043403</v>
      </c>
      <c r="AF1046" s="20" t="str">
        <f>IF(Sales_Trans_2[[#This Row],[Discount_Pct]]=0,"0%",
IF(Sales_Trans_2[[#This Row],[Discount_Pct]]&lt;=5,"1-5%",
IF(Sales_Trans_2[[#This Row],[Discount_Pct]]&lt;=10,"6-10%",
IF(Sales_Trans_2[[#This Row],[Discount_Pct]]&lt;=15,"11-15%","&gt;15%"))))</f>
        <v>0%</v>
      </c>
    </row>
    <row r="1047" spans="1:32" x14ac:dyDescent="0.25">
      <c r="A1047" t="s">
        <v>3708</v>
      </c>
      <c r="B1047" s="10">
        <v>45757</v>
      </c>
      <c r="C1047" t="s">
        <v>2385</v>
      </c>
      <c r="D1047" t="s">
        <v>732</v>
      </c>
      <c r="E1047" t="s">
        <v>1936</v>
      </c>
      <c r="F1047" t="s">
        <v>1379</v>
      </c>
      <c r="G1047">
        <v>5</v>
      </c>
      <c r="H1047">
        <v>661.91</v>
      </c>
      <c r="I1047">
        <v>0</v>
      </c>
      <c r="J1047">
        <v>0</v>
      </c>
      <c r="K1047">
        <v>3805.98</v>
      </c>
      <c r="L1047">
        <v>1993.6</v>
      </c>
      <c r="M1047">
        <v>1812.38</v>
      </c>
      <c r="N1047" t="s">
        <v>23</v>
      </c>
      <c r="O1047" t="s">
        <v>24</v>
      </c>
      <c r="P1047" t="s">
        <v>33</v>
      </c>
      <c r="Q1047">
        <v>0.5180555555555556</v>
      </c>
      <c r="R1047" t="s">
        <v>27</v>
      </c>
      <c r="S1047" t="s">
        <v>4662</v>
      </c>
      <c r="T1047" t="s">
        <v>4636</v>
      </c>
      <c r="U1047">
        <v>661.91</v>
      </c>
      <c r="V1047" t="s">
        <v>5086</v>
      </c>
      <c r="W1047" t="s">
        <v>4968</v>
      </c>
      <c r="X1047" t="s">
        <v>5949</v>
      </c>
      <c r="Y1047" t="s">
        <v>4966</v>
      </c>
      <c r="Z1047" t="s">
        <v>5950</v>
      </c>
      <c r="AA1047" t="s">
        <v>4992</v>
      </c>
      <c r="AB1047">
        <f>YEAR(Sales_Trans_2[[#This Row],[Transaction_Date]])</f>
        <v>2025</v>
      </c>
      <c r="AC1047" t="str">
        <f>TEXT(Sales_Trans_2[[#This Row],[Transaction_Date]],"mmm")</f>
        <v>Apr</v>
      </c>
      <c r="AD1047">
        <f>MONTH(Sales_Trans_2[[#This Row],[Transaction_Date]])</f>
        <v>4</v>
      </c>
      <c r="AE1047" s="19">
        <f>IFERROR(Sales_Trans_2[[#This Row],[Profit]]/Sales_Trans_2[[#This Row],[Sales_Amount]],0)</f>
        <v>0.47619272828548759</v>
      </c>
      <c r="AF1047" s="20" t="str">
        <f>IF(Sales_Trans_2[[#This Row],[Discount_Pct]]=0,"0%",
IF(Sales_Trans_2[[#This Row],[Discount_Pct]]&lt;=5,"1-5%",
IF(Sales_Trans_2[[#This Row],[Discount_Pct]]&lt;=10,"6-10%",
IF(Sales_Trans_2[[#This Row],[Discount_Pct]]&lt;=15,"11-15%","&gt;15%"))))</f>
        <v>0%</v>
      </c>
    </row>
    <row r="1048" spans="1:32" x14ac:dyDescent="0.25">
      <c r="A1048" t="s">
        <v>4082</v>
      </c>
      <c r="B1048" s="10">
        <v>45757</v>
      </c>
      <c r="C1048" t="s">
        <v>2103</v>
      </c>
      <c r="D1048" t="s">
        <v>755</v>
      </c>
      <c r="E1048" t="s">
        <v>380</v>
      </c>
      <c r="F1048" t="s">
        <v>936</v>
      </c>
      <c r="G1048">
        <v>5</v>
      </c>
      <c r="H1048">
        <v>442.59</v>
      </c>
      <c r="I1048">
        <v>0</v>
      </c>
      <c r="J1048">
        <v>0</v>
      </c>
      <c r="K1048">
        <v>2544.89</v>
      </c>
      <c r="L1048">
        <v>1759.35</v>
      </c>
      <c r="M1048">
        <v>785.54</v>
      </c>
      <c r="N1048" t="s">
        <v>47</v>
      </c>
      <c r="O1048" t="s">
        <v>24</v>
      </c>
      <c r="P1048" t="s">
        <v>33</v>
      </c>
      <c r="Q1048">
        <v>0.86458333333333337</v>
      </c>
      <c r="R1048" t="s">
        <v>27</v>
      </c>
      <c r="S1048" t="s">
        <v>4927</v>
      </c>
      <c r="T1048" t="s">
        <v>4908</v>
      </c>
      <c r="U1048">
        <v>442.14</v>
      </c>
      <c r="V1048" t="s">
        <v>5064</v>
      </c>
      <c r="W1048" t="s">
        <v>4958</v>
      </c>
      <c r="X1048" t="s">
        <v>5366</v>
      </c>
      <c r="Y1048" t="s">
        <v>5018</v>
      </c>
      <c r="Z1048" t="s">
        <v>5076</v>
      </c>
      <c r="AA1048" t="s">
        <v>4962</v>
      </c>
      <c r="AB1048">
        <f>YEAR(Sales_Trans_2[[#This Row],[Transaction_Date]])</f>
        <v>2025</v>
      </c>
      <c r="AC1048" t="str">
        <f>TEXT(Sales_Trans_2[[#This Row],[Transaction_Date]],"mmm")</f>
        <v>Apr</v>
      </c>
      <c r="AD1048">
        <f>MONTH(Sales_Trans_2[[#This Row],[Transaction_Date]])</f>
        <v>4</v>
      </c>
      <c r="AE1048" s="19">
        <f>IFERROR(Sales_Trans_2[[#This Row],[Profit]]/Sales_Trans_2[[#This Row],[Sales_Amount]],0)</f>
        <v>0.30867345936366603</v>
      </c>
      <c r="AF1048" s="20" t="str">
        <f>IF(Sales_Trans_2[[#This Row],[Discount_Pct]]=0,"0%",
IF(Sales_Trans_2[[#This Row],[Discount_Pct]]&lt;=5,"1-5%",
IF(Sales_Trans_2[[#This Row],[Discount_Pct]]&lt;=10,"6-10%",
IF(Sales_Trans_2[[#This Row],[Discount_Pct]]&lt;=15,"11-15%","&gt;15%"))))</f>
        <v>0%</v>
      </c>
    </row>
    <row r="1049" spans="1:32" x14ac:dyDescent="0.25">
      <c r="A1049" t="s">
        <v>4590</v>
      </c>
      <c r="B1049" s="10">
        <v>45757</v>
      </c>
      <c r="C1049" t="s">
        <v>1517</v>
      </c>
      <c r="D1049" t="s">
        <v>1322</v>
      </c>
      <c r="E1049" t="s">
        <v>21</v>
      </c>
      <c r="F1049" t="s">
        <v>3453</v>
      </c>
      <c r="G1049">
        <v>2</v>
      </c>
      <c r="H1049">
        <v>229.81</v>
      </c>
      <c r="I1049">
        <v>0</v>
      </c>
      <c r="J1049">
        <v>0</v>
      </c>
      <c r="K1049">
        <v>528.55999999999995</v>
      </c>
      <c r="L1049">
        <v>416.44</v>
      </c>
      <c r="M1049">
        <v>112.12</v>
      </c>
      <c r="N1049" t="s">
        <v>68</v>
      </c>
      <c r="O1049" t="s">
        <v>24</v>
      </c>
      <c r="P1049" t="s">
        <v>33</v>
      </c>
      <c r="Q1049">
        <v>0.40902777777777777</v>
      </c>
      <c r="R1049" t="s">
        <v>27</v>
      </c>
      <c r="S1049" t="s">
        <v>4747</v>
      </c>
      <c r="T1049" t="s">
        <v>4729</v>
      </c>
      <c r="U1049">
        <v>229.81</v>
      </c>
      <c r="V1049" t="s">
        <v>5106</v>
      </c>
      <c r="W1049" t="s">
        <v>4964</v>
      </c>
      <c r="X1049" t="s">
        <v>5325</v>
      </c>
      <c r="Y1049" t="s">
        <v>5011</v>
      </c>
      <c r="Z1049" t="s">
        <v>5133</v>
      </c>
      <c r="AA1049" t="s">
        <v>4962</v>
      </c>
      <c r="AB1049">
        <f>YEAR(Sales_Trans_2[[#This Row],[Transaction_Date]])</f>
        <v>2025</v>
      </c>
      <c r="AC1049" t="str">
        <f>TEXT(Sales_Trans_2[[#This Row],[Transaction_Date]],"mmm")</f>
        <v>Apr</v>
      </c>
      <c r="AD1049">
        <f>MONTH(Sales_Trans_2[[#This Row],[Transaction_Date]])</f>
        <v>4</v>
      </c>
      <c r="AE1049" s="19">
        <f>IFERROR(Sales_Trans_2[[#This Row],[Profit]]/Sales_Trans_2[[#This Row],[Sales_Amount]],0)</f>
        <v>0.21212350537308919</v>
      </c>
      <c r="AF1049" s="20" t="str">
        <f>IF(Sales_Trans_2[[#This Row],[Discount_Pct]]=0,"0%",
IF(Sales_Trans_2[[#This Row],[Discount_Pct]]&lt;=5,"1-5%",
IF(Sales_Trans_2[[#This Row],[Discount_Pct]]&lt;=10,"6-10%",
IF(Sales_Trans_2[[#This Row],[Discount_Pct]]&lt;=15,"11-15%","&gt;15%"))))</f>
        <v>0%</v>
      </c>
    </row>
    <row r="1050" spans="1:32" x14ac:dyDescent="0.25">
      <c r="A1050" t="s">
        <v>2931</v>
      </c>
      <c r="B1050" s="10">
        <v>45927</v>
      </c>
      <c r="C1050" t="s">
        <v>219</v>
      </c>
      <c r="D1050" t="s">
        <v>130</v>
      </c>
      <c r="E1050" t="s">
        <v>1347</v>
      </c>
      <c r="F1050" t="s">
        <v>1313</v>
      </c>
      <c r="G1050">
        <v>3</v>
      </c>
      <c r="H1050">
        <v>379.12</v>
      </c>
      <c r="I1050">
        <v>0</v>
      </c>
      <c r="J1050">
        <v>0</v>
      </c>
      <c r="K1050">
        <v>1307.96</v>
      </c>
      <c r="L1050">
        <v>879.15</v>
      </c>
      <c r="M1050">
        <v>428.81</v>
      </c>
      <c r="N1050" t="s">
        <v>40</v>
      </c>
      <c r="O1050" t="s">
        <v>24</v>
      </c>
      <c r="P1050" t="s">
        <v>33</v>
      </c>
      <c r="Q1050">
        <v>0.71736111111111112</v>
      </c>
      <c r="R1050" t="s">
        <v>27</v>
      </c>
      <c r="S1050" t="s">
        <v>4923</v>
      </c>
      <c r="T1050" t="s">
        <v>4908</v>
      </c>
      <c r="U1050">
        <v>379.12</v>
      </c>
      <c r="V1050" t="s">
        <v>5684</v>
      </c>
      <c r="W1050" t="s">
        <v>4968</v>
      </c>
      <c r="X1050" t="s">
        <v>4976</v>
      </c>
      <c r="Y1050" t="s">
        <v>4977</v>
      </c>
      <c r="Z1050" t="s">
        <v>5089</v>
      </c>
      <c r="AA1050" t="s">
        <v>4962</v>
      </c>
      <c r="AB1050">
        <f>YEAR(Sales_Trans_2[[#This Row],[Transaction_Date]])</f>
        <v>2025</v>
      </c>
      <c r="AC1050" t="str">
        <f>TEXT(Sales_Trans_2[[#This Row],[Transaction_Date]],"mmm")</f>
        <v>Sep</v>
      </c>
      <c r="AD1050">
        <f>MONTH(Sales_Trans_2[[#This Row],[Transaction_Date]])</f>
        <v>9</v>
      </c>
      <c r="AE1050" s="19">
        <f>IFERROR(Sales_Trans_2[[#This Row],[Profit]]/Sales_Trans_2[[#This Row],[Sales_Amount]],0)</f>
        <v>0.32784641732163061</v>
      </c>
      <c r="AF1050" s="20" t="str">
        <f>IF(Sales_Trans_2[[#This Row],[Discount_Pct]]=0,"0%",
IF(Sales_Trans_2[[#This Row],[Discount_Pct]]&lt;=5,"1-5%",
IF(Sales_Trans_2[[#This Row],[Discount_Pct]]&lt;=10,"6-10%",
IF(Sales_Trans_2[[#This Row],[Discount_Pct]]&lt;=15,"11-15%","&gt;15%"))))</f>
        <v>0%</v>
      </c>
    </row>
    <row r="1051" spans="1:32" x14ac:dyDescent="0.25">
      <c r="A1051" t="s">
        <v>3083</v>
      </c>
      <c r="B1051" s="10">
        <v>45926</v>
      </c>
      <c r="C1051" t="s">
        <v>420</v>
      </c>
      <c r="D1051" t="s">
        <v>164</v>
      </c>
      <c r="E1051" t="s">
        <v>544</v>
      </c>
      <c r="F1051" t="s">
        <v>545</v>
      </c>
      <c r="G1051">
        <v>4</v>
      </c>
      <c r="H1051">
        <v>191.13</v>
      </c>
      <c r="I1051">
        <v>0</v>
      </c>
      <c r="J1051">
        <v>0</v>
      </c>
      <c r="K1051">
        <v>764.52</v>
      </c>
      <c r="L1051">
        <v>613.67999999999995</v>
      </c>
      <c r="M1051">
        <v>150.84</v>
      </c>
      <c r="N1051" t="s">
        <v>68</v>
      </c>
      <c r="O1051" t="s">
        <v>24</v>
      </c>
      <c r="P1051" t="s">
        <v>33</v>
      </c>
      <c r="Q1051">
        <v>0.54027777777777775</v>
      </c>
      <c r="R1051" t="s">
        <v>49</v>
      </c>
      <c r="S1051" t="s">
        <v>4861</v>
      </c>
      <c r="T1051" t="s">
        <v>4847</v>
      </c>
      <c r="U1051">
        <v>191.13</v>
      </c>
      <c r="V1051" t="s">
        <v>5947</v>
      </c>
      <c r="W1051" t="s">
        <v>4968</v>
      </c>
      <c r="X1051" t="s">
        <v>5406</v>
      </c>
      <c r="Y1051" t="s">
        <v>4960</v>
      </c>
      <c r="Z1051" t="s">
        <v>5407</v>
      </c>
      <c r="AA1051" t="s">
        <v>4962</v>
      </c>
      <c r="AB1051">
        <f>YEAR(Sales_Trans_2[[#This Row],[Transaction_Date]])</f>
        <v>2025</v>
      </c>
      <c r="AC1051" t="str">
        <f>TEXT(Sales_Trans_2[[#This Row],[Transaction_Date]],"mmm")</f>
        <v>Sep</v>
      </c>
      <c r="AD1051">
        <f>MONTH(Sales_Trans_2[[#This Row],[Transaction_Date]])</f>
        <v>9</v>
      </c>
      <c r="AE1051" s="19">
        <f>IFERROR(Sales_Trans_2[[#This Row],[Profit]]/Sales_Trans_2[[#This Row],[Sales_Amount]],0)</f>
        <v>0.19730026683409199</v>
      </c>
      <c r="AF1051" s="20" t="str">
        <f>IF(Sales_Trans_2[[#This Row],[Discount_Pct]]=0,"0%",
IF(Sales_Trans_2[[#This Row],[Discount_Pct]]&lt;=5,"1-5%",
IF(Sales_Trans_2[[#This Row],[Discount_Pct]]&lt;=10,"6-10%",
IF(Sales_Trans_2[[#This Row],[Discount_Pct]]&lt;=15,"11-15%","&gt;15%"))))</f>
        <v>0%</v>
      </c>
    </row>
    <row r="1052" spans="1:32" x14ac:dyDescent="0.25">
      <c r="A1052" t="s">
        <v>3156</v>
      </c>
      <c r="B1052" s="10">
        <v>45922</v>
      </c>
      <c r="C1052" t="s">
        <v>844</v>
      </c>
      <c r="D1052" t="s">
        <v>59</v>
      </c>
      <c r="E1052" t="s">
        <v>1682</v>
      </c>
      <c r="F1052" t="s">
        <v>1394</v>
      </c>
      <c r="G1052">
        <v>2</v>
      </c>
      <c r="H1052">
        <v>342.46</v>
      </c>
      <c r="I1052">
        <v>0</v>
      </c>
      <c r="J1052">
        <v>0</v>
      </c>
      <c r="K1052">
        <v>684.92</v>
      </c>
      <c r="L1052">
        <v>543.55999999999995</v>
      </c>
      <c r="M1052">
        <v>141.36000000000001</v>
      </c>
      <c r="N1052" t="s">
        <v>68</v>
      </c>
      <c r="O1052" t="s">
        <v>24</v>
      </c>
      <c r="P1052" t="s">
        <v>33</v>
      </c>
      <c r="Q1052">
        <v>0.76944444444444449</v>
      </c>
      <c r="R1052" t="s">
        <v>49</v>
      </c>
      <c r="S1052" t="s">
        <v>4721</v>
      </c>
      <c r="T1052" t="s">
        <v>4703</v>
      </c>
      <c r="U1052">
        <v>342.46</v>
      </c>
      <c r="V1052" t="s">
        <v>5741</v>
      </c>
      <c r="W1052" t="s">
        <v>4968</v>
      </c>
      <c r="X1052" t="s">
        <v>5799</v>
      </c>
      <c r="Y1052" t="s">
        <v>4966</v>
      </c>
      <c r="Z1052" t="s">
        <v>5160</v>
      </c>
      <c r="AA1052" t="s">
        <v>4962</v>
      </c>
      <c r="AB1052">
        <f>YEAR(Sales_Trans_2[[#This Row],[Transaction_Date]])</f>
        <v>2025</v>
      </c>
      <c r="AC1052" t="str">
        <f>TEXT(Sales_Trans_2[[#This Row],[Transaction_Date]],"mmm")</f>
        <v>Sep</v>
      </c>
      <c r="AD1052">
        <f>MONTH(Sales_Trans_2[[#This Row],[Transaction_Date]])</f>
        <v>9</v>
      </c>
      <c r="AE1052" s="19">
        <f>IFERROR(Sales_Trans_2[[#This Row],[Profit]]/Sales_Trans_2[[#This Row],[Sales_Amount]],0)</f>
        <v>0.20638906733633128</v>
      </c>
      <c r="AF1052" s="20" t="str">
        <f>IF(Sales_Trans_2[[#This Row],[Discount_Pct]]=0,"0%",
IF(Sales_Trans_2[[#This Row],[Discount_Pct]]&lt;=5,"1-5%",
IF(Sales_Trans_2[[#This Row],[Discount_Pct]]&lt;=10,"6-10%",
IF(Sales_Trans_2[[#This Row],[Discount_Pct]]&lt;=15,"11-15%","&gt;15%"))))</f>
        <v>0%</v>
      </c>
    </row>
    <row r="1053" spans="1:32" x14ac:dyDescent="0.25">
      <c r="A1053" t="s">
        <v>1397</v>
      </c>
      <c r="B1053" s="10">
        <v>45970</v>
      </c>
      <c r="C1053" t="s">
        <v>713</v>
      </c>
      <c r="D1053" t="s">
        <v>666</v>
      </c>
      <c r="E1053" t="s">
        <v>1398</v>
      </c>
      <c r="F1053" t="s">
        <v>1399</v>
      </c>
      <c r="G1053">
        <v>3</v>
      </c>
      <c r="H1053">
        <v>372.61</v>
      </c>
      <c r="I1053">
        <v>0</v>
      </c>
      <c r="J1053">
        <v>0</v>
      </c>
      <c r="K1053">
        <v>1117.83</v>
      </c>
      <c r="L1053">
        <v>959.73</v>
      </c>
      <c r="M1053">
        <v>158.1</v>
      </c>
      <c r="N1053" t="s">
        <v>68</v>
      </c>
      <c r="O1053" t="s">
        <v>24</v>
      </c>
      <c r="P1053" t="s">
        <v>33</v>
      </c>
      <c r="Q1053">
        <v>0.53611111111111109</v>
      </c>
      <c r="R1053" t="s">
        <v>49</v>
      </c>
      <c r="S1053" t="s">
        <v>4883</v>
      </c>
      <c r="T1053" t="s">
        <v>4864</v>
      </c>
      <c r="U1053">
        <v>372.61</v>
      </c>
      <c r="V1053" t="s">
        <v>5384</v>
      </c>
      <c r="W1053" t="s">
        <v>4964</v>
      </c>
      <c r="X1053" t="s">
        <v>5840</v>
      </c>
      <c r="Y1053" t="s">
        <v>4966</v>
      </c>
      <c r="Z1053" t="s">
        <v>5256</v>
      </c>
      <c r="AA1053" t="s">
        <v>5060</v>
      </c>
      <c r="AB1053">
        <f>YEAR(Sales_Trans_2[[#This Row],[Transaction_Date]])</f>
        <v>2025</v>
      </c>
      <c r="AC1053" t="str">
        <f>TEXT(Sales_Trans_2[[#This Row],[Transaction_Date]],"mmm")</f>
        <v>Nov</v>
      </c>
      <c r="AD1053">
        <f>MONTH(Sales_Trans_2[[#This Row],[Transaction_Date]])</f>
        <v>11</v>
      </c>
      <c r="AE1053" s="19">
        <f>IFERROR(Sales_Trans_2[[#This Row],[Profit]]/Sales_Trans_2[[#This Row],[Sales_Amount]],0)</f>
        <v>0.14143474410241272</v>
      </c>
      <c r="AF1053" s="20" t="str">
        <f>IF(Sales_Trans_2[[#This Row],[Discount_Pct]]=0,"0%",
IF(Sales_Trans_2[[#This Row],[Discount_Pct]]&lt;=5,"1-5%",
IF(Sales_Trans_2[[#This Row],[Discount_Pct]]&lt;=10,"6-10%",
IF(Sales_Trans_2[[#This Row],[Discount_Pct]]&lt;=15,"11-15%","&gt;15%"))))</f>
        <v>0%</v>
      </c>
    </row>
    <row r="1054" spans="1:32" x14ac:dyDescent="0.25">
      <c r="A1054" t="s">
        <v>1843</v>
      </c>
      <c r="B1054" s="10">
        <v>45970</v>
      </c>
      <c r="C1054" t="s">
        <v>1055</v>
      </c>
      <c r="D1054" t="s">
        <v>52</v>
      </c>
      <c r="E1054" t="s">
        <v>421</v>
      </c>
      <c r="F1054" t="s">
        <v>787</v>
      </c>
      <c r="G1054">
        <v>3</v>
      </c>
      <c r="H1054">
        <v>313.47000000000003</v>
      </c>
      <c r="I1054">
        <v>0</v>
      </c>
      <c r="J1054">
        <v>0</v>
      </c>
      <c r="K1054">
        <v>940.41</v>
      </c>
      <c r="L1054">
        <v>738.36</v>
      </c>
      <c r="M1054">
        <v>202.05</v>
      </c>
      <c r="N1054" t="s">
        <v>47</v>
      </c>
      <c r="O1054" t="s">
        <v>24</v>
      </c>
      <c r="P1054" t="s">
        <v>33</v>
      </c>
      <c r="Q1054">
        <v>0.44097222222222221</v>
      </c>
      <c r="R1054" t="s">
        <v>49</v>
      </c>
      <c r="S1054" t="s">
        <v>4701</v>
      </c>
      <c r="T1054" t="s">
        <v>4672</v>
      </c>
      <c r="U1054">
        <v>313.47000000000003</v>
      </c>
      <c r="V1054" t="s">
        <v>5673</v>
      </c>
      <c r="W1054" t="s">
        <v>4968</v>
      </c>
      <c r="X1054" t="s">
        <v>5045</v>
      </c>
      <c r="Y1054" t="s">
        <v>4966</v>
      </c>
      <c r="Z1054" t="s">
        <v>5069</v>
      </c>
      <c r="AA1054" t="s">
        <v>4962</v>
      </c>
      <c r="AB1054">
        <f>YEAR(Sales_Trans_2[[#This Row],[Transaction_Date]])</f>
        <v>2025</v>
      </c>
      <c r="AC1054" t="str">
        <f>TEXT(Sales_Trans_2[[#This Row],[Transaction_Date]],"mmm")</f>
        <v>Nov</v>
      </c>
      <c r="AD1054">
        <f>MONTH(Sales_Trans_2[[#This Row],[Transaction_Date]])</f>
        <v>11</v>
      </c>
      <c r="AE1054" s="19">
        <f>IFERROR(Sales_Trans_2[[#This Row],[Profit]]/Sales_Trans_2[[#This Row],[Sales_Amount]],0)</f>
        <v>0.21485309599004693</v>
      </c>
      <c r="AF1054" s="20" t="str">
        <f>IF(Sales_Trans_2[[#This Row],[Discount_Pct]]=0,"0%",
IF(Sales_Trans_2[[#This Row],[Discount_Pct]]&lt;=5,"1-5%",
IF(Sales_Trans_2[[#This Row],[Discount_Pct]]&lt;=10,"6-10%",
IF(Sales_Trans_2[[#This Row],[Discount_Pct]]&lt;=15,"11-15%","&gt;15%"))))</f>
        <v>0%</v>
      </c>
    </row>
    <row r="1055" spans="1:32" x14ac:dyDescent="0.25">
      <c r="A1055" t="s">
        <v>1495</v>
      </c>
      <c r="B1055" s="10">
        <v>45725</v>
      </c>
      <c r="C1055" t="s">
        <v>1496</v>
      </c>
      <c r="D1055" t="s">
        <v>509</v>
      </c>
      <c r="E1055" t="s">
        <v>1398</v>
      </c>
      <c r="F1055" t="s">
        <v>1497</v>
      </c>
      <c r="G1055">
        <v>5</v>
      </c>
      <c r="H1055">
        <v>309.2</v>
      </c>
      <c r="I1055">
        <v>0</v>
      </c>
      <c r="J1055">
        <v>0</v>
      </c>
      <c r="K1055">
        <v>1546</v>
      </c>
      <c r="L1055">
        <v>1268.5</v>
      </c>
      <c r="M1055">
        <v>277.5</v>
      </c>
      <c r="N1055" t="s">
        <v>40</v>
      </c>
      <c r="O1055" t="s">
        <v>24</v>
      </c>
      <c r="P1055" t="s">
        <v>33</v>
      </c>
      <c r="Q1055">
        <v>0.5180555555555556</v>
      </c>
      <c r="R1055" t="s">
        <v>49</v>
      </c>
      <c r="S1055" t="s">
        <v>4875</v>
      </c>
      <c r="T1055" t="s">
        <v>4864</v>
      </c>
      <c r="U1055">
        <v>291.93</v>
      </c>
      <c r="V1055" t="s">
        <v>5123</v>
      </c>
      <c r="W1055" t="s">
        <v>4958</v>
      </c>
      <c r="X1055" t="s">
        <v>5735</v>
      </c>
      <c r="Y1055" t="s">
        <v>4960</v>
      </c>
      <c r="Z1055" t="s">
        <v>5256</v>
      </c>
      <c r="AA1055" t="s">
        <v>5060</v>
      </c>
      <c r="AB1055">
        <f>YEAR(Sales_Trans_2[[#This Row],[Transaction_Date]])</f>
        <v>2025</v>
      </c>
      <c r="AC1055" t="str">
        <f>TEXT(Sales_Trans_2[[#This Row],[Transaction_Date]],"mmm")</f>
        <v>Mar</v>
      </c>
      <c r="AD1055">
        <f>MONTH(Sales_Trans_2[[#This Row],[Transaction_Date]])</f>
        <v>3</v>
      </c>
      <c r="AE1055" s="19">
        <f>IFERROR(Sales_Trans_2[[#This Row],[Profit]]/Sales_Trans_2[[#This Row],[Sales_Amount]],0)</f>
        <v>0.1794954721862872</v>
      </c>
      <c r="AF1055" s="20" t="str">
        <f>IF(Sales_Trans_2[[#This Row],[Discount_Pct]]=0,"0%",
IF(Sales_Trans_2[[#This Row],[Discount_Pct]]&lt;=5,"1-5%",
IF(Sales_Trans_2[[#This Row],[Discount_Pct]]&lt;=10,"6-10%",
IF(Sales_Trans_2[[#This Row],[Discount_Pct]]&lt;=15,"11-15%","&gt;15%"))))</f>
        <v>0%</v>
      </c>
    </row>
    <row r="1056" spans="1:32" x14ac:dyDescent="0.25">
      <c r="A1056" t="s">
        <v>3700</v>
      </c>
      <c r="B1056" s="10">
        <v>45697</v>
      </c>
      <c r="C1056" t="s">
        <v>1016</v>
      </c>
      <c r="D1056" t="s">
        <v>449</v>
      </c>
      <c r="E1056" t="s">
        <v>1372</v>
      </c>
      <c r="F1056" t="s">
        <v>2629</v>
      </c>
      <c r="G1056">
        <v>6</v>
      </c>
      <c r="H1056">
        <v>438.58</v>
      </c>
      <c r="I1056">
        <v>0</v>
      </c>
      <c r="J1056">
        <v>0</v>
      </c>
      <c r="K1056">
        <v>2631.48</v>
      </c>
      <c r="L1056">
        <v>1921.14</v>
      </c>
      <c r="M1056">
        <v>710.34</v>
      </c>
      <c r="N1056" t="s">
        <v>23</v>
      </c>
      <c r="O1056" t="s">
        <v>24</v>
      </c>
      <c r="P1056" t="s">
        <v>33</v>
      </c>
      <c r="Q1056">
        <v>0.70833333333333337</v>
      </c>
      <c r="R1056" t="s">
        <v>49</v>
      </c>
      <c r="S1056" t="s">
        <v>4817</v>
      </c>
      <c r="T1056" t="s">
        <v>4805</v>
      </c>
      <c r="U1056">
        <v>395.66</v>
      </c>
      <c r="V1056" t="s">
        <v>5653</v>
      </c>
      <c r="W1056" t="s">
        <v>4958</v>
      </c>
      <c r="X1056" t="s">
        <v>5355</v>
      </c>
      <c r="Y1056" t="s">
        <v>4960</v>
      </c>
      <c r="Z1056" t="s">
        <v>5356</v>
      </c>
      <c r="AA1056" t="s">
        <v>4962</v>
      </c>
      <c r="AB1056">
        <f>YEAR(Sales_Trans_2[[#This Row],[Transaction_Date]])</f>
        <v>2025</v>
      </c>
      <c r="AC1056" t="str">
        <f>TEXT(Sales_Trans_2[[#This Row],[Transaction_Date]],"mmm")</f>
        <v>Feb</v>
      </c>
      <c r="AD1056">
        <f>MONTH(Sales_Trans_2[[#This Row],[Transaction_Date]])</f>
        <v>2</v>
      </c>
      <c r="AE1056" s="19">
        <f>IFERROR(Sales_Trans_2[[#This Row],[Profit]]/Sales_Trans_2[[#This Row],[Sales_Amount]],0)</f>
        <v>0.26993934971954947</v>
      </c>
      <c r="AF1056" s="20" t="str">
        <f>IF(Sales_Trans_2[[#This Row],[Discount_Pct]]=0,"0%",
IF(Sales_Trans_2[[#This Row],[Discount_Pct]]&lt;=5,"1-5%",
IF(Sales_Trans_2[[#This Row],[Discount_Pct]]&lt;=10,"6-10%",
IF(Sales_Trans_2[[#This Row],[Discount_Pct]]&lt;=15,"11-15%","&gt;15%"))))</f>
        <v>0%</v>
      </c>
    </row>
    <row r="1057" spans="1:32" x14ac:dyDescent="0.25">
      <c r="A1057" t="s">
        <v>3384</v>
      </c>
      <c r="B1057" s="10">
        <v>45895</v>
      </c>
      <c r="C1057" t="s">
        <v>1219</v>
      </c>
      <c r="D1057" t="s">
        <v>1329</v>
      </c>
      <c r="E1057" t="s">
        <v>1453</v>
      </c>
      <c r="F1057" t="s">
        <v>1454</v>
      </c>
      <c r="G1057">
        <v>1</v>
      </c>
      <c r="H1057">
        <v>55.81</v>
      </c>
      <c r="I1057">
        <v>0</v>
      </c>
      <c r="J1057">
        <v>0</v>
      </c>
      <c r="K1057">
        <v>55.81</v>
      </c>
      <c r="L1057">
        <v>44.96</v>
      </c>
      <c r="M1057">
        <v>10.85</v>
      </c>
      <c r="N1057" t="s">
        <v>40</v>
      </c>
      <c r="O1057" t="s">
        <v>24</v>
      </c>
      <c r="P1057" t="s">
        <v>33</v>
      </c>
      <c r="Q1057">
        <v>0.61527777777777781</v>
      </c>
      <c r="R1057" t="s">
        <v>49</v>
      </c>
      <c r="S1057" t="s">
        <v>4826</v>
      </c>
      <c r="T1057" t="s">
        <v>4805</v>
      </c>
      <c r="U1057">
        <v>55.81</v>
      </c>
      <c r="V1057" t="s">
        <v>5449</v>
      </c>
      <c r="W1057" t="s">
        <v>4964</v>
      </c>
      <c r="X1057" t="s">
        <v>5053</v>
      </c>
      <c r="Y1057" t="s">
        <v>4960</v>
      </c>
      <c r="Z1057" t="s">
        <v>5054</v>
      </c>
      <c r="AA1057" t="s">
        <v>4962</v>
      </c>
      <c r="AB1057">
        <f>YEAR(Sales_Trans_2[[#This Row],[Transaction_Date]])</f>
        <v>2025</v>
      </c>
      <c r="AC1057" t="str">
        <f>TEXT(Sales_Trans_2[[#This Row],[Transaction_Date]],"mmm")</f>
        <v>Aug</v>
      </c>
      <c r="AD1057">
        <f>MONTH(Sales_Trans_2[[#This Row],[Transaction_Date]])</f>
        <v>8</v>
      </c>
      <c r="AE1057" s="19">
        <f>IFERROR(Sales_Trans_2[[#This Row],[Profit]]/Sales_Trans_2[[#This Row],[Sales_Amount]],0)</f>
        <v>0.19440960401361762</v>
      </c>
      <c r="AF1057" s="20" t="str">
        <f>IF(Sales_Trans_2[[#This Row],[Discount_Pct]]=0,"0%",
IF(Sales_Trans_2[[#This Row],[Discount_Pct]]&lt;=5,"1-5%",
IF(Sales_Trans_2[[#This Row],[Discount_Pct]]&lt;=10,"6-10%",
IF(Sales_Trans_2[[#This Row],[Discount_Pct]]&lt;=15,"11-15%","&gt;15%"))))</f>
        <v>0%</v>
      </c>
    </row>
    <row r="1058" spans="1:32" x14ac:dyDescent="0.25">
      <c r="A1058" t="s">
        <v>3142</v>
      </c>
      <c r="B1058" s="10">
        <v>45885</v>
      </c>
      <c r="C1058" t="s">
        <v>1300</v>
      </c>
      <c r="D1058" t="s">
        <v>170</v>
      </c>
      <c r="E1058" t="s">
        <v>1086</v>
      </c>
      <c r="F1058" t="s">
        <v>1181</v>
      </c>
      <c r="G1058">
        <v>5</v>
      </c>
      <c r="H1058">
        <v>225.45</v>
      </c>
      <c r="I1058">
        <v>0</v>
      </c>
      <c r="J1058">
        <v>0</v>
      </c>
      <c r="K1058">
        <v>1296.3399999999999</v>
      </c>
      <c r="L1058">
        <v>954.5</v>
      </c>
      <c r="M1058">
        <v>341.84</v>
      </c>
      <c r="N1058" t="s">
        <v>133</v>
      </c>
      <c r="O1058" t="s">
        <v>24</v>
      </c>
      <c r="P1058" t="s">
        <v>33</v>
      </c>
      <c r="Q1058">
        <v>0.85555555555555551</v>
      </c>
      <c r="R1058" t="s">
        <v>27</v>
      </c>
      <c r="S1058" t="s">
        <v>4876</v>
      </c>
      <c r="T1058" t="s">
        <v>4864</v>
      </c>
      <c r="U1058">
        <v>225.45</v>
      </c>
      <c r="V1058" t="s">
        <v>5672</v>
      </c>
      <c r="W1058" t="s">
        <v>4968</v>
      </c>
      <c r="X1058" t="s">
        <v>5683</v>
      </c>
      <c r="Y1058" t="s">
        <v>4977</v>
      </c>
      <c r="Z1058" t="s">
        <v>5343</v>
      </c>
      <c r="AA1058" t="s">
        <v>4992</v>
      </c>
      <c r="AB1058">
        <f>YEAR(Sales_Trans_2[[#This Row],[Transaction_Date]])</f>
        <v>2025</v>
      </c>
      <c r="AC1058" t="str">
        <f>TEXT(Sales_Trans_2[[#This Row],[Transaction_Date]],"mmm")</f>
        <v>Aug</v>
      </c>
      <c r="AD1058">
        <f>MONTH(Sales_Trans_2[[#This Row],[Transaction_Date]])</f>
        <v>8</v>
      </c>
      <c r="AE1058" s="19">
        <f>IFERROR(Sales_Trans_2[[#This Row],[Profit]]/Sales_Trans_2[[#This Row],[Sales_Amount]],0)</f>
        <v>0.26369625252634338</v>
      </c>
      <c r="AF1058" s="20" t="str">
        <f>IF(Sales_Trans_2[[#This Row],[Discount_Pct]]=0,"0%",
IF(Sales_Trans_2[[#This Row],[Discount_Pct]]&lt;=5,"1-5%",
IF(Sales_Trans_2[[#This Row],[Discount_Pct]]&lt;=10,"6-10%",
IF(Sales_Trans_2[[#This Row],[Discount_Pct]]&lt;=15,"11-15%","&gt;15%"))))</f>
        <v>0%</v>
      </c>
    </row>
    <row r="1059" spans="1:32" x14ac:dyDescent="0.25">
      <c r="A1059" t="s">
        <v>939</v>
      </c>
      <c r="B1059" s="10">
        <v>45999</v>
      </c>
      <c r="C1059" t="s">
        <v>940</v>
      </c>
      <c r="D1059" t="s">
        <v>124</v>
      </c>
      <c r="E1059" t="s">
        <v>198</v>
      </c>
      <c r="F1059" t="s">
        <v>694</v>
      </c>
      <c r="G1059">
        <v>0</v>
      </c>
      <c r="H1059">
        <v>397.22</v>
      </c>
      <c r="I1059">
        <v>0</v>
      </c>
      <c r="J1059">
        <v>0</v>
      </c>
      <c r="K1059">
        <v>1986.1</v>
      </c>
      <c r="L1059">
        <v>1596.85</v>
      </c>
      <c r="M1059">
        <v>389.25</v>
      </c>
      <c r="N1059" t="s">
        <v>23</v>
      </c>
      <c r="O1059" t="s">
        <v>24</v>
      </c>
      <c r="P1059" t="s">
        <v>33</v>
      </c>
      <c r="Q1059">
        <v>0.76875000000000004</v>
      </c>
      <c r="R1059" t="s">
        <v>49</v>
      </c>
      <c r="S1059" t="s">
        <v>4697</v>
      </c>
      <c r="T1059" t="s">
        <v>4672</v>
      </c>
      <c r="U1059">
        <v>397.22</v>
      </c>
      <c r="V1059" t="s">
        <v>5905</v>
      </c>
      <c r="W1059" t="s">
        <v>4968</v>
      </c>
      <c r="X1059" t="s">
        <v>5096</v>
      </c>
      <c r="Y1059" t="s">
        <v>4960</v>
      </c>
      <c r="Z1059" t="s">
        <v>5097</v>
      </c>
      <c r="AA1059" t="s">
        <v>4962</v>
      </c>
      <c r="AB1059">
        <f>YEAR(Sales_Trans_2[[#This Row],[Transaction_Date]])</f>
        <v>2025</v>
      </c>
      <c r="AC1059" t="str">
        <f>TEXT(Sales_Trans_2[[#This Row],[Transaction_Date]],"mmm")</f>
        <v>Dec</v>
      </c>
      <c r="AD1059">
        <f>MONTH(Sales_Trans_2[[#This Row],[Transaction_Date]])</f>
        <v>12</v>
      </c>
      <c r="AE1059" s="19">
        <f>IFERROR(Sales_Trans_2[[#This Row],[Profit]]/Sales_Trans_2[[#This Row],[Sales_Amount]],0)</f>
        <v>0.19598711041740094</v>
      </c>
      <c r="AF1059" s="20" t="str">
        <f>IF(Sales_Trans_2[[#This Row],[Discount_Pct]]=0,"0%",
IF(Sales_Trans_2[[#This Row],[Discount_Pct]]&lt;=5,"1-5%",
IF(Sales_Trans_2[[#This Row],[Discount_Pct]]&lt;=10,"6-10%",
IF(Sales_Trans_2[[#This Row],[Discount_Pct]]&lt;=15,"11-15%","&gt;15%"))))</f>
        <v>0%</v>
      </c>
    </row>
    <row r="1060" spans="1:32" x14ac:dyDescent="0.25">
      <c r="A1060" t="s">
        <v>3462</v>
      </c>
      <c r="B1060" s="10">
        <v>45938</v>
      </c>
      <c r="C1060" t="s">
        <v>1389</v>
      </c>
      <c r="D1060" t="s">
        <v>1091</v>
      </c>
      <c r="E1060" t="s">
        <v>514</v>
      </c>
      <c r="F1060" t="s">
        <v>515</v>
      </c>
      <c r="G1060">
        <v>2</v>
      </c>
      <c r="H1060">
        <v>297.32</v>
      </c>
      <c r="I1060">
        <v>0</v>
      </c>
      <c r="J1060">
        <v>0</v>
      </c>
      <c r="K1060">
        <v>683.84</v>
      </c>
      <c r="L1060">
        <v>450.56</v>
      </c>
      <c r="M1060">
        <v>233.28</v>
      </c>
      <c r="N1060" t="s">
        <v>47</v>
      </c>
      <c r="O1060" t="s">
        <v>24</v>
      </c>
      <c r="P1060" t="s">
        <v>33</v>
      </c>
      <c r="Q1060">
        <v>0.50208333333333333</v>
      </c>
      <c r="R1060" t="s">
        <v>27</v>
      </c>
      <c r="S1060" t="s">
        <v>4816</v>
      </c>
      <c r="T1060" t="s">
        <v>4805</v>
      </c>
      <c r="U1060">
        <v>297.32</v>
      </c>
      <c r="V1060" t="s">
        <v>5994</v>
      </c>
      <c r="W1060" t="s">
        <v>4968</v>
      </c>
      <c r="X1060" t="s">
        <v>5501</v>
      </c>
      <c r="Y1060" t="s">
        <v>5011</v>
      </c>
      <c r="Z1060" t="s">
        <v>5265</v>
      </c>
      <c r="AA1060" t="s">
        <v>4992</v>
      </c>
      <c r="AB1060">
        <f>YEAR(Sales_Trans_2[[#This Row],[Transaction_Date]])</f>
        <v>2025</v>
      </c>
      <c r="AC1060" t="str">
        <f>TEXT(Sales_Trans_2[[#This Row],[Transaction_Date]],"mmm")</f>
        <v>Oct</v>
      </c>
      <c r="AD1060">
        <f>MONTH(Sales_Trans_2[[#This Row],[Transaction_Date]])</f>
        <v>10</v>
      </c>
      <c r="AE1060" s="19">
        <f>IFERROR(Sales_Trans_2[[#This Row],[Profit]]/Sales_Trans_2[[#This Row],[Sales_Amount]],0)</f>
        <v>0.34113242863827792</v>
      </c>
      <c r="AF1060" s="20" t="str">
        <f>IF(Sales_Trans_2[[#This Row],[Discount_Pct]]=0,"0%",
IF(Sales_Trans_2[[#This Row],[Discount_Pct]]&lt;=5,"1-5%",
IF(Sales_Trans_2[[#This Row],[Discount_Pct]]&lt;=10,"6-10%",
IF(Sales_Trans_2[[#This Row],[Discount_Pct]]&lt;=15,"11-15%","&gt;15%"))))</f>
        <v>0%</v>
      </c>
    </row>
    <row r="1061" spans="1:32" x14ac:dyDescent="0.25">
      <c r="A1061" t="s">
        <v>2692</v>
      </c>
      <c r="B1061" s="10">
        <v>45860</v>
      </c>
      <c r="C1061" t="s">
        <v>340</v>
      </c>
      <c r="D1061" t="s">
        <v>84</v>
      </c>
      <c r="E1061" t="s">
        <v>957</v>
      </c>
      <c r="F1061" t="s">
        <v>958</v>
      </c>
      <c r="G1061">
        <v>4</v>
      </c>
      <c r="H1061">
        <v>260.93</v>
      </c>
      <c r="I1061">
        <v>0</v>
      </c>
      <c r="J1061">
        <v>0</v>
      </c>
      <c r="K1061">
        <v>1043.72</v>
      </c>
      <c r="L1061">
        <v>776.24</v>
      </c>
      <c r="M1061">
        <v>267.48</v>
      </c>
      <c r="N1061" t="s">
        <v>4971</v>
      </c>
      <c r="O1061" t="s">
        <v>24</v>
      </c>
      <c r="P1061" t="s">
        <v>33</v>
      </c>
      <c r="Q1061">
        <v>0.83402777777777781</v>
      </c>
      <c r="R1061" t="s">
        <v>49</v>
      </c>
      <c r="S1061" t="s">
        <v>4823</v>
      </c>
      <c r="T1061" t="s">
        <v>4805</v>
      </c>
      <c r="U1061">
        <v>260.93</v>
      </c>
      <c r="V1061" t="s">
        <v>5014</v>
      </c>
      <c r="W1061" t="s">
        <v>4964</v>
      </c>
      <c r="X1061" t="s">
        <v>5614</v>
      </c>
      <c r="Y1061" t="s">
        <v>4960</v>
      </c>
      <c r="Z1061" t="s">
        <v>5280</v>
      </c>
      <c r="AA1061" t="s">
        <v>4962</v>
      </c>
      <c r="AB1061">
        <f>YEAR(Sales_Trans_2[[#This Row],[Transaction_Date]])</f>
        <v>2025</v>
      </c>
      <c r="AC1061" t="str">
        <f>TEXT(Sales_Trans_2[[#This Row],[Transaction_Date]],"mmm")</f>
        <v>Jul</v>
      </c>
      <c r="AD1061">
        <f>MONTH(Sales_Trans_2[[#This Row],[Transaction_Date]])</f>
        <v>7</v>
      </c>
      <c r="AE1061" s="19">
        <f>IFERROR(Sales_Trans_2[[#This Row],[Profit]]/Sales_Trans_2[[#This Row],[Sales_Amount]],0)</f>
        <v>0.25627562947917065</v>
      </c>
      <c r="AF1061" s="20" t="str">
        <f>IF(Sales_Trans_2[[#This Row],[Discount_Pct]]=0,"0%",
IF(Sales_Trans_2[[#This Row],[Discount_Pct]]&lt;=5,"1-5%",
IF(Sales_Trans_2[[#This Row],[Discount_Pct]]&lt;=10,"6-10%",
IF(Sales_Trans_2[[#This Row],[Discount_Pct]]&lt;=15,"11-15%","&gt;15%"))))</f>
        <v>0%</v>
      </c>
    </row>
    <row r="1062" spans="1:32" x14ac:dyDescent="0.25">
      <c r="A1062" t="s">
        <v>3206</v>
      </c>
      <c r="B1062" s="10">
        <v>45860</v>
      </c>
      <c r="C1062" t="s">
        <v>364</v>
      </c>
      <c r="D1062" t="s">
        <v>1194</v>
      </c>
      <c r="E1062" t="s">
        <v>238</v>
      </c>
      <c r="F1062" t="s">
        <v>126</v>
      </c>
      <c r="G1062">
        <v>5</v>
      </c>
      <c r="H1062">
        <v>109.95</v>
      </c>
      <c r="I1062">
        <v>0</v>
      </c>
      <c r="J1062">
        <v>0</v>
      </c>
      <c r="K1062">
        <v>549.75</v>
      </c>
      <c r="L1062">
        <v>464.8</v>
      </c>
      <c r="M1062">
        <v>84.95</v>
      </c>
      <c r="N1062" t="s">
        <v>23</v>
      </c>
      <c r="O1062" t="s">
        <v>24</v>
      </c>
      <c r="P1062" t="s">
        <v>33</v>
      </c>
      <c r="Q1062">
        <v>0.69305555555555554</v>
      </c>
      <c r="R1062" t="s">
        <v>49</v>
      </c>
      <c r="S1062" t="s">
        <v>4896</v>
      </c>
      <c r="T1062" t="s">
        <v>4887</v>
      </c>
      <c r="U1062">
        <v>109.69</v>
      </c>
      <c r="V1062" t="s">
        <v>5798</v>
      </c>
      <c r="W1062" t="s">
        <v>4958</v>
      </c>
      <c r="X1062" t="s">
        <v>5952</v>
      </c>
      <c r="Y1062" t="s">
        <v>4966</v>
      </c>
      <c r="Z1062" t="s">
        <v>5073</v>
      </c>
      <c r="AA1062" t="s">
        <v>4962</v>
      </c>
      <c r="AB1062">
        <f>YEAR(Sales_Trans_2[[#This Row],[Transaction_Date]])</f>
        <v>2025</v>
      </c>
      <c r="AC1062" t="str">
        <f>TEXT(Sales_Trans_2[[#This Row],[Transaction_Date]],"mmm")</f>
        <v>Jul</v>
      </c>
      <c r="AD1062">
        <f>MONTH(Sales_Trans_2[[#This Row],[Transaction_Date]])</f>
        <v>7</v>
      </c>
      <c r="AE1062" s="19">
        <f>IFERROR(Sales_Trans_2[[#This Row],[Profit]]/Sales_Trans_2[[#This Row],[Sales_Amount]],0)</f>
        <v>0.15452478399272396</v>
      </c>
      <c r="AF1062" s="20" t="str">
        <f>IF(Sales_Trans_2[[#This Row],[Discount_Pct]]=0,"0%",
IF(Sales_Trans_2[[#This Row],[Discount_Pct]]&lt;=5,"1-5%",
IF(Sales_Trans_2[[#This Row],[Discount_Pct]]&lt;=10,"6-10%",
IF(Sales_Trans_2[[#This Row],[Discount_Pct]]&lt;=15,"11-15%","&gt;15%"))))</f>
        <v>0%</v>
      </c>
    </row>
    <row r="1063" spans="1:32" x14ac:dyDescent="0.25">
      <c r="A1063" t="s">
        <v>3701</v>
      </c>
      <c r="B1063" s="10">
        <v>45860</v>
      </c>
      <c r="C1063" t="s">
        <v>2787</v>
      </c>
      <c r="D1063" t="s">
        <v>119</v>
      </c>
      <c r="E1063" t="s">
        <v>1066</v>
      </c>
      <c r="F1063" t="s">
        <v>1201</v>
      </c>
      <c r="G1063">
        <v>3</v>
      </c>
      <c r="H1063">
        <v>141.11000000000001</v>
      </c>
      <c r="I1063">
        <v>0</v>
      </c>
      <c r="J1063">
        <v>0</v>
      </c>
      <c r="K1063">
        <v>423.33</v>
      </c>
      <c r="L1063">
        <v>347.73</v>
      </c>
      <c r="M1063">
        <v>75.599999999999994</v>
      </c>
      <c r="N1063" t="s">
        <v>133</v>
      </c>
      <c r="O1063" t="s">
        <v>24</v>
      </c>
      <c r="P1063" t="s">
        <v>33</v>
      </c>
      <c r="Q1063">
        <v>0.83263888888888893</v>
      </c>
      <c r="R1063" t="s">
        <v>49</v>
      </c>
      <c r="S1063" t="s">
        <v>4722</v>
      </c>
      <c r="T1063" t="s">
        <v>4703</v>
      </c>
      <c r="U1063">
        <v>141.11000000000001</v>
      </c>
      <c r="V1063" t="s">
        <v>5906</v>
      </c>
      <c r="W1063" t="s">
        <v>4964</v>
      </c>
      <c r="X1063" t="s">
        <v>5551</v>
      </c>
      <c r="Y1063" t="s">
        <v>4977</v>
      </c>
      <c r="Z1063" t="s">
        <v>5120</v>
      </c>
      <c r="AA1063" t="s">
        <v>4962</v>
      </c>
      <c r="AB1063">
        <f>YEAR(Sales_Trans_2[[#This Row],[Transaction_Date]])</f>
        <v>2025</v>
      </c>
      <c r="AC1063" t="str">
        <f>TEXT(Sales_Trans_2[[#This Row],[Transaction_Date]],"mmm")</f>
        <v>Jul</v>
      </c>
      <c r="AD1063">
        <f>MONTH(Sales_Trans_2[[#This Row],[Transaction_Date]])</f>
        <v>7</v>
      </c>
      <c r="AE1063" s="19">
        <f>IFERROR(Sales_Trans_2[[#This Row],[Profit]]/Sales_Trans_2[[#This Row],[Sales_Amount]],0)</f>
        <v>0.17858408333923889</v>
      </c>
      <c r="AF1063" s="20" t="str">
        <f>IF(Sales_Trans_2[[#This Row],[Discount_Pct]]=0,"0%",
IF(Sales_Trans_2[[#This Row],[Discount_Pct]]&lt;=5,"1-5%",
IF(Sales_Trans_2[[#This Row],[Discount_Pct]]&lt;=10,"6-10%",
IF(Sales_Trans_2[[#This Row],[Discount_Pct]]&lt;=15,"11-15%","&gt;15%"))))</f>
        <v>0%</v>
      </c>
    </row>
    <row r="1064" spans="1:32" x14ac:dyDescent="0.25">
      <c r="A1064" t="s">
        <v>2350</v>
      </c>
      <c r="B1064" s="10">
        <v>45857</v>
      </c>
      <c r="C1064" t="s">
        <v>1258</v>
      </c>
      <c r="D1064" t="s">
        <v>280</v>
      </c>
      <c r="E1064" t="s">
        <v>221</v>
      </c>
      <c r="F1064" t="s">
        <v>1983</v>
      </c>
      <c r="G1064">
        <v>3</v>
      </c>
      <c r="H1064">
        <v>139.72</v>
      </c>
      <c r="I1064">
        <v>0</v>
      </c>
      <c r="J1064">
        <v>0</v>
      </c>
      <c r="K1064">
        <v>482.03</v>
      </c>
      <c r="L1064">
        <v>292.05</v>
      </c>
      <c r="M1064">
        <v>189.98</v>
      </c>
      <c r="N1064" t="s">
        <v>47</v>
      </c>
      <c r="O1064" t="s">
        <v>24</v>
      </c>
      <c r="P1064" t="s">
        <v>33</v>
      </c>
      <c r="Q1064">
        <v>0.43958333333333333</v>
      </c>
      <c r="R1064" t="s">
        <v>27</v>
      </c>
      <c r="S1064" t="s">
        <v>4726</v>
      </c>
      <c r="T1064" t="s">
        <v>4703</v>
      </c>
      <c r="U1064">
        <v>124.84</v>
      </c>
      <c r="V1064" t="s">
        <v>5833</v>
      </c>
      <c r="W1064" t="s">
        <v>4958</v>
      </c>
      <c r="X1064" t="s">
        <v>5931</v>
      </c>
      <c r="Y1064" t="s">
        <v>4970</v>
      </c>
      <c r="Z1064" t="s">
        <v>5019</v>
      </c>
      <c r="AA1064" t="s">
        <v>4962</v>
      </c>
      <c r="AB1064">
        <f>YEAR(Sales_Trans_2[[#This Row],[Transaction_Date]])</f>
        <v>2025</v>
      </c>
      <c r="AC1064" t="str">
        <f>TEXT(Sales_Trans_2[[#This Row],[Transaction_Date]],"mmm")</f>
        <v>Jul</v>
      </c>
      <c r="AD1064">
        <f>MONTH(Sales_Trans_2[[#This Row],[Transaction_Date]])</f>
        <v>7</v>
      </c>
      <c r="AE1064" s="19">
        <f>IFERROR(Sales_Trans_2[[#This Row],[Profit]]/Sales_Trans_2[[#This Row],[Sales_Amount]],0)</f>
        <v>0.39412484700122397</v>
      </c>
      <c r="AF1064" s="20" t="str">
        <f>IF(Sales_Trans_2[[#This Row],[Discount_Pct]]=0,"0%",
IF(Sales_Trans_2[[#This Row],[Discount_Pct]]&lt;=5,"1-5%",
IF(Sales_Trans_2[[#This Row],[Discount_Pct]]&lt;=10,"6-10%",
IF(Sales_Trans_2[[#This Row],[Discount_Pct]]&lt;=15,"11-15%","&gt;15%"))))</f>
        <v>0%</v>
      </c>
    </row>
    <row r="1065" spans="1:32" x14ac:dyDescent="0.25">
      <c r="A1065" t="s">
        <v>2568</v>
      </c>
      <c r="B1065" s="10">
        <v>45853</v>
      </c>
      <c r="C1065" t="s">
        <v>571</v>
      </c>
      <c r="D1065" t="s">
        <v>371</v>
      </c>
      <c r="E1065" t="s">
        <v>85</v>
      </c>
      <c r="F1065" t="s">
        <v>276</v>
      </c>
      <c r="G1065">
        <v>2</v>
      </c>
      <c r="H1065">
        <v>380.12</v>
      </c>
      <c r="I1065">
        <v>0</v>
      </c>
      <c r="J1065">
        <v>0</v>
      </c>
      <c r="K1065">
        <v>760.24</v>
      </c>
      <c r="L1065">
        <v>619.96</v>
      </c>
      <c r="M1065">
        <v>140.28</v>
      </c>
      <c r="N1065" t="s">
        <v>47</v>
      </c>
      <c r="O1065" t="s">
        <v>24</v>
      </c>
      <c r="P1065" t="s">
        <v>33</v>
      </c>
      <c r="Q1065">
        <v>0.81041666666666667</v>
      </c>
      <c r="R1065" t="s">
        <v>49</v>
      </c>
      <c r="S1065" t="s">
        <v>4714</v>
      </c>
      <c r="T1065" t="s">
        <v>4703</v>
      </c>
      <c r="U1065">
        <v>380.12</v>
      </c>
      <c r="V1065" t="s">
        <v>6018</v>
      </c>
      <c r="W1065" t="s">
        <v>4964</v>
      </c>
      <c r="X1065" t="s">
        <v>5237</v>
      </c>
      <c r="Y1065" t="s">
        <v>4970</v>
      </c>
      <c r="Z1065" t="s">
        <v>5312</v>
      </c>
      <c r="AA1065" s="16" t="s">
        <v>4962</v>
      </c>
      <c r="AB1065">
        <f>YEAR(Sales_Trans_2[[#This Row],[Transaction_Date]])</f>
        <v>2025</v>
      </c>
      <c r="AC1065" t="str">
        <f>TEXT(Sales_Trans_2[[#This Row],[Transaction_Date]],"mmm")</f>
        <v>Jul</v>
      </c>
      <c r="AD1065">
        <f>MONTH(Sales_Trans_2[[#This Row],[Transaction_Date]])</f>
        <v>7</v>
      </c>
      <c r="AE1065" s="19">
        <f>IFERROR(Sales_Trans_2[[#This Row],[Profit]]/Sales_Trans_2[[#This Row],[Sales_Amount]],0)</f>
        <v>0.18452067768073241</v>
      </c>
      <c r="AF1065" s="20" t="str">
        <f>IF(Sales_Trans_2[[#This Row],[Discount_Pct]]=0,"0%",
IF(Sales_Trans_2[[#This Row],[Discount_Pct]]&lt;=5,"1-5%",
IF(Sales_Trans_2[[#This Row],[Discount_Pct]]&lt;=10,"6-10%",
IF(Sales_Trans_2[[#This Row],[Discount_Pct]]&lt;=15,"11-15%","&gt;15%"))))</f>
        <v>0%</v>
      </c>
    </row>
    <row r="1066" spans="1:32" x14ac:dyDescent="0.25">
      <c r="A1066" t="s">
        <v>4024</v>
      </c>
      <c r="B1066" s="10">
        <v>45853</v>
      </c>
      <c r="C1066" t="s">
        <v>565</v>
      </c>
      <c r="D1066" t="s">
        <v>253</v>
      </c>
      <c r="E1066" t="s">
        <v>623</v>
      </c>
      <c r="F1066" t="s">
        <v>742</v>
      </c>
      <c r="G1066">
        <v>3</v>
      </c>
      <c r="H1066">
        <v>219.64</v>
      </c>
      <c r="I1066">
        <v>0</v>
      </c>
      <c r="J1066">
        <v>0</v>
      </c>
      <c r="K1066">
        <v>658.92</v>
      </c>
      <c r="L1066">
        <v>586.32000000000005</v>
      </c>
      <c r="M1066">
        <v>72.599999999999994</v>
      </c>
      <c r="N1066" t="s">
        <v>23</v>
      </c>
      <c r="O1066" t="s">
        <v>24</v>
      </c>
      <c r="P1066" t="s">
        <v>33</v>
      </c>
      <c r="Q1066">
        <v>0.64930555555555558</v>
      </c>
      <c r="R1066" t="s">
        <v>49</v>
      </c>
      <c r="S1066" t="s">
        <v>4903</v>
      </c>
      <c r="T1066" t="s">
        <v>4887</v>
      </c>
      <c r="U1066">
        <v>219.39</v>
      </c>
      <c r="V1066" t="s">
        <v>4972</v>
      </c>
      <c r="W1066" t="s">
        <v>4958</v>
      </c>
      <c r="X1066" t="s">
        <v>5198</v>
      </c>
      <c r="Y1066" t="s">
        <v>4960</v>
      </c>
      <c r="Z1066" t="s">
        <v>5196</v>
      </c>
      <c r="AA1066" t="s">
        <v>4962</v>
      </c>
      <c r="AB1066">
        <f>YEAR(Sales_Trans_2[[#This Row],[Transaction_Date]])</f>
        <v>2025</v>
      </c>
      <c r="AC1066" t="str">
        <f>TEXT(Sales_Trans_2[[#This Row],[Transaction_Date]],"mmm")</f>
        <v>Jul</v>
      </c>
      <c r="AD1066">
        <f>MONTH(Sales_Trans_2[[#This Row],[Transaction_Date]])</f>
        <v>7</v>
      </c>
      <c r="AE1066" s="19">
        <f>IFERROR(Sales_Trans_2[[#This Row],[Profit]]/Sales_Trans_2[[#This Row],[Sales_Amount]],0)</f>
        <v>0.110180295028228</v>
      </c>
      <c r="AF1066" s="20" t="str">
        <f>IF(Sales_Trans_2[[#This Row],[Discount_Pct]]=0,"0%",
IF(Sales_Trans_2[[#This Row],[Discount_Pct]]&lt;=5,"1-5%",
IF(Sales_Trans_2[[#This Row],[Discount_Pct]]&lt;=10,"6-10%",
IF(Sales_Trans_2[[#This Row],[Discount_Pct]]&lt;=15,"11-15%","&gt;15%"))))</f>
        <v>0%</v>
      </c>
    </row>
    <row r="1067" spans="1:32" x14ac:dyDescent="0.25">
      <c r="A1067" t="s">
        <v>162</v>
      </c>
      <c r="B1067" s="10">
        <v>45754</v>
      </c>
      <c r="C1067" t="s">
        <v>163</v>
      </c>
      <c r="D1067" t="s">
        <v>164</v>
      </c>
      <c r="E1067" t="s">
        <v>165</v>
      </c>
      <c r="F1067" t="s">
        <v>166</v>
      </c>
      <c r="G1067">
        <v>3</v>
      </c>
      <c r="H1067">
        <v>191.13</v>
      </c>
      <c r="I1067">
        <v>0</v>
      </c>
      <c r="J1067">
        <v>0</v>
      </c>
      <c r="K1067">
        <v>573.39</v>
      </c>
      <c r="L1067">
        <v>460.26</v>
      </c>
      <c r="M1067">
        <v>113.13</v>
      </c>
      <c r="N1067" t="s">
        <v>47</v>
      </c>
      <c r="O1067" t="s">
        <v>24</v>
      </c>
      <c r="P1067" t="s">
        <v>33</v>
      </c>
      <c r="Q1067">
        <v>0.50972222222222219</v>
      </c>
      <c r="R1067" t="s">
        <v>49</v>
      </c>
      <c r="S1067" t="s">
        <v>4861</v>
      </c>
      <c r="T1067" t="s">
        <v>4847</v>
      </c>
      <c r="U1067">
        <v>191.13</v>
      </c>
      <c r="V1067" t="s">
        <v>6023</v>
      </c>
      <c r="W1067" t="s">
        <v>4964</v>
      </c>
      <c r="Y1067" t="s">
        <v>4966</v>
      </c>
      <c r="Z1067" t="s">
        <v>5162</v>
      </c>
      <c r="AA1067" t="s">
        <v>5163</v>
      </c>
      <c r="AB1067">
        <f>YEAR(Sales_Trans_2[[#This Row],[Transaction_Date]])</f>
        <v>2025</v>
      </c>
      <c r="AC1067" t="str">
        <f>TEXT(Sales_Trans_2[[#This Row],[Transaction_Date]],"mmm")</f>
        <v>Apr</v>
      </c>
      <c r="AD1067">
        <f>MONTH(Sales_Trans_2[[#This Row],[Transaction_Date]])</f>
        <v>4</v>
      </c>
      <c r="AE1067" s="19">
        <f>IFERROR(Sales_Trans_2[[#This Row],[Profit]]/Sales_Trans_2[[#This Row],[Sales_Amount]],0)</f>
        <v>0.19730026683409196</v>
      </c>
      <c r="AF1067" s="20" t="str">
        <f>IF(Sales_Trans_2[[#This Row],[Discount_Pct]]=0,"0%",
IF(Sales_Trans_2[[#This Row],[Discount_Pct]]&lt;=5,"1-5%",
IF(Sales_Trans_2[[#This Row],[Discount_Pct]]&lt;=10,"6-10%",
IF(Sales_Trans_2[[#This Row],[Discount_Pct]]&lt;=15,"11-15%","&gt;15%"))))</f>
        <v>0%</v>
      </c>
    </row>
    <row r="1068" spans="1:32" x14ac:dyDescent="0.25">
      <c r="A1068" t="s">
        <v>3109</v>
      </c>
      <c r="B1068" s="10">
        <v>45838</v>
      </c>
      <c r="C1068" t="s">
        <v>1597</v>
      </c>
      <c r="D1068" t="s">
        <v>30</v>
      </c>
      <c r="E1068" t="s">
        <v>31</v>
      </c>
      <c r="F1068" t="s">
        <v>32</v>
      </c>
      <c r="G1068">
        <v>2</v>
      </c>
      <c r="H1068">
        <v>448.94</v>
      </c>
      <c r="I1068">
        <v>0</v>
      </c>
      <c r="J1068">
        <v>0</v>
      </c>
      <c r="K1068">
        <v>897.88</v>
      </c>
      <c r="L1068">
        <v>760.16</v>
      </c>
      <c r="M1068">
        <v>137.72</v>
      </c>
      <c r="N1068" t="s">
        <v>40</v>
      </c>
      <c r="O1068" t="s">
        <v>24</v>
      </c>
      <c r="P1068" t="s">
        <v>33</v>
      </c>
      <c r="Q1068">
        <v>0.37777777777777777</v>
      </c>
      <c r="R1068" t="s">
        <v>49</v>
      </c>
      <c r="S1068" t="s">
        <v>4691</v>
      </c>
      <c r="T1068" t="s">
        <v>4672</v>
      </c>
      <c r="U1068">
        <v>448.94</v>
      </c>
      <c r="V1068" t="s">
        <v>5765</v>
      </c>
      <c r="W1068" t="s">
        <v>4968</v>
      </c>
      <c r="X1068" t="s">
        <v>5187</v>
      </c>
      <c r="Y1068" t="s">
        <v>5007</v>
      </c>
      <c r="Z1068" t="s">
        <v>5188</v>
      </c>
      <c r="AA1068" t="s">
        <v>4962</v>
      </c>
      <c r="AB1068">
        <f>YEAR(Sales_Trans_2[[#This Row],[Transaction_Date]])</f>
        <v>2025</v>
      </c>
      <c r="AC1068" t="str">
        <f>TEXT(Sales_Trans_2[[#This Row],[Transaction_Date]],"mmm")</f>
        <v>Jun</v>
      </c>
      <c r="AD1068">
        <f>MONTH(Sales_Trans_2[[#This Row],[Transaction_Date]])</f>
        <v>6</v>
      </c>
      <c r="AE1068" s="19">
        <f>IFERROR(Sales_Trans_2[[#This Row],[Profit]]/Sales_Trans_2[[#This Row],[Sales_Amount]],0)</f>
        <v>0.1533835256381699</v>
      </c>
      <c r="AF1068" s="20" t="str">
        <f>IF(Sales_Trans_2[[#This Row],[Discount_Pct]]=0,"0%",
IF(Sales_Trans_2[[#This Row],[Discount_Pct]]&lt;=5,"1-5%",
IF(Sales_Trans_2[[#This Row],[Discount_Pct]]&lt;=10,"6-10%",
IF(Sales_Trans_2[[#This Row],[Discount_Pct]]&lt;=15,"11-15%","&gt;15%"))))</f>
        <v>0%</v>
      </c>
    </row>
    <row r="1069" spans="1:32" x14ac:dyDescent="0.25">
      <c r="A1069" t="s">
        <v>3693</v>
      </c>
      <c r="B1069" s="10">
        <v>45837</v>
      </c>
      <c r="C1069" t="s">
        <v>2787</v>
      </c>
      <c r="D1069" t="s">
        <v>745</v>
      </c>
      <c r="E1069" t="s">
        <v>66</v>
      </c>
      <c r="F1069" t="s">
        <v>265</v>
      </c>
      <c r="G1069">
        <v>2</v>
      </c>
      <c r="H1069">
        <v>168.36</v>
      </c>
      <c r="I1069">
        <v>0</v>
      </c>
      <c r="J1069">
        <v>0</v>
      </c>
      <c r="K1069">
        <v>387.23</v>
      </c>
      <c r="L1069">
        <v>204.46</v>
      </c>
      <c r="M1069">
        <v>182.77</v>
      </c>
      <c r="N1069" t="s">
        <v>4971</v>
      </c>
      <c r="O1069" t="s">
        <v>24</v>
      </c>
      <c r="P1069" t="s">
        <v>33</v>
      </c>
      <c r="Q1069">
        <v>0.88472222222222219</v>
      </c>
      <c r="R1069" t="s">
        <v>27</v>
      </c>
      <c r="S1069" t="s">
        <v>4666</v>
      </c>
      <c r="T1069" t="s">
        <v>4636</v>
      </c>
      <c r="U1069">
        <v>168.36</v>
      </c>
      <c r="V1069" t="s">
        <v>5906</v>
      </c>
      <c r="W1069" t="s">
        <v>4964</v>
      </c>
      <c r="X1069" t="s">
        <v>5565</v>
      </c>
      <c r="Y1069" t="s">
        <v>4960</v>
      </c>
      <c r="Z1069" t="s">
        <v>5155</v>
      </c>
      <c r="AA1069" t="s">
        <v>4962</v>
      </c>
      <c r="AB1069">
        <f>YEAR(Sales_Trans_2[[#This Row],[Transaction_Date]])</f>
        <v>2025</v>
      </c>
      <c r="AC1069" t="str">
        <f>TEXT(Sales_Trans_2[[#This Row],[Transaction_Date]],"mmm")</f>
        <v>Jun</v>
      </c>
      <c r="AD1069">
        <f>MONTH(Sales_Trans_2[[#This Row],[Transaction_Date]])</f>
        <v>6</v>
      </c>
      <c r="AE1069" s="19">
        <f>IFERROR(Sales_Trans_2[[#This Row],[Profit]]/Sales_Trans_2[[#This Row],[Sales_Amount]],0)</f>
        <v>0.47199338894197246</v>
      </c>
      <c r="AF1069" s="20" t="str">
        <f>IF(Sales_Trans_2[[#This Row],[Discount_Pct]]=0,"0%",
IF(Sales_Trans_2[[#This Row],[Discount_Pct]]&lt;=5,"1-5%",
IF(Sales_Trans_2[[#This Row],[Discount_Pct]]&lt;=10,"6-10%",
IF(Sales_Trans_2[[#This Row],[Discount_Pct]]&lt;=15,"11-15%","&gt;15%"))))</f>
        <v>0%</v>
      </c>
    </row>
    <row r="1070" spans="1:32" x14ac:dyDescent="0.25">
      <c r="A1070" t="s">
        <v>721</v>
      </c>
      <c r="B1070" s="10">
        <v>45834</v>
      </c>
      <c r="C1070" t="s">
        <v>722</v>
      </c>
      <c r="D1070" t="s">
        <v>723</v>
      </c>
      <c r="E1070" t="s">
        <v>427</v>
      </c>
      <c r="F1070" t="s">
        <v>724</v>
      </c>
      <c r="G1070">
        <v>5</v>
      </c>
      <c r="H1070">
        <v>425.31</v>
      </c>
      <c r="I1070">
        <v>0</v>
      </c>
      <c r="J1070">
        <v>0</v>
      </c>
      <c r="K1070">
        <v>2126.5500000000002</v>
      </c>
      <c r="L1070">
        <v>1507.85</v>
      </c>
      <c r="M1070">
        <v>618.70000000000005</v>
      </c>
      <c r="N1070" t="s">
        <v>47</v>
      </c>
      <c r="O1070" t="s">
        <v>24</v>
      </c>
      <c r="P1070" t="s">
        <v>33</v>
      </c>
      <c r="Q1070">
        <v>0.40763888888888888</v>
      </c>
      <c r="R1070" t="s">
        <v>49</v>
      </c>
      <c r="S1070" t="s">
        <v>4844</v>
      </c>
      <c r="T1070" t="s">
        <v>4828</v>
      </c>
      <c r="U1070">
        <v>376.11</v>
      </c>
      <c r="V1070" t="s">
        <v>5822</v>
      </c>
      <c r="W1070" t="s">
        <v>4958</v>
      </c>
      <c r="X1070" t="s">
        <v>5398</v>
      </c>
      <c r="Y1070" t="s">
        <v>5011</v>
      </c>
      <c r="Z1070" t="s">
        <v>5117</v>
      </c>
      <c r="AA1070" t="s">
        <v>4962</v>
      </c>
      <c r="AB1070">
        <f>YEAR(Sales_Trans_2[[#This Row],[Transaction_Date]])</f>
        <v>2025</v>
      </c>
      <c r="AC1070" t="str">
        <f>TEXT(Sales_Trans_2[[#This Row],[Transaction_Date]],"mmm")</f>
        <v>Jun</v>
      </c>
      <c r="AD1070">
        <f>MONTH(Sales_Trans_2[[#This Row],[Transaction_Date]])</f>
        <v>6</v>
      </c>
      <c r="AE1070" s="19">
        <f>IFERROR(Sales_Trans_2[[#This Row],[Profit]]/Sales_Trans_2[[#This Row],[Sales_Amount]],0)</f>
        <v>0.29094072558839434</v>
      </c>
      <c r="AF1070" s="20" t="str">
        <f>IF(Sales_Trans_2[[#This Row],[Discount_Pct]]=0,"0%",
IF(Sales_Trans_2[[#This Row],[Discount_Pct]]&lt;=5,"1-5%",
IF(Sales_Trans_2[[#This Row],[Discount_Pct]]&lt;=10,"6-10%",
IF(Sales_Trans_2[[#This Row],[Discount_Pct]]&lt;=15,"11-15%","&gt;15%"))))</f>
        <v>0%</v>
      </c>
    </row>
    <row r="1071" spans="1:32" x14ac:dyDescent="0.25">
      <c r="A1071" t="s">
        <v>2148</v>
      </c>
      <c r="B1071" s="10">
        <v>45830</v>
      </c>
      <c r="C1071" t="s">
        <v>565</v>
      </c>
      <c r="D1071" t="s">
        <v>905</v>
      </c>
      <c r="E1071" t="s">
        <v>1063</v>
      </c>
      <c r="F1071" t="s">
        <v>1064</v>
      </c>
      <c r="G1071">
        <v>4</v>
      </c>
      <c r="H1071">
        <v>477.11</v>
      </c>
      <c r="I1071">
        <v>0</v>
      </c>
      <c r="J1071">
        <v>0</v>
      </c>
      <c r="K1071">
        <v>2194.71</v>
      </c>
      <c r="L1071">
        <v>1590.76</v>
      </c>
      <c r="M1071">
        <v>603.95000000000005</v>
      </c>
      <c r="N1071" t="s">
        <v>68</v>
      </c>
      <c r="O1071" t="s">
        <v>24</v>
      </c>
      <c r="P1071" t="s">
        <v>33</v>
      </c>
      <c r="Q1071">
        <v>0.38194444444444442</v>
      </c>
      <c r="R1071" t="s">
        <v>27</v>
      </c>
      <c r="S1071" t="s">
        <v>4686</v>
      </c>
      <c r="T1071" t="s">
        <v>4672</v>
      </c>
      <c r="U1071">
        <v>464.41</v>
      </c>
      <c r="V1071" t="s">
        <v>4972</v>
      </c>
      <c r="W1071" t="s">
        <v>4958</v>
      </c>
      <c r="X1071" t="s">
        <v>5329</v>
      </c>
      <c r="Y1071" t="s">
        <v>4966</v>
      </c>
      <c r="Z1071" t="s">
        <v>5330</v>
      </c>
      <c r="AA1071" s="16" t="s">
        <v>4962</v>
      </c>
      <c r="AB1071">
        <f>YEAR(Sales_Trans_2[[#This Row],[Transaction_Date]])</f>
        <v>2025</v>
      </c>
      <c r="AC1071" t="str">
        <f>TEXT(Sales_Trans_2[[#This Row],[Transaction_Date]],"mmm")</f>
        <v>Jun</v>
      </c>
      <c r="AD1071">
        <f>MONTH(Sales_Trans_2[[#This Row],[Transaction_Date]])</f>
        <v>6</v>
      </c>
      <c r="AE1071" s="19">
        <f>IFERROR(Sales_Trans_2[[#This Row],[Profit]]/Sales_Trans_2[[#This Row],[Sales_Amount]],0)</f>
        <v>0.27518442072073307</v>
      </c>
      <c r="AF1071" s="20" t="str">
        <f>IF(Sales_Trans_2[[#This Row],[Discount_Pct]]=0,"0%",
IF(Sales_Trans_2[[#This Row],[Discount_Pct]]&lt;=5,"1-5%",
IF(Sales_Trans_2[[#This Row],[Discount_Pct]]&lt;=10,"6-10%",
IF(Sales_Trans_2[[#This Row],[Discount_Pct]]&lt;=15,"11-15%","&gt;15%"))))</f>
        <v>0%</v>
      </c>
    </row>
    <row r="1072" spans="1:32" x14ac:dyDescent="0.25">
      <c r="A1072" t="s">
        <v>2286</v>
      </c>
      <c r="B1072" s="10">
        <v>45829</v>
      </c>
      <c r="C1072" t="s">
        <v>1136</v>
      </c>
      <c r="D1072" t="s">
        <v>1668</v>
      </c>
      <c r="E1072" t="s">
        <v>852</v>
      </c>
      <c r="F1072" t="s">
        <v>853</v>
      </c>
      <c r="G1072">
        <v>4</v>
      </c>
      <c r="H1072">
        <v>242.22</v>
      </c>
      <c r="I1072">
        <v>0</v>
      </c>
      <c r="J1072">
        <v>0</v>
      </c>
      <c r="K1072">
        <v>1114.21</v>
      </c>
      <c r="L1072">
        <v>744.16</v>
      </c>
      <c r="M1072">
        <v>370.05</v>
      </c>
      <c r="N1072" t="s">
        <v>133</v>
      </c>
      <c r="O1072" t="s">
        <v>24</v>
      </c>
      <c r="P1072" t="s">
        <v>33</v>
      </c>
      <c r="Q1072">
        <v>0.82361111111111107</v>
      </c>
      <c r="R1072" t="s">
        <v>27</v>
      </c>
      <c r="S1072" t="s">
        <v>4941</v>
      </c>
      <c r="T1072" t="s">
        <v>4930</v>
      </c>
      <c r="U1072">
        <v>242.22</v>
      </c>
      <c r="V1072" t="s">
        <v>5378</v>
      </c>
      <c r="W1072" t="s">
        <v>4964</v>
      </c>
      <c r="X1072" t="s">
        <v>5571</v>
      </c>
      <c r="Y1072" t="s">
        <v>4977</v>
      </c>
      <c r="Z1072" t="s">
        <v>5043</v>
      </c>
      <c r="AA1072" t="s">
        <v>4962</v>
      </c>
      <c r="AB1072">
        <f>YEAR(Sales_Trans_2[[#This Row],[Transaction_Date]])</f>
        <v>2025</v>
      </c>
      <c r="AC1072" t="str">
        <f>TEXT(Sales_Trans_2[[#This Row],[Transaction_Date]],"mmm")</f>
        <v>Jun</v>
      </c>
      <c r="AD1072">
        <f>MONTH(Sales_Trans_2[[#This Row],[Transaction_Date]])</f>
        <v>6</v>
      </c>
      <c r="AE1072" s="19">
        <f>IFERROR(Sales_Trans_2[[#This Row],[Profit]]/Sales_Trans_2[[#This Row],[Sales_Amount]],0)</f>
        <v>0.33211872088744493</v>
      </c>
      <c r="AF1072" s="20" t="str">
        <f>IF(Sales_Trans_2[[#This Row],[Discount_Pct]]=0,"0%",
IF(Sales_Trans_2[[#This Row],[Discount_Pct]]&lt;=5,"1-5%",
IF(Sales_Trans_2[[#This Row],[Discount_Pct]]&lt;=10,"6-10%",
IF(Sales_Trans_2[[#This Row],[Discount_Pct]]&lt;=15,"11-15%","&gt;15%"))))</f>
        <v>0%</v>
      </c>
    </row>
    <row r="1073" spans="1:32" x14ac:dyDescent="0.25">
      <c r="A1073" t="s">
        <v>4046</v>
      </c>
      <c r="B1073" s="10">
        <v>45827</v>
      </c>
      <c r="C1073" t="s">
        <v>4047</v>
      </c>
      <c r="D1073" t="s">
        <v>539</v>
      </c>
      <c r="E1073" t="s">
        <v>327</v>
      </c>
      <c r="F1073" t="s">
        <v>892</v>
      </c>
      <c r="G1073">
        <v>2</v>
      </c>
      <c r="H1073">
        <v>251.73</v>
      </c>
      <c r="I1073">
        <v>0</v>
      </c>
      <c r="J1073">
        <v>0</v>
      </c>
      <c r="K1073">
        <v>503.46</v>
      </c>
      <c r="L1073">
        <v>421.04</v>
      </c>
      <c r="M1073">
        <v>82.42</v>
      </c>
      <c r="N1073" t="s">
        <v>133</v>
      </c>
      <c r="O1073" t="s">
        <v>24</v>
      </c>
      <c r="P1073" t="s">
        <v>33</v>
      </c>
      <c r="Q1073">
        <v>0.42569444444444443</v>
      </c>
      <c r="R1073" t="s">
        <v>49</v>
      </c>
      <c r="S1073" t="s">
        <v>4878</v>
      </c>
      <c r="T1073" t="s">
        <v>4864</v>
      </c>
      <c r="U1073">
        <v>251.73</v>
      </c>
      <c r="V1073" t="s">
        <v>5879</v>
      </c>
      <c r="W1073" t="s">
        <v>4964</v>
      </c>
      <c r="X1073" t="s">
        <v>5669</v>
      </c>
      <c r="Y1073" t="s">
        <v>4970</v>
      </c>
      <c r="Z1073" t="s">
        <v>5216</v>
      </c>
      <c r="AA1073" s="16" t="s">
        <v>4962</v>
      </c>
      <c r="AB1073">
        <f>YEAR(Sales_Trans_2[[#This Row],[Transaction_Date]])</f>
        <v>2025</v>
      </c>
      <c r="AC1073" t="str">
        <f>TEXT(Sales_Trans_2[[#This Row],[Transaction_Date]],"mmm")</f>
        <v>Jun</v>
      </c>
      <c r="AD1073">
        <f>MONTH(Sales_Trans_2[[#This Row],[Transaction_Date]])</f>
        <v>6</v>
      </c>
      <c r="AE1073" s="19">
        <f>IFERROR(Sales_Trans_2[[#This Row],[Profit]]/Sales_Trans_2[[#This Row],[Sales_Amount]],0)</f>
        <v>0.16370714654590238</v>
      </c>
      <c r="AF1073" s="20" t="str">
        <f>IF(Sales_Trans_2[[#This Row],[Discount_Pct]]=0,"0%",
IF(Sales_Trans_2[[#This Row],[Discount_Pct]]&lt;=5,"1-5%",
IF(Sales_Trans_2[[#This Row],[Discount_Pct]]&lt;=10,"6-10%",
IF(Sales_Trans_2[[#This Row],[Discount_Pct]]&lt;=15,"11-15%","&gt;15%"))))</f>
        <v>0%</v>
      </c>
    </row>
    <row r="1074" spans="1:32" x14ac:dyDescent="0.25">
      <c r="A1074" t="s">
        <v>3014</v>
      </c>
      <c r="B1074" s="10">
        <v>45823</v>
      </c>
      <c r="C1074" t="s">
        <v>1058</v>
      </c>
      <c r="D1074" t="s">
        <v>37</v>
      </c>
      <c r="E1074" t="s">
        <v>366</v>
      </c>
      <c r="F1074" t="s">
        <v>367</v>
      </c>
      <c r="G1074">
        <v>3</v>
      </c>
      <c r="H1074">
        <v>234.86</v>
      </c>
      <c r="I1074">
        <v>0</v>
      </c>
      <c r="J1074">
        <v>0</v>
      </c>
      <c r="K1074">
        <v>810.27</v>
      </c>
      <c r="L1074">
        <v>639.69000000000005</v>
      </c>
      <c r="M1074">
        <v>170.58</v>
      </c>
      <c r="N1074" t="s">
        <v>47</v>
      </c>
      <c r="O1074" t="s">
        <v>24</v>
      </c>
      <c r="P1074" t="s">
        <v>33</v>
      </c>
      <c r="Q1074">
        <v>0.45069444444444445</v>
      </c>
      <c r="R1074" t="s">
        <v>27</v>
      </c>
      <c r="S1074" t="s">
        <v>4893</v>
      </c>
      <c r="T1074" t="s">
        <v>4887</v>
      </c>
      <c r="U1074">
        <v>234.86</v>
      </c>
      <c r="V1074" t="s">
        <v>5102</v>
      </c>
      <c r="W1074" t="s">
        <v>4968</v>
      </c>
      <c r="X1074" t="s">
        <v>5868</v>
      </c>
      <c r="Y1074" t="s">
        <v>4960</v>
      </c>
      <c r="Z1074" t="s">
        <v>5334</v>
      </c>
      <c r="AA1074" t="s">
        <v>4962</v>
      </c>
      <c r="AB1074">
        <f>YEAR(Sales_Trans_2[[#This Row],[Transaction_Date]])</f>
        <v>2025</v>
      </c>
      <c r="AC1074" t="str">
        <f>TEXT(Sales_Trans_2[[#This Row],[Transaction_Date]],"mmm")</f>
        <v>Jun</v>
      </c>
      <c r="AD1074">
        <f>MONTH(Sales_Trans_2[[#This Row],[Transaction_Date]])</f>
        <v>6</v>
      </c>
      <c r="AE1074" s="19">
        <f>IFERROR(Sales_Trans_2[[#This Row],[Profit]]/Sales_Trans_2[[#This Row],[Sales_Amount]],0)</f>
        <v>0.21052241845310823</v>
      </c>
      <c r="AF1074" s="20" t="str">
        <f>IF(Sales_Trans_2[[#This Row],[Discount_Pct]]=0,"0%",
IF(Sales_Trans_2[[#This Row],[Discount_Pct]]&lt;=5,"1-5%",
IF(Sales_Trans_2[[#This Row],[Discount_Pct]]&lt;=10,"6-10%",
IF(Sales_Trans_2[[#This Row],[Discount_Pct]]&lt;=15,"11-15%","&gt;15%"))))</f>
        <v>0%</v>
      </c>
    </row>
    <row r="1075" spans="1:32" x14ac:dyDescent="0.25">
      <c r="A1075" t="s">
        <v>3435</v>
      </c>
      <c r="B1075" s="10">
        <v>45844</v>
      </c>
      <c r="C1075" t="s">
        <v>1513</v>
      </c>
      <c r="D1075" t="s">
        <v>755</v>
      </c>
      <c r="E1075" t="s">
        <v>243</v>
      </c>
      <c r="F1075" t="s">
        <v>222</v>
      </c>
      <c r="G1075">
        <v>6</v>
      </c>
      <c r="H1075">
        <v>508.03</v>
      </c>
      <c r="I1075">
        <v>0</v>
      </c>
      <c r="J1075">
        <v>0</v>
      </c>
      <c r="K1075">
        <v>3505.41</v>
      </c>
      <c r="L1075">
        <v>2111.2199999999998</v>
      </c>
      <c r="M1075">
        <v>1394.19</v>
      </c>
      <c r="N1075" t="s">
        <v>68</v>
      </c>
      <c r="O1075" t="s">
        <v>24</v>
      </c>
      <c r="P1075" t="s">
        <v>33</v>
      </c>
      <c r="Q1075">
        <v>0.67847222222222225</v>
      </c>
      <c r="R1075" t="s">
        <v>27</v>
      </c>
      <c r="S1075" t="s">
        <v>4927</v>
      </c>
      <c r="T1075" t="s">
        <v>4908</v>
      </c>
      <c r="U1075">
        <v>442.14</v>
      </c>
      <c r="V1075" t="s">
        <v>5750</v>
      </c>
      <c r="W1075" t="s">
        <v>4958</v>
      </c>
      <c r="X1075" t="s">
        <v>5424</v>
      </c>
      <c r="Y1075" t="s">
        <v>4966</v>
      </c>
      <c r="Z1075" t="s">
        <v>5046</v>
      </c>
      <c r="AA1075" t="s">
        <v>4962</v>
      </c>
      <c r="AB1075">
        <f>YEAR(Sales_Trans_2[[#This Row],[Transaction_Date]])</f>
        <v>2025</v>
      </c>
      <c r="AC1075" t="str">
        <f>TEXT(Sales_Trans_2[[#This Row],[Transaction_Date]],"mmm")</f>
        <v>Jul</v>
      </c>
      <c r="AD1075">
        <f>MONTH(Sales_Trans_2[[#This Row],[Transaction_Date]])</f>
        <v>7</v>
      </c>
      <c r="AE1075" s="19">
        <f>IFERROR(Sales_Trans_2[[#This Row],[Profit]]/Sales_Trans_2[[#This Row],[Sales_Amount]],0)</f>
        <v>0.39772523042953611</v>
      </c>
      <c r="AF1075" s="20" t="str">
        <f>IF(Sales_Trans_2[[#This Row],[Discount_Pct]]=0,"0%",
IF(Sales_Trans_2[[#This Row],[Discount_Pct]]&lt;=5,"1-5%",
IF(Sales_Trans_2[[#This Row],[Discount_Pct]]&lt;=10,"6-10%",
IF(Sales_Trans_2[[#This Row],[Discount_Pct]]&lt;=15,"11-15%","&gt;15%"))))</f>
        <v>0%</v>
      </c>
    </row>
    <row r="1076" spans="1:32" x14ac:dyDescent="0.25">
      <c r="A1076" t="s">
        <v>4192</v>
      </c>
      <c r="B1076" s="10">
        <v>45800</v>
      </c>
      <c r="C1076" t="s">
        <v>3569</v>
      </c>
      <c r="D1076" t="s">
        <v>426</v>
      </c>
      <c r="E1076" t="s">
        <v>343</v>
      </c>
      <c r="F1076" t="s">
        <v>344</v>
      </c>
      <c r="G1076">
        <v>1</v>
      </c>
      <c r="H1076">
        <v>290.45</v>
      </c>
      <c r="I1076">
        <v>0</v>
      </c>
      <c r="J1076">
        <v>0</v>
      </c>
      <c r="K1076">
        <v>290.45</v>
      </c>
      <c r="L1076">
        <v>237.89</v>
      </c>
      <c r="M1076">
        <v>52.56</v>
      </c>
      <c r="N1076" t="s">
        <v>133</v>
      </c>
      <c r="O1076" t="s">
        <v>24</v>
      </c>
      <c r="P1076" t="s">
        <v>33</v>
      </c>
      <c r="Q1076">
        <v>0.53611111111111109</v>
      </c>
      <c r="R1076" t="s">
        <v>49</v>
      </c>
      <c r="S1076" t="s">
        <v>4856</v>
      </c>
      <c r="T1076" t="s">
        <v>4847</v>
      </c>
      <c r="U1076">
        <v>290.45</v>
      </c>
      <c r="V1076" t="s">
        <v>5736</v>
      </c>
      <c r="W1076" t="s">
        <v>4964</v>
      </c>
      <c r="X1076" t="s">
        <v>5445</v>
      </c>
      <c r="Y1076" t="s">
        <v>4977</v>
      </c>
      <c r="Z1076" t="s">
        <v>5446</v>
      </c>
      <c r="AA1076" t="s">
        <v>4962</v>
      </c>
      <c r="AB1076">
        <f>YEAR(Sales_Trans_2[[#This Row],[Transaction_Date]])</f>
        <v>2025</v>
      </c>
      <c r="AC1076" t="str">
        <f>TEXT(Sales_Trans_2[[#This Row],[Transaction_Date]],"mmm")</f>
        <v>May</v>
      </c>
      <c r="AD1076">
        <f>MONTH(Sales_Trans_2[[#This Row],[Transaction_Date]])</f>
        <v>5</v>
      </c>
      <c r="AE1076" s="19">
        <f>IFERROR(Sales_Trans_2[[#This Row],[Profit]]/Sales_Trans_2[[#This Row],[Sales_Amount]],0)</f>
        <v>0.18096057841280772</v>
      </c>
      <c r="AF1076" s="20" t="str">
        <f>IF(Sales_Trans_2[[#This Row],[Discount_Pct]]=0,"0%",
IF(Sales_Trans_2[[#This Row],[Discount_Pct]]&lt;=5,"1-5%",
IF(Sales_Trans_2[[#This Row],[Discount_Pct]]&lt;=10,"6-10%",
IF(Sales_Trans_2[[#This Row],[Discount_Pct]]&lt;=15,"11-15%","&gt;15%"))))</f>
        <v>0%</v>
      </c>
    </row>
    <row r="1077" spans="1:32" x14ac:dyDescent="0.25">
      <c r="A1077" t="s">
        <v>3268</v>
      </c>
      <c r="B1077" s="10">
        <v>45791</v>
      </c>
      <c r="C1077" t="s">
        <v>1470</v>
      </c>
      <c r="D1077" t="s">
        <v>264</v>
      </c>
      <c r="E1077" t="s">
        <v>778</v>
      </c>
      <c r="F1077" t="s">
        <v>779</v>
      </c>
      <c r="G1077">
        <v>4</v>
      </c>
      <c r="H1077">
        <v>394.14</v>
      </c>
      <c r="I1077">
        <v>0</v>
      </c>
      <c r="J1077">
        <v>0</v>
      </c>
      <c r="K1077">
        <v>1576.56</v>
      </c>
      <c r="L1077">
        <v>1143.5999999999999</v>
      </c>
      <c r="M1077">
        <v>432.96</v>
      </c>
      <c r="N1077" t="s">
        <v>4971</v>
      </c>
      <c r="O1077" t="s">
        <v>24</v>
      </c>
      <c r="P1077" t="s">
        <v>33</v>
      </c>
      <c r="Q1077">
        <v>0.45624999999999999</v>
      </c>
      <c r="R1077" t="s">
        <v>49</v>
      </c>
      <c r="S1077" t="s">
        <v>4702</v>
      </c>
      <c r="T1077" t="s">
        <v>4703</v>
      </c>
      <c r="U1077">
        <v>383.51</v>
      </c>
      <c r="V1077" t="s">
        <v>5293</v>
      </c>
      <c r="W1077" t="s">
        <v>4958</v>
      </c>
      <c r="X1077" t="s">
        <v>4996</v>
      </c>
      <c r="Y1077" t="s">
        <v>4960</v>
      </c>
      <c r="Z1077" t="s">
        <v>5432</v>
      </c>
      <c r="AA1077" t="s">
        <v>5060</v>
      </c>
      <c r="AB1077">
        <f>YEAR(Sales_Trans_2[[#This Row],[Transaction_Date]])</f>
        <v>2025</v>
      </c>
      <c r="AC1077" t="str">
        <f>TEXT(Sales_Trans_2[[#This Row],[Transaction_Date]],"mmm")</f>
        <v>May</v>
      </c>
      <c r="AD1077">
        <f>MONTH(Sales_Trans_2[[#This Row],[Transaction_Date]])</f>
        <v>5</v>
      </c>
      <c r="AE1077" s="19">
        <f>IFERROR(Sales_Trans_2[[#This Row],[Profit]]/Sales_Trans_2[[#This Row],[Sales_Amount]],0)</f>
        <v>0.27462323032425029</v>
      </c>
      <c r="AF1077" s="20" t="str">
        <f>IF(Sales_Trans_2[[#This Row],[Discount_Pct]]=0,"0%",
IF(Sales_Trans_2[[#This Row],[Discount_Pct]]&lt;=5,"1-5%",
IF(Sales_Trans_2[[#This Row],[Discount_Pct]]&lt;=10,"6-10%",
IF(Sales_Trans_2[[#This Row],[Discount_Pct]]&lt;=15,"11-15%","&gt;15%"))))</f>
        <v>0%</v>
      </c>
    </row>
    <row r="1078" spans="1:32" x14ac:dyDescent="0.25">
      <c r="A1078" t="s">
        <v>2953</v>
      </c>
      <c r="B1078" s="10">
        <v>45966</v>
      </c>
      <c r="C1078" t="s">
        <v>1029</v>
      </c>
      <c r="D1078" t="s">
        <v>302</v>
      </c>
      <c r="E1078" t="s">
        <v>380</v>
      </c>
      <c r="F1078" t="s">
        <v>2212</v>
      </c>
      <c r="G1078">
        <v>8</v>
      </c>
      <c r="H1078">
        <v>363.87</v>
      </c>
      <c r="I1078">
        <v>0</v>
      </c>
      <c r="J1078">
        <v>0</v>
      </c>
      <c r="K1078">
        <v>3347.6</v>
      </c>
      <c r="L1078">
        <v>1730.56</v>
      </c>
      <c r="M1078">
        <v>1617.04</v>
      </c>
      <c r="N1078" t="s">
        <v>133</v>
      </c>
      <c r="O1078" t="s">
        <v>24</v>
      </c>
      <c r="P1078" t="s">
        <v>33</v>
      </c>
      <c r="Q1078">
        <v>0.38055555555555554</v>
      </c>
      <c r="R1078" t="s">
        <v>27</v>
      </c>
      <c r="S1078" t="s">
        <v>4655</v>
      </c>
      <c r="T1078" t="s">
        <v>4636</v>
      </c>
      <c r="U1078">
        <v>343.56</v>
      </c>
      <c r="V1078" t="s">
        <v>5509</v>
      </c>
      <c r="W1078" t="s">
        <v>4958</v>
      </c>
      <c r="X1078" t="s">
        <v>5211</v>
      </c>
      <c r="Y1078" t="s">
        <v>5011</v>
      </c>
      <c r="Z1078" t="s">
        <v>5076</v>
      </c>
      <c r="AA1078" t="s">
        <v>4962</v>
      </c>
      <c r="AB1078">
        <f>YEAR(Sales_Trans_2[[#This Row],[Transaction_Date]])</f>
        <v>2025</v>
      </c>
      <c r="AC1078" t="str">
        <f>TEXT(Sales_Trans_2[[#This Row],[Transaction_Date]],"mmm")</f>
        <v>Nov</v>
      </c>
      <c r="AD1078">
        <f>MONTH(Sales_Trans_2[[#This Row],[Transaction_Date]])</f>
        <v>11</v>
      </c>
      <c r="AE1078" s="19">
        <f>IFERROR(Sales_Trans_2[[#This Row],[Profit]]/Sales_Trans_2[[#This Row],[Sales_Amount]],0)</f>
        <v>0.48304456924363726</v>
      </c>
      <c r="AF1078" s="20" t="str">
        <f>IF(Sales_Trans_2[[#This Row],[Discount_Pct]]=0,"0%",
IF(Sales_Trans_2[[#This Row],[Discount_Pct]]&lt;=5,"1-5%",
IF(Sales_Trans_2[[#This Row],[Discount_Pct]]&lt;=10,"6-10%",
IF(Sales_Trans_2[[#This Row],[Discount_Pct]]&lt;=15,"11-15%","&gt;15%"))))</f>
        <v>0%</v>
      </c>
    </row>
    <row r="1079" spans="1:32" x14ac:dyDescent="0.25">
      <c r="A1079" t="s">
        <v>2596</v>
      </c>
      <c r="B1079" s="10">
        <v>45721</v>
      </c>
      <c r="C1079" t="s">
        <v>1085</v>
      </c>
      <c r="D1079" t="s">
        <v>59</v>
      </c>
      <c r="E1079" t="s">
        <v>1621</v>
      </c>
      <c r="F1079" t="s">
        <v>1622</v>
      </c>
      <c r="G1079">
        <v>3</v>
      </c>
      <c r="H1079">
        <v>383.94</v>
      </c>
      <c r="I1079">
        <v>0</v>
      </c>
      <c r="J1079">
        <v>0</v>
      </c>
      <c r="K1079">
        <v>1324.59</v>
      </c>
      <c r="L1079">
        <v>815.34</v>
      </c>
      <c r="M1079">
        <v>509.25</v>
      </c>
      <c r="N1079" t="s">
        <v>40</v>
      </c>
      <c r="O1079" t="s">
        <v>24</v>
      </c>
      <c r="P1079" t="s">
        <v>33</v>
      </c>
      <c r="Q1079">
        <v>0.70277777777777772</v>
      </c>
      <c r="R1079" t="s">
        <v>27</v>
      </c>
      <c r="S1079" t="s">
        <v>4721</v>
      </c>
      <c r="T1079" t="s">
        <v>4703</v>
      </c>
      <c r="U1079">
        <v>342.46</v>
      </c>
      <c r="V1079" t="s">
        <v>5341</v>
      </c>
      <c r="W1079" t="s">
        <v>4958</v>
      </c>
      <c r="X1079" t="s">
        <v>5048</v>
      </c>
      <c r="Y1079" t="s">
        <v>5011</v>
      </c>
      <c r="Z1079" t="s">
        <v>5138</v>
      </c>
      <c r="AA1079" t="s">
        <v>4962</v>
      </c>
      <c r="AB1079">
        <f>YEAR(Sales_Trans_2[[#This Row],[Transaction_Date]])</f>
        <v>2025</v>
      </c>
      <c r="AC1079" t="str">
        <f>TEXT(Sales_Trans_2[[#This Row],[Transaction_Date]],"mmm")</f>
        <v>Mar</v>
      </c>
      <c r="AD1079">
        <f>MONTH(Sales_Trans_2[[#This Row],[Transaction_Date]])</f>
        <v>3</v>
      </c>
      <c r="AE1079" s="19">
        <f>IFERROR(Sales_Trans_2[[#This Row],[Profit]]/Sales_Trans_2[[#This Row],[Sales_Amount]],0)</f>
        <v>0.38445858718546871</v>
      </c>
      <c r="AF1079" s="20" t="str">
        <f>IF(Sales_Trans_2[[#This Row],[Discount_Pct]]=0,"0%",
IF(Sales_Trans_2[[#This Row],[Discount_Pct]]&lt;=5,"1-5%",
IF(Sales_Trans_2[[#This Row],[Discount_Pct]]&lt;=10,"6-10%",
IF(Sales_Trans_2[[#This Row],[Discount_Pct]]&lt;=15,"11-15%","&gt;15%"))))</f>
        <v>0%</v>
      </c>
    </row>
    <row r="1080" spans="1:32" x14ac:dyDescent="0.25">
      <c r="A1080" t="s">
        <v>1152</v>
      </c>
      <c r="B1080" s="10">
        <v>45777</v>
      </c>
      <c r="C1080" t="s">
        <v>1153</v>
      </c>
      <c r="D1080" t="s">
        <v>124</v>
      </c>
      <c r="E1080" t="s">
        <v>366</v>
      </c>
      <c r="F1080" t="s">
        <v>367</v>
      </c>
      <c r="G1080">
        <v>1</v>
      </c>
      <c r="H1080">
        <v>397.22</v>
      </c>
      <c r="I1080">
        <v>0</v>
      </c>
      <c r="J1080">
        <v>0</v>
      </c>
      <c r="K1080">
        <v>397.22</v>
      </c>
      <c r="L1080">
        <v>319.37</v>
      </c>
      <c r="M1080">
        <v>77.849999999999994</v>
      </c>
      <c r="N1080" t="s">
        <v>40</v>
      </c>
      <c r="O1080" t="s">
        <v>24</v>
      </c>
      <c r="P1080" t="s">
        <v>33</v>
      </c>
      <c r="Q1080">
        <v>0.53263888888888888</v>
      </c>
      <c r="R1080" t="s">
        <v>49</v>
      </c>
      <c r="S1080" t="s">
        <v>4697</v>
      </c>
      <c r="T1080" t="s">
        <v>4672</v>
      </c>
      <c r="U1080">
        <v>397.22</v>
      </c>
      <c r="V1080" t="s">
        <v>5759</v>
      </c>
      <c r="W1080" t="s">
        <v>4964</v>
      </c>
      <c r="X1080" t="s">
        <v>5868</v>
      </c>
      <c r="Y1080" t="s">
        <v>4960</v>
      </c>
      <c r="Z1080" t="s">
        <v>5334</v>
      </c>
      <c r="AA1080" t="s">
        <v>4962</v>
      </c>
      <c r="AB1080">
        <f>YEAR(Sales_Trans_2[[#This Row],[Transaction_Date]])</f>
        <v>2025</v>
      </c>
      <c r="AC1080" t="str">
        <f>TEXT(Sales_Trans_2[[#This Row],[Transaction_Date]],"mmm")</f>
        <v>Apr</v>
      </c>
      <c r="AD1080">
        <f>MONTH(Sales_Trans_2[[#This Row],[Transaction_Date]])</f>
        <v>4</v>
      </c>
      <c r="AE1080" s="19">
        <f>IFERROR(Sales_Trans_2[[#This Row],[Profit]]/Sales_Trans_2[[#This Row],[Sales_Amount]],0)</f>
        <v>0.19598711041740091</v>
      </c>
      <c r="AF1080" s="20" t="str">
        <f>IF(Sales_Trans_2[[#This Row],[Discount_Pct]]=0,"0%",
IF(Sales_Trans_2[[#This Row],[Discount_Pct]]&lt;=5,"1-5%",
IF(Sales_Trans_2[[#This Row],[Discount_Pct]]&lt;=10,"6-10%",
IF(Sales_Trans_2[[#This Row],[Discount_Pct]]&lt;=15,"11-15%","&gt;15%"))))</f>
        <v>0%</v>
      </c>
    </row>
    <row r="1081" spans="1:32" x14ac:dyDescent="0.25">
      <c r="A1081" t="s">
        <v>2808</v>
      </c>
      <c r="B1081" s="10">
        <v>45777</v>
      </c>
      <c r="C1081" t="s">
        <v>336</v>
      </c>
      <c r="D1081" t="s">
        <v>203</v>
      </c>
      <c r="E1081" t="s">
        <v>380</v>
      </c>
      <c r="F1081" t="s">
        <v>381</v>
      </c>
      <c r="G1081">
        <v>3</v>
      </c>
      <c r="H1081">
        <v>205.93</v>
      </c>
      <c r="I1081">
        <v>0</v>
      </c>
      <c r="J1081">
        <v>0</v>
      </c>
      <c r="K1081">
        <v>617.79</v>
      </c>
      <c r="L1081">
        <v>510.6</v>
      </c>
      <c r="M1081">
        <v>107.19</v>
      </c>
      <c r="N1081" t="s">
        <v>4971</v>
      </c>
      <c r="O1081" t="s">
        <v>24</v>
      </c>
      <c r="P1081" t="s">
        <v>33</v>
      </c>
      <c r="Q1081">
        <v>0.49652777777777779</v>
      </c>
      <c r="R1081" t="s">
        <v>49</v>
      </c>
      <c r="S1081" t="s">
        <v>4852</v>
      </c>
      <c r="T1081" t="s">
        <v>4847</v>
      </c>
      <c r="U1081">
        <v>205.93</v>
      </c>
      <c r="V1081" t="s">
        <v>5016</v>
      </c>
      <c r="W1081" t="s">
        <v>4968</v>
      </c>
      <c r="X1081" t="s">
        <v>5075</v>
      </c>
      <c r="Y1081" t="s">
        <v>4960</v>
      </c>
      <c r="Z1081" t="s">
        <v>5076</v>
      </c>
      <c r="AA1081" t="s">
        <v>4962</v>
      </c>
      <c r="AB1081">
        <f>YEAR(Sales_Trans_2[[#This Row],[Transaction_Date]])</f>
        <v>2025</v>
      </c>
      <c r="AC1081" t="str">
        <f>TEXT(Sales_Trans_2[[#This Row],[Transaction_Date]],"mmm")</f>
        <v>Apr</v>
      </c>
      <c r="AD1081">
        <f>MONTH(Sales_Trans_2[[#This Row],[Transaction_Date]])</f>
        <v>4</v>
      </c>
      <c r="AE1081" s="19">
        <f>IFERROR(Sales_Trans_2[[#This Row],[Profit]]/Sales_Trans_2[[#This Row],[Sales_Amount]],0)</f>
        <v>0.17350556014179577</v>
      </c>
      <c r="AF1081" s="20" t="str">
        <f>IF(Sales_Trans_2[[#This Row],[Discount_Pct]]=0,"0%",
IF(Sales_Trans_2[[#This Row],[Discount_Pct]]&lt;=5,"1-5%",
IF(Sales_Trans_2[[#This Row],[Discount_Pct]]&lt;=10,"6-10%",
IF(Sales_Trans_2[[#This Row],[Discount_Pct]]&lt;=15,"11-15%","&gt;15%"))))</f>
        <v>0%</v>
      </c>
    </row>
    <row r="1082" spans="1:32" x14ac:dyDescent="0.25">
      <c r="A1082" t="s">
        <v>3918</v>
      </c>
      <c r="B1082" s="10">
        <v>45776</v>
      </c>
      <c r="C1082" t="s">
        <v>1624</v>
      </c>
      <c r="D1082" t="s">
        <v>723</v>
      </c>
      <c r="E1082" t="s">
        <v>544</v>
      </c>
      <c r="F1082" t="s">
        <v>545</v>
      </c>
      <c r="G1082">
        <v>8</v>
      </c>
      <c r="H1082">
        <v>430.64</v>
      </c>
      <c r="I1082">
        <v>0</v>
      </c>
      <c r="J1082">
        <v>0</v>
      </c>
      <c r="K1082">
        <v>3445.12</v>
      </c>
      <c r="L1082">
        <v>2412.56</v>
      </c>
      <c r="M1082">
        <v>1032.56</v>
      </c>
      <c r="N1082" t="s">
        <v>133</v>
      </c>
      <c r="O1082" t="s">
        <v>24</v>
      </c>
      <c r="P1082" t="s">
        <v>33</v>
      </c>
      <c r="Q1082">
        <v>0.42430555555555555</v>
      </c>
      <c r="R1082" t="s">
        <v>49</v>
      </c>
      <c r="S1082" t="s">
        <v>4844</v>
      </c>
      <c r="T1082" t="s">
        <v>4828</v>
      </c>
      <c r="U1082">
        <v>376.11</v>
      </c>
      <c r="V1082" t="s">
        <v>5902</v>
      </c>
      <c r="W1082" t="s">
        <v>4958</v>
      </c>
      <c r="X1082" t="s">
        <v>5406</v>
      </c>
      <c r="Y1082" t="s">
        <v>4960</v>
      </c>
      <c r="Z1082" t="s">
        <v>5407</v>
      </c>
      <c r="AA1082" t="s">
        <v>4962</v>
      </c>
      <c r="AB1082">
        <f>YEAR(Sales_Trans_2[[#This Row],[Transaction_Date]])</f>
        <v>2025</v>
      </c>
      <c r="AC1082" t="str">
        <f>TEXT(Sales_Trans_2[[#This Row],[Transaction_Date]],"mmm")</f>
        <v>Apr</v>
      </c>
      <c r="AD1082">
        <f>MONTH(Sales_Trans_2[[#This Row],[Transaction_Date]])</f>
        <v>4</v>
      </c>
      <c r="AE1082" s="19">
        <f>IFERROR(Sales_Trans_2[[#This Row],[Profit]]/Sales_Trans_2[[#This Row],[Sales_Amount]],0)</f>
        <v>0.29971670072450307</v>
      </c>
      <c r="AF1082" s="20" t="str">
        <f>IF(Sales_Trans_2[[#This Row],[Discount_Pct]]=0,"0%",
IF(Sales_Trans_2[[#This Row],[Discount_Pct]]&lt;=5,"1-5%",
IF(Sales_Trans_2[[#This Row],[Discount_Pct]]&lt;=10,"6-10%",
IF(Sales_Trans_2[[#This Row],[Discount_Pct]]&lt;=15,"11-15%","&gt;15%"))))</f>
        <v>0%</v>
      </c>
    </row>
    <row r="1083" spans="1:32" x14ac:dyDescent="0.25">
      <c r="A1083" t="s">
        <v>3291</v>
      </c>
      <c r="B1083" s="10">
        <v>45775</v>
      </c>
      <c r="C1083" t="s">
        <v>2235</v>
      </c>
      <c r="D1083" t="s">
        <v>432</v>
      </c>
      <c r="E1083" t="s">
        <v>550</v>
      </c>
      <c r="F1083" t="s">
        <v>1443</v>
      </c>
      <c r="G1083">
        <v>6</v>
      </c>
      <c r="H1083">
        <v>332.46</v>
      </c>
      <c r="I1083">
        <v>0</v>
      </c>
      <c r="J1083">
        <v>0</v>
      </c>
      <c r="K1083">
        <v>1994.76</v>
      </c>
      <c r="L1083">
        <v>1508.52</v>
      </c>
      <c r="M1083">
        <v>486.24</v>
      </c>
      <c r="N1083" t="s">
        <v>133</v>
      </c>
      <c r="O1083" t="s">
        <v>24</v>
      </c>
      <c r="P1083" t="s">
        <v>33</v>
      </c>
      <c r="Q1083">
        <v>0.41736111111111113</v>
      </c>
      <c r="R1083" t="s">
        <v>49</v>
      </c>
      <c r="S1083" t="s">
        <v>4841</v>
      </c>
      <c r="T1083" t="s">
        <v>4828</v>
      </c>
      <c r="U1083">
        <v>305.67</v>
      </c>
      <c r="V1083" t="s">
        <v>5648</v>
      </c>
      <c r="W1083" t="s">
        <v>4958</v>
      </c>
      <c r="X1083" t="s">
        <v>5072</v>
      </c>
      <c r="Y1083" t="s">
        <v>4977</v>
      </c>
      <c r="Z1083" t="s">
        <v>4983</v>
      </c>
      <c r="AA1083" t="s">
        <v>4962</v>
      </c>
      <c r="AB1083">
        <f>YEAR(Sales_Trans_2[[#This Row],[Transaction_Date]])</f>
        <v>2025</v>
      </c>
      <c r="AC1083" t="str">
        <f>TEXT(Sales_Trans_2[[#This Row],[Transaction_Date]],"mmm")</f>
        <v>Apr</v>
      </c>
      <c r="AD1083">
        <f>MONTH(Sales_Trans_2[[#This Row],[Transaction_Date]])</f>
        <v>4</v>
      </c>
      <c r="AE1083" s="19">
        <f>IFERROR(Sales_Trans_2[[#This Row],[Profit]]/Sales_Trans_2[[#This Row],[Sales_Amount]],0)</f>
        <v>0.24375864765686098</v>
      </c>
      <c r="AF1083" s="20" t="str">
        <f>IF(Sales_Trans_2[[#This Row],[Discount_Pct]]=0,"0%",
IF(Sales_Trans_2[[#This Row],[Discount_Pct]]&lt;=5,"1-5%",
IF(Sales_Trans_2[[#This Row],[Discount_Pct]]&lt;=10,"6-10%",
IF(Sales_Trans_2[[#This Row],[Discount_Pct]]&lt;=15,"11-15%","&gt;15%"))))</f>
        <v>0%</v>
      </c>
    </row>
    <row r="1084" spans="1:32" x14ac:dyDescent="0.25">
      <c r="A1084" t="s">
        <v>3036</v>
      </c>
      <c r="B1084" s="10">
        <v>45773</v>
      </c>
      <c r="C1084" t="s">
        <v>1581</v>
      </c>
      <c r="D1084" t="s">
        <v>1678</v>
      </c>
      <c r="E1084" t="s">
        <v>544</v>
      </c>
      <c r="F1084" t="s">
        <v>545</v>
      </c>
      <c r="G1084">
        <v>4</v>
      </c>
      <c r="H1084">
        <v>342.27</v>
      </c>
      <c r="I1084">
        <v>0</v>
      </c>
      <c r="J1084">
        <v>0</v>
      </c>
      <c r="K1084">
        <v>1574.44</v>
      </c>
      <c r="L1084">
        <v>1064.4000000000001</v>
      </c>
      <c r="M1084">
        <v>510.04</v>
      </c>
      <c r="N1084" t="s">
        <v>40</v>
      </c>
      <c r="O1084" t="s">
        <v>24</v>
      </c>
      <c r="P1084" t="s">
        <v>33</v>
      </c>
      <c r="Q1084">
        <v>0.60486111111111107</v>
      </c>
      <c r="R1084" t="s">
        <v>27</v>
      </c>
      <c r="S1084" t="s">
        <v>4699</v>
      </c>
      <c r="T1084" t="s">
        <v>4672</v>
      </c>
      <c r="U1084">
        <v>342.27</v>
      </c>
      <c r="V1084" t="s">
        <v>5751</v>
      </c>
      <c r="W1084" t="s">
        <v>4964</v>
      </c>
      <c r="X1084" t="s">
        <v>5406</v>
      </c>
      <c r="Y1084" t="s">
        <v>4960</v>
      </c>
      <c r="Z1084" t="s">
        <v>5407</v>
      </c>
      <c r="AA1084" t="s">
        <v>4962</v>
      </c>
      <c r="AB1084">
        <f>YEAR(Sales_Trans_2[[#This Row],[Transaction_Date]])</f>
        <v>2025</v>
      </c>
      <c r="AC1084" t="str">
        <f>TEXT(Sales_Trans_2[[#This Row],[Transaction_Date]],"mmm")</f>
        <v>Apr</v>
      </c>
      <c r="AD1084">
        <f>MONTH(Sales_Trans_2[[#This Row],[Transaction_Date]])</f>
        <v>4</v>
      </c>
      <c r="AE1084" s="19">
        <f>IFERROR(Sales_Trans_2[[#This Row],[Profit]]/Sales_Trans_2[[#This Row],[Sales_Amount]],0)</f>
        <v>0.32395010289372728</v>
      </c>
      <c r="AF1084" s="20" t="str">
        <f>IF(Sales_Trans_2[[#This Row],[Discount_Pct]]=0,"0%",
IF(Sales_Trans_2[[#This Row],[Discount_Pct]]&lt;=5,"1-5%",
IF(Sales_Trans_2[[#This Row],[Discount_Pct]]&lt;=10,"6-10%",
IF(Sales_Trans_2[[#This Row],[Discount_Pct]]&lt;=15,"11-15%","&gt;15%"))))</f>
        <v>0%</v>
      </c>
    </row>
    <row r="1085" spans="1:32" x14ac:dyDescent="0.25">
      <c r="A1085" t="s">
        <v>3008</v>
      </c>
      <c r="B1085" s="10">
        <v>45771</v>
      </c>
      <c r="C1085" t="s">
        <v>295</v>
      </c>
      <c r="D1085" t="s">
        <v>186</v>
      </c>
      <c r="E1085" t="s">
        <v>519</v>
      </c>
      <c r="F1085" t="s">
        <v>520</v>
      </c>
      <c r="G1085">
        <v>7</v>
      </c>
      <c r="H1085">
        <v>237.06</v>
      </c>
      <c r="I1085">
        <v>0</v>
      </c>
      <c r="J1085">
        <v>0</v>
      </c>
      <c r="K1085">
        <v>1659.42</v>
      </c>
      <c r="L1085">
        <v>1239.21</v>
      </c>
      <c r="M1085">
        <v>420.21</v>
      </c>
      <c r="N1085" t="s">
        <v>133</v>
      </c>
      <c r="O1085" t="s">
        <v>24</v>
      </c>
      <c r="P1085" t="s">
        <v>33</v>
      </c>
      <c r="Q1085">
        <v>0.8833333333333333</v>
      </c>
      <c r="R1085" t="s">
        <v>49</v>
      </c>
      <c r="S1085" t="s">
        <v>4724</v>
      </c>
      <c r="T1085" t="s">
        <v>4703</v>
      </c>
      <c r="U1085">
        <v>217.42</v>
      </c>
      <c r="V1085" t="s">
        <v>5795</v>
      </c>
      <c r="W1085" t="s">
        <v>4958</v>
      </c>
      <c r="X1085" t="s">
        <v>5214</v>
      </c>
      <c r="Y1085" t="s">
        <v>4966</v>
      </c>
      <c r="Z1085" t="s">
        <v>5242</v>
      </c>
      <c r="AA1085" t="s">
        <v>5060</v>
      </c>
      <c r="AB1085">
        <f>YEAR(Sales_Trans_2[[#This Row],[Transaction_Date]])</f>
        <v>2025</v>
      </c>
      <c r="AC1085" t="str">
        <f>TEXT(Sales_Trans_2[[#This Row],[Transaction_Date]],"mmm")</f>
        <v>Apr</v>
      </c>
      <c r="AD1085">
        <f>MONTH(Sales_Trans_2[[#This Row],[Transaction_Date]])</f>
        <v>4</v>
      </c>
      <c r="AE1085" s="19">
        <f>IFERROR(Sales_Trans_2[[#This Row],[Profit]]/Sales_Trans_2[[#This Row],[Sales_Amount]],0)</f>
        <v>0.25322703113135914</v>
      </c>
      <c r="AF1085" s="20" t="str">
        <f>IF(Sales_Trans_2[[#This Row],[Discount_Pct]]=0,"0%",
IF(Sales_Trans_2[[#This Row],[Discount_Pct]]&lt;=5,"1-5%",
IF(Sales_Trans_2[[#This Row],[Discount_Pct]]&lt;=10,"6-10%",
IF(Sales_Trans_2[[#This Row],[Discount_Pct]]&lt;=15,"11-15%","&gt;15%"))))</f>
        <v>0%</v>
      </c>
    </row>
    <row r="1086" spans="1:32" x14ac:dyDescent="0.25">
      <c r="A1086" t="s">
        <v>2584</v>
      </c>
      <c r="B1086" s="10">
        <v>45761</v>
      </c>
      <c r="C1086" t="s">
        <v>1188</v>
      </c>
      <c r="D1086" t="s">
        <v>1668</v>
      </c>
      <c r="E1086" t="s">
        <v>215</v>
      </c>
      <c r="F1086" t="s">
        <v>216</v>
      </c>
      <c r="G1086">
        <v>3</v>
      </c>
      <c r="H1086">
        <v>271.51</v>
      </c>
      <c r="I1086">
        <v>0</v>
      </c>
      <c r="J1086">
        <v>0</v>
      </c>
      <c r="K1086">
        <v>814.53</v>
      </c>
      <c r="L1086">
        <v>558.12</v>
      </c>
      <c r="M1086">
        <v>256.41000000000003</v>
      </c>
      <c r="N1086" t="s">
        <v>68</v>
      </c>
      <c r="O1086" t="s">
        <v>24</v>
      </c>
      <c r="P1086" t="s">
        <v>33</v>
      </c>
      <c r="Q1086">
        <v>0.46388888888888891</v>
      </c>
      <c r="R1086" t="s">
        <v>49</v>
      </c>
      <c r="S1086" t="s">
        <v>4941</v>
      </c>
      <c r="T1086" t="s">
        <v>4930</v>
      </c>
      <c r="U1086">
        <v>242.22</v>
      </c>
      <c r="V1086" t="s">
        <v>5202</v>
      </c>
      <c r="W1086" t="s">
        <v>4958</v>
      </c>
      <c r="X1086" t="s">
        <v>5168</v>
      </c>
      <c r="Y1086" t="s">
        <v>4966</v>
      </c>
      <c r="Z1086" t="s">
        <v>5169</v>
      </c>
      <c r="AA1086" t="s">
        <v>4962</v>
      </c>
      <c r="AB1086">
        <f>YEAR(Sales_Trans_2[[#This Row],[Transaction_Date]])</f>
        <v>2025</v>
      </c>
      <c r="AC1086" t="str">
        <f>TEXT(Sales_Trans_2[[#This Row],[Transaction_Date]],"mmm")</f>
        <v>Apr</v>
      </c>
      <c r="AD1086">
        <f>MONTH(Sales_Trans_2[[#This Row],[Transaction_Date]])</f>
        <v>4</v>
      </c>
      <c r="AE1086" s="19">
        <f>IFERROR(Sales_Trans_2[[#This Row],[Profit]]/Sales_Trans_2[[#This Row],[Sales_Amount]],0)</f>
        <v>0.31479503517365848</v>
      </c>
      <c r="AF1086" s="20" t="str">
        <f>IF(Sales_Trans_2[[#This Row],[Discount_Pct]]=0,"0%",
IF(Sales_Trans_2[[#This Row],[Discount_Pct]]&lt;=5,"1-5%",
IF(Sales_Trans_2[[#This Row],[Discount_Pct]]&lt;=10,"6-10%",
IF(Sales_Trans_2[[#This Row],[Discount_Pct]]&lt;=15,"11-15%","&gt;15%"))))</f>
        <v>0%</v>
      </c>
    </row>
    <row r="1087" spans="1:32" x14ac:dyDescent="0.25">
      <c r="A1087" t="s">
        <v>4124</v>
      </c>
      <c r="B1087" s="10">
        <v>45904</v>
      </c>
      <c r="C1087" t="s">
        <v>246</v>
      </c>
      <c r="D1087" t="s">
        <v>44</v>
      </c>
      <c r="E1087" t="s">
        <v>791</v>
      </c>
      <c r="F1087" t="s">
        <v>1983</v>
      </c>
      <c r="G1087">
        <v>7</v>
      </c>
      <c r="H1087">
        <v>413.36</v>
      </c>
      <c r="I1087">
        <v>0</v>
      </c>
      <c r="J1087">
        <v>0</v>
      </c>
      <c r="K1087">
        <v>2893.52</v>
      </c>
      <c r="L1087">
        <v>1655.78</v>
      </c>
      <c r="M1087">
        <v>1237.74</v>
      </c>
      <c r="N1087" t="s">
        <v>23</v>
      </c>
      <c r="O1087" t="s">
        <v>24</v>
      </c>
      <c r="P1087" t="s">
        <v>33</v>
      </c>
      <c r="Q1087">
        <v>0.91180555555555554</v>
      </c>
      <c r="R1087" t="s">
        <v>49</v>
      </c>
      <c r="S1087" t="s">
        <v>4650</v>
      </c>
      <c r="T1087" t="s">
        <v>4636</v>
      </c>
      <c r="U1087">
        <v>398.25</v>
      </c>
      <c r="V1087" t="s">
        <v>5183</v>
      </c>
      <c r="W1087" t="s">
        <v>4958</v>
      </c>
      <c r="X1087" t="s">
        <v>5931</v>
      </c>
      <c r="Y1087" t="s">
        <v>4970</v>
      </c>
      <c r="Z1087" t="s">
        <v>5587</v>
      </c>
      <c r="AA1087" t="s">
        <v>4992</v>
      </c>
      <c r="AB1087">
        <f>YEAR(Sales_Trans_2[[#This Row],[Transaction_Date]])</f>
        <v>2025</v>
      </c>
      <c r="AC1087" t="str">
        <f>TEXT(Sales_Trans_2[[#This Row],[Transaction_Date]],"mmm")</f>
        <v>Sep</v>
      </c>
      <c r="AD1087">
        <f>MONTH(Sales_Trans_2[[#This Row],[Transaction_Date]])</f>
        <v>9</v>
      </c>
      <c r="AE1087" s="19">
        <f>IFERROR(Sales_Trans_2[[#This Row],[Profit]]/Sales_Trans_2[[#This Row],[Sales_Amount]],0)</f>
        <v>0.42776272498548479</v>
      </c>
      <c r="AF1087" s="20" t="str">
        <f>IF(Sales_Trans_2[[#This Row],[Discount_Pct]]=0,"0%",
IF(Sales_Trans_2[[#This Row],[Discount_Pct]]&lt;=5,"1-5%",
IF(Sales_Trans_2[[#This Row],[Discount_Pct]]&lt;=10,"6-10%",
IF(Sales_Trans_2[[#This Row],[Discount_Pct]]&lt;=15,"11-15%","&gt;15%"))))</f>
        <v>0%</v>
      </c>
    </row>
    <row r="1088" spans="1:32" x14ac:dyDescent="0.25">
      <c r="A1088" t="s">
        <v>3882</v>
      </c>
      <c r="B1088" s="10">
        <v>45781</v>
      </c>
      <c r="C1088" t="s">
        <v>839</v>
      </c>
      <c r="D1088" t="s">
        <v>802</v>
      </c>
      <c r="E1088" t="s">
        <v>460</v>
      </c>
      <c r="F1088" t="s">
        <v>461</v>
      </c>
      <c r="G1088">
        <v>4</v>
      </c>
      <c r="H1088">
        <v>298.68</v>
      </c>
      <c r="I1088">
        <v>0</v>
      </c>
      <c r="J1088">
        <v>0</v>
      </c>
      <c r="K1088">
        <v>1373.93</v>
      </c>
      <c r="L1088">
        <v>1002.76</v>
      </c>
      <c r="M1088">
        <v>371.17</v>
      </c>
      <c r="N1088" t="s">
        <v>68</v>
      </c>
      <c r="O1088" t="s">
        <v>24</v>
      </c>
      <c r="P1088" t="s">
        <v>33</v>
      </c>
      <c r="Q1088">
        <v>0.42152777777777778</v>
      </c>
      <c r="R1088" t="s">
        <v>27</v>
      </c>
      <c r="S1088" t="s">
        <v>4850</v>
      </c>
      <c r="T1088" t="s">
        <v>4847</v>
      </c>
      <c r="U1088">
        <v>298.68</v>
      </c>
      <c r="V1088" t="s">
        <v>5710</v>
      </c>
      <c r="W1088" t="s">
        <v>4968</v>
      </c>
      <c r="X1088" t="s">
        <v>5404</v>
      </c>
      <c r="Y1088" t="s">
        <v>4970</v>
      </c>
      <c r="Z1088" t="s">
        <v>5405</v>
      </c>
      <c r="AA1088" t="s">
        <v>4962</v>
      </c>
      <c r="AB1088">
        <f>YEAR(Sales_Trans_2[[#This Row],[Transaction_Date]])</f>
        <v>2025</v>
      </c>
      <c r="AC1088" t="str">
        <f>TEXT(Sales_Trans_2[[#This Row],[Transaction_Date]],"mmm")</f>
        <v>May</v>
      </c>
      <c r="AD1088">
        <f>MONTH(Sales_Trans_2[[#This Row],[Transaction_Date]])</f>
        <v>5</v>
      </c>
      <c r="AE1088" s="19">
        <f>IFERROR(Sales_Trans_2[[#This Row],[Profit]]/Sales_Trans_2[[#This Row],[Sales_Amount]],0)</f>
        <v>0.27015204559184236</v>
      </c>
      <c r="AF1088" s="20" t="str">
        <f>IF(Sales_Trans_2[[#This Row],[Discount_Pct]]=0,"0%",
IF(Sales_Trans_2[[#This Row],[Discount_Pct]]&lt;=5,"1-5%",
IF(Sales_Trans_2[[#This Row],[Discount_Pct]]&lt;=10,"6-10%",
IF(Sales_Trans_2[[#This Row],[Discount_Pct]]&lt;=15,"11-15%","&gt;15%"))))</f>
        <v>0%</v>
      </c>
    </row>
    <row r="1089" spans="1:32" x14ac:dyDescent="0.25">
      <c r="A1089" t="s">
        <v>2549</v>
      </c>
      <c r="B1089" s="10">
        <v>45661</v>
      </c>
      <c r="C1089" t="s">
        <v>1778</v>
      </c>
      <c r="D1089" t="s">
        <v>365</v>
      </c>
      <c r="E1089" t="s">
        <v>1109</v>
      </c>
      <c r="F1089" t="s">
        <v>239</v>
      </c>
      <c r="G1089">
        <v>4</v>
      </c>
      <c r="H1089">
        <v>459.58</v>
      </c>
      <c r="I1089">
        <v>0</v>
      </c>
      <c r="J1089">
        <v>0</v>
      </c>
      <c r="K1089">
        <v>1838.32</v>
      </c>
      <c r="L1089">
        <v>1547.56</v>
      </c>
      <c r="M1089">
        <v>290.76</v>
      </c>
      <c r="N1089" t="s">
        <v>133</v>
      </c>
      <c r="O1089" t="s">
        <v>24</v>
      </c>
      <c r="P1089" t="s">
        <v>33</v>
      </c>
      <c r="Q1089">
        <v>0.67708333333333337</v>
      </c>
      <c r="R1089" t="s">
        <v>49</v>
      </c>
      <c r="S1089" t="s">
        <v>4680</v>
      </c>
      <c r="T1089" t="s">
        <v>4672</v>
      </c>
      <c r="U1089">
        <v>459.58</v>
      </c>
      <c r="V1089" t="s">
        <v>5790</v>
      </c>
      <c r="W1089" t="s">
        <v>4968</v>
      </c>
      <c r="X1089" t="s">
        <v>5015</v>
      </c>
      <c r="Y1089" t="s">
        <v>4966</v>
      </c>
      <c r="Z1089" t="s">
        <v>5105</v>
      </c>
      <c r="AA1089" t="s">
        <v>4962</v>
      </c>
      <c r="AB1089">
        <f>YEAR(Sales_Trans_2[[#This Row],[Transaction_Date]])</f>
        <v>2025</v>
      </c>
      <c r="AC1089" t="str">
        <f>TEXT(Sales_Trans_2[[#This Row],[Transaction_Date]],"mmm")</f>
        <v>Jan</v>
      </c>
      <c r="AD1089">
        <f>MONTH(Sales_Trans_2[[#This Row],[Transaction_Date]])</f>
        <v>1</v>
      </c>
      <c r="AE1089" s="19">
        <f>IFERROR(Sales_Trans_2[[#This Row],[Profit]]/Sales_Trans_2[[#This Row],[Sales_Amount]],0)</f>
        <v>0.1581661517037295</v>
      </c>
      <c r="AF1089" s="20" t="str">
        <f>IF(Sales_Trans_2[[#This Row],[Discount_Pct]]=0,"0%",
IF(Sales_Trans_2[[#This Row],[Discount_Pct]]&lt;=5,"1-5%",
IF(Sales_Trans_2[[#This Row],[Discount_Pct]]&lt;=10,"6-10%",
IF(Sales_Trans_2[[#This Row],[Discount_Pct]]&lt;=15,"11-15%","&gt;15%"))))</f>
        <v>0%</v>
      </c>
    </row>
    <row r="1090" spans="1:32" x14ac:dyDescent="0.25">
      <c r="A1090" t="s">
        <v>3631</v>
      </c>
      <c r="B1090" s="10">
        <v>45725</v>
      </c>
      <c r="C1090" t="s">
        <v>2128</v>
      </c>
      <c r="D1090" t="s">
        <v>499</v>
      </c>
      <c r="E1090" t="s">
        <v>887</v>
      </c>
      <c r="F1090" t="s">
        <v>2847</v>
      </c>
      <c r="G1090">
        <v>5</v>
      </c>
      <c r="H1090">
        <v>433.04</v>
      </c>
      <c r="I1090">
        <v>0</v>
      </c>
      <c r="J1090">
        <v>0</v>
      </c>
      <c r="K1090">
        <v>2165.1999999999998</v>
      </c>
      <c r="L1090">
        <v>1737.35</v>
      </c>
      <c r="M1090">
        <v>427.85</v>
      </c>
      <c r="N1090" t="s">
        <v>47</v>
      </c>
      <c r="O1090" t="s">
        <v>345</v>
      </c>
      <c r="P1090" t="s">
        <v>33</v>
      </c>
      <c r="Q1090">
        <v>0.61875000000000002</v>
      </c>
      <c r="R1090" t="s">
        <v>49</v>
      </c>
      <c r="S1090" t="s">
        <v>4816</v>
      </c>
      <c r="T1090" t="s">
        <v>4847</v>
      </c>
      <c r="U1090">
        <v>401.06</v>
      </c>
      <c r="V1090" t="s">
        <v>5665</v>
      </c>
      <c r="W1090" t="s">
        <v>4958</v>
      </c>
      <c r="X1090" t="s">
        <v>5852</v>
      </c>
      <c r="Y1090" t="s">
        <v>4977</v>
      </c>
      <c r="Z1090" t="s">
        <v>5844</v>
      </c>
      <c r="AA1090" t="s">
        <v>4992</v>
      </c>
      <c r="AB1090">
        <f>YEAR(Sales_Trans_2[[#This Row],[Transaction_Date]])</f>
        <v>2025</v>
      </c>
      <c r="AC1090" t="str">
        <f>TEXT(Sales_Trans_2[[#This Row],[Transaction_Date]],"mmm")</f>
        <v>Mar</v>
      </c>
      <c r="AD1090">
        <f>MONTH(Sales_Trans_2[[#This Row],[Transaction_Date]])</f>
        <v>3</v>
      </c>
      <c r="AE1090" s="19">
        <f>IFERROR(Sales_Trans_2[[#This Row],[Profit]]/Sales_Trans_2[[#This Row],[Sales_Amount]],0)</f>
        <v>0.19760299279512289</v>
      </c>
      <c r="AF1090" s="20" t="str">
        <f>IF(Sales_Trans_2[[#This Row],[Discount_Pct]]=0,"0%",
IF(Sales_Trans_2[[#This Row],[Discount_Pct]]&lt;=5,"1-5%",
IF(Sales_Trans_2[[#This Row],[Discount_Pct]]&lt;=10,"6-10%",
IF(Sales_Trans_2[[#This Row],[Discount_Pct]]&lt;=15,"11-15%","&gt;15%"))))</f>
        <v>0%</v>
      </c>
    </row>
    <row r="1091" spans="1:32" x14ac:dyDescent="0.25">
      <c r="A1091" t="s">
        <v>2725</v>
      </c>
      <c r="B1091" s="10">
        <v>45846</v>
      </c>
      <c r="C1091" t="s">
        <v>2726</v>
      </c>
      <c r="D1091" t="s">
        <v>812</v>
      </c>
      <c r="E1091" t="s">
        <v>584</v>
      </c>
      <c r="F1091" t="s">
        <v>2318</v>
      </c>
      <c r="G1091">
        <v>3</v>
      </c>
      <c r="H1091">
        <v>530.16</v>
      </c>
      <c r="I1091">
        <v>0</v>
      </c>
      <c r="J1091">
        <v>0</v>
      </c>
      <c r="K1091">
        <v>1590.48</v>
      </c>
      <c r="L1091">
        <v>1137.57</v>
      </c>
      <c r="M1091">
        <v>452.91</v>
      </c>
      <c r="N1091" t="s">
        <v>23</v>
      </c>
      <c r="O1091" t="s">
        <v>345</v>
      </c>
      <c r="P1091" t="s">
        <v>33</v>
      </c>
      <c r="Q1091">
        <v>0.76458333333333328</v>
      </c>
      <c r="R1091" t="s">
        <v>49</v>
      </c>
      <c r="S1091" t="s">
        <v>4770</v>
      </c>
      <c r="T1091" t="s">
        <v>4752</v>
      </c>
      <c r="U1091">
        <v>530.16</v>
      </c>
      <c r="V1091" t="s">
        <v>5997</v>
      </c>
      <c r="W1091" t="s">
        <v>4964</v>
      </c>
      <c r="X1091" t="s">
        <v>5225</v>
      </c>
      <c r="Y1091" t="s">
        <v>5011</v>
      </c>
      <c r="Z1091" t="s">
        <v>5226</v>
      </c>
      <c r="AA1091" t="s">
        <v>5060</v>
      </c>
      <c r="AB1091">
        <f>YEAR(Sales_Trans_2[[#This Row],[Transaction_Date]])</f>
        <v>2025</v>
      </c>
      <c r="AC1091" t="str">
        <f>TEXT(Sales_Trans_2[[#This Row],[Transaction_Date]],"mmm")</f>
        <v>Jul</v>
      </c>
      <c r="AD1091">
        <f>MONTH(Sales_Trans_2[[#This Row],[Transaction_Date]])</f>
        <v>7</v>
      </c>
      <c r="AE1091" s="19">
        <f>IFERROR(Sales_Trans_2[[#This Row],[Profit]]/Sales_Trans_2[[#This Row],[Sales_Amount]],0)</f>
        <v>0.28476309038780745</v>
      </c>
      <c r="AF1091" s="20" t="str">
        <f>IF(Sales_Trans_2[[#This Row],[Discount_Pct]]=0,"0%",
IF(Sales_Trans_2[[#This Row],[Discount_Pct]]&lt;=5,"1-5%",
IF(Sales_Trans_2[[#This Row],[Discount_Pct]]&lt;=10,"6-10%",
IF(Sales_Trans_2[[#This Row],[Discount_Pct]]&lt;=15,"11-15%","&gt;15%"))))</f>
        <v>0%</v>
      </c>
    </row>
    <row r="1092" spans="1:32" x14ac:dyDescent="0.25">
      <c r="A1092" t="s">
        <v>1519</v>
      </c>
      <c r="B1092" s="10">
        <v>45694</v>
      </c>
      <c r="C1092" t="s">
        <v>1520</v>
      </c>
      <c r="D1092" t="s">
        <v>661</v>
      </c>
      <c r="E1092" t="s">
        <v>675</v>
      </c>
      <c r="F1092" t="s">
        <v>1394</v>
      </c>
      <c r="G1092">
        <v>1</v>
      </c>
      <c r="H1092">
        <v>224.28</v>
      </c>
      <c r="I1092">
        <v>0</v>
      </c>
      <c r="J1092">
        <v>0</v>
      </c>
      <c r="K1092">
        <v>224.28</v>
      </c>
      <c r="L1092">
        <v>192.39</v>
      </c>
      <c r="M1092">
        <v>31.89</v>
      </c>
      <c r="N1092" t="s">
        <v>68</v>
      </c>
      <c r="O1092" t="s">
        <v>345</v>
      </c>
      <c r="P1092" t="s">
        <v>33</v>
      </c>
      <c r="Q1092">
        <v>0.88194444444444442</v>
      </c>
      <c r="R1092" t="s">
        <v>49</v>
      </c>
      <c r="S1092" t="s">
        <v>4845</v>
      </c>
      <c r="T1092" t="s">
        <v>4828</v>
      </c>
      <c r="U1092">
        <v>224.28</v>
      </c>
      <c r="V1092" t="s">
        <v>5677</v>
      </c>
      <c r="W1092" t="s">
        <v>4968</v>
      </c>
      <c r="X1092" t="s">
        <v>5799</v>
      </c>
      <c r="Y1092" t="s">
        <v>4966</v>
      </c>
      <c r="Z1092" t="s">
        <v>5486</v>
      </c>
      <c r="AA1092" t="s">
        <v>4992</v>
      </c>
      <c r="AB1092">
        <f>YEAR(Sales_Trans_2[[#This Row],[Transaction_Date]])</f>
        <v>2025</v>
      </c>
      <c r="AC1092" t="str">
        <f>TEXT(Sales_Trans_2[[#This Row],[Transaction_Date]],"mmm")</f>
        <v>Feb</v>
      </c>
      <c r="AD1092">
        <f>MONTH(Sales_Trans_2[[#This Row],[Transaction_Date]])</f>
        <v>2</v>
      </c>
      <c r="AE1092" s="19">
        <f>IFERROR(Sales_Trans_2[[#This Row],[Profit]]/Sales_Trans_2[[#This Row],[Sales_Amount]],0)</f>
        <v>0.14218833600856073</v>
      </c>
      <c r="AF1092" s="20" t="str">
        <f>IF(Sales_Trans_2[[#This Row],[Discount_Pct]]=0,"0%",
IF(Sales_Trans_2[[#This Row],[Discount_Pct]]&lt;=5,"1-5%",
IF(Sales_Trans_2[[#This Row],[Discount_Pct]]&lt;=10,"6-10%",
IF(Sales_Trans_2[[#This Row],[Discount_Pct]]&lt;=15,"11-15%","&gt;15%"))))</f>
        <v>0%</v>
      </c>
    </row>
    <row r="1093" spans="1:32" x14ac:dyDescent="0.25">
      <c r="A1093" t="s">
        <v>1121</v>
      </c>
      <c r="B1093" s="10">
        <v>45767</v>
      </c>
      <c r="C1093" t="s">
        <v>444</v>
      </c>
      <c r="D1093" t="s">
        <v>493</v>
      </c>
      <c r="E1093" t="s">
        <v>1066</v>
      </c>
      <c r="F1093" t="s">
        <v>471</v>
      </c>
      <c r="G1093">
        <v>8</v>
      </c>
      <c r="H1093">
        <v>238.51</v>
      </c>
      <c r="I1093">
        <v>0</v>
      </c>
      <c r="J1093">
        <v>0</v>
      </c>
      <c r="K1093">
        <v>2194.29</v>
      </c>
      <c r="L1093">
        <v>1529.6</v>
      </c>
      <c r="M1093">
        <v>664.69</v>
      </c>
      <c r="N1093" t="s">
        <v>133</v>
      </c>
      <c r="O1093" t="s">
        <v>345</v>
      </c>
      <c r="P1093" t="s">
        <v>33</v>
      </c>
      <c r="Q1093">
        <v>0.80138888888888893</v>
      </c>
      <c r="R1093" t="s">
        <v>27</v>
      </c>
      <c r="S1093" t="s">
        <v>4688</v>
      </c>
      <c r="T1093" t="s">
        <v>4672</v>
      </c>
      <c r="U1093">
        <v>232.58</v>
      </c>
      <c r="V1093" t="s">
        <v>5047</v>
      </c>
      <c r="W1093" t="s">
        <v>4958</v>
      </c>
      <c r="X1093" t="s">
        <v>5376</v>
      </c>
      <c r="Y1093" t="s">
        <v>4970</v>
      </c>
      <c r="Z1093" t="s">
        <v>5120</v>
      </c>
      <c r="AA1093" t="s">
        <v>4962</v>
      </c>
      <c r="AB1093">
        <f>YEAR(Sales_Trans_2[[#This Row],[Transaction_Date]])</f>
        <v>2025</v>
      </c>
      <c r="AC1093" t="str">
        <f>TEXT(Sales_Trans_2[[#This Row],[Transaction_Date]],"mmm")</f>
        <v>Apr</v>
      </c>
      <c r="AD1093">
        <f>MONTH(Sales_Trans_2[[#This Row],[Transaction_Date]])</f>
        <v>4</v>
      </c>
      <c r="AE1093" s="19">
        <f>IFERROR(Sales_Trans_2[[#This Row],[Profit]]/Sales_Trans_2[[#This Row],[Sales_Amount]],0)</f>
        <v>0.30291802815489294</v>
      </c>
      <c r="AF1093" s="20" t="str">
        <f>IF(Sales_Trans_2[[#This Row],[Discount_Pct]]=0,"0%",
IF(Sales_Trans_2[[#This Row],[Discount_Pct]]&lt;=5,"1-5%",
IF(Sales_Trans_2[[#This Row],[Discount_Pct]]&lt;=10,"6-10%",
IF(Sales_Trans_2[[#This Row],[Discount_Pct]]&lt;=15,"11-15%","&gt;15%"))))</f>
        <v>0%</v>
      </c>
    </row>
    <row r="1094" spans="1:32" x14ac:dyDescent="0.25">
      <c r="A1094" t="s">
        <v>3237</v>
      </c>
      <c r="B1094" s="10">
        <v>46009</v>
      </c>
      <c r="C1094" t="s">
        <v>1466</v>
      </c>
      <c r="D1094" t="s">
        <v>59</v>
      </c>
      <c r="E1094" t="s">
        <v>709</v>
      </c>
      <c r="F1094" t="s">
        <v>710</v>
      </c>
      <c r="G1094">
        <v>4</v>
      </c>
      <c r="H1094">
        <v>342.46</v>
      </c>
      <c r="I1094">
        <v>10</v>
      </c>
      <c r="J1094">
        <v>136.97999999999999</v>
      </c>
      <c r="K1094">
        <v>1232.8599999999999</v>
      </c>
      <c r="L1094">
        <v>1087.1199999999999</v>
      </c>
      <c r="M1094">
        <v>145.74</v>
      </c>
      <c r="N1094" t="s">
        <v>68</v>
      </c>
      <c r="O1094" t="s">
        <v>24</v>
      </c>
      <c r="P1094" t="s">
        <v>33</v>
      </c>
      <c r="Q1094">
        <v>0.51666666666666672</v>
      </c>
      <c r="R1094" t="s">
        <v>49</v>
      </c>
      <c r="S1094" t="s">
        <v>4721</v>
      </c>
      <c r="T1094" t="s">
        <v>4703</v>
      </c>
      <c r="U1094">
        <v>342.46</v>
      </c>
      <c r="V1094" t="s">
        <v>5315</v>
      </c>
      <c r="W1094" t="s">
        <v>4968</v>
      </c>
      <c r="X1094" t="s">
        <v>5313</v>
      </c>
      <c r="Y1094" t="s">
        <v>4960</v>
      </c>
      <c r="Z1094" t="s">
        <v>5314</v>
      </c>
      <c r="AA1094" t="s">
        <v>5060</v>
      </c>
      <c r="AB1094">
        <f>YEAR(Sales_Trans_2[[#This Row],[Transaction_Date]])</f>
        <v>2025</v>
      </c>
      <c r="AC1094" t="str">
        <f>TEXT(Sales_Trans_2[[#This Row],[Transaction_Date]],"mmm")</f>
        <v>Dec</v>
      </c>
      <c r="AD1094">
        <f>MONTH(Sales_Trans_2[[#This Row],[Transaction_Date]])</f>
        <v>12</v>
      </c>
      <c r="AE1094" s="19">
        <f>IFERROR(Sales_Trans_2[[#This Row],[Profit]]/Sales_Trans_2[[#This Row],[Sales_Amount]],0)</f>
        <v>0.11821293577535164</v>
      </c>
      <c r="AF1094" s="20" t="str">
        <f>IF(Sales_Trans_2[[#This Row],[Discount_Pct]]=0,"0%",
IF(Sales_Trans_2[[#This Row],[Discount_Pct]]&lt;=5,"1-5%",
IF(Sales_Trans_2[[#This Row],[Discount_Pct]]&lt;=10,"6-10%",
IF(Sales_Trans_2[[#This Row],[Discount_Pct]]&lt;=15,"11-15%","&gt;15%"))))</f>
        <v>6-10%</v>
      </c>
    </row>
    <row r="1095" spans="1:32" x14ac:dyDescent="0.25">
      <c r="A1095" t="s">
        <v>1127</v>
      </c>
      <c r="B1095" s="10">
        <v>46006</v>
      </c>
      <c r="C1095" t="s">
        <v>1128</v>
      </c>
      <c r="D1095" t="s">
        <v>30</v>
      </c>
      <c r="E1095" t="s">
        <v>728</v>
      </c>
      <c r="F1095" t="s">
        <v>729</v>
      </c>
      <c r="G1095">
        <v>4</v>
      </c>
      <c r="H1095">
        <v>494.93</v>
      </c>
      <c r="I1095">
        <v>10</v>
      </c>
      <c r="J1095">
        <v>197.97</v>
      </c>
      <c r="K1095">
        <v>1781.75</v>
      </c>
      <c r="L1095">
        <v>1520.32</v>
      </c>
      <c r="M1095">
        <v>261.43</v>
      </c>
      <c r="N1095" t="s">
        <v>133</v>
      </c>
      <c r="O1095" t="s">
        <v>24</v>
      </c>
      <c r="P1095" t="s">
        <v>33</v>
      </c>
      <c r="Q1095">
        <v>0.6875</v>
      </c>
      <c r="R1095" t="s">
        <v>49</v>
      </c>
      <c r="S1095" t="s">
        <v>4691</v>
      </c>
      <c r="T1095" t="s">
        <v>4672</v>
      </c>
      <c r="U1095">
        <v>448.94</v>
      </c>
      <c r="V1095" t="s">
        <v>5128</v>
      </c>
      <c r="W1095" t="s">
        <v>4958</v>
      </c>
      <c r="X1095" t="s">
        <v>5381</v>
      </c>
      <c r="Y1095" t="s">
        <v>5018</v>
      </c>
      <c r="Z1095" t="s">
        <v>5236</v>
      </c>
      <c r="AA1095" t="s">
        <v>5060</v>
      </c>
      <c r="AB1095">
        <f>YEAR(Sales_Trans_2[[#This Row],[Transaction_Date]])</f>
        <v>2025</v>
      </c>
      <c r="AC1095" t="str">
        <f>TEXT(Sales_Trans_2[[#This Row],[Transaction_Date]],"mmm")</f>
        <v>Dec</v>
      </c>
      <c r="AD1095">
        <f>MONTH(Sales_Trans_2[[#This Row],[Transaction_Date]])</f>
        <v>12</v>
      </c>
      <c r="AE1095" s="19">
        <f>IFERROR(Sales_Trans_2[[#This Row],[Profit]]/Sales_Trans_2[[#This Row],[Sales_Amount]],0)</f>
        <v>0.14672653290304477</v>
      </c>
      <c r="AF1095" s="20" t="str">
        <f>IF(Sales_Trans_2[[#This Row],[Discount_Pct]]=0,"0%",
IF(Sales_Trans_2[[#This Row],[Discount_Pct]]&lt;=5,"1-5%",
IF(Sales_Trans_2[[#This Row],[Discount_Pct]]&lt;=10,"6-10%",
IF(Sales_Trans_2[[#This Row],[Discount_Pct]]&lt;=15,"11-15%","&gt;15%"))))</f>
        <v>6-10%</v>
      </c>
    </row>
    <row r="1096" spans="1:32" x14ac:dyDescent="0.25">
      <c r="A1096" t="s">
        <v>2834</v>
      </c>
      <c r="B1096" s="10">
        <v>46104</v>
      </c>
      <c r="C1096" t="s">
        <v>1496</v>
      </c>
      <c r="D1096" t="s">
        <v>231</v>
      </c>
      <c r="E1096" t="s">
        <v>1431</v>
      </c>
      <c r="F1096" t="s">
        <v>1436</v>
      </c>
      <c r="G1096">
        <v>4</v>
      </c>
      <c r="H1096">
        <v>472.65</v>
      </c>
      <c r="I1096">
        <v>10</v>
      </c>
      <c r="J1096">
        <v>189.06</v>
      </c>
      <c r="K1096">
        <v>1701.54</v>
      </c>
      <c r="L1096">
        <v>1235.76</v>
      </c>
      <c r="M1096">
        <v>465.78</v>
      </c>
      <c r="N1096" t="s">
        <v>23</v>
      </c>
      <c r="O1096" t="s">
        <v>24</v>
      </c>
      <c r="P1096" t="s">
        <v>33</v>
      </c>
      <c r="Q1096">
        <v>0.37708333333333333</v>
      </c>
      <c r="R1096" t="s">
        <v>49</v>
      </c>
      <c r="S1096" t="s">
        <v>4756</v>
      </c>
      <c r="T1096" t="s">
        <v>4752</v>
      </c>
      <c r="U1096">
        <v>418.79</v>
      </c>
      <c r="V1096" t="s">
        <v>5123</v>
      </c>
      <c r="W1096" t="s">
        <v>4958</v>
      </c>
      <c r="X1096" t="s">
        <v>5385</v>
      </c>
      <c r="Y1096" t="s">
        <v>4960</v>
      </c>
      <c r="Z1096" t="s">
        <v>5386</v>
      </c>
      <c r="AA1096" t="s">
        <v>5060</v>
      </c>
      <c r="AB1096">
        <f>YEAR(Sales_Trans_2[[#This Row],[Transaction_Date]])</f>
        <v>2026</v>
      </c>
      <c r="AC1096" t="str">
        <f>TEXT(Sales_Trans_2[[#This Row],[Transaction_Date]],"mmm")</f>
        <v>Mar</v>
      </c>
      <c r="AD1096">
        <f>MONTH(Sales_Trans_2[[#This Row],[Transaction_Date]])</f>
        <v>3</v>
      </c>
      <c r="AE1096" s="19">
        <f>IFERROR(Sales_Trans_2[[#This Row],[Profit]]/Sales_Trans_2[[#This Row],[Sales_Amount]],0)</f>
        <v>0.2737402588243591</v>
      </c>
      <c r="AF1096" s="20" t="str">
        <f>IF(Sales_Trans_2[[#This Row],[Discount_Pct]]=0,"0%",
IF(Sales_Trans_2[[#This Row],[Discount_Pct]]&lt;=5,"1-5%",
IF(Sales_Trans_2[[#This Row],[Discount_Pct]]&lt;=10,"6-10%",
IF(Sales_Trans_2[[#This Row],[Discount_Pct]]&lt;=15,"11-15%","&gt;15%"))))</f>
        <v>6-10%</v>
      </c>
    </row>
    <row r="1097" spans="1:32" x14ac:dyDescent="0.25">
      <c r="A1097" t="s">
        <v>3524</v>
      </c>
      <c r="B1097" s="10">
        <v>46235</v>
      </c>
      <c r="C1097" t="s">
        <v>3525</v>
      </c>
      <c r="D1097" t="s">
        <v>365</v>
      </c>
      <c r="E1097" t="s">
        <v>45</v>
      </c>
      <c r="F1097" t="s">
        <v>46</v>
      </c>
      <c r="G1097">
        <v>1</v>
      </c>
      <c r="H1097">
        <v>459.58</v>
      </c>
      <c r="I1097">
        <v>20</v>
      </c>
      <c r="J1097">
        <v>91.92</v>
      </c>
      <c r="K1097">
        <v>367.66</v>
      </c>
      <c r="L1097">
        <v>386.89</v>
      </c>
      <c r="M1097">
        <v>-19.23</v>
      </c>
      <c r="N1097" t="s">
        <v>40</v>
      </c>
      <c r="O1097" t="s">
        <v>24</v>
      </c>
      <c r="P1097" t="s">
        <v>33</v>
      </c>
      <c r="Q1097">
        <v>0.58472222222222225</v>
      </c>
      <c r="R1097" t="s">
        <v>49</v>
      </c>
      <c r="S1097" t="s">
        <v>4680</v>
      </c>
      <c r="T1097" t="s">
        <v>4672</v>
      </c>
      <c r="U1097">
        <v>459.58</v>
      </c>
      <c r="V1097" t="s">
        <v>5082</v>
      </c>
      <c r="W1097" t="s">
        <v>4964</v>
      </c>
      <c r="X1097" t="s">
        <v>5422</v>
      </c>
      <c r="Y1097" t="s">
        <v>5011</v>
      </c>
      <c r="Z1097" t="s">
        <v>5423</v>
      </c>
      <c r="AA1097" t="s">
        <v>5060</v>
      </c>
      <c r="AB1097">
        <f>YEAR(Sales_Trans_2[[#This Row],[Transaction_Date]])</f>
        <v>2026</v>
      </c>
      <c r="AC1097" t="str">
        <f>TEXT(Sales_Trans_2[[#This Row],[Transaction_Date]],"mmm")</f>
        <v>Aug</v>
      </c>
      <c r="AD1097">
        <f>MONTH(Sales_Trans_2[[#This Row],[Transaction_Date]])</f>
        <v>8</v>
      </c>
      <c r="AE1097" s="19">
        <f>IFERROR(Sales_Trans_2[[#This Row],[Profit]]/Sales_Trans_2[[#This Row],[Sales_Amount]],0)</f>
        <v>-5.2303758907686446E-2</v>
      </c>
      <c r="AF1097" s="20" t="str">
        <f>IF(Sales_Trans_2[[#This Row],[Discount_Pct]]=0,"0%",
IF(Sales_Trans_2[[#This Row],[Discount_Pct]]&lt;=5,"1-5%",
IF(Sales_Trans_2[[#This Row],[Discount_Pct]]&lt;=10,"6-10%",
IF(Sales_Trans_2[[#This Row],[Discount_Pct]]&lt;=15,"11-15%","&gt;15%"))))</f>
        <v>&gt;15%</v>
      </c>
    </row>
    <row r="1098" spans="1:32" x14ac:dyDescent="0.25">
      <c r="A1098" t="s">
        <v>512</v>
      </c>
      <c r="B1098" s="10">
        <v>46102</v>
      </c>
      <c r="C1098" t="s">
        <v>513</v>
      </c>
      <c r="D1098" t="s">
        <v>349</v>
      </c>
      <c r="E1098" t="s">
        <v>514</v>
      </c>
      <c r="F1098" t="s">
        <v>515</v>
      </c>
      <c r="G1098">
        <v>3</v>
      </c>
      <c r="H1098">
        <v>446.17</v>
      </c>
      <c r="I1098">
        <v>15</v>
      </c>
      <c r="J1098">
        <v>200.78</v>
      </c>
      <c r="K1098">
        <v>1308.3900000000001</v>
      </c>
      <c r="L1098">
        <v>976.83</v>
      </c>
      <c r="M1098">
        <v>331.56</v>
      </c>
      <c r="N1098" t="s">
        <v>4971</v>
      </c>
      <c r="O1098" t="s">
        <v>24</v>
      </c>
      <c r="P1098" t="s">
        <v>33</v>
      </c>
      <c r="Q1098">
        <v>0.84444444444444444</v>
      </c>
      <c r="R1098" t="s">
        <v>27</v>
      </c>
      <c r="S1098" t="s">
        <v>4789</v>
      </c>
      <c r="T1098" t="s">
        <v>4776</v>
      </c>
      <c r="U1098">
        <v>298.81</v>
      </c>
      <c r="V1098" t="s">
        <v>5500</v>
      </c>
      <c r="W1098" t="s">
        <v>4968</v>
      </c>
      <c r="X1098" t="s">
        <v>5501</v>
      </c>
      <c r="Y1098" t="s">
        <v>5011</v>
      </c>
      <c r="Z1098" t="s">
        <v>5265</v>
      </c>
      <c r="AA1098" t="s">
        <v>4992</v>
      </c>
      <c r="AB1098">
        <f>YEAR(Sales_Trans_2[[#This Row],[Transaction_Date]])</f>
        <v>2026</v>
      </c>
      <c r="AC1098" t="str">
        <f>TEXT(Sales_Trans_2[[#This Row],[Transaction_Date]],"mmm")</f>
        <v>Mar</v>
      </c>
      <c r="AD1098">
        <f>MONTH(Sales_Trans_2[[#This Row],[Transaction_Date]])</f>
        <v>3</v>
      </c>
      <c r="AE1098" s="19">
        <f>IFERROR(Sales_Trans_2[[#This Row],[Profit]]/Sales_Trans_2[[#This Row],[Sales_Amount]],0)</f>
        <v>0.25341068030174485</v>
      </c>
      <c r="AF1098" s="20" t="str">
        <f>IF(Sales_Trans_2[[#This Row],[Discount_Pct]]=0,"0%",
IF(Sales_Trans_2[[#This Row],[Discount_Pct]]&lt;=5,"1-5%",
IF(Sales_Trans_2[[#This Row],[Discount_Pct]]&lt;=10,"6-10%",
IF(Sales_Trans_2[[#This Row],[Discount_Pct]]&lt;=15,"11-15%","&gt;15%"))))</f>
        <v>11-15%</v>
      </c>
    </row>
    <row r="1099" spans="1:32" x14ac:dyDescent="0.25">
      <c r="A1099" t="s">
        <v>2888</v>
      </c>
      <c r="B1099" s="10">
        <v>45973</v>
      </c>
      <c r="C1099" t="s">
        <v>2889</v>
      </c>
      <c r="D1099" t="s">
        <v>1382</v>
      </c>
      <c r="E1099" t="s">
        <v>1905</v>
      </c>
      <c r="F1099" t="s">
        <v>510</v>
      </c>
      <c r="G1099">
        <v>3</v>
      </c>
      <c r="H1099">
        <v>317.99</v>
      </c>
      <c r="I1099">
        <v>5</v>
      </c>
      <c r="J1099">
        <v>47.7</v>
      </c>
      <c r="K1099">
        <v>906.27</v>
      </c>
      <c r="L1099">
        <v>705.15</v>
      </c>
      <c r="M1099">
        <v>201.12</v>
      </c>
      <c r="N1099" t="s">
        <v>133</v>
      </c>
      <c r="O1099" t="s">
        <v>24</v>
      </c>
      <c r="P1099" t="s">
        <v>33</v>
      </c>
      <c r="Q1099">
        <v>0.5625</v>
      </c>
      <c r="R1099" t="s">
        <v>49</v>
      </c>
      <c r="S1099" t="s">
        <v>4774</v>
      </c>
      <c r="T1099" t="s">
        <v>4752</v>
      </c>
      <c r="U1099">
        <v>317.99</v>
      </c>
      <c r="V1099" t="s">
        <v>5502</v>
      </c>
      <c r="W1099" t="s">
        <v>4968</v>
      </c>
      <c r="X1099" t="s">
        <v>5189</v>
      </c>
      <c r="Y1099" t="s">
        <v>4960</v>
      </c>
      <c r="Z1099" t="s">
        <v>5249</v>
      </c>
      <c r="AA1099" t="s">
        <v>5060</v>
      </c>
      <c r="AB1099">
        <f>YEAR(Sales_Trans_2[[#This Row],[Transaction_Date]])</f>
        <v>2025</v>
      </c>
      <c r="AC1099" t="str">
        <f>TEXT(Sales_Trans_2[[#This Row],[Transaction_Date]],"mmm")</f>
        <v>Nov</v>
      </c>
      <c r="AD1099">
        <f>MONTH(Sales_Trans_2[[#This Row],[Transaction_Date]])</f>
        <v>11</v>
      </c>
      <c r="AE1099" s="19">
        <f>IFERROR(Sales_Trans_2[[#This Row],[Profit]]/Sales_Trans_2[[#This Row],[Sales_Amount]],0)</f>
        <v>0.22192061968287596</v>
      </c>
      <c r="AF1099" s="20" t="str">
        <f>IF(Sales_Trans_2[[#This Row],[Discount_Pct]]=0,"0%",
IF(Sales_Trans_2[[#This Row],[Discount_Pct]]&lt;=5,"1-5%",
IF(Sales_Trans_2[[#This Row],[Discount_Pct]]&lt;=10,"6-10%",
IF(Sales_Trans_2[[#This Row],[Discount_Pct]]&lt;=15,"11-15%","&gt;15%"))))</f>
        <v>1-5%</v>
      </c>
    </row>
    <row r="1100" spans="1:32" x14ac:dyDescent="0.25">
      <c r="A1100" t="s">
        <v>4163</v>
      </c>
      <c r="B1100" s="10">
        <v>46004</v>
      </c>
      <c r="C1100" t="s">
        <v>3423</v>
      </c>
      <c r="D1100" t="s">
        <v>1490</v>
      </c>
      <c r="E1100" t="s">
        <v>847</v>
      </c>
      <c r="F1100" t="s">
        <v>1691</v>
      </c>
      <c r="G1100">
        <v>2</v>
      </c>
      <c r="H1100">
        <v>102.51</v>
      </c>
      <c r="I1100">
        <v>10</v>
      </c>
      <c r="J1100">
        <v>20.5</v>
      </c>
      <c r="K1100">
        <v>212.2</v>
      </c>
      <c r="L1100">
        <v>177.44</v>
      </c>
      <c r="M1100">
        <v>34.76</v>
      </c>
      <c r="N1100" t="s">
        <v>40</v>
      </c>
      <c r="O1100" t="s">
        <v>24</v>
      </c>
      <c r="P1100" t="s">
        <v>33</v>
      </c>
      <c r="Q1100">
        <v>0.58333333333333337</v>
      </c>
      <c r="R1100" t="s">
        <v>27</v>
      </c>
      <c r="S1100" t="s">
        <v>4899</v>
      </c>
      <c r="T1100" t="s">
        <v>4887</v>
      </c>
      <c r="U1100">
        <v>102.51</v>
      </c>
      <c r="V1100" t="s">
        <v>5518</v>
      </c>
      <c r="W1100" t="s">
        <v>4968</v>
      </c>
      <c r="X1100" t="s">
        <v>5110</v>
      </c>
      <c r="Y1100" t="s">
        <v>4966</v>
      </c>
      <c r="Z1100" t="s">
        <v>5108</v>
      </c>
      <c r="AA1100" t="s">
        <v>5060</v>
      </c>
      <c r="AB1100">
        <f>YEAR(Sales_Trans_2[[#This Row],[Transaction_Date]])</f>
        <v>2025</v>
      </c>
      <c r="AC1100" t="str">
        <f>TEXT(Sales_Trans_2[[#This Row],[Transaction_Date]],"mmm")</f>
        <v>Dec</v>
      </c>
      <c r="AD1100">
        <f>MONTH(Sales_Trans_2[[#This Row],[Transaction_Date]])</f>
        <v>12</v>
      </c>
      <c r="AE1100" s="19">
        <f>IFERROR(Sales_Trans_2[[#This Row],[Profit]]/Sales_Trans_2[[#This Row],[Sales_Amount]],0)</f>
        <v>0.16380772855796419</v>
      </c>
      <c r="AF1100" s="20" t="str">
        <f>IF(Sales_Trans_2[[#This Row],[Discount_Pct]]=0,"0%",
IF(Sales_Trans_2[[#This Row],[Discount_Pct]]&lt;=5,"1-5%",
IF(Sales_Trans_2[[#This Row],[Discount_Pct]]&lt;=10,"6-10%",
IF(Sales_Trans_2[[#This Row],[Discount_Pct]]&lt;=15,"11-15%","&gt;15%"))))</f>
        <v>6-10%</v>
      </c>
    </row>
    <row r="1101" spans="1:32" x14ac:dyDescent="0.25">
      <c r="A1101" t="s">
        <v>763</v>
      </c>
      <c r="B1101" s="10">
        <v>46012</v>
      </c>
      <c r="C1101" t="s">
        <v>764</v>
      </c>
      <c r="D1101" t="s">
        <v>765</v>
      </c>
      <c r="E1101" t="s">
        <v>131</v>
      </c>
      <c r="F1101" t="s">
        <v>766</v>
      </c>
      <c r="G1101">
        <v>3</v>
      </c>
      <c r="H1101">
        <v>388.84</v>
      </c>
      <c r="I1101">
        <v>10</v>
      </c>
      <c r="J1101">
        <v>116.65</v>
      </c>
      <c r="K1101">
        <v>1207.3499999999999</v>
      </c>
      <c r="L1101">
        <v>791.55</v>
      </c>
      <c r="M1101">
        <v>415.8</v>
      </c>
      <c r="N1101" t="s">
        <v>40</v>
      </c>
      <c r="O1101" t="s">
        <v>24</v>
      </c>
      <c r="P1101" t="s">
        <v>33</v>
      </c>
      <c r="Q1101">
        <v>0.8569444444444444</v>
      </c>
      <c r="R1101" t="s">
        <v>27</v>
      </c>
      <c r="S1101" t="s">
        <v>4811</v>
      </c>
      <c r="T1101" t="s">
        <v>4805</v>
      </c>
      <c r="U1101">
        <v>340.25</v>
      </c>
      <c r="V1101" t="s">
        <v>5562</v>
      </c>
      <c r="W1101" t="s">
        <v>4958</v>
      </c>
      <c r="X1101" t="s">
        <v>5563</v>
      </c>
      <c r="Y1101" t="s">
        <v>4960</v>
      </c>
      <c r="Z1101" t="s">
        <v>5076</v>
      </c>
      <c r="AA1101" t="s">
        <v>5060</v>
      </c>
      <c r="AB1101">
        <f>YEAR(Sales_Trans_2[[#This Row],[Transaction_Date]])</f>
        <v>2025</v>
      </c>
      <c r="AC1101" t="str">
        <f>TEXT(Sales_Trans_2[[#This Row],[Transaction_Date]],"mmm")</f>
        <v>Dec</v>
      </c>
      <c r="AD1101">
        <f>MONTH(Sales_Trans_2[[#This Row],[Transaction_Date]])</f>
        <v>12</v>
      </c>
      <c r="AE1101" s="19">
        <f>IFERROR(Sales_Trans_2[[#This Row],[Profit]]/Sales_Trans_2[[#This Row],[Sales_Amount]],0)</f>
        <v>0.34439060752888562</v>
      </c>
      <c r="AF1101" s="20" t="str">
        <f>IF(Sales_Trans_2[[#This Row],[Discount_Pct]]=0,"0%",
IF(Sales_Trans_2[[#This Row],[Discount_Pct]]&lt;=5,"1-5%",
IF(Sales_Trans_2[[#This Row],[Discount_Pct]]&lt;=10,"6-10%",
IF(Sales_Trans_2[[#This Row],[Discount_Pct]]&lt;=15,"11-15%","&gt;15%"))))</f>
        <v>6-10%</v>
      </c>
    </row>
    <row r="1102" spans="1:32" x14ac:dyDescent="0.25">
      <c r="A1102" t="s">
        <v>3664</v>
      </c>
      <c r="B1102" s="10">
        <v>46015</v>
      </c>
      <c r="C1102" t="s">
        <v>1601</v>
      </c>
      <c r="D1102" t="s">
        <v>714</v>
      </c>
      <c r="E1102" t="s">
        <v>847</v>
      </c>
      <c r="F1102" t="s">
        <v>848</v>
      </c>
      <c r="G1102">
        <v>2</v>
      </c>
      <c r="H1102">
        <v>161.03</v>
      </c>
      <c r="I1102">
        <v>5</v>
      </c>
      <c r="J1102">
        <v>16.100000000000001</v>
      </c>
      <c r="K1102">
        <v>305.95999999999998</v>
      </c>
      <c r="L1102">
        <v>248.48</v>
      </c>
      <c r="M1102">
        <v>57.48</v>
      </c>
      <c r="N1102" t="s">
        <v>68</v>
      </c>
      <c r="O1102" t="s">
        <v>345</v>
      </c>
      <c r="P1102" t="s">
        <v>33</v>
      </c>
      <c r="Q1102">
        <v>0.46458333333333335</v>
      </c>
      <c r="R1102" t="s">
        <v>49</v>
      </c>
      <c r="S1102" t="s">
        <v>4653</v>
      </c>
      <c r="T1102" t="s">
        <v>4672</v>
      </c>
      <c r="U1102">
        <v>161.03</v>
      </c>
      <c r="V1102" t="s">
        <v>5724</v>
      </c>
      <c r="W1102" t="s">
        <v>4968</v>
      </c>
      <c r="X1102" t="s">
        <v>5107</v>
      </c>
      <c r="Y1102" t="s">
        <v>4970</v>
      </c>
      <c r="Z1102" t="s">
        <v>5108</v>
      </c>
      <c r="AA1102" t="s">
        <v>5060</v>
      </c>
      <c r="AB1102">
        <f>YEAR(Sales_Trans_2[[#This Row],[Transaction_Date]])</f>
        <v>2025</v>
      </c>
      <c r="AC1102" t="str">
        <f>TEXT(Sales_Trans_2[[#This Row],[Transaction_Date]],"mmm")</f>
        <v>Dec</v>
      </c>
      <c r="AD1102">
        <f>MONTH(Sales_Trans_2[[#This Row],[Transaction_Date]])</f>
        <v>12</v>
      </c>
      <c r="AE1102" s="19">
        <f>IFERROR(Sales_Trans_2[[#This Row],[Profit]]/Sales_Trans_2[[#This Row],[Sales_Amount]],0)</f>
        <v>0.18786769512354556</v>
      </c>
      <c r="AF1102" s="20" t="str">
        <f>IF(Sales_Trans_2[[#This Row],[Discount_Pct]]=0,"0%",
IF(Sales_Trans_2[[#This Row],[Discount_Pct]]&lt;=5,"1-5%",
IF(Sales_Trans_2[[#This Row],[Discount_Pct]]&lt;=10,"6-10%",
IF(Sales_Trans_2[[#This Row],[Discount_Pct]]&lt;=15,"11-15%","&gt;15%"))))</f>
        <v>1-5%</v>
      </c>
    </row>
    <row r="1103" spans="1:32" x14ac:dyDescent="0.25">
      <c r="A1103" t="s">
        <v>4406</v>
      </c>
      <c r="B1103" s="10">
        <v>46018</v>
      </c>
      <c r="C1103" t="s">
        <v>1493</v>
      </c>
      <c r="D1103" t="s">
        <v>802</v>
      </c>
      <c r="E1103" t="s">
        <v>1448</v>
      </c>
      <c r="F1103" t="s">
        <v>3086</v>
      </c>
      <c r="G1103">
        <v>2</v>
      </c>
      <c r="H1103">
        <v>298.68</v>
      </c>
      <c r="I1103">
        <v>20</v>
      </c>
      <c r="J1103">
        <v>119.47</v>
      </c>
      <c r="K1103">
        <v>549.57000000000005</v>
      </c>
      <c r="L1103">
        <v>501.38</v>
      </c>
      <c r="M1103">
        <v>48.19</v>
      </c>
      <c r="N1103" t="s">
        <v>23</v>
      </c>
      <c r="O1103" t="s">
        <v>24</v>
      </c>
      <c r="P1103" t="s">
        <v>33</v>
      </c>
      <c r="Q1103">
        <v>0.45624999999999999</v>
      </c>
      <c r="R1103" t="s">
        <v>27</v>
      </c>
      <c r="S1103" t="s">
        <v>4850</v>
      </c>
      <c r="T1103" t="s">
        <v>4847</v>
      </c>
      <c r="U1103">
        <v>298.68</v>
      </c>
      <c r="V1103" t="s">
        <v>5767</v>
      </c>
      <c r="W1103" t="s">
        <v>4968</v>
      </c>
      <c r="X1103" t="s">
        <v>5768</v>
      </c>
      <c r="Y1103" t="s">
        <v>5007</v>
      </c>
      <c r="Z1103" t="s">
        <v>5603</v>
      </c>
      <c r="AA1103" t="s">
        <v>5060</v>
      </c>
      <c r="AB1103">
        <f>YEAR(Sales_Trans_2[[#This Row],[Transaction_Date]])</f>
        <v>2025</v>
      </c>
      <c r="AC1103" t="str">
        <f>TEXT(Sales_Trans_2[[#This Row],[Transaction_Date]],"mmm")</f>
        <v>Dec</v>
      </c>
      <c r="AD1103">
        <f>MONTH(Sales_Trans_2[[#This Row],[Transaction_Date]])</f>
        <v>12</v>
      </c>
      <c r="AE1103" s="19">
        <f>IFERROR(Sales_Trans_2[[#This Row],[Profit]]/Sales_Trans_2[[#This Row],[Sales_Amount]],0)</f>
        <v>8.7686736903397192E-2</v>
      </c>
      <c r="AF1103" s="20" t="str">
        <f>IF(Sales_Trans_2[[#This Row],[Discount_Pct]]=0,"0%",
IF(Sales_Trans_2[[#This Row],[Discount_Pct]]&lt;=5,"1-5%",
IF(Sales_Trans_2[[#This Row],[Discount_Pct]]&lt;=10,"6-10%",
IF(Sales_Trans_2[[#This Row],[Discount_Pct]]&lt;=15,"11-15%","&gt;15%"))))</f>
        <v>&gt;15%</v>
      </c>
    </row>
    <row r="1104" spans="1:32" x14ac:dyDescent="0.25">
      <c r="A1104" t="s">
        <v>1995</v>
      </c>
      <c r="B1104" s="10">
        <v>45820</v>
      </c>
      <c r="C1104" t="s">
        <v>1990</v>
      </c>
      <c r="D1104" t="s">
        <v>101</v>
      </c>
      <c r="E1104" t="s">
        <v>1905</v>
      </c>
      <c r="F1104" t="s">
        <v>1996</v>
      </c>
      <c r="G1104">
        <v>3</v>
      </c>
      <c r="H1104">
        <v>434.65</v>
      </c>
      <c r="I1104">
        <v>15</v>
      </c>
      <c r="J1104">
        <v>195.59</v>
      </c>
      <c r="K1104">
        <v>1274.6099999999999</v>
      </c>
      <c r="L1104">
        <v>1054.8900000000001</v>
      </c>
      <c r="M1104">
        <v>219.72</v>
      </c>
      <c r="N1104" t="s">
        <v>40</v>
      </c>
      <c r="O1104" t="s">
        <v>24</v>
      </c>
      <c r="P1104" t="s">
        <v>33</v>
      </c>
      <c r="Q1104">
        <v>0.86111111111111116</v>
      </c>
      <c r="R1104" t="s">
        <v>27</v>
      </c>
      <c r="S1104" t="s">
        <v>4676</v>
      </c>
      <c r="T1104" t="s">
        <v>4672</v>
      </c>
      <c r="U1104">
        <v>434.65</v>
      </c>
      <c r="V1104" t="s">
        <v>5434</v>
      </c>
      <c r="W1104" t="s">
        <v>4964</v>
      </c>
      <c r="X1104" t="s">
        <v>5395</v>
      </c>
      <c r="Y1104" t="s">
        <v>4966</v>
      </c>
      <c r="Z1104" t="s">
        <v>5249</v>
      </c>
      <c r="AA1104" t="s">
        <v>5060</v>
      </c>
      <c r="AB1104">
        <f>YEAR(Sales_Trans_2[[#This Row],[Transaction_Date]])</f>
        <v>2025</v>
      </c>
      <c r="AC1104" t="str">
        <f>TEXT(Sales_Trans_2[[#This Row],[Transaction_Date]],"mmm")</f>
        <v>Jun</v>
      </c>
      <c r="AD1104">
        <f>MONTH(Sales_Trans_2[[#This Row],[Transaction_Date]])</f>
        <v>6</v>
      </c>
      <c r="AE1104" s="19">
        <f>IFERROR(Sales_Trans_2[[#This Row],[Profit]]/Sales_Trans_2[[#This Row],[Sales_Amount]],0)</f>
        <v>0.17238214041942243</v>
      </c>
      <c r="AF1104" s="20" t="str">
        <f>IF(Sales_Trans_2[[#This Row],[Discount_Pct]]=0,"0%",
IF(Sales_Trans_2[[#This Row],[Discount_Pct]]&lt;=5,"1-5%",
IF(Sales_Trans_2[[#This Row],[Discount_Pct]]&lt;=10,"6-10%",
IF(Sales_Trans_2[[#This Row],[Discount_Pct]]&lt;=15,"11-15%","&gt;15%"))))</f>
        <v>11-15%</v>
      </c>
    </row>
    <row r="1105" spans="1:32" x14ac:dyDescent="0.25">
      <c r="A1105" t="s">
        <v>1006</v>
      </c>
      <c r="B1105" s="10">
        <v>45789</v>
      </c>
      <c r="C1105" t="s">
        <v>548</v>
      </c>
      <c r="D1105" t="s">
        <v>296</v>
      </c>
      <c r="E1105" t="s">
        <v>728</v>
      </c>
      <c r="F1105" t="s">
        <v>729</v>
      </c>
      <c r="G1105">
        <v>3</v>
      </c>
      <c r="H1105">
        <v>571.83000000000004</v>
      </c>
      <c r="I1105">
        <v>15</v>
      </c>
      <c r="J1105">
        <v>257.32</v>
      </c>
      <c r="K1105">
        <v>1458.17</v>
      </c>
      <c r="L1105">
        <v>1089.8699999999999</v>
      </c>
      <c r="M1105">
        <v>368.3</v>
      </c>
      <c r="N1105" t="s">
        <v>133</v>
      </c>
      <c r="O1105" t="s">
        <v>24</v>
      </c>
      <c r="P1105" t="s">
        <v>33</v>
      </c>
      <c r="Q1105">
        <v>0.59305555555555556</v>
      </c>
      <c r="R1105" t="s">
        <v>49</v>
      </c>
      <c r="S1105" t="s">
        <v>4780</v>
      </c>
      <c r="T1105" t="s">
        <v>4776</v>
      </c>
      <c r="U1105">
        <v>507.5</v>
      </c>
      <c r="V1105" t="s">
        <v>4979</v>
      </c>
      <c r="W1105" t="s">
        <v>4958</v>
      </c>
      <c r="X1105" t="s">
        <v>5381</v>
      </c>
      <c r="Y1105" t="s">
        <v>5018</v>
      </c>
      <c r="Z1105" t="s">
        <v>5236</v>
      </c>
      <c r="AA1105" t="s">
        <v>5060</v>
      </c>
      <c r="AB1105">
        <f>YEAR(Sales_Trans_2[[#This Row],[Transaction_Date]])</f>
        <v>2025</v>
      </c>
      <c r="AC1105" t="str">
        <f>TEXT(Sales_Trans_2[[#This Row],[Transaction_Date]],"mmm")</f>
        <v>May</v>
      </c>
      <c r="AD1105">
        <f>MONTH(Sales_Trans_2[[#This Row],[Transaction_Date]])</f>
        <v>5</v>
      </c>
      <c r="AE1105" s="19">
        <f>IFERROR(Sales_Trans_2[[#This Row],[Profit]]/Sales_Trans_2[[#This Row],[Sales_Amount]],0)</f>
        <v>0.25257686003689556</v>
      </c>
      <c r="AF1105" s="20" t="str">
        <f>IF(Sales_Trans_2[[#This Row],[Discount_Pct]]=0,"0%",
IF(Sales_Trans_2[[#This Row],[Discount_Pct]]&lt;=5,"1-5%",
IF(Sales_Trans_2[[#This Row],[Discount_Pct]]&lt;=10,"6-10%",
IF(Sales_Trans_2[[#This Row],[Discount_Pct]]&lt;=15,"11-15%","&gt;15%"))))</f>
        <v>11-15%</v>
      </c>
    </row>
    <row r="1106" spans="1:32" x14ac:dyDescent="0.25">
      <c r="A1106" t="s">
        <v>3257</v>
      </c>
      <c r="B1106" s="10">
        <v>45984</v>
      </c>
      <c r="C1106" t="s">
        <v>2241</v>
      </c>
      <c r="D1106" t="s">
        <v>302</v>
      </c>
      <c r="E1106" t="s">
        <v>270</v>
      </c>
      <c r="F1106" t="s">
        <v>271</v>
      </c>
      <c r="G1106">
        <v>4</v>
      </c>
      <c r="H1106">
        <v>343.56</v>
      </c>
      <c r="I1106">
        <v>20</v>
      </c>
      <c r="J1106">
        <v>274.85000000000002</v>
      </c>
      <c r="K1106">
        <v>1264.3</v>
      </c>
      <c r="L1106">
        <v>865.28</v>
      </c>
      <c r="M1106">
        <v>399.02</v>
      </c>
      <c r="N1106" t="s">
        <v>47</v>
      </c>
      <c r="O1106" t="s">
        <v>24</v>
      </c>
      <c r="P1106" t="s">
        <v>33</v>
      </c>
      <c r="Q1106">
        <v>0.7416666666666667</v>
      </c>
      <c r="R1106" t="s">
        <v>27</v>
      </c>
      <c r="S1106" t="s">
        <v>4655</v>
      </c>
      <c r="T1106" t="s">
        <v>4636</v>
      </c>
      <c r="U1106">
        <v>343.56</v>
      </c>
      <c r="V1106" t="s">
        <v>5823</v>
      </c>
      <c r="W1106" t="s">
        <v>4968</v>
      </c>
      <c r="X1106" t="s">
        <v>5600</v>
      </c>
      <c r="Y1106" t="s">
        <v>4970</v>
      </c>
      <c r="Z1106" t="s">
        <v>5280</v>
      </c>
      <c r="AA1106" t="s">
        <v>5060</v>
      </c>
      <c r="AB1106">
        <f>YEAR(Sales_Trans_2[[#This Row],[Transaction_Date]])</f>
        <v>2025</v>
      </c>
      <c r="AC1106" t="str">
        <f>TEXT(Sales_Trans_2[[#This Row],[Transaction_Date]],"mmm")</f>
        <v>Nov</v>
      </c>
      <c r="AD1106">
        <f>MONTH(Sales_Trans_2[[#This Row],[Transaction_Date]])</f>
        <v>11</v>
      </c>
      <c r="AE1106" s="19">
        <f>IFERROR(Sales_Trans_2[[#This Row],[Profit]]/Sales_Trans_2[[#This Row],[Sales_Amount]],0)</f>
        <v>0.31560547338448153</v>
      </c>
      <c r="AF1106" s="20" t="str">
        <f>IF(Sales_Trans_2[[#This Row],[Discount_Pct]]=0,"0%",
IF(Sales_Trans_2[[#This Row],[Discount_Pct]]&lt;=5,"1-5%",
IF(Sales_Trans_2[[#This Row],[Discount_Pct]]&lt;=10,"6-10%",
IF(Sales_Trans_2[[#This Row],[Discount_Pct]]&lt;=15,"11-15%","&gt;15%"))))</f>
        <v>&gt;15%</v>
      </c>
    </row>
    <row r="1107" spans="1:32" x14ac:dyDescent="0.25">
      <c r="A1107" t="s">
        <v>3520</v>
      </c>
      <c r="B1107" s="10">
        <v>45984</v>
      </c>
      <c r="C1107" t="s">
        <v>3521</v>
      </c>
      <c r="D1107" t="s">
        <v>1658</v>
      </c>
      <c r="E1107" t="s">
        <v>2009</v>
      </c>
      <c r="F1107" t="s">
        <v>836</v>
      </c>
      <c r="G1107">
        <v>2</v>
      </c>
      <c r="H1107">
        <v>233.47</v>
      </c>
      <c r="I1107">
        <v>15</v>
      </c>
      <c r="J1107">
        <v>70.040000000000006</v>
      </c>
      <c r="K1107">
        <v>456.43</v>
      </c>
      <c r="L1107">
        <v>377.96</v>
      </c>
      <c r="M1107">
        <v>78.47</v>
      </c>
      <c r="N1107" t="s">
        <v>23</v>
      </c>
      <c r="O1107" t="s">
        <v>24</v>
      </c>
      <c r="P1107" t="s">
        <v>33</v>
      </c>
      <c r="Q1107">
        <v>0.87777777777777777</v>
      </c>
      <c r="R1107" t="s">
        <v>27</v>
      </c>
      <c r="S1107" t="s">
        <v>4804</v>
      </c>
      <c r="T1107" t="s">
        <v>4805</v>
      </c>
      <c r="U1107">
        <v>233.47</v>
      </c>
      <c r="V1107" t="s">
        <v>5826</v>
      </c>
      <c r="W1107" t="s">
        <v>4968</v>
      </c>
      <c r="X1107" t="s">
        <v>5170</v>
      </c>
      <c r="Y1107" t="s">
        <v>5007</v>
      </c>
      <c r="Z1107" t="s">
        <v>5177</v>
      </c>
      <c r="AA1107" t="s">
        <v>5060</v>
      </c>
      <c r="AB1107">
        <f>YEAR(Sales_Trans_2[[#This Row],[Transaction_Date]])</f>
        <v>2025</v>
      </c>
      <c r="AC1107" t="str">
        <f>TEXT(Sales_Trans_2[[#This Row],[Transaction_Date]],"mmm")</f>
        <v>Nov</v>
      </c>
      <c r="AD1107">
        <f>MONTH(Sales_Trans_2[[#This Row],[Transaction_Date]])</f>
        <v>11</v>
      </c>
      <c r="AE1107" s="19">
        <f>IFERROR(Sales_Trans_2[[#This Row],[Profit]]/Sales_Trans_2[[#This Row],[Sales_Amount]],0)</f>
        <v>0.17192121464408561</v>
      </c>
      <c r="AF1107" s="20" t="str">
        <f>IF(Sales_Trans_2[[#This Row],[Discount_Pct]]=0,"0%",
IF(Sales_Trans_2[[#This Row],[Discount_Pct]]&lt;=5,"1-5%",
IF(Sales_Trans_2[[#This Row],[Discount_Pct]]&lt;=10,"6-10%",
IF(Sales_Trans_2[[#This Row],[Discount_Pct]]&lt;=15,"11-15%","&gt;15%"))))</f>
        <v>11-15%</v>
      </c>
    </row>
    <row r="1108" spans="1:32" x14ac:dyDescent="0.25">
      <c r="A1108" t="s">
        <v>3919</v>
      </c>
      <c r="B1108" s="10">
        <v>45978</v>
      </c>
      <c r="C1108" t="s">
        <v>972</v>
      </c>
      <c r="D1108" t="s">
        <v>384</v>
      </c>
      <c r="E1108" t="s">
        <v>653</v>
      </c>
      <c r="F1108" t="s">
        <v>1220</v>
      </c>
      <c r="G1108">
        <v>3</v>
      </c>
      <c r="H1108">
        <v>389.61</v>
      </c>
      <c r="I1108">
        <v>10</v>
      </c>
      <c r="J1108">
        <v>116.88</v>
      </c>
      <c r="K1108">
        <v>1051.95</v>
      </c>
      <c r="L1108">
        <v>1008.21</v>
      </c>
      <c r="M1108">
        <v>43.74</v>
      </c>
      <c r="N1108" t="s">
        <v>68</v>
      </c>
      <c r="O1108" t="s">
        <v>24</v>
      </c>
      <c r="P1108" t="s">
        <v>33</v>
      </c>
      <c r="Q1108">
        <v>0.80486111111111114</v>
      </c>
      <c r="R1108" t="s">
        <v>49</v>
      </c>
      <c r="S1108" t="s">
        <v>4835</v>
      </c>
      <c r="T1108" t="s">
        <v>4828</v>
      </c>
      <c r="U1108">
        <v>389.61</v>
      </c>
      <c r="V1108" t="s">
        <v>5475</v>
      </c>
      <c r="W1108" t="s">
        <v>4964</v>
      </c>
      <c r="X1108" t="s">
        <v>5450</v>
      </c>
      <c r="Y1108" t="s">
        <v>5007</v>
      </c>
      <c r="Z1108" t="s">
        <v>5451</v>
      </c>
      <c r="AA1108" t="s">
        <v>4992</v>
      </c>
      <c r="AB1108">
        <f>YEAR(Sales_Trans_2[[#This Row],[Transaction_Date]])</f>
        <v>2025</v>
      </c>
      <c r="AC1108" t="str">
        <f>TEXT(Sales_Trans_2[[#This Row],[Transaction_Date]],"mmm")</f>
        <v>Nov</v>
      </c>
      <c r="AD1108">
        <f>MONTH(Sales_Trans_2[[#This Row],[Transaction_Date]])</f>
        <v>11</v>
      </c>
      <c r="AE1108" s="19">
        <f>IFERROR(Sales_Trans_2[[#This Row],[Profit]]/Sales_Trans_2[[#This Row],[Sales_Amount]],0)</f>
        <v>4.1579923000142592E-2</v>
      </c>
      <c r="AF1108" s="20" t="str">
        <f>IF(Sales_Trans_2[[#This Row],[Discount_Pct]]=0,"0%",
IF(Sales_Trans_2[[#This Row],[Discount_Pct]]&lt;=5,"1-5%",
IF(Sales_Trans_2[[#This Row],[Discount_Pct]]&lt;=10,"6-10%",
IF(Sales_Trans_2[[#This Row],[Discount_Pct]]&lt;=15,"11-15%","&gt;15%"))))</f>
        <v>6-10%</v>
      </c>
    </row>
    <row r="1109" spans="1:32" x14ac:dyDescent="0.25">
      <c r="A1109" t="s">
        <v>3116</v>
      </c>
      <c r="B1109" s="10">
        <v>45977</v>
      </c>
      <c r="C1109" t="s">
        <v>770</v>
      </c>
      <c r="D1109" t="s">
        <v>326</v>
      </c>
      <c r="E1109" t="s">
        <v>270</v>
      </c>
      <c r="F1109" t="s">
        <v>3117</v>
      </c>
      <c r="G1109">
        <v>4</v>
      </c>
      <c r="H1109">
        <v>400.33</v>
      </c>
      <c r="I1109">
        <v>10</v>
      </c>
      <c r="J1109">
        <v>160.13</v>
      </c>
      <c r="K1109">
        <v>1657.37</v>
      </c>
      <c r="L1109">
        <v>1363.6</v>
      </c>
      <c r="M1109">
        <v>293.77</v>
      </c>
      <c r="N1109" t="s">
        <v>133</v>
      </c>
      <c r="O1109" t="s">
        <v>345</v>
      </c>
      <c r="P1109" t="s">
        <v>33</v>
      </c>
      <c r="Q1109">
        <v>0.75138888888888888</v>
      </c>
      <c r="R1109" t="s">
        <v>27</v>
      </c>
      <c r="S1109" t="s">
        <v>4859</v>
      </c>
      <c r="T1109" t="s">
        <v>4847</v>
      </c>
      <c r="U1109">
        <v>400.33</v>
      </c>
      <c r="V1109" t="s">
        <v>5842</v>
      </c>
      <c r="W1109" t="s">
        <v>4964</v>
      </c>
      <c r="X1109" t="s">
        <v>5297</v>
      </c>
      <c r="Y1109" t="s">
        <v>4960</v>
      </c>
      <c r="Z1109" t="s">
        <v>5280</v>
      </c>
      <c r="AA1109" t="s">
        <v>5060</v>
      </c>
      <c r="AB1109">
        <f>YEAR(Sales_Trans_2[[#This Row],[Transaction_Date]])</f>
        <v>2025</v>
      </c>
      <c r="AC1109" t="str">
        <f>TEXT(Sales_Trans_2[[#This Row],[Transaction_Date]],"mmm")</f>
        <v>Nov</v>
      </c>
      <c r="AD1109">
        <f>MONTH(Sales_Trans_2[[#This Row],[Transaction_Date]])</f>
        <v>11</v>
      </c>
      <c r="AE1109" s="19">
        <f>IFERROR(Sales_Trans_2[[#This Row],[Profit]]/Sales_Trans_2[[#This Row],[Sales_Amount]],0)</f>
        <v>0.17725070442930668</v>
      </c>
      <c r="AF1109" s="20" t="str">
        <f>IF(Sales_Trans_2[[#This Row],[Discount_Pct]]=0,"0%",
IF(Sales_Trans_2[[#This Row],[Discount_Pct]]&lt;=5,"1-5%",
IF(Sales_Trans_2[[#This Row],[Discount_Pct]]&lt;=10,"6-10%",
IF(Sales_Trans_2[[#This Row],[Discount_Pct]]&lt;=15,"11-15%","&gt;15%"))))</f>
        <v>6-10%</v>
      </c>
    </row>
    <row r="1110" spans="1:32" x14ac:dyDescent="0.25">
      <c r="A1110" t="s">
        <v>1193</v>
      </c>
      <c r="B1110" s="10">
        <v>46002</v>
      </c>
      <c r="C1110" t="s">
        <v>492</v>
      </c>
      <c r="D1110" t="s">
        <v>1194</v>
      </c>
      <c r="E1110" t="s">
        <v>968</v>
      </c>
      <c r="F1110" t="s">
        <v>1195</v>
      </c>
      <c r="G1110">
        <v>4</v>
      </c>
      <c r="H1110">
        <v>109.69</v>
      </c>
      <c r="I1110">
        <v>5</v>
      </c>
      <c r="J1110">
        <v>21.94</v>
      </c>
      <c r="K1110">
        <v>416.82</v>
      </c>
      <c r="L1110">
        <v>371.84</v>
      </c>
      <c r="M1110">
        <v>44.98</v>
      </c>
      <c r="N1110" t="s">
        <v>23</v>
      </c>
      <c r="O1110" t="s">
        <v>24</v>
      </c>
      <c r="P1110" t="s">
        <v>33</v>
      </c>
      <c r="Q1110">
        <v>0.84444444444444444</v>
      </c>
      <c r="R1110" t="s">
        <v>49</v>
      </c>
      <c r="S1110" t="s">
        <v>4896</v>
      </c>
      <c r="T1110" t="s">
        <v>4887</v>
      </c>
      <c r="U1110">
        <v>109.69</v>
      </c>
      <c r="V1110" t="s">
        <v>5620</v>
      </c>
      <c r="W1110" t="s">
        <v>4968</v>
      </c>
      <c r="X1110" t="s">
        <v>5415</v>
      </c>
      <c r="Y1110" t="s">
        <v>4977</v>
      </c>
      <c r="Z1110" t="s">
        <v>5411</v>
      </c>
      <c r="AA1110" t="s">
        <v>4992</v>
      </c>
      <c r="AB1110">
        <f>YEAR(Sales_Trans_2[[#This Row],[Transaction_Date]])</f>
        <v>2025</v>
      </c>
      <c r="AC1110" t="str">
        <f>TEXT(Sales_Trans_2[[#This Row],[Transaction_Date]],"mmm")</f>
        <v>Dec</v>
      </c>
      <c r="AD1110">
        <f>MONTH(Sales_Trans_2[[#This Row],[Transaction_Date]])</f>
        <v>12</v>
      </c>
      <c r="AE1110" s="19">
        <f>IFERROR(Sales_Trans_2[[#This Row],[Profit]]/Sales_Trans_2[[#This Row],[Sales_Amount]],0)</f>
        <v>0.10791228827791373</v>
      </c>
      <c r="AF1110" s="20" t="str">
        <f>IF(Sales_Trans_2[[#This Row],[Discount_Pct]]=0,"0%",
IF(Sales_Trans_2[[#This Row],[Discount_Pct]]&lt;=5,"1-5%",
IF(Sales_Trans_2[[#This Row],[Discount_Pct]]&lt;=10,"6-10%",
IF(Sales_Trans_2[[#This Row],[Discount_Pct]]&lt;=15,"11-15%","&gt;15%"))))</f>
        <v>1-5%</v>
      </c>
    </row>
    <row r="1111" spans="1:32" x14ac:dyDescent="0.25">
      <c r="A1111" t="s">
        <v>2493</v>
      </c>
      <c r="B1111" s="10">
        <v>45943</v>
      </c>
      <c r="C1111" t="s">
        <v>1771</v>
      </c>
      <c r="D1111" t="s">
        <v>176</v>
      </c>
      <c r="E1111" t="s">
        <v>760</v>
      </c>
      <c r="F1111" t="s">
        <v>761</v>
      </c>
      <c r="G1111">
        <v>1</v>
      </c>
      <c r="H1111">
        <v>355.64</v>
      </c>
      <c r="I1111">
        <v>15</v>
      </c>
      <c r="J1111">
        <v>53.35</v>
      </c>
      <c r="K1111">
        <v>302.29000000000002</v>
      </c>
      <c r="L1111">
        <v>303.41000000000003</v>
      </c>
      <c r="M1111">
        <v>-1.1200000000000001</v>
      </c>
      <c r="N1111" t="s">
        <v>47</v>
      </c>
      <c r="O1111" t="s">
        <v>24</v>
      </c>
      <c r="P1111" t="s">
        <v>33</v>
      </c>
      <c r="Q1111">
        <v>0.68819444444444444</v>
      </c>
      <c r="R1111" t="s">
        <v>49</v>
      </c>
      <c r="S1111" t="s">
        <v>4860</v>
      </c>
      <c r="T1111" t="s">
        <v>4847</v>
      </c>
      <c r="U1111">
        <v>355.64</v>
      </c>
      <c r="V1111" t="s">
        <v>5838</v>
      </c>
      <c r="W1111" t="s">
        <v>4964</v>
      </c>
      <c r="X1111" t="s">
        <v>5363</v>
      </c>
      <c r="Y1111" t="s">
        <v>4970</v>
      </c>
      <c r="Z1111" t="s">
        <v>5364</v>
      </c>
      <c r="AA1111" t="s">
        <v>5060</v>
      </c>
      <c r="AB1111">
        <f>YEAR(Sales_Trans_2[[#This Row],[Transaction_Date]])</f>
        <v>2025</v>
      </c>
      <c r="AC1111" t="str">
        <f>TEXT(Sales_Trans_2[[#This Row],[Transaction_Date]],"mmm")</f>
        <v>Oct</v>
      </c>
      <c r="AD1111">
        <f>MONTH(Sales_Trans_2[[#This Row],[Transaction_Date]])</f>
        <v>10</v>
      </c>
      <c r="AE1111" s="19">
        <f>IFERROR(Sales_Trans_2[[#This Row],[Profit]]/Sales_Trans_2[[#This Row],[Sales_Amount]],0)</f>
        <v>-3.705051440669556E-3</v>
      </c>
      <c r="AF1111" s="20" t="str">
        <f>IF(Sales_Trans_2[[#This Row],[Discount_Pct]]=0,"0%",
IF(Sales_Trans_2[[#This Row],[Discount_Pct]]&lt;=5,"1-5%",
IF(Sales_Trans_2[[#This Row],[Discount_Pct]]&lt;=10,"6-10%",
IF(Sales_Trans_2[[#This Row],[Discount_Pct]]&lt;=15,"11-15%","&gt;15%"))))</f>
        <v>11-15%</v>
      </c>
    </row>
    <row r="1112" spans="1:32" x14ac:dyDescent="0.25">
      <c r="A1112" t="s">
        <v>2226</v>
      </c>
      <c r="B1112" s="10">
        <v>45971</v>
      </c>
      <c r="C1112" t="s">
        <v>307</v>
      </c>
      <c r="D1112" t="s">
        <v>652</v>
      </c>
      <c r="E1112" t="s">
        <v>606</v>
      </c>
      <c r="F1112" t="s">
        <v>630</v>
      </c>
      <c r="G1112">
        <v>4</v>
      </c>
      <c r="H1112">
        <v>369.14</v>
      </c>
      <c r="I1112">
        <v>10</v>
      </c>
      <c r="J1112">
        <v>147.66</v>
      </c>
      <c r="K1112">
        <v>1528.23</v>
      </c>
      <c r="L1112">
        <v>1161.32</v>
      </c>
      <c r="M1112">
        <v>366.91</v>
      </c>
      <c r="N1112" t="s">
        <v>47</v>
      </c>
      <c r="O1112" t="s">
        <v>24</v>
      </c>
      <c r="P1112" t="s">
        <v>33</v>
      </c>
      <c r="Q1112">
        <v>0.76666666666666672</v>
      </c>
      <c r="R1112" t="s">
        <v>27</v>
      </c>
      <c r="S1112" t="s">
        <v>4906</v>
      </c>
      <c r="T1112" t="s">
        <v>4887</v>
      </c>
      <c r="U1112">
        <v>331.35</v>
      </c>
      <c r="V1112" t="s">
        <v>5035</v>
      </c>
      <c r="W1112" t="s">
        <v>4958</v>
      </c>
      <c r="X1112" t="s">
        <v>5695</v>
      </c>
      <c r="Y1112" t="s">
        <v>4966</v>
      </c>
      <c r="Z1112" t="s">
        <v>5696</v>
      </c>
      <c r="AA1112" t="s">
        <v>5060</v>
      </c>
      <c r="AB1112">
        <f>YEAR(Sales_Trans_2[[#This Row],[Transaction_Date]])</f>
        <v>2025</v>
      </c>
      <c r="AC1112" t="str">
        <f>TEXT(Sales_Trans_2[[#This Row],[Transaction_Date]],"mmm")</f>
        <v>Nov</v>
      </c>
      <c r="AD1112">
        <f>MONTH(Sales_Trans_2[[#This Row],[Transaction_Date]])</f>
        <v>11</v>
      </c>
      <c r="AE1112" s="19">
        <f>IFERROR(Sales_Trans_2[[#This Row],[Profit]]/Sales_Trans_2[[#This Row],[Sales_Amount]],0)</f>
        <v>0.24008820661811378</v>
      </c>
      <c r="AF1112" s="20" t="str">
        <f>IF(Sales_Trans_2[[#This Row],[Discount_Pct]]=0,"0%",
IF(Sales_Trans_2[[#This Row],[Discount_Pct]]&lt;=5,"1-5%",
IF(Sales_Trans_2[[#This Row],[Discount_Pct]]&lt;=10,"6-10%",
IF(Sales_Trans_2[[#This Row],[Discount_Pct]]&lt;=15,"11-15%","&gt;15%"))))</f>
        <v>6-10%</v>
      </c>
    </row>
    <row r="1113" spans="1:32" x14ac:dyDescent="0.25">
      <c r="A1113" t="s">
        <v>768</v>
      </c>
      <c r="B1113" s="10">
        <v>45879</v>
      </c>
      <c r="C1113" t="s">
        <v>208</v>
      </c>
      <c r="D1113" t="s">
        <v>365</v>
      </c>
      <c r="E1113" t="s">
        <v>715</v>
      </c>
      <c r="F1113" t="s">
        <v>716</v>
      </c>
      <c r="G1113">
        <v>4</v>
      </c>
      <c r="H1113">
        <v>475.32</v>
      </c>
      <c r="I1113">
        <v>15</v>
      </c>
      <c r="J1113">
        <v>285.19</v>
      </c>
      <c r="K1113">
        <v>1616.09</v>
      </c>
      <c r="L1113">
        <v>1547.56</v>
      </c>
      <c r="M1113">
        <v>68.53</v>
      </c>
      <c r="N1113" t="s">
        <v>4971</v>
      </c>
      <c r="O1113" t="s">
        <v>24</v>
      </c>
      <c r="P1113" t="s">
        <v>33</v>
      </c>
      <c r="Q1113">
        <v>0.56597222222222221</v>
      </c>
      <c r="R1113" t="s">
        <v>49</v>
      </c>
      <c r="S1113" t="s">
        <v>4680</v>
      </c>
      <c r="T1113" t="s">
        <v>4672</v>
      </c>
      <c r="U1113">
        <v>459.58</v>
      </c>
      <c r="V1113" t="s">
        <v>5605</v>
      </c>
      <c r="W1113" t="s">
        <v>4958</v>
      </c>
      <c r="X1113" t="s">
        <v>5437</v>
      </c>
      <c r="Y1113" t="s">
        <v>4960</v>
      </c>
      <c r="Z1113" t="s">
        <v>5438</v>
      </c>
      <c r="AA1113" s="16" t="s">
        <v>4992</v>
      </c>
      <c r="AB1113">
        <f>YEAR(Sales_Trans_2[[#This Row],[Transaction_Date]])</f>
        <v>2025</v>
      </c>
      <c r="AC1113" t="str">
        <f>TEXT(Sales_Trans_2[[#This Row],[Transaction_Date]],"mmm")</f>
        <v>Aug</v>
      </c>
      <c r="AD1113">
        <f>MONTH(Sales_Trans_2[[#This Row],[Transaction_Date]])</f>
        <v>8</v>
      </c>
      <c r="AE1113" s="19">
        <f>IFERROR(Sales_Trans_2[[#This Row],[Profit]]/Sales_Trans_2[[#This Row],[Sales_Amount]],0)</f>
        <v>4.2404816563433971E-2</v>
      </c>
      <c r="AF1113" s="20" t="str">
        <f>IF(Sales_Trans_2[[#This Row],[Discount_Pct]]=0,"0%",
IF(Sales_Trans_2[[#This Row],[Discount_Pct]]&lt;=5,"1-5%",
IF(Sales_Trans_2[[#This Row],[Discount_Pct]]&lt;=10,"6-10%",
IF(Sales_Trans_2[[#This Row],[Discount_Pct]]&lt;=15,"11-15%","&gt;15%"))))</f>
        <v>11-15%</v>
      </c>
    </row>
    <row r="1114" spans="1:32" x14ac:dyDescent="0.25">
      <c r="A1114" t="s">
        <v>1819</v>
      </c>
      <c r="B1114" s="10">
        <v>45879</v>
      </c>
      <c r="C1114" t="s">
        <v>404</v>
      </c>
      <c r="D1114" t="s">
        <v>503</v>
      </c>
      <c r="E1114" t="s">
        <v>1820</v>
      </c>
      <c r="F1114" t="s">
        <v>1290</v>
      </c>
      <c r="G1114">
        <v>3</v>
      </c>
      <c r="H1114">
        <v>503.36</v>
      </c>
      <c r="I1114">
        <v>20</v>
      </c>
      <c r="J1114">
        <v>302.02</v>
      </c>
      <c r="K1114">
        <v>1208.06</v>
      </c>
      <c r="L1114">
        <v>1169.4000000000001</v>
      </c>
      <c r="M1114">
        <v>38.659999999999997</v>
      </c>
      <c r="N1114" t="s">
        <v>68</v>
      </c>
      <c r="O1114" t="s">
        <v>24</v>
      </c>
      <c r="P1114" t="s">
        <v>33</v>
      </c>
      <c r="Q1114">
        <v>0.49791666666666667</v>
      </c>
      <c r="R1114" t="s">
        <v>49</v>
      </c>
      <c r="S1114" t="s">
        <v>4727</v>
      </c>
      <c r="T1114" t="s">
        <v>4703</v>
      </c>
      <c r="U1114">
        <v>503.36</v>
      </c>
      <c r="V1114" t="s">
        <v>5151</v>
      </c>
      <c r="W1114" t="s">
        <v>4964</v>
      </c>
      <c r="X1114" t="s">
        <v>5346</v>
      </c>
      <c r="Y1114" t="s">
        <v>4960</v>
      </c>
      <c r="Z1114" t="s">
        <v>5347</v>
      </c>
      <c r="AA1114" t="s">
        <v>4992</v>
      </c>
      <c r="AB1114">
        <f>YEAR(Sales_Trans_2[[#This Row],[Transaction_Date]])</f>
        <v>2025</v>
      </c>
      <c r="AC1114" t="str">
        <f>TEXT(Sales_Trans_2[[#This Row],[Transaction_Date]],"mmm")</f>
        <v>Aug</v>
      </c>
      <c r="AD1114">
        <f>MONTH(Sales_Trans_2[[#This Row],[Transaction_Date]])</f>
        <v>8</v>
      </c>
      <c r="AE1114" s="19">
        <f>IFERROR(Sales_Trans_2[[#This Row],[Profit]]/Sales_Trans_2[[#This Row],[Sales_Amount]],0)</f>
        <v>3.2001721768786316E-2</v>
      </c>
      <c r="AF1114" s="20" t="str">
        <f>IF(Sales_Trans_2[[#This Row],[Discount_Pct]]=0,"0%",
IF(Sales_Trans_2[[#This Row],[Discount_Pct]]&lt;=5,"1-5%",
IF(Sales_Trans_2[[#This Row],[Discount_Pct]]&lt;=10,"6-10%",
IF(Sales_Trans_2[[#This Row],[Discount_Pct]]&lt;=15,"11-15%","&gt;15%"))))</f>
        <v>&gt;15%</v>
      </c>
    </row>
    <row r="1115" spans="1:32" x14ac:dyDescent="0.25">
      <c r="A1115" t="s">
        <v>4032</v>
      </c>
      <c r="B1115" s="10">
        <v>45757</v>
      </c>
      <c r="C1115" t="s">
        <v>4033</v>
      </c>
      <c r="D1115" t="s">
        <v>493</v>
      </c>
      <c r="E1115" t="s">
        <v>840</v>
      </c>
      <c r="F1115" t="s">
        <v>239</v>
      </c>
      <c r="G1115">
        <v>4</v>
      </c>
      <c r="H1115">
        <v>232.58</v>
      </c>
      <c r="I1115">
        <v>20</v>
      </c>
      <c r="J1115">
        <v>186.06</v>
      </c>
      <c r="K1115">
        <v>855.9</v>
      </c>
      <c r="L1115">
        <v>764.8</v>
      </c>
      <c r="M1115">
        <v>91.1</v>
      </c>
      <c r="N1115" t="s">
        <v>133</v>
      </c>
      <c r="O1115" t="s">
        <v>24</v>
      </c>
      <c r="P1115" t="s">
        <v>33</v>
      </c>
      <c r="Q1115">
        <v>0.40277777777777779</v>
      </c>
      <c r="R1115" t="s">
        <v>27</v>
      </c>
      <c r="S1115" t="s">
        <v>4688</v>
      </c>
      <c r="T1115" t="s">
        <v>4672</v>
      </c>
      <c r="U1115">
        <v>232.58</v>
      </c>
      <c r="V1115" t="s">
        <v>5951</v>
      </c>
      <c r="W1115" t="s">
        <v>4964</v>
      </c>
      <c r="X1115" t="s">
        <v>5015</v>
      </c>
      <c r="Y1115" t="s">
        <v>4966</v>
      </c>
      <c r="Z1115" t="s">
        <v>5300</v>
      </c>
      <c r="AA1115" t="s">
        <v>5060</v>
      </c>
      <c r="AB1115">
        <f>YEAR(Sales_Trans_2[[#This Row],[Transaction_Date]])</f>
        <v>2025</v>
      </c>
      <c r="AC1115" t="str">
        <f>TEXT(Sales_Trans_2[[#This Row],[Transaction_Date]],"mmm")</f>
        <v>Apr</v>
      </c>
      <c r="AD1115">
        <f>MONTH(Sales_Trans_2[[#This Row],[Transaction_Date]])</f>
        <v>4</v>
      </c>
      <c r="AE1115" s="19">
        <f>IFERROR(Sales_Trans_2[[#This Row],[Profit]]/Sales_Trans_2[[#This Row],[Sales_Amount]],0)</f>
        <v>0.10643766795186353</v>
      </c>
      <c r="AF1115" s="20" t="str">
        <f>IF(Sales_Trans_2[[#This Row],[Discount_Pct]]=0,"0%",
IF(Sales_Trans_2[[#This Row],[Discount_Pct]]&lt;=5,"1-5%",
IF(Sales_Trans_2[[#This Row],[Discount_Pct]]&lt;=10,"6-10%",
IF(Sales_Trans_2[[#This Row],[Discount_Pct]]&lt;=15,"11-15%","&gt;15%"))))</f>
        <v>&gt;15%</v>
      </c>
    </row>
    <row r="1116" spans="1:32" x14ac:dyDescent="0.25">
      <c r="A1116" t="s">
        <v>4270</v>
      </c>
      <c r="B1116" s="10">
        <v>45757</v>
      </c>
      <c r="C1116" t="s">
        <v>2320</v>
      </c>
      <c r="D1116" t="s">
        <v>714</v>
      </c>
      <c r="E1116" t="s">
        <v>681</v>
      </c>
      <c r="F1116" t="s">
        <v>239</v>
      </c>
      <c r="G1116">
        <v>4</v>
      </c>
      <c r="H1116">
        <v>161.03</v>
      </c>
      <c r="I1116">
        <v>5</v>
      </c>
      <c r="J1116">
        <v>32.21</v>
      </c>
      <c r="K1116">
        <v>703.7</v>
      </c>
      <c r="L1116">
        <v>496.96</v>
      </c>
      <c r="M1116">
        <v>206.74</v>
      </c>
      <c r="N1116" t="s">
        <v>23</v>
      </c>
      <c r="O1116" t="s">
        <v>24</v>
      </c>
      <c r="P1116" t="s">
        <v>33</v>
      </c>
      <c r="Q1116">
        <v>0.86388888888888893</v>
      </c>
      <c r="R1116" t="s">
        <v>27</v>
      </c>
      <c r="S1116" t="s">
        <v>4653</v>
      </c>
      <c r="T1116" t="s">
        <v>4672</v>
      </c>
      <c r="U1116">
        <v>161.03</v>
      </c>
      <c r="V1116" t="s">
        <v>5811</v>
      </c>
      <c r="W1116" t="s">
        <v>4964</v>
      </c>
      <c r="X1116" t="s">
        <v>5015</v>
      </c>
      <c r="Y1116" t="s">
        <v>4966</v>
      </c>
      <c r="Z1116" t="s">
        <v>5380</v>
      </c>
      <c r="AA1116" t="s">
        <v>5060</v>
      </c>
      <c r="AB1116">
        <f>YEAR(Sales_Trans_2[[#This Row],[Transaction_Date]])</f>
        <v>2025</v>
      </c>
      <c r="AC1116" t="str">
        <f>TEXT(Sales_Trans_2[[#This Row],[Transaction_Date]],"mmm")</f>
        <v>Apr</v>
      </c>
      <c r="AD1116">
        <f>MONTH(Sales_Trans_2[[#This Row],[Transaction_Date]])</f>
        <v>4</v>
      </c>
      <c r="AE1116" s="19">
        <f>IFERROR(Sales_Trans_2[[#This Row],[Profit]]/Sales_Trans_2[[#This Row],[Sales_Amount]],0)</f>
        <v>0.29378996731561746</v>
      </c>
      <c r="AF1116" s="20" t="str">
        <f>IF(Sales_Trans_2[[#This Row],[Discount_Pct]]=0,"0%",
IF(Sales_Trans_2[[#This Row],[Discount_Pct]]&lt;=5,"1-5%",
IF(Sales_Trans_2[[#This Row],[Discount_Pct]]&lt;=10,"6-10%",
IF(Sales_Trans_2[[#This Row],[Discount_Pct]]&lt;=15,"11-15%","&gt;15%"))))</f>
        <v>1-5%</v>
      </c>
    </row>
    <row r="1117" spans="1:32" x14ac:dyDescent="0.25">
      <c r="A1117" t="s">
        <v>1652</v>
      </c>
      <c r="B1117" s="10">
        <v>45698</v>
      </c>
      <c r="C1117" t="s">
        <v>1258</v>
      </c>
      <c r="D1117" t="s">
        <v>203</v>
      </c>
      <c r="E1117" t="s">
        <v>1169</v>
      </c>
      <c r="F1117" t="s">
        <v>1319</v>
      </c>
      <c r="G1117">
        <v>5</v>
      </c>
      <c r="H1117">
        <v>222.64</v>
      </c>
      <c r="I1117">
        <v>15</v>
      </c>
      <c r="J1117">
        <v>166.98</v>
      </c>
      <c r="K1117">
        <v>946.22</v>
      </c>
      <c r="L1117">
        <v>851</v>
      </c>
      <c r="M1117">
        <v>95.22</v>
      </c>
      <c r="N1117" t="s">
        <v>23</v>
      </c>
      <c r="O1117" t="s">
        <v>24</v>
      </c>
      <c r="P1117" t="s">
        <v>33</v>
      </c>
      <c r="Q1117">
        <v>0.70277777777777772</v>
      </c>
      <c r="R1117" t="s">
        <v>49</v>
      </c>
      <c r="S1117" t="s">
        <v>4852</v>
      </c>
      <c r="T1117" t="s">
        <v>4847</v>
      </c>
      <c r="U1117">
        <v>205.93</v>
      </c>
      <c r="V1117" t="s">
        <v>5833</v>
      </c>
      <c r="W1117" t="s">
        <v>4958</v>
      </c>
      <c r="X1117" t="s">
        <v>5806</v>
      </c>
      <c r="Y1117" t="s">
        <v>4960</v>
      </c>
      <c r="Z1117" t="s">
        <v>5628</v>
      </c>
      <c r="AA1117" t="s">
        <v>5060</v>
      </c>
      <c r="AB1117">
        <f>YEAR(Sales_Trans_2[[#This Row],[Transaction_Date]])</f>
        <v>2025</v>
      </c>
      <c r="AC1117" t="str">
        <f>TEXT(Sales_Trans_2[[#This Row],[Transaction_Date]],"mmm")</f>
        <v>Feb</v>
      </c>
      <c r="AD1117">
        <f>MONTH(Sales_Trans_2[[#This Row],[Transaction_Date]])</f>
        <v>2</v>
      </c>
      <c r="AE1117" s="19">
        <f>IFERROR(Sales_Trans_2[[#This Row],[Profit]]/Sales_Trans_2[[#This Row],[Sales_Amount]],0)</f>
        <v>0.10063198833252308</v>
      </c>
      <c r="AF1117" s="20" t="str">
        <f>IF(Sales_Trans_2[[#This Row],[Discount_Pct]]=0,"0%",
IF(Sales_Trans_2[[#This Row],[Discount_Pct]]&lt;=5,"1-5%",
IF(Sales_Trans_2[[#This Row],[Discount_Pct]]&lt;=10,"6-10%",
IF(Sales_Trans_2[[#This Row],[Discount_Pct]]&lt;=15,"11-15%","&gt;15%"))))</f>
        <v>11-15%</v>
      </c>
    </row>
    <row r="1118" spans="1:32" x14ac:dyDescent="0.25">
      <c r="A1118" t="s">
        <v>3721</v>
      </c>
      <c r="B1118" s="10">
        <v>45927</v>
      </c>
      <c r="C1118" t="s">
        <v>51</v>
      </c>
      <c r="D1118" t="s">
        <v>59</v>
      </c>
      <c r="E1118" t="s">
        <v>2611</v>
      </c>
      <c r="F1118" t="s">
        <v>2612</v>
      </c>
      <c r="G1118">
        <v>8</v>
      </c>
      <c r="H1118">
        <v>351.07</v>
      </c>
      <c r="I1118">
        <v>10</v>
      </c>
      <c r="J1118">
        <v>280.86</v>
      </c>
      <c r="K1118">
        <v>2906.85</v>
      </c>
      <c r="L1118">
        <v>2174.2399999999998</v>
      </c>
      <c r="M1118">
        <v>732.61</v>
      </c>
      <c r="N1118" t="s">
        <v>68</v>
      </c>
      <c r="O1118" t="s">
        <v>24</v>
      </c>
      <c r="P1118" t="s">
        <v>33</v>
      </c>
      <c r="Q1118">
        <v>0.4513888888888889</v>
      </c>
      <c r="R1118" t="s">
        <v>27</v>
      </c>
      <c r="S1118" t="s">
        <v>4721</v>
      </c>
      <c r="T1118" t="s">
        <v>4703</v>
      </c>
      <c r="U1118">
        <v>342.46</v>
      </c>
      <c r="V1118" t="s">
        <v>5235</v>
      </c>
      <c r="W1118" t="s">
        <v>4958</v>
      </c>
      <c r="X1118" t="s">
        <v>5304</v>
      </c>
      <c r="Y1118" t="s">
        <v>4966</v>
      </c>
      <c r="Z1118" t="s">
        <v>5305</v>
      </c>
      <c r="AA1118" t="s">
        <v>5060</v>
      </c>
      <c r="AB1118">
        <f>YEAR(Sales_Trans_2[[#This Row],[Transaction_Date]])</f>
        <v>2025</v>
      </c>
      <c r="AC1118" t="str">
        <f>TEXT(Sales_Trans_2[[#This Row],[Transaction_Date]],"mmm")</f>
        <v>Sep</v>
      </c>
      <c r="AD1118">
        <f>MONTH(Sales_Trans_2[[#This Row],[Transaction_Date]])</f>
        <v>9</v>
      </c>
      <c r="AE1118" s="19">
        <f>IFERROR(Sales_Trans_2[[#This Row],[Profit]]/Sales_Trans_2[[#This Row],[Sales_Amount]],0)</f>
        <v>0.25202882845692076</v>
      </c>
      <c r="AF1118" s="20" t="str">
        <f>IF(Sales_Trans_2[[#This Row],[Discount_Pct]]=0,"0%",
IF(Sales_Trans_2[[#This Row],[Discount_Pct]]&lt;=5,"1-5%",
IF(Sales_Trans_2[[#This Row],[Discount_Pct]]&lt;=10,"6-10%",
IF(Sales_Trans_2[[#This Row],[Discount_Pct]]&lt;=15,"11-15%","&gt;15%"))))</f>
        <v>6-10%</v>
      </c>
    </row>
    <row r="1119" spans="1:32" x14ac:dyDescent="0.25">
      <c r="A1119" t="s">
        <v>2546</v>
      </c>
      <c r="B1119" s="10">
        <v>45913</v>
      </c>
      <c r="C1119" t="s">
        <v>1726</v>
      </c>
      <c r="D1119" t="s">
        <v>409</v>
      </c>
      <c r="E1119" t="s">
        <v>504</v>
      </c>
      <c r="F1119" t="s">
        <v>1635</v>
      </c>
      <c r="G1119">
        <v>2</v>
      </c>
      <c r="H1119">
        <v>299.73</v>
      </c>
      <c r="I1119">
        <v>20</v>
      </c>
      <c r="J1119">
        <v>119.89</v>
      </c>
      <c r="K1119">
        <v>551.51</v>
      </c>
      <c r="L1119">
        <v>369.48</v>
      </c>
      <c r="M1119">
        <v>182.03</v>
      </c>
      <c r="N1119" t="s">
        <v>47</v>
      </c>
      <c r="O1119" t="s">
        <v>24</v>
      </c>
      <c r="P1119" t="s">
        <v>33</v>
      </c>
      <c r="Q1119">
        <v>0.56527777777777777</v>
      </c>
      <c r="R1119" t="s">
        <v>27</v>
      </c>
      <c r="S1119" t="s">
        <v>4635</v>
      </c>
      <c r="T1119" t="s">
        <v>4636</v>
      </c>
      <c r="U1119">
        <v>299.73</v>
      </c>
      <c r="V1119" t="s">
        <v>5194</v>
      </c>
      <c r="W1119" t="s">
        <v>4964</v>
      </c>
      <c r="X1119" t="s">
        <v>5390</v>
      </c>
      <c r="Y1119" t="s">
        <v>4966</v>
      </c>
      <c r="Z1119" t="s">
        <v>5349</v>
      </c>
      <c r="AA1119" t="s">
        <v>5060</v>
      </c>
      <c r="AB1119">
        <f>YEAR(Sales_Trans_2[[#This Row],[Transaction_Date]])</f>
        <v>2025</v>
      </c>
      <c r="AC1119" t="str">
        <f>TEXT(Sales_Trans_2[[#This Row],[Transaction_Date]],"mmm")</f>
        <v>Sep</v>
      </c>
      <c r="AD1119">
        <f>MONTH(Sales_Trans_2[[#This Row],[Transaction_Date]])</f>
        <v>9</v>
      </c>
      <c r="AE1119" s="19">
        <f>IFERROR(Sales_Trans_2[[#This Row],[Profit]]/Sales_Trans_2[[#This Row],[Sales_Amount]],0)</f>
        <v>0.33005747855886569</v>
      </c>
      <c r="AF1119" s="20" t="str">
        <f>IF(Sales_Trans_2[[#This Row],[Discount_Pct]]=0,"0%",
IF(Sales_Trans_2[[#This Row],[Discount_Pct]]&lt;=5,"1-5%",
IF(Sales_Trans_2[[#This Row],[Discount_Pct]]&lt;=10,"6-10%",
IF(Sales_Trans_2[[#This Row],[Discount_Pct]]&lt;=15,"11-15%","&gt;15%"))))</f>
        <v>&gt;15%</v>
      </c>
    </row>
    <row r="1120" spans="1:32" x14ac:dyDescent="0.25">
      <c r="A1120" t="s">
        <v>2929</v>
      </c>
      <c r="B1120" s="10">
        <v>45756</v>
      </c>
      <c r="C1120" t="s">
        <v>354</v>
      </c>
      <c r="D1120" t="s">
        <v>147</v>
      </c>
      <c r="E1120" t="s">
        <v>523</v>
      </c>
      <c r="F1120" t="s">
        <v>524</v>
      </c>
      <c r="G1120">
        <v>5</v>
      </c>
      <c r="H1120">
        <v>364.28</v>
      </c>
      <c r="I1120">
        <v>15</v>
      </c>
      <c r="J1120">
        <v>273.20999999999998</v>
      </c>
      <c r="K1120">
        <v>1548.19</v>
      </c>
      <c r="L1120">
        <v>1306.0999999999999</v>
      </c>
      <c r="M1120">
        <v>242.09</v>
      </c>
      <c r="N1120" t="s">
        <v>133</v>
      </c>
      <c r="O1120" t="s">
        <v>24</v>
      </c>
      <c r="P1120" t="s">
        <v>33</v>
      </c>
      <c r="Q1120">
        <v>0.58888888888888891</v>
      </c>
      <c r="R1120" t="s">
        <v>49</v>
      </c>
      <c r="S1120" t="s">
        <v>4717</v>
      </c>
      <c r="T1120" t="s">
        <v>4703</v>
      </c>
      <c r="U1120">
        <v>332.73</v>
      </c>
      <c r="V1120" t="s">
        <v>5675</v>
      </c>
      <c r="W1120" t="s">
        <v>4958</v>
      </c>
      <c r="X1120" t="s">
        <v>5238</v>
      </c>
      <c r="Y1120" t="s">
        <v>4960</v>
      </c>
      <c r="Z1120" t="s">
        <v>5239</v>
      </c>
      <c r="AA1120" t="s">
        <v>5060</v>
      </c>
      <c r="AB1120">
        <f>YEAR(Sales_Trans_2[[#This Row],[Transaction_Date]])</f>
        <v>2025</v>
      </c>
      <c r="AC1120" t="str">
        <f>TEXT(Sales_Trans_2[[#This Row],[Transaction_Date]],"mmm")</f>
        <v>Apr</v>
      </c>
      <c r="AD1120">
        <f>MONTH(Sales_Trans_2[[#This Row],[Transaction_Date]])</f>
        <v>4</v>
      </c>
      <c r="AE1120" s="19">
        <f>IFERROR(Sales_Trans_2[[#This Row],[Profit]]/Sales_Trans_2[[#This Row],[Sales_Amount]],0)</f>
        <v>0.15636969622591543</v>
      </c>
      <c r="AF1120" s="20" t="str">
        <f>IF(Sales_Trans_2[[#This Row],[Discount_Pct]]=0,"0%",
IF(Sales_Trans_2[[#This Row],[Discount_Pct]]&lt;=5,"1-5%",
IF(Sales_Trans_2[[#This Row],[Discount_Pct]]&lt;=10,"6-10%",
IF(Sales_Trans_2[[#This Row],[Discount_Pct]]&lt;=15,"11-15%","&gt;15%"))))</f>
        <v>11-15%</v>
      </c>
    </row>
    <row r="1121" spans="1:32" x14ac:dyDescent="0.25">
      <c r="A1121" t="s">
        <v>3289</v>
      </c>
      <c r="B1121" s="10">
        <v>45666</v>
      </c>
      <c r="C1121" t="s">
        <v>1240</v>
      </c>
      <c r="D1121" t="s">
        <v>723</v>
      </c>
      <c r="E1121" t="s">
        <v>2611</v>
      </c>
      <c r="F1121" t="s">
        <v>2612</v>
      </c>
      <c r="G1121">
        <v>4</v>
      </c>
      <c r="H1121">
        <v>407.17</v>
      </c>
      <c r="I1121">
        <v>5</v>
      </c>
      <c r="J1121">
        <v>81.430000000000007</v>
      </c>
      <c r="K1121">
        <v>1547.25</v>
      </c>
      <c r="L1121">
        <v>1206.28</v>
      </c>
      <c r="M1121">
        <v>340.97</v>
      </c>
      <c r="N1121" t="s">
        <v>47</v>
      </c>
      <c r="O1121" t="s">
        <v>24</v>
      </c>
      <c r="P1121" t="s">
        <v>33</v>
      </c>
      <c r="Q1121">
        <v>0.86527777777777781</v>
      </c>
      <c r="R1121" t="s">
        <v>49</v>
      </c>
      <c r="S1121" t="s">
        <v>4844</v>
      </c>
      <c r="T1121" t="s">
        <v>4828</v>
      </c>
      <c r="U1121">
        <v>376.11</v>
      </c>
      <c r="V1121" t="s">
        <v>5810</v>
      </c>
      <c r="W1121" t="s">
        <v>4958</v>
      </c>
      <c r="X1121" t="s">
        <v>5304</v>
      </c>
      <c r="Y1121" t="s">
        <v>4966</v>
      </c>
      <c r="Z1121" t="s">
        <v>5305</v>
      </c>
      <c r="AA1121" t="s">
        <v>5060</v>
      </c>
      <c r="AB1121">
        <f>YEAR(Sales_Trans_2[[#This Row],[Transaction_Date]])</f>
        <v>2025</v>
      </c>
      <c r="AC1121" t="str">
        <f>TEXT(Sales_Trans_2[[#This Row],[Transaction_Date]],"mmm")</f>
        <v>Jan</v>
      </c>
      <c r="AD1121">
        <f>MONTH(Sales_Trans_2[[#This Row],[Transaction_Date]])</f>
        <v>1</v>
      </c>
      <c r="AE1121" s="19">
        <f>IFERROR(Sales_Trans_2[[#This Row],[Profit]]/Sales_Trans_2[[#This Row],[Sales_Amount]],0)</f>
        <v>0.22037162708030378</v>
      </c>
      <c r="AF1121" s="20" t="str">
        <f>IF(Sales_Trans_2[[#This Row],[Discount_Pct]]=0,"0%",
IF(Sales_Trans_2[[#This Row],[Discount_Pct]]&lt;=5,"1-5%",
IF(Sales_Trans_2[[#This Row],[Discount_Pct]]&lt;=10,"6-10%",
IF(Sales_Trans_2[[#This Row],[Discount_Pct]]&lt;=15,"11-15%","&gt;15%"))))</f>
        <v>1-5%</v>
      </c>
    </row>
    <row r="1122" spans="1:32" x14ac:dyDescent="0.25">
      <c r="A1122" t="s">
        <v>3722</v>
      </c>
      <c r="B1122" s="10">
        <v>45899</v>
      </c>
      <c r="C1122" t="s">
        <v>348</v>
      </c>
      <c r="D1122" t="s">
        <v>944</v>
      </c>
      <c r="E1122" t="s">
        <v>700</v>
      </c>
      <c r="F1122" t="s">
        <v>1481</v>
      </c>
      <c r="G1122">
        <v>3</v>
      </c>
      <c r="H1122">
        <v>343.95</v>
      </c>
      <c r="I1122">
        <v>5</v>
      </c>
      <c r="J1122">
        <v>51.59</v>
      </c>
      <c r="K1122">
        <v>1127.3</v>
      </c>
      <c r="L1122">
        <v>715.29</v>
      </c>
      <c r="M1122">
        <v>412.01</v>
      </c>
      <c r="N1122" t="s">
        <v>4971</v>
      </c>
      <c r="O1122" t="s">
        <v>24</v>
      </c>
      <c r="P1122" t="s">
        <v>33</v>
      </c>
      <c r="Q1122">
        <v>0.49305555555555558</v>
      </c>
      <c r="R1122" t="s">
        <v>27</v>
      </c>
      <c r="S1122" t="s">
        <v>4773</v>
      </c>
      <c r="T1122" t="s">
        <v>4752</v>
      </c>
      <c r="U1122">
        <v>333.54</v>
      </c>
      <c r="V1122" t="s">
        <v>5491</v>
      </c>
      <c r="W1122" t="s">
        <v>4958</v>
      </c>
      <c r="X1122" t="s">
        <v>5230</v>
      </c>
      <c r="Y1122" t="s">
        <v>4960</v>
      </c>
      <c r="Z1122" t="s">
        <v>5231</v>
      </c>
      <c r="AA1122" t="s">
        <v>5060</v>
      </c>
      <c r="AB1122">
        <f>YEAR(Sales_Trans_2[[#This Row],[Transaction_Date]])</f>
        <v>2025</v>
      </c>
      <c r="AC1122" t="str">
        <f>TEXT(Sales_Trans_2[[#This Row],[Transaction_Date]],"mmm")</f>
        <v>Aug</v>
      </c>
      <c r="AD1122">
        <f>MONTH(Sales_Trans_2[[#This Row],[Transaction_Date]])</f>
        <v>8</v>
      </c>
      <c r="AE1122" s="19">
        <f>IFERROR(Sales_Trans_2[[#This Row],[Profit]]/Sales_Trans_2[[#This Row],[Sales_Amount]],0)</f>
        <v>0.36548389958307459</v>
      </c>
      <c r="AF1122" s="20" t="str">
        <f>IF(Sales_Trans_2[[#This Row],[Discount_Pct]]=0,"0%",
IF(Sales_Trans_2[[#This Row],[Discount_Pct]]&lt;=5,"1-5%",
IF(Sales_Trans_2[[#This Row],[Discount_Pct]]&lt;=10,"6-10%",
IF(Sales_Trans_2[[#This Row],[Discount_Pct]]&lt;=15,"11-15%","&gt;15%"))))</f>
        <v>1-5%</v>
      </c>
    </row>
    <row r="1123" spans="1:32" x14ac:dyDescent="0.25">
      <c r="A1123" t="s">
        <v>4383</v>
      </c>
      <c r="B1123" s="10">
        <v>45895</v>
      </c>
      <c r="C1123" t="s">
        <v>477</v>
      </c>
      <c r="D1123" t="s">
        <v>242</v>
      </c>
      <c r="E1123" t="s">
        <v>385</v>
      </c>
      <c r="F1123" t="s">
        <v>4384</v>
      </c>
      <c r="G1123">
        <v>7</v>
      </c>
      <c r="H1123">
        <v>83.37</v>
      </c>
      <c r="I1123">
        <v>10</v>
      </c>
      <c r="J1123">
        <v>58.36</v>
      </c>
      <c r="K1123">
        <v>525.23</v>
      </c>
      <c r="L1123">
        <v>435.75</v>
      </c>
      <c r="M1123">
        <v>89.48</v>
      </c>
      <c r="N1123" t="s">
        <v>47</v>
      </c>
      <c r="O1123" t="s">
        <v>24</v>
      </c>
      <c r="P1123" t="s">
        <v>33</v>
      </c>
      <c r="Q1123">
        <v>0.43055555555555558</v>
      </c>
      <c r="R1123" t="s">
        <v>49</v>
      </c>
      <c r="S1123" t="s">
        <v>4921</v>
      </c>
      <c r="T1123" t="s">
        <v>4908</v>
      </c>
      <c r="U1123">
        <v>80.5</v>
      </c>
      <c r="V1123" t="s">
        <v>5537</v>
      </c>
      <c r="W1123" t="s">
        <v>4958</v>
      </c>
      <c r="X1123" t="s">
        <v>5980</v>
      </c>
      <c r="Y1123" t="s">
        <v>4970</v>
      </c>
      <c r="Z1123" t="s">
        <v>5514</v>
      </c>
      <c r="AA1123" t="s">
        <v>4992</v>
      </c>
      <c r="AB1123">
        <f>YEAR(Sales_Trans_2[[#This Row],[Transaction_Date]])</f>
        <v>2025</v>
      </c>
      <c r="AC1123" t="str">
        <f>TEXT(Sales_Trans_2[[#This Row],[Transaction_Date]],"mmm")</f>
        <v>Aug</v>
      </c>
      <c r="AD1123">
        <f>MONTH(Sales_Trans_2[[#This Row],[Transaction_Date]])</f>
        <v>8</v>
      </c>
      <c r="AE1123" s="19">
        <f>IFERROR(Sales_Trans_2[[#This Row],[Profit]]/Sales_Trans_2[[#This Row],[Sales_Amount]],0)</f>
        <v>0.17036345981760373</v>
      </c>
      <c r="AF1123" s="20" t="str">
        <f>IF(Sales_Trans_2[[#This Row],[Discount_Pct]]=0,"0%",
IF(Sales_Trans_2[[#This Row],[Discount_Pct]]&lt;=5,"1-5%",
IF(Sales_Trans_2[[#This Row],[Discount_Pct]]&lt;=10,"6-10%",
IF(Sales_Trans_2[[#This Row],[Discount_Pct]]&lt;=15,"11-15%","&gt;15%"))))</f>
        <v>6-10%</v>
      </c>
    </row>
    <row r="1124" spans="1:32" x14ac:dyDescent="0.25">
      <c r="A1124" t="s">
        <v>2653</v>
      </c>
      <c r="B1124" s="10">
        <v>45893</v>
      </c>
      <c r="C1124" t="s">
        <v>2235</v>
      </c>
      <c r="D1124" t="s">
        <v>314</v>
      </c>
      <c r="E1124" t="s">
        <v>1185</v>
      </c>
      <c r="F1124" t="s">
        <v>2654</v>
      </c>
      <c r="G1124">
        <v>6</v>
      </c>
      <c r="H1124">
        <v>378.89</v>
      </c>
      <c r="I1124">
        <v>10</v>
      </c>
      <c r="J1124">
        <v>227.33</v>
      </c>
      <c r="K1124">
        <v>2352.91</v>
      </c>
      <c r="L1124">
        <v>1483.5</v>
      </c>
      <c r="M1124">
        <v>869.41</v>
      </c>
      <c r="N1124" t="s">
        <v>68</v>
      </c>
      <c r="O1124" t="s">
        <v>345</v>
      </c>
      <c r="P1124" t="s">
        <v>33</v>
      </c>
      <c r="Q1124">
        <v>0.5493055555555556</v>
      </c>
      <c r="R1124" t="s">
        <v>27</v>
      </c>
      <c r="S1124" t="s">
        <v>4707</v>
      </c>
      <c r="T1124" t="s">
        <v>4703</v>
      </c>
      <c r="U1124">
        <v>329.69</v>
      </c>
      <c r="V1124" t="s">
        <v>5648</v>
      </c>
      <c r="W1124" t="s">
        <v>4958</v>
      </c>
      <c r="X1124" t="s">
        <v>5982</v>
      </c>
      <c r="Y1124" t="s">
        <v>4960</v>
      </c>
      <c r="Z1124" t="s">
        <v>5983</v>
      </c>
      <c r="AA1124" t="s">
        <v>4992</v>
      </c>
      <c r="AB1124">
        <f>YEAR(Sales_Trans_2[[#This Row],[Transaction_Date]])</f>
        <v>2025</v>
      </c>
      <c r="AC1124" t="str">
        <f>TEXT(Sales_Trans_2[[#This Row],[Transaction_Date]],"mmm")</f>
        <v>Aug</v>
      </c>
      <c r="AD1124">
        <f>MONTH(Sales_Trans_2[[#This Row],[Transaction_Date]])</f>
        <v>8</v>
      </c>
      <c r="AE1124" s="19">
        <f>IFERROR(Sales_Trans_2[[#This Row],[Profit]]/Sales_Trans_2[[#This Row],[Sales_Amount]],0)</f>
        <v>0.36950414592993358</v>
      </c>
      <c r="AF1124" s="20" t="str">
        <f>IF(Sales_Trans_2[[#This Row],[Discount_Pct]]=0,"0%",
IF(Sales_Trans_2[[#This Row],[Discount_Pct]]&lt;=5,"1-5%",
IF(Sales_Trans_2[[#This Row],[Discount_Pct]]&lt;=10,"6-10%",
IF(Sales_Trans_2[[#This Row],[Discount_Pct]]&lt;=15,"11-15%","&gt;15%"))))</f>
        <v>6-10%</v>
      </c>
    </row>
    <row r="1125" spans="1:32" x14ac:dyDescent="0.25">
      <c r="A1125" t="s">
        <v>2608</v>
      </c>
      <c r="B1125" s="10">
        <v>45816</v>
      </c>
      <c r="C1125" t="s">
        <v>2609</v>
      </c>
      <c r="D1125" t="s">
        <v>622</v>
      </c>
      <c r="E1125" t="s">
        <v>259</v>
      </c>
      <c r="F1125" t="s">
        <v>510</v>
      </c>
      <c r="G1125">
        <v>1</v>
      </c>
      <c r="H1125">
        <v>327.08</v>
      </c>
      <c r="I1125">
        <v>5</v>
      </c>
      <c r="J1125">
        <v>16.350000000000001</v>
      </c>
      <c r="K1125">
        <v>310.73</v>
      </c>
      <c r="L1125">
        <v>274.61</v>
      </c>
      <c r="M1125">
        <v>36.119999999999997</v>
      </c>
      <c r="N1125" t="s">
        <v>68</v>
      </c>
      <c r="O1125" t="s">
        <v>345</v>
      </c>
      <c r="P1125" t="s">
        <v>33</v>
      </c>
      <c r="Q1125">
        <v>0.77916666666666667</v>
      </c>
      <c r="R1125" t="s">
        <v>49</v>
      </c>
      <c r="S1125" t="s">
        <v>4836</v>
      </c>
      <c r="T1125" t="s">
        <v>4828</v>
      </c>
      <c r="U1125">
        <v>327.08</v>
      </c>
      <c r="V1125" t="s">
        <v>5854</v>
      </c>
      <c r="W1125" t="s">
        <v>4968</v>
      </c>
      <c r="X1125" t="s">
        <v>5189</v>
      </c>
      <c r="Y1125" t="s">
        <v>4960</v>
      </c>
      <c r="Z1125" t="s">
        <v>5190</v>
      </c>
      <c r="AA1125" t="s">
        <v>5060</v>
      </c>
      <c r="AB1125">
        <f>YEAR(Sales_Trans_2[[#This Row],[Transaction_Date]])</f>
        <v>2025</v>
      </c>
      <c r="AC1125" t="str">
        <f>TEXT(Sales_Trans_2[[#This Row],[Transaction_Date]],"mmm")</f>
        <v>Jun</v>
      </c>
      <c r="AD1125">
        <f>MONTH(Sales_Trans_2[[#This Row],[Transaction_Date]])</f>
        <v>6</v>
      </c>
      <c r="AE1125" s="19">
        <f>IFERROR(Sales_Trans_2[[#This Row],[Profit]]/Sales_Trans_2[[#This Row],[Sales_Amount]],0)</f>
        <v>0.11624239693624688</v>
      </c>
      <c r="AF1125" s="20" t="str">
        <f>IF(Sales_Trans_2[[#This Row],[Discount_Pct]]=0,"0%",
IF(Sales_Trans_2[[#This Row],[Discount_Pct]]&lt;=5,"1-5%",
IF(Sales_Trans_2[[#This Row],[Discount_Pct]]&lt;=10,"6-10%",
IF(Sales_Trans_2[[#This Row],[Discount_Pct]]&lt;=15,"11-15%","&gt;15%"))))</f>
        <v>1-5%</v>
      </c>
    </row>
    <row r="1126" spans="1:32" x14ac:dyDescent="0.25">
      <c r="A1126" t="s">
        <v>4425</v>
      </c>
      <c r="B1126" s="10">
        <v>45816</v>
      </c>
      <c r="C1126" t="s">
        <v>2677</v>
      </c>
      <c r="D1126" t="s">
        <v>147</v>
      </c>
      <c r="E1126" t="s">
        <v>973</v>
      </c>
      <c r="F1126" t="s">
        <v>974</v>
      </c>
      <c r="G1126">
        <v>5</v>
      </c>
      <c r="H1126">
        <v>337.24</v>
      </c>
      <c r="I1126">
        <v>20</v>
      </c>
      <c r="J1126">
        <v>337.24</v>
      </c>
      <c r="K1126">
        <v>1348.96</v>
      </c>
      <c r="L1126">
        <v>1306.0999999999999</v>
      </c>
      <c r="M1126">
        <v>42.86</v>
      </c>
      <c r="N1126" t="s">
        <v>23</v>
      </c>
      <c r="O1126" t="s">
        <v>24</v>
      </c>
      <c r="P1126" t="s">
        <v>33</v>
      </c>
      <c r="Q1126">
        <v>0.84305555555555556</v>
      </c>
      <c r="R1126" t="s">
        <v>49</v>
      </c>
      <c r="S1126" t="s">
        <v>4717</v>
      </c>
      <c r="T1126" t="s">
        <v>4703</v>
      </c>
      <c r="U1126">
        <v>332.73</v>
      </c>
      <c r="V1126" t="s">
        <v>5807</v>
      </c>
      <c r="W1126" t="s">
        <v>4958</v>
      </c>
      <c r="X1126" t="s">
        <v>5473</v>
      </c>
      <c r="Y1126" t="s">
        <v>4960</v>
      </c>
      <c r="Z1126" t="s">
        <v>5474</v>
      </c>
      <c r="AA1126" t="s">
        <v>5060</v>
      </c>
      <c r="AB1126">
        <f>YEAR(Sales_Trans_2[[#This Row],[Transaction_Date]])</f>
        <v>2025</v>
      </c>
      <c r="AC1126" t="str">
        <f>TEXT(Sales_Trans_2[[#This Row],[Transaction_Date]],"mmm")</f>
        <v>Jun</v>
      </c>
      <c r="AD1126">
        <f>MONTH(Sales_Trans_2[[#This Row],[Transaction_Date]])</f>
        <v>6</v>
      </c>
      <c r="AE1126" s="19">
        <f>IFERROR(Sales_Trans_2[[#This Row],[Profit]]/Sales_Trans_2[[#This Row],[Sales_Amount]],0)</f>
        <v>3.1772624836911401E-2</v>
      </c>
      <c r="AF1126" s="20" t="str">
        <f>IF(Sales_Trans_2[[#This Row],[Discount_Pct]]=0,"0%",
IF(Sales_Trans_2[[#This Row],[Discount_Pct]]&lt;=5,"1-5%",
IF(Sales_Trans_2[[#This Row],[Discount_Pct]]&lt;=10,"6-10%",
IF(Sales_Trans_2[[#This Row],[Discount_Pct]]&lt;=15,"11-15%","&gt;15%"))))</f>
        <v>&gt;15%</v>
      </c>
    </row>
    <row r="1127" spans="1:32" x14ac:dyDescent="0.25">
      <c r="A1127" t="s">
        <v>3929</v>
      </c>
      <c r="B1127" s="10">
        <v>45724</v>
      </c>
      <c r="C1127" t="s">
        <v>834</v>
      </c>
      <c r="D1127" t="s">
        <v>2552</v>
      </c>
      <c r="E1127" t="s">
        <v>1289</v>
      </c>
      <c r="F1127" t="s">
        <v>635</v>
      </c>
      <c r="G1127">
        <v>3</v>
      </c>
      <c r="H1127">
        <v>82.38</v>
      </c>
      <c r="I1127">
        <v>10</v>
      </c>
      <c r="J1127">
        <v>24.71</v>
      </c>
      <c r="K1127">
        <v>255.79</v>
      </c>
      <c r="L1127">
        <v>162.75</v>
      </c>
      <c r="M1127">
        <v>93.04</v>
      </c>
      <c r="N1127" t="s">
        <v>4971</v>
      </c>
      <c r="O1127" t="s">
        <v>24</v>
      </c>
      <c r="P1127" t="s">
        <v>33</v>
      </c>
      <c r="Q1127">
        <v>0.91111111111111109</v>
      </c>
      <c r="R1127" t="s">
        <v>27</v>
      </c>
      <c r="S1127" t="s">
        <v>4784</v>
      </c>
      <c r="T1127" t="s">
        <v>4776</v>
      </c>
      <c r="U1127">
        <v>72.930000000000007</v>
      </c>
      <c r="V1127" t="s">
        <v>5617</v>
      </c>
      <c r="W1127" t="s">
        <v>4958</v>
      </c>
      <c r="X1127" t="s">
        <v>5616</v>
      </c>
      <c r="Y1127" t="s">
        <v>5011</v>
      </c>
      <c r="Z1127" t="s">
        <v>5234</v>
      </c>
      <c r="AA1127" t="s">
        <v>5060</v>
      </c>
      <c r="AB1127">
        <f>YEAR(Sales_Trans_2[[#This Row],[Transaction_Date]])</f>
        <v>2025</v>
      </c>
      <c r="AC1127" t="str">
        <f>TEXT(Sales_Trans_2[[#This Row],[Transaction_Date]],"mmm")</f>
        <v>Mar</v>
      </c>
      <c r="AD1127">
        <f>MONTH(Sales_Trans_2[[#This Row],[Transaction_Date]])</f>
        <v>3</v>
      </c>
      <c r="AE1127" s="19">
        <f>IFERROR(Sales_Trans_2[[#This Row],[Profit]]/Sales_Trans_2[[#This Row],[Sales_Amount]],0)</f>
        <v>0.36373587708667271</v>
      </c>
      <c r="AF1127" s="20" t="str">
        <f>IF(Sales_Trans_2[[#This Row],[Discount_Pct]]=0,"0%",
IF(Sales_Trans_2[[#This Row],[Discount_Pct]]&lt;=5,"1-5%",
IF(Sales_Trans_2[[#This Row],[Discount_Pct]]&lt;=10,"6-10%",
IF(Sales_Trans_2[[#This Row],[Discount_Pct]]&lt;=15,"11-15%","&gt;15%"))))</f>
        <v>6-10%</v>
      </c>
    </row>
    <row r="1128" spans="1:32" x14ac:dyDescent="0.25">
      <c r="A1128" t="s">
        <v>3120</v>
      </c>
      <c r="B1128" s="10">
        <v>45696</v>
      </c>
      <c r="C1128" t="s">
        <v>3121</v>
      </c>
      <c r="D1128" t="s">
        <v>113</v>
      </c>
      <c r="E1128" t="s">
        <v>709</v>
      </c>
      <c r="F1128" t="s">
        <v>710</v>
      </c>
      <c r="G1128">
        <v>3</v>
      </c>
      <c r="H1128">
        <v>253.11</v>
      </c>
      <c r="I1128">
        <v>20</v>
      </c>
      <c r="J1128">
        <v>151.87</v>
      </c>
      <c r="K1128">
        <v>698.58</v>
      </c>
      <c r="L1128">
        <v>572.22</v>
      </c>
      <c r="M1128">
        <v>126.36</v>
      </c>
      <c r="N1128" t="s">
        <v>40</v>
      </c>
      <c r="O1128" t="s">
        <v>24</v>
      </c>
      <c r="P1128" t="s">
        <v>33</v>
      </c>
      <c r="Q1128">
        <v>0.51597222222222228</v>
      </c>
      <c r="R1128" t="s">
        <v>27</v>
      </c>
      <c r="S1128" t="s">
        <v>4907</v>
      </c>
      <c r="T1128" t="s">
        <v>4908</v>
      </c>
      <c r="U1128">
        <v>253.11</v>
      </c>
      <c r="V1128" t="s">
        <v>6003</v>
      </c>
      <c r="W1128" t="s">
        <v>4968</v>
      </c>
      <c r="X1128" t="s">
        <v>5313</v>
      </c>
      <c r="Y1128" t="s">
        <v>4960</v>
      </c>
      <c r="Z1128" t="s">
        <v>5314</v>
      </c>
      <c r="AA1128" t="s">
        <v>5060</v>
      </c>
      <c r="AB1128">
        <f>YEAR(Sales_Trans_2[[#This Row],[Transaction_Date]])</f>
        <v>2025</v>
      </c>
      <c r="AC1128" t="str">
        <f>TEXT(Sales_Trans_2[[#This Row],[Transaction_Date]],"mmm")</f>
        <v>Feb</v>
      </c>
      <c r="AD1128">
        <f>MONTH(Sales_Trans_2[[#This Row],[Transaction_Date]])</f>
        <v>2</v>
      </c>
      <c r="AE1128" s="19">
        <f>IFERROR(Sales_Trans_2[[#This Row],[Profit]]/Sales_Trans_2[[#This Row],[Sales_Amount]],0)</f>
        <v>0.18088121618139655</v>
      </c>
      <c r="AF1128" s="20" t="str">
        <f>IF(Sales_Trans_2[[#This Row],[Discount_Pct]]=0,"0%",
IF(Sales_Trans_2[[#This Row],[Discount_Pct]]&lt;=5,"1-5%",
IF(Sales_Trans_2[[#This Row],[Discount_Pct]]&lt;=10,"6-10%",
IF(Sales_Trans_2[[#This Row],[Discount_Pct]]&lt;=15,"11-15%","&gt;15%"))))</f>
        <v>&gt;15%</v>
      </c>
    </row>
    <row r="1129" spans="1:32" x14ac:dyDescent="0.25">
      <c r="A1129" t="s">
        <v>1748</v>
      </c>
      <c r="B1129" s="10">
        <v>45858</v>
      </c>
      <c r="C1129" t="s">
        <v>1749</v>
      </c>
      <c r="D1129" t="s">
        <v>409</v>
      </c>
      <c r="E1129" t="s">
        <v>1081</v>
      </c>
      <c r="F1129" t="s">
        <v>1082</v>
      </c>
      <c r="G1129">
        <v>4</v>
      </c>
      <c r="H1129">
        <v>343.97</v>
      </c>
      <c r="I1129">
        <v>20</v>
      </c>
      <c r="J1129">
        <v>275.18</v>
      </c>
      <c r="K1129">
        <v>1265.81</v>
      </c>
      <c r="L1129">
        <v>738.96</v>
      </c>
      <c r="M1129">
        <v>526.85</v>
      </c>
      <c r="N1129" t="s">
        <v>133</v>
      </c>
      <c r="O1129" t="s">
        <v>24</v>
      </c>
      <c r="P1129" t="s">
        <v>33</v>
      </c>
      <c r="Q1129">
        <v>0.42708333333333331</v>
      </c>
      <c r="R1129" t="s">
        <v>27</v>
      </c>
      <c r="S1129" t="s">
        <v>4635</v>
      </c>
      <c r="T1129" t="s">
        <v>4636</v>
      </c>
      <c r="U1129">
        <v>299.73</v>
      </c>
      <c r="V1129" t="s">
        <v>5729</v>
      </c>
      <c r="W1129" t="s">
        <v>4958</v>
      </c>
      <c r="X1129" t="s">
        <v>5597</v>
      </c>
      <c r="Y1129" t="s">
        <v>5011</v>
      </c>
      <c r="Z1129" t="s">
        <v>5598</v>
      </c>
      <c r="AA1129" t="s">
        <v>4992</v>
      </c>
      <c r="AB1129">
        <f>YEAR(Sales_Trans_2[[#This Row],[Transaction_Date]])</f>
        <v>2025</v>
      </c>
      <c r="AC1129" t="str">
        <f>TEXT(Sales_Trans_2[[#This Row],[Transaction_Date]],"mmm")</f>
        <v>Jul</v>
      </c>
      <c r="AD1129">
        <f>MONTH(Sales_Trans_2[[#This Row],[Transaction_Date]])</f>
        <v>7</v>
      </c>
      <c r="AE1129" s="19">
        <f>IFERROR(Sales_Trans_2[[#This Row],[Profit]]/Sales_Trans_2[[#This Row],[Sales_Amount]],0)</f>
        <v>0.41621570377860823</v>
      </c>
      <c r="AF1129" s="20" t="str">
        <f>IF(Sales_Trans_2[[#This Row],[Discount_Pct]]=0,"0%",
IF(Sales_Trans_2[[#This Row],[Discount_Pct]]&lt;=5,"1-5%",
IF(Sales_Trans_2[[#This Row],[Discount_Pct]]&lt;=10,"6-10%",
IF(Sales_Trans_2[[#This Row],[Discount_Pct]]&lt;=15,"11-15%","&gt;15%"))))</f>
        <v>&gt;15%</v>
      </c>
    </row>
    <row r="1130" spans="1:32" x14ac:dyDescent="0.25">
      <c r="A1130" t="s">
        <v>1367</v>
      </c>
      <c r="B1130" s="10">
        <v>45857</v>
      </c>
      <c r="C1130" t="s">
        <v>807</v>
      </c>
      <c r="D1130" t="s">
        <v>905</v>
      </c>
      <c r="E1130" t="s">
        <v>1368</v>
      </c>
      <c r="F1130" t="s">
        <v>1369</v>
      </c>
      <c r="G1130">
        <v>2</v>
      </c>
      <c r="H1130">
        <v>464.41</v>
      </c>
      <c r="I1130">
        <v>15</v>
      </c>
      <c r="J1130">
        <v>139.32</v>
      </c>
      <c r="K1130">
        <v>907.92</v>
      </c>
      <c r="L1130">
        <v>795.38</v>
      </c>
      <c r="M1130">
        <v>112.54</v>
      </c>
      <c r="N1130" t="s">
        <v>47</v>
      </c>
      <c r="O1130" t="s">
        <v>24</v>
      </c>
      <c r="P1130" t="s">
        <v>33</v>
      </c>
      <c r="Q1130">
        <v>0.60763888888888884</v>
      </c>
      <c r="R1130" t="s">
        <v>27</v>
      </c>
      <c r="S1130" t="s">
        <v>4686</v>
      </c>
      <c r="T1130" t="s">
        <v>4672</v>
      </c>
      <c r="U1130">
        <v>464.41</v>
      </c>
      <c r="V1130" t="s">
        <v>5819</v>
      </c>
      <c r="W1130" t="s">
        <v>4968</v>
      </c>
      <c r="X1130" t="s">
        <v>5590</v>
      </c>
      <c r="Y1130" t="s">
        <v>4966</v>
      </c>
      <c r="Z1130" t="s">
        <v>5591</v>
      </c>
      <c r="AA1130" t="s">
        <v>4992</v>
      </c>
      <c r="AB1130">
        <f>YEAR(Sales_Trans_2[[#This Row],[Transaction_Date]])</f>
        <v>2025</v>
      </c>
      <c r="AC1130" t="str">
        <f>TEXT(Sales_Trans_2[[#This Row],[Transaction_Date]],"mmm")</f>
        <v>Jul</v>
      </c>
      <c r="AD1130">
        <f>MONTH(Sales_Trans_2[[#This Row],[Transaction_Date]])</f>
        <v>7</v>
      </c>
      <c r="AE1130" s="19">
        <f>IFERROR(Sales_Trans_2[[#This Row],[Profit]]/Sales_Trans_2[[#This Row],[Sales_Amount]],0)</f>
        <v>0.12395365230416779</v>
      </c>
      <c r="AF1130" s="20" t="str">
        <f>IF(Sales_Trans_2[[#This Row],[Discount_Pct]]=0,"0%",
IF(Sales_Trans_2[[#This Row],[Discount_Pct]]&lt;=5,"1-5%",
IF(Sales_Trans_2[[#This Row],[Discount_Pct]]&lt;=10,"6-10%",
IF(Sales_Trans_2[[#This Row],[Discount_Pct]]&lt;=15,"11-15%","&gt;15%"))))</f>
        <v>11-15%</v>
      </c>
    </row>
    <row r="1131" spans="1:32" x14ac:dyDescent="0.25">
      <c r="A1131" t="s">
        <v>1424</v>
      </c>
      <c r="B1131" s="10">
        <v>45664</v>
      </c>
      <c r="C1131" t="s">
        <v>1425</v>
      </c>
      <c r="D1131" t="s">
        <v>555</v>
      </c>
      <c r="E1131" t="s">
        <v>372</v>
      </c>
      <c r="F1131" t="s">
        <v>373</v>
      </c>
      <c r="G1131">
        <v>3</v>
      </c>
      <c r="H1131">
        <v>491.81</v>
      </c>
      <c r="I1131">
        <v>20</v>
      </c>
      <c r="J1131">
        <v>295.08999999999997</v>
      </c>
      <c r="K1131">
        <v>1180.3399999999999</v>
      </c>
      <c r="L1131">
        <v>1096.71</v>
      </c>
      <c r="M1131">
        <v>83.63</v>
      </c>
      <c r="N1131" t="s">
        <v>47</v>
      </c>
      <c r="O1131" t="s">
        <v>24</v>
      </c>
      <c r="P1131" t="s">
        <v>33</v>
      </c>
      <c r="Q1131">
        <v>0.63402777777777775</v>
      </c>
      <c r="R1131" t="s">
        <v>49</v>
      </c>
      <c r="S1131" t="s">
        <v>4797</v>
      </c>
      <c r="T1131" t="s">
        <v>4776</v>
      </c>
      <c r="U1131">
        <v>491.81</v>
      </c>
      <c r="V1131" t="s">
        <v>5801</v>
      </c>
      <c r="W1131" t="s">
        <v>4968</v>
      </c>
      <c r="X1131" t="s">
        <v>5258</v>
      </c>
      <c r="Y1131" t="s">
        <v>4966</v>
      </c>
      <c r="Z1131" t="s">
        <v>5259</v>
      </c>
      <c r="AA1131" t="s">
        <v>5060</v>
      </c>
      <c r="AB1131">
        <f>YEAR(Sales_Trans_2[[#This Row],[Transaction_Date]])</f>
        <v>2025</v>
      </c>
      <c r="AC1131" t="str">
        <f>TEXT(Sales_Trans_2[[#This Row],[Transaction_Date]],"mmm")</f>
        <v>Jan</v>
      </c>
      <c r="AD1131">
        <f>MONTH(Sales_Trans_2[[#This Row],[Transaction_Date]])</f>
        <v>1</v>
      </c>
      <c r="AE1131" s="19">
        <f>IFERROR(Sales_Trans_2[[#This Row],[Profit]]/Sales_Trans_2[[#This Row],[Sales_Amount]],0)</f>
        <v>7.0852466238541439E-2</v>
      </c>
      <c r="AF1131" s="20" t="str">
        <f>IF(Sales_Trans_2[[#This Row],[Discount_Pct]]=0,"0%",
IF(Sales_Trans_2[[#This Row],[Discount_Pct]]&lt;=5,"1-5%",
IF(Sales_Trans_2[[#This Row],[Discount_Pct]]&lt;=10,"6-10%",
IF(Sales_Trans_2[[#This Row],[Discount_Pct]]&lt;=15,"11-15%","&gt;15%"))))</f>
        <v>&gt;15%</v>
      </c>
    </row>
    <row r="1132" spans="1:32" x14ac:dyDescent="0.25">
      <c r="A1132" t="s">
        <v>846</v>
      </c>
      <c r="B1132" s="10">
        <v>45836</v>
      </c>
      <c r="C1132" t="s">
        <v>633</v>
      </c>
      <c r="D1132" t="s">
        <v>141</v>
      </c>
      <c r="E1132" t="s">
        <v>847</v>
      </c>
      <c r="F1132" t="s">
        <v>848</v>
      </c>
      <c r="G1132">
        <v>1</v>
      </c>
      <c r="H1132">
        <v>437.49</v>
      </c>
      <c r="I1132">
        <v>10</v>
      </c>
      <c r="J1132">
        <v>43.75</v>
      </c>
      <c r="K1132">
        <v>452.8</v>
      </c>
      <c r="L1132">
        <v>265.44</v>
      </c>
      <c r="M1132">
        <v>187.36</v>
      </c>
      <c r="N1132" t="s">
        <v>4971</v>
      </c>
      <c r="O1132" t="s">
        <v>24</v>
      </c>
      <c r="P1132" t="s">
        <v>33</v>
      </c>
      <c r="Q1132">
        <v>0.87777777777777777</v>
      </c>
      <c r="R1132" t="s">
        <v>27</v>
      </c>
      <c r="S1132" t="s">
        <v>4658</v>
      </c>
      <c r="T1132" t="s">
        <v>4636</v>
      </c>
      <c r="U1132">
        <v>437.49</v>
      </c>
      <c r="V1132" t="s">
        <v>5990</v>
      </c>
      <c r="W1132" t="s">
        <v>4968</v>
      </c>
      <c r="X1132" t="s">
        <v>5107</v>
      </c>
      <c r="Y1132" t="s">
        <v>4970</v>
      </c>
      <c r="Z1132" t="s">
        <v>5108</v>
      </c>
      <c r="AA1132" t="s">
        <v>5060</v>
      </c>
      <c r="AB1132">
        <f>YEAR(Sales_Trans_2[[#This Row],[Transaction_Date]])</f>
        <v>2025</v>
      </c>
      <c r="AC1132" t="str">
        <f>TEXT(Sales_Trans_2[[#This Row],[Transaction_Date]],"mmm")</f>
        <v>Jun</v>
      </c>
      <c r="AD1132">
        <f>MONTH(Sales_Trans_2[[#This Row],[Transaction_Date]])</f>
        <v>6</v>
      </c>
      <c r="AE1132" s="19">
        <f>IFERROR(Sales_Trans_2[[#This Row],[Profit]]/Sales_Trans_2[[#This Row],[Sales_Amount]],0)</f>
        <v>0.41378091872791523</v>
      </c>
      <c r="AF1132" s="20" t="str">
        <f>IF(Sales_Trans_2[[#This Row],[Discount_Pct]]=0,"0%",
IF(Sales_Trans_2[[#This Row],[Discount_Pct]]&lt;=5,"1-5%",
IF(Sales_Trans_2[[#This Row],[Discount_Pct]]&lt;=10,"6-10%",
IF(Sales_Trans_2[[#This Row],[Discount_Pct]]&lt;=15,"11-15%","&gt;15%"))))</f>
        <v>6-10%</v>
      </c>
    </row>
    <row r="1133" spans="1:32" x14ac:dyDescent="0.25">
      <c r="A1133" t="s">
        <v>3576</v>
      </c>
      <c r="B1133" s="10">
        <v>45824</v>
      </c>
      <c r="C1133" t="s">
        <v>1441</v>
      </c>
      <c r="D1133" t="s">
        <v>732</v>
      </c>
      <c r="E1133" t="s">
        <v>887</v>
      </c>
      <c r="F1133" t="s">
        <v>2847</v>
      </c>
      <c r="G1133">
        <v>3</v>
      </c>
      <c r="H1133">
        <v>743.18</v>
      </c>
      <c r="I1133">
        <v>15</v>
      </c>
      <c r="J1133">
        <v>334.43</v>
      </c>
      <c r="K1133">
        <v>1895.11</v>
      </c>
      <c r="L1133">
        <v>1196.1600000000001</v>
      </c>
      <c r="M1133">
        <v>698.95</v>
      </c>
      <c r="N1133" t="s">
        <v>133</v>
      </c>
      <c r="O1133" t="s">
        <v>24</v>
      </c>
      <c r="P1133" t="s">
        <v>33</v>
      </c>
      <c r="Q1133">
        <v>0.87708333333333333</v>
      </c>
      <c r="R1133" t="s">
        <v>49</v>
      </c>
      <c r="S1133" t="s">
        <v>4662</v>
      </c>
      <c r="T1133" t="s">
        <v>4636</v>
      </c>
      <c r="U1133">
        <v>661.91</v>
      </c>
      <c r="V1133" t="s">
        <v>5092</v>
      </c>
      <c r="W1133" t="s">
        <v>4958</v>
      </c>
      <c r="X1133" t="s">
        <v>5852</v>
      </c>
      <c r="Y1133" t="s">
        <v>4977</v>
      </c>
      <c r="Z1133" t="s">
        <v>5844</v>
      </c>
      <c r="AA1133" t="s">
        <v>4992</v>
      </c>
      <c r="AB1133">
        <f>YEAR(Sales_Trans_2[[#This Row],[Transaction_Date]])</f>
        <v>2025</v>
      </c>
      <c r="AC1133" t="str">
        <f>TEXT(Sales_Trans_2[[#This Row],[Transaction_Date]],"mmm")</f>
        <v>Jun</v>
      </c>
      <c r="AD1133">
        <f>MONTH(Sales_Trans_2[[#This Row],[Transaction_Date]])</f>
        <v>6</v>
      </c>
      <c r="AE1133" s="19">
        <f>IFERROR(Sales_Trans_2[[#This Row],[Profit]]/Sales_Trans_2[[#This Row],[Sales_Amount]],0)</f>
        <v>0.3688176411923319</v>
      </c>
      <c r="AF1133" s="20" t="str">
        <f>IF(Sales_Trans_2[[#This Row],[Discount_Pct]]=0,"0%",
IF(Sales_Trans_2[[#This Row],[Discount_Pct]]&lt;=5,"1-5%",
IF(Sales_Trans_2[[#This Row],[Discount_Pct]]&lt;=10,"6-10%",
IF(Sales_Trans_2[[#This Row],[Discount_Pct]]&lt;=15,"11-15%","&gt;15%"))))</f>
        <v>11-15%</v>
      </c>
    </row>
    <row r="1134" spans="1:32" x14ac:dyDescent="0.25">
      <c r="A1134" t="s">
        <v>3154</v>
      </c>
      <c r="B1134" s="10">
        <v>45783</v>
      </c>
      <c r="C1134" t="s">
        <v>855</v>
      </c>
      <c r="D1134" t="s">
        <v>264</v>
      </c>
      <c r="E1134" t="s">
        <v>2009</v>
      </c>
      <c r="F1134" t="s">
        <v>1856</v>
      </c>
      <c r="G1134">
        <v>8</v>
      </c>
      <c r="H1134">
        <v>420.05</v>
      </c>
      <c r="I1134">
        <v>10</v>
      </c>
      <c r="J1134">
        <v>336.04</v>
      </c>
      <c r="K1134">
        <v>3024.36</v>
      </c>
      <c r="L1134">
        <v>2287.1999999999998</v>
      </c>
      <c r="M1134">
        <v>737.16</v>
      </c>
      <c r="N1134" t="s">
        <v>40</v>
      </c>
      <c r="O1134" t="s">
        <v>24</v>
      </c>
      <c r="P1134" t="s">
        <v>33</v>
      </c>
      <c r="Q1134">
        <v>0.9</v>
      </c>
      <c r="R1134" t="s">
        <v>49</v>
      </c>
      <c r="S1134" t="s">
        <v>4702</v>
      </c>
      <c r="T1134" t="s">
        <v>4703</v>
      </c>
      <c r="U1134">
        <v>383.51</v>
      </c>
      <c r="V1134" t="s">
        <v>5535</v>
      </c>
      <c r="W1134" t="s">
        <v>4958</v>
      </c>
      <c r="X1134" t="s">
        <v>5923</v>
      </c>
      <c r="Y1134" t="s">
        <v>4970</v>
      </c>
      <c r="Z1134" t="s">
        <v>5177</v>
      </c>
      <c r="AA1134" t="s">
        <v>5060</v>
      </c>
      <c r="AB1134">
        <f>YEAR(Sales_Trans_2[[#This Row],[Transaction_Date]])</f>
        <v>2025</v>
      </c>
      <c r="AC1134" t="str">
        <f>TEXT(Sales_Trans_2[[#This Row],[Transaction_Date]],"mmm")</f>
        <v>May</v>
      </c>
      <c r="AD1134">
        <f>MONTH(Sales_Trans_2[[#This Row],[Transaction_Date]])</f>
        <v>5</v>
      </c>
      <c r="AE1134" s="19">
        <f>IFERROR(Sales_Trans_2[[#This Row],[Profit]]/Sales_Trans_2[[#This Row],[Sales_Amount]],0)</f>
        <v>0.24374082450501922</v>
      </c>
      <c r="AF1134" s="20" t="str">
        <f>IF(Sales_Trans_2[[#This Row],[Discount_Pct]]=0,"0%",
IF(Sales_Trans_2[[#This Row],[Discount_Pct]]&lt;=5,"1-5%",
IF(Sales_Trans_2[[#This Row],[Discount_Pct]]&lt;=10,"6-10%",
IF(Sales_Trans_2[[#This Row],[Discount_Pct]]&lt;=15,"11-15%","&gt;15%"))))</f>
        <v>6-10%</v>
      </c>
    </row>
    <row r="1135" spans="1:32" x14ac:dyDescent="0.25">
      <c r="A1135" t="s">
        <v>1979</v>
      </c>
      <c r="B1135" s="10">
        <v>45722</v>
      </c>
      <c r="C1135" t="s">
        <v>542</v>
      </c>
      <c r="D1135" t="s">
        <v>499</v>
      </c>
      <c r="E1135" t="s">
        <v>1403</v>
      </c>
      <c r="F1135" t="s">
        <v>1404</v>
      </c>
      <c r="G1135">
        <v>3</v>
      </c>
      <c r="H1135">
        <v>445.03</v>
      </c>
      <c r="I1135">
        <v>10</v>
      </c>
      <c r="J1135">
        <v>133.51</v>
      </c>
      <c r="K1135">
        <v>1201.58</v>
      </c>
      <c r="L1135">
        <v>1042.4100000000001</v>
      </c>
      <c r="M1135">
        <v>159.16999999999999</v>
      </c>
      <c r="N1135" t="s">
        <v>68</v>
      </c>
      <c r="O1135" t="s">
        <v>24</v>
      </c>
      <c r="P1135" t="s">
        <v>33</v>
      </c>
      <c r="Q1135">
        <v>0.81388888888888888</v>
      </c>
      <c r="R1135" t="s">
        <v>49</v>
      </c>
      <c r="S1135" t="s">
        <v>4816</v>
      </c>
      <c r="T1135" t="s">
        <v>4847</v>
      </c>
      <c r="U1135">
        <v>401.06</v>
      </c>
      <c r="V1135" t="s">
        <v>5723</v>
      </c>
      <c r="W1135" t="s">
        <v>4958</v>
      </c>
      <c r="X1135" t="s">
        <v>5559</v>
      </c>
      <c r="Y1135" t="s">
        <v>5007</v>
      </c>
      <c r="Z1135" t="s">
        <v>5560</v>
      </c>
      <c r="AA1135" t="s">
        <v>5060</v>
      </c>
      <c r="AB1135">
        <f>YEAR(Sales_Trans_2[[#This Row],[Transaction_Date]])</f>
        <v>2025</v>
      </c>
      <c r="AC1135" t="str">
        <f>TEXT(Sales_Trans_2[[#This Row],[Transaction_Date]],"mmm")</f>
        <v>Mar</v>
      </c>
      <c r="AD1135">
        <f>MONTH(Sales_Trans_2[[#This Row],[Transaction_Date]])</f>
        <v>3</v>
      </c>
      <c r="AE1135" s="19">
        <f>IFERROR(Sales_Trans_2[[#This Row],[Profit]]/Sales_Trans_2[[#This Row],[Sales_Amount]],0)</f>
        <v>0.13246725145225452</v>
      </c>
      <c r="AF1135" s="20" t="str">
        <f>IF(Sales_Trans_2[[#This Row],[Discount_Pct]]=0,"0%",
IF(Sales_Trans_2[[#This Row],[Discount_Pct]]&lt;=5,"1-5%",
IF(Sales_Trans_2[[#This Row],[Discount_Pct]]&lt;=10,"6-10%",
IF(Sales_Trans_2[[#This Row],[Discount_Pct]]&lt;=15,"11-15%","&gt;15%"))))</f>
        <v>6-10%</v>
      </c>
    </row>
    <row r="1136" spans="1:32" x14ac:dyDescent="0.25">
      <c r="A1136" t="s">
        <v>2689</v>
      </c>
      <c r="B1136" s="10">
        <v>45802</v>
      </c>
      <c r="C1136" t="s">
        <v>2372</v>
      </c>
      <c r="D1136" t="s">
        <v>253</v>
      </c>
      <c r="E1136" t="s">
        <v>1162</v>
      </c>
      <c r="F1136" t="s">
        <v>471</v>
      </c>
      <c r="G1136">
        <v>3</v>
      </c>
      <c r="H1136">
        <v>219.39</v>
      </c>
      <c r="I1136">
        <v>15</v>
      </c>
      <c r="J1136">
        <v>98.73</v>
      </c>
      <c r="K1136">
        <v>643.36</v>
      </c>
      <c r="L1136">
        <v>586.32000000000005</v>
      </c>
      <c r="M1136">
        <v>57.04</v>
      </c>
      <c r="N1136" t="s">
        <v>40</v>
      </c>
      <c r="O1136" t="s">
        <v>24</v>
      </c>
      <c r="P1136" t="s">
        <v>33</v>
      </c>
      <c r="Q1136">
        <v>0.61041666666666672</v>
      </c>
      <c r="R1136" t="s">
        <v>27</v>
      </c>
      <c r="S1136" t="s">
        <v>4903</v>
      </c>
      <c r="T1136" t="s">
        <v>4887</v>
      </c>
      <c r="U1136">
        <v>219.39</v>
      </c>
      <c r="V1136" t="s">
        <v>5885</v>
      </c>
      <c r="W1136" t="s">
        <v>4964</v>
      </c>
      <c r="X1136" t="s">
        <v>5376</v>
      </c>
      <c r="Y1136" t="s">
        <v>4970</v>
      </c>
      <c r="Z1136" t="s">
        <v>5267</v>
      </c>
      <c r="AA1136" t="s">
        <v>4992</v>
      </c>
      <c r="AB1136">
        <f>YEAR(Sales_Trans_2[[#This Row],[Transaction_Date]])</f>
        <v>2025</v>
      </c>
      <c r="AC1136" t="str">
        <f>TEXT(Sales_Trans_2[[#This Row],[Transaction_Date]],"mmm")</f>
        <v>May</v>
      </c>
      <c r="AD1136">
        <f>MONTH(Sales_Trans_2[[#This Row],[Transaction_Date]])</f>
        <v>5</v>
      </c>
      <c r="AE1136" s="19">
        <f>IFERROR(Sales_Trans_2[[#This Row],[Profit]]/Sales_Trans_2[[#This Row],[Sales_Amount]],0)</f>
        <v>8.8659537428500371E-2</v>
      </c>
      <c r="AF1136" s="20" t="str">
        <f>IF(Sales_Trans_2[[#This Row],[Discount_Pct]]=0,"0%",
IF(Sales_Trans_2[[#This Row],[Discount_Pct]]&lt;=5,"1-5%",
IF(Sales_Trans_2[[#This Row],[Discount_Pct]]&lt;=10,"6-10%",
IF(Sales_Trans_2[[#This Row],[Discount_Pct]]&lt;=15,"11-15%","&gt;15%"))))</f>
        <v>11-15%</v>
      </c>
    </row>
    <row r="1137" spans="1:32" x14ac:dyDescent="0.25">
      <c r="A1137" t="s">
        <v>2598</v>
      </c>
      <c r="B1137" s="10">
        <v>45801</v>
      </c>
      <c r="C1137" t="s">
        <v>1470</v>
      </c>
      <c r="D1137" t="s">
        <v>944</v>
      </c>
      <c r="E1137" t="s">
        <v>778</v>
      </c>
      <c r="F1137" t="s">
        <v>979</v>
      </c>
      <c r="G1137">
        <v>7</v>
      </c>
      <c r="H1137">
        <v>346.47</v>
      </c>
      <c r="I1137">
        <v>10</v>
      </c>
      <c r="J1137">
        <v>242.53</v>
      </c>
      <c r="K1137">
        <v>2510.17</v>
      </c>
      <c r="L1137">
        <v>1669.01</v>
      </c>
      <c r="M1137">
        <v>841.16</v>
      </c>
      <c r="N1137" t="s">
        <v>23</v>
      </c>
      <c r="O1137" t="s">
        <v>24</v>
      </c>
      <c r="P1137" t="s">
        <v>33</v>
      </c>
      <c r="Q1137">
        <v>0.70277777777777772</v>
      </c>
      <c r="R1137" t="s">
        <v>27</v>
      </c>
      <c r="S1137" t="s">
        <v>4773</v>
      </c>
      <c r="T1137" t="s">
        <v>4752</v>
      </c>
      <c r="U1137">
        <v>333.54</v>
      </c>
      <c r="V1137" t="s">
        <v>5293</v>
      </c>
      <c r="W1137" t="s">
        <v>4958</v>
      </c>
      <c r="X1137" t="s">
        <v>5431</v>
      </c>
      <c r="Y1137" t="s">
        <v>4966</v>
      </c>
      <c r="Z1137" t="s">
        <v>5432</v>
      </c>
      <c r="AA1137" t="s">
        <v>5060</v>
      </c>
      <c r="AB1137">
        <f>YEAR(Sales_Trans_2[[#This Row],[Transaction_Date]])</f>
        <v>2025</v>
      </c>
      <c r="AC1137" t="str">
        <f>TEXT(Sales_Trans_2[[#This Row],[Transaction_Date]],"mmm")</f>
        <v>May</v>
      </c>
      <c r="AD1137">
        <f>MONTH(Sales_Trans_2[[#This Row],[Transaction_Date]])</f>
        <v>5</v>
      </c>
      <c r="AE1137" s="19">
        <f>IFERROR(Sales_Trans_2[[#This Row],[Profit]]/Sales_Trans_2[[#This Row],[Sales_Amount]],0)</f>
        <v>0.33510080990530522</v>
      </c>
      <c r="AF1137" s="20" t="str">
        <f>IF(Sales_Trans_2[[#This Row],[Discount_Pct]]=0,"0%",
IF(Sales_Trans_2[[#This Row],[Discount_Pct]]&lt;=5,"1-5%",
IF(Sales_Trans_2[[#This Row],[Discount_Pct]]&lt;=10,"6-10%",
IF(Sales_Trans_2[[#This Row],[Discount_Pct]]&lt;=15,"11-15%","&gt;15%"))))</f>
        <v>6-10%</v>
      </c>
    </row>
    <row r="1138" spans="1:32" x14ac:dyDescent="0.25">
      <c r="A1138" t="s">
        <v>3261</v>
      </c>
      <c r="B1138" s="10">
        <v>45798</v>
      </c>
      <c r="C1138" t="s">
        <v>1803</v>
      </c>
      <c r="D1138" t="s">
        <v>581</v>
      </c>
      <c r="E1138" t="s">
        <v>1431</v>
      </c>
      <c r="F1138" t="s">
        <v>1432</v>
      </c>
      <c r="G1138">
        <v>5</v>
      </c>
      <c r="H1138">
        <v>156.58000000000001</v>
      </c>
      <c r="I1138">
        <v>20</v>
      </c>
      <c r="J1138">
        <v>156.58000000000001</v>
      </c>
      <c r="K1138">
        <v>626.32000000000005</v>
      </c>
      <c r="L1138">
        <v>534.95000000000005</v>
      </c>
      <c r="M1138">
        <v>91.37</v>
      </c>
      <c r="N1138" t="s">
        <v>4971</v>
      </c>
      <c r="O1138" t="s">
        <v>24</v>
      </c>
      <c r="P1138" t="s">
        <v>33</v>
      </c>
      <c r="Q1138">
        <v>0.45277777777777778</v>
      </c>
      <c r="R1138" t="s">
        <v>49</v>
      </c>
      <c r="S1138" t="s">
        <v>4710</v>
      </c>
      <c r="T1138" t="s">
        <v>4703</v>
      </c>
      <c r="U1138">
        <v>139.21</v>
      </c>
      <c r="V1138" t="s">
        <v>5875</v>
      </c>
      <c r="W1138" t="s">
        <v>4958</v>
      </c>
      <c r="X1138" t="s">
        <v>5642</v>
      </c>
      <c r="Y1138" t="s">
        <v>4960</v>
      </c>
      <c r="Z1138" t="s">
        <v>5386</v>
      </c>
      <c r="AA1138" t="s">
        <v>5060</v>
      </c>
      <c r="AB1138">
        <f>YEAR(Sales_Trans_2[[#This Row],[Transaction_Date]])</f>
        <v>2025</v>
      </c>
      <c r="AC1138" t="str">
        <f>TEXT(Sales_Trans_2[[#This Row],[Transaction_Date]],"mmm")</f>
        <v>May</v>
      </c>
      <c r="AD1138">
        <f>MONTH(Sales_Trans_2[[#This Row],[Transaction_Date]])</f>
        <v>5</v>
      </c>
      <c r="AE1138" s="19">
        <f>IFERROR(Sales_Trans_2[[#This Row],[Profit]]/Sales_Trans_2[[#This Row],[Sales_Amount]],0)</f>
        <v>0.1458838932175246</v>
      </c>
      <c r="AF1138" s="20" t="str">
        <f>IF(Sales_Trans_2[[#This Row],[Discount_Pct]]=0,"0%",
IF(Sales_Trans_2[[#This Row],[Discount_Pct]]&lt;=5,"1-5%",
IF(Sales_Trans_2[[#This Row],[Discount_Pct]]&lt;=10,"6-10%",
IF(Sales_Trans_2[[#This Row],[Discount_Pct]]&lt;=15,"11-15%","&gt;15%"))))</f>
        <v>&gt;15%</v>
      </c>
    </row>
    <row r="1139" spans="1:32" x14ac:dyDescent="0.25">
      <c r="A1139" t="s">
        <v>3081</v>
      </c>
      <c r="B1139" s="10">
        <v>45843</v>
      </c>
      <c r="C1139" t="s">
        <v>696</v>
      </c>
      <c r="D1139" t="s">
        <v>708</v>
      </c>
      <c r="E1139" t="s">
        <v>519</v>
      </c>
      <c r="F1139" t="s">
        <v>520</v>
      </c>
      <c r="G1139">
        <v>7</v>
      </c>
      <c r="H1139">
        <v>534.75</v>
      </c>
      <c r="I1139">
        <v>5</v>
      </c>
      <c r="J1139">
        <v>187.16</v>
      </c>
      <c r="K1139">
        <v>3556.09</v>
      </c>
      <c r="L1139">
        <v>2407.23</v>
      </c>
      <c r="M1139">
        <v>1148.8599999999999</v>
      </c>
      <c r="N1139" t="s">
        <v>68</v>
      </c>
      <c r="O1139" t="s">
        <v>24</v>
      </c>
      <c r="P1139" t="s">
        <v>33</v>
      </c>
      <c r="Q1139">
        <v>0.89861111111111114</v>
      </c>
      <c r="R1139" t="s">
        <v>49</v>
      </c>
      <c r="S1139" t="s">
        <v>4751</v>
      </c>
      <c r="T1139" t="s">
        <v>4752</v>
      </c>
      <c r="U1139">
        <v>474.19</v>
      </c>
      <c r="V1139" t="s">
        <v>5307</v>
      </c>
      <c r="W1139" t="s">
        <v>4958</v>
      </c>
      <c r="X1139" t="s">
        <v>5214</v>
      </c>
      <c r="Y1139" t="s">
        <v>4966</v>
      </c>
      <c r="Z1139" t="s">
        <v>5242</v>
      </c>
      <c r="AA1139" t="s">
        <v>5060</v>
      </c>
      <c r="AB1139">
        <f>YEAR(Sales_Trans_2[[#This Row],[Transaction_Date]])</f>
        <v>2025</v>
      </c>
      <c r="AC1139" t="str">
        <f>TEXT(Sales_Trans_2[[#This Row],[Transaction_Date]],"mmm")</f>
        <v>Jul</v>
      </c>
      <c r="AD1139">
        <f>MONTH(Sales_Trans_2[[#This Row],[Transaction_Date]])</f>
        <v>7</v>
      </c>
      <c r="AE1139" s="19">
        <f>IFERROR(Sales_Trans_2[[#This Row],[Profit]]/Sales_Trans_2[[#This Row],[Sales_Amount]],0)</f>
        <v>0.3230683137940828</v>
      </c>
      <c r="AF1139" s="20" t="str">
        <f>IF(Sales_Trans_2[[#This Row],[Discount_Pct]]=0,"0%",
IF(Sales_Trans_2[[#This Row],[Discount_Pct]]&lt;=5,"1-5%",
IF(Sales_Trans_2[[#This Row],[Discount_Pct]]&lt;=10,"6-10%",
IF(Sales_Trans_2[[#This Row],[Discount_Pct]]&lt;=15,"11-15%","&gt;15%"))))</f>
        <v>1-5%</v>
      </c>
    </row>
    <row r="1140" spans="1:32" x14ac:dyDescent="0.25">
      <c r="A1140" t="s">
        <v>1285</v>
      </c>
      <c r="B1140" s="10">
        <v>45774</v>
      </c>
      <c r="C1140" t="s">
        <v>1286</v>
      </c>
      <c r="D1140" t="s">
        <v>65</v>
      </c>
      <c r="E1140" t="s">
        <v>108</v>
      </c>
      <c r="F1140" t="s">
        <v>736</v>
      </c>
      <c r="G1140">
        <v>2</v>
      </c>
      <c r="H1140">
        <v>172.63</v>
      </c>
      <c r="I1140">
        <v>20</v>
      </c>
      <c r="J1140">
        <v>69.05</v>
      </c>
      <c r="K1140">
        <v>317.64</v>
      </c>
      <c r="L1140">
        <v>284</v>
      </c>
      <c r="M1140">
        <v>33.64</v>
      </c>
      <c r="N1140" t="s">
        <v>133</v>
      </c>
      <c r="O1140" t="s">
        <v>24</v>
      </c>
      <c r="P1140" t="s">
        <v>33</v>
      </c>
      <c r="Q1140">
        <v>0.65694444444444444</v>
      </c>
      <c r="R1140" t="s">
        <v>27</v>
      </c>
      <c r="S1140" t="s">
        <v>4719</v>
      </c>
      <c r="T1140" t="s">
        <v>4703</v>
      </c>
      <c r="U1140">
        <v>172.63</v>
      </c>
      <c r="V1140" t="s">
        <v>5862</v>
      </c>
      <c r="W1140" t="s">
        <v>4964</v>
      </c>
      <c r="X1140" t="s">
        <v>5367</v>
      </c>
      <c r="Y1140" t="s">
        <v>4966</v>
      </c>
      <c r="Z1140" t="s">
        <v>5303</v>
      </c>
      <c r="AA1140" t="s">
        <v>4992</v>
      </c>
      <c r="AB1140">
        <f>YEAR(Sales_Trans_2[[#This Row],[Transaction_Date]])</f>
        <v>2025</v>
      </c>
      <c r="AC1140" t="str">
        <f>TEXT(Sales_Trans_2[[#This Row],[Transaction_Date]],"mmm")</f>
        <v>Apr</v>
      </c>
      <c r="AD1140">
        <f>MONTH(Sales_Trans_2[[#This Row],[Transaction_Date]])</f>
        <v>4</v>
      </c>
      <c r="AE1140" s="19">
        <f>IFERROR(Sales_Trans_2[[#This Row],[Profit]]/Sales_Trans_2[[#This Row],[Sales_Amount]],0)</f>
        <v>0.10590605717164085</v>
      </c>
      <c r="AF1140" s="20" t="str">
        <f>IF(Sales_Trans_2[[#This Row],[Discount_Pct]]=0,"0%",
IF(Sales_Trans_2[[#This Row],[Discount_Pct]]&lt;=5,"1-5%",
IF(Sales_Trans_2[[#This Row],[Discount_Pct]]&lt;=10,"6-10%",
IF(Sales_Trans_2[[#This Row],[Discount_Pct]]&lt;=15,"11-15%","&gt;15%"))))</f>
        <v>&gt;15%</v>
      </c>
    </row>
    <row r="1141" spans="1:32" x14ac:dyDescent="0.25">
      <c r="A1141" t="s">
        <v>2994</v>
      </c>
      <c r="B1141" s="10">
        <v>45767</v>
      </c>
      <c r="C1141" t="s">
        <v>534</v>
      </c>
      <c r="D1141" t="s">
        <v>871</v>
      </c>
      <c r="E1141" t="s">
        <v>973</v>
      </c>
      <c r="F1141" t="s">
        <v>974</v>
      </c>
      <c r="G1141">
        <v>4</v>
      </c>
      <c r="H1141">
        <v>214.04</v>
      </c>
      <c r="I1141">
        <v>20</v>
      </c>
      <c r="J1141">
        <v>171.23</v>
      </c>
      <c r="K1141">
        <v>787.67</v>
      </c>
      <c r="L1141">
        <v>632.24</v>
      </c>
      <c r="M1141">
        <v>155.43</v>
      </c>
      <c r="N1141" t="s">
        <v>4971</v>
      </c>
      <c r="O1141" t="s">
        <v>24</v>
      </c>
      <c r="P1141" t="s">
        <v>33</v>
      </c>
      <c r="Q1141">
        <v>0.39930555555555558</v>
      </c>
      <c r="R1141" t="s">
        <v>27</v>
      </c>
      <c r="S1141" t="s">
        <v>4947</v>
      </c>
      <c r="T1141" t="s">
        <v>4930</v>
      </c>
      <c r="U1141">
        <v>214.04</v>
      </c>
      <c r="V1141" t="s">
        <v>5993</v>
      </c>
      <c r="W1141" t="s">
        <v>4964</v>
      </c>
      <c r="X1141" t="s">
        <v>5473</v>
      </c>
      <c r="Y1141" t="s">
        <v>4960</v>
      </c>
      <c r="Z1141" t="s">
        <v>5474</v>
      </c>
      <c r="AA1141" t="s">
        <v>5060</v>
      </c>
      <c r="AB1141">
        <f>YEAR(Sales_Trans_2[[#This Row],[Transaction_Date]])</f>
        <v>2025</v>
      </c>
      <c r="AC1141" t="str">
        <f>TEXT(Sales_Trans_2[[#This Row],[Transaction_Date]],"mmm")</f>
        <v>Apr</v>
      </c>
      <c r="AD1141">
        <f>MONTH(Sales_Trans_2[[#This Row],[Transaction_Date]])</f>
        <v>4</v>
      </c>
      <c r="AE1141" s="19">
        <f>IFERROR(Sales_Trans_2[[#This Row],[Profit]]/Sales_Trans_2[[#This Row],[Sales_Amount]],0)</f>
        <v>0.19732883060164791</v>
      </c>
      <c r="AF1141" s="20" t="str">
        <f>IF(Sales_Trans_2[[#This Row],[Discount_Pct]]=0,"0%",
IF(Sales_Trans_2[[#This Row],[Discount_Pct]]&lt;=5,"1-5%",
IF(Sales_Trans_2[[#This Row],[Discount_Pct]]&lt;=10,"6-10%",
IF(Sales_Trans_2[[#This Row],[Discount_Pct]]&lt;=15,"11-15%","&gt;15%"))))</f>
        <v>&gt;15%</v>
      </c>
    </row>
    <row r="1142" spans="1:32" x14ac:dyDescent="0.25">
      <c r="A1142" t="s">
        <v>4356</v>
      </c>
      <c r="B1142" s="10">
        <v>45692</v>
      </c>
      <c r="C1142" t="s">
        <v>118</v>
      </c>
      <c r="D1142" t="s">
        <v>1382</v>
      </c>
      <c r="E1142" t="s">
        <v>45</v>
      </c>
      <c r="F1142" t="s">
        <v>46</v>
      </c>
      <c r="G1142">
        <v>3</v>
      </c>
      <c r="H1142">
        <v>317.99</v>
      </c>
      <c r="I1142">
        <v>15</v>
      </c>
      <c r="J1142">
        <v>143.1</v>
      </c>
      <c r="K1142">
        <v>810.87</v>
      </c>
      <c r="L1142">
        <v>705.15</v>
      </c>
      <c r="M1142">
        <v>105.72</v>
      </c>
      <c r="N1142" t="s">
        <v>40</v>
      </c>
      <c r="O1142" t="s">
        <v>24</v>
      </c>
      <c r="P1142" t="s">
        <v>33</v>
      </c>
      <c r="Q1142">
        <v>0.41180555555555554</v>
      </c>
      <c r="R1142" t="s">
        <v>49</v>
      </c>
      <c r="S1142" t="s">
        <v>4774</v>
      </c>
      <c r="T1142" t="s">
        <v>4752</v>
      </c>
      <c r="U1142">
        <v>317.99</v>
      </c>
      <c r="V1142" t="s">
        <v>5865</v>
      </c>
      <c r="W1142" t="s">
        <v>4964</v>
      </c>
      <c r="X1142" t="s">
        <v>5422</v>
      </c>
      <c r="Y1142" t="s">
        <v>5011</v>
      </c>
      <c r="Z1142" t="s">
        <v>5423</v>
      </c>
      <c r="AA1142" t="s">
        <v>5060</v>
      </c>
      <c r="AB1142">
        <f>YEAR(Sales_Trans_2[[#This Row],[Transaction_Date]])</f>
        <v>2025</v>
      </c>
      <c r="AC1142" t="str">
        <f>TEXT(Sales_Trans_2[[#This Row],[Transaction_Date]],"mmm")</f>
        <v>Feb</v>
      </c>
      <c r="AD1142">
        <f>MONTH(Sales_Trans_2[[#This Row],[Transaction_Date]])</f>
        <v>2</v>
      </c>
      <c r="AE1142" s="19">
        <f>IFERROR(Sales_Trans_2[[#This Row],[Profit]]/Sales_Trans_2[[#This Row],[Sales_Amount]],0)</f>
        <v>0.13037848237078692</v>
      </c>
      <c r="AF1142" s="20" t="str">
        <f>IF(Sales_Trans_2[[#This Row],[Discount_Pct]]=0,"0%",
IF(Sales_Trans_2[[#This Row],[Discount_Pct]]&lt;=5,"1-5%",
IF(Sales_Trans_2[[#This Row],[Discount_Pct]]&lt;=10,"6-10%",
IF(Sales_Trans_2[[#This Row],[Discount_Pct]]&lt;=15,"11-15%","&gt;15%"))))</f>
        <v>11-15%</v>
      </c>
    </row>
    <row r="1143" spans="1:32" x14ac:dyDescent="0.25">
      <c r="A1143" t="s">
        <v>884</v>
      </c>
      <c r="B1143" s="10">
        <v>45661</v>
      </c>
      <c r="C1143" t="s">
        <v>885</v>
      </c>
      <c r="D1143" t="s">
        <v>886</v>
      </c>
      <c r="E1143" t="s">
        <v>887</v>
      </c>
      <c r="F1143" t="s">
        <v>888</v>
      </c>
      <c r="G1143">
        <v>4</v>
      </c>
      <c r="H1143">
        <v>232.92</v>
      </c>
      <c r="I1143">
        <v>5</v>
      </c>
      <c r="J1143">
        <v>46.58</v>
      </c>
      <c r="K1143">
        <v>885.1</v>
      </c>
      <c r="L1143">
        <v>769.64</v>
      </c>
      <c r="M1143">
        <v>115.46</v>
      </c>
      <c r="N1143" t="s">
        <v>40</v>
      </c>
      <c r="O1143" t="s">
        <v>24</v>
      </c>
      <c r="P1143" t="s">
        <v>33</v>
      </c>
      <c r="Q1143">
        <v>0.43541666666666667</v>
      </c>
      <c r="R1143" t="s">
        <v>49</v>
      </c>
      <c r="S1143" t="s">
        <v>4827</v>
      </c>
      <c r="T1143" t="s">
        <v>4828</v>
      </c>
      <c r="U1143">
        <v>232.92</v>
      </c>
      <c r="V1143" t="s">
        <v>5240</v>
      </c>
      <c r="W1143" t="s">
        <v>4968</v>
      </c>
      <c r="X1143" t="s">
        <v>5159</v>
      </c>
      <c r="Y1143" t="s">
        <v>4966</v>
      </c>
      <c r="Z1143" t="s">
        <v>5844</v>
      </c>
      <c r="AA1143" t="s">
        <v>4992</v>
      </c>
      <c r="AB1143">
        <f>YEAR(Sales_Trans_2[[#This Row],[Transaction_Date]])</f>
        <v>2025</v>
      </c>
      <c r="AC1143" t="str">
        <f>TEXT(Sales_Trans_2[[#This Row],[Transaction_Date]],"mmm")</f>
        <v>Jan</v>
      </c>
      <c r="AD1143">
        <f>MONTH(Sales_Trans_2[[#This Row],[Transaction_Date]])</f>
        <v>1</v>
      </c>
      <c r="AE1143" s="19">
        <f>IFERROR(Sales_Trans_2[[#This Row],[Profit]]/Sales_Trans_2[[#This Row],[Sales_Amount]],0)</f>
        <v>0.13044853688848718</v>
      </c>
      <c r="AF1143" s="20" t="str">
        <f>IF(Sales_Trans_2[[#This Row],[Discount_Pct]]=0,"0%",
IF(Sales_Trans_2[[#This Row],[Discount_Pct]]&lt;=5,"1-5%",
IF(Sales_Trans_2[[#This Row],[Discount_Pct]]&lt;=10,"6-10%",
IF(Sales_Trans_2[[#This Row],[Discount_Pct]]&lt;=15,"11-15%","&gt;15%"))))</f>
        <v>1-5%</v>
      </c>
    </row>
    <row r="1144" spans="1:32" x14ac:dyDescent="0.25">
      <c r="A1144" t="s">
        <v>3616</v>
      </c>
      <c r="B1144" s="10">
        <v>45727</v>
      </c>
      <c r="C1144" t="s">
        <v>3617</v>
      </c>
      <c r="D1144" t="s">
        <v>1475</v>
      </c>
      <c r="E1144" t="s">
        <v>221</v>
      </c>
      <c r="F1144" t="s">
        <v>367</v>
      </c>
      <c r="G1144">
        <v>1</v>
      </c>
      <c r="H1144">
        <v>183.39</v>
      </c>
      <c r="I1144">
        <v>15</v>
      </c>
      <c r="J1144">
        <v>27.51</v>
      </c>
      <c r="K1144">
        <v>155.88</v>
      </c>
      <c r="L1144">
        <v>158.43</v>
      </c>
      <c r="M1144">
        <v>-2.5499999999999998</v>
      </c>
      <c r="N1144" t="s">
        <v>23</v>
      </c>
      <c r="O1144" t="s">
        <v>345</v>
      </c>
      <c r="P1144" t="s">
        <v>33</v>
      </c>
      <c r="Q1144">
        <v>0.41805555555555557</v>
      </c>
      <c r="R1144" t="s">
        <v>49</v>
      </c>
      <c r="S1144" t="s">
        <v>4900</v>
      </c>
      <c r="T1144" t="s">
        <v>4887</v>
      </c>
      <c r="U1144">
        <v>183.39</v>
      </c>
      <c r="V1144" t="s">
        <v>5837</v>
      </c>
      <c r="W1144" t="s">
        <v>4968</v>
      </c>
      <c r="X1144" t="s">
        <v>5868</v>
      </c>
      <c r="Y1144" t="s">
        <v>4960</v>
      </c>
      <c r="Z1144" t="s">
        <v>5019</v>
      </c>
      <c r="AA1144" t="s">
        <v>4962</v>
      </c>
      <c r="AB1144">
        <f>YEAR(Sales_Trans_2[[#This Row],[Transaction_Date]])</f>
        <v>2025</v>
      </c>
      <c r="AC1144" t="str">
        <f>TEXT(Sales_Trans_2[[#This Row],[Transaction_Date]],"mmm")</f>
        <v>Mar</v>
      </c>
      <c r="AD1144">
        <f>MONTH(Sales_Trans_2[[#This Row],[Transaction_Date]])</f>
        <v>3</v>
      </c>
      <c r="AE1144" s="19">
        <f>IFERROR(Sales_Trans_2[[#This Row],[Profit]]/Sales_Trans_2[[#This Row],[Sales_Amount]],0)</f>
        <v>-1.6358737490377213E-2</v>
      </c>
      <c r="AF1144" s="20" t="str">
        <f>IF(Sales_Trans_2[[#This Row],[Discount_Pct]]=0,"0%",
IF(Sales_Trans_2[[#This Row],[Discount_Pct]]&lt;=5,"1-5%",
IF(Sales_Trans_2[[#This Row],[Discount_Pct]]&lt;=10,"6-10%",
IF(Sales_Trans_2[[#This Row],[Discount_Pct]]&lt;=15,"11-15%","&gt;15%"))))</f>
        <v>11-15%</v>
      </c>
    </row>
    <row r="1145" spans="1:32" x14ac:dyDescent="0.25">
      <c r="A1145" t="s">
        <v>615</v>
      </c>
      <c r="B1145" s="10">
        <v>45938</v>
      </c>
      <c r="C1145" t="s">
        <v>616</v>
      </c>
      <c r="D1145" t="s">
        <v>214</v>
      </c>
      <c r="E1145" t="s">
        <v>617</v>
      </c>
      <c r="F1145" t="s">
        <v>618</v>
      </c>
      <c r="G1145">
        <v>4</v>
      </c>
      <c r="H1145">
        <v>147.97</v>
      </c>
      <c r="I1145">
        <v>15</v>
      </c>
      <c r="J1145">
        <v>88.78</v>
      </c>
      <c r="K1145">
        <v>578.55999999999995</v>
      </c>
      <c r="L1145">
        <v>451.2</v>
      </c>
      <c r="M1145">
        <v>127.36</v>
      </c>
      <c r="N1145" t="s">
        <v>4971</v>
      </c>
      <c r="O1145" t="s">
        <v>345</v>
      </c>
      <c r="P1145" t="s">
        <v>33</v>
      </c>
      <c r="Q1145">
        <v>0.63263888888888886</v>
      </c>
      <c r="R1145" t="s">
        <v>27</v>
      </c>
      <c r="S1145" t="s">
        <v>4764</v>
      </c>
      <c r="T1145" t="s">
        <v>4752</v>
      </c>
      <c r="U1145">
        <v>147.97</v>
      </c>
      <c r="V1145" t="s">
        <v>5546</v>
      </c>
      <c r="W1145" t="s">
        <v>4968</v>
      </c>
      <c r="X1145" t="s">
        <v>5010</v>
      </c>
      <c r="Y1145" t="s">
        <v>5011</v>
      </c>
      <c r="Z1145" t="s">
        <v>5012</v>
      </c>
      <c r="AA1145" t="s">
        <v>4962</v>
      </c>
      <c r="AB1145">
        <f>YEAR(Sales_Trans_2[[#This Row],[Transaction_Date]])</f>
        <v>2025</v>
      </c>
      <c r="AC1145" t="str">
        <f>TEXT(Sales_Trans_2[[#This Row],[Transaction_Date]],"mmm")</f>
        <v>Oct</v>
      </c>
      <c r="AD1145">
        <f>MONTH(Sales_Trans_2[[#This Row],[Transaction_Date]])</f>
        <v>10</v>
      </c>
      <c r="AE1145" s="19">
        <f>IFERROR(Sales_Trans_2[[#This Row],[Profit]]/Sales_Trans_2[[#This Row],[Sales_Amount]],0)</f>
        <v>0.22013274336283187</v>
      </c>
      <c r="AF1145" s="20" t="str">
        <f>IF(Sales_Trans_2[[#This Row],[Discount_Pct]]=0,"0%",
IF(Sales_Trans_2[[#This Row],[Discount_Pct]]&lt;=5,"1-5%",
IF(Sales_Trans_2[[#This Row],[Discount_Pct]]&lt;=10,"6-10%",
IF(Sales_Trans_2[[#This Row],[Discount_Pct]]&lt;=15,"11-15%","&gt;15%"))))</f>
        <v>11-15%</v>
      </c>
    </row>
    <row r="1146" spans="1:32" x14ac:dyDescent="0.25">
      <c r="A1146" t="s">
        <v>1930</v>
      </c>
      <c r="B1146" s="10">
        <v>45845</v>
      </c>
      <c r="C1146" t="s">
        <v>1577</v>
      </c>
      <c r="D1146" t="s">
        <v>89</v>
      </c>
      <c r="E1146" t="s">
        <v>906</v>
      </c>
      <c r="F1146" t="s">
        <v>907</v>
      </c>
      <c r="G1146">
        <v>5</v>
      </c>
      <c r="H1146">
        <v>44.12</v>
      </c>
      <c r="I1146">
        <v>15</v>
      </c>
      <c r="J1146">
        <v>33.090000000000003</v>
      </c>
      <c r="K1146">
        <v>187.51</v>
      </c>
      <c r="L1146">
        <v>162</v>
      </c>
      <c r="M1146">
        <v>25.51</v>
      </c>
      <c r="N1146" t="s">
        <v>47</v>
      </c>
      <c r="O1146" t="s">
        <v>345</v>
      </c>
      <c r="P1146" t="s">
        <v>33</v>
      </c>
      <c r="Q1146">
        <v>0.39374999999999999</v>
      </c>
      <c r="R1146" t="s">
        <v>49</v>
      </c>
      <c r="S1146" t="s">
        <v>4695</v>
      </c>
      <c r="T1146" t="s">
        <v>4672</v>
      </c>
      <c r="U1146">
        <v>38.659999999999997</v>
      </c>
      <c r="V1146" t="s">
        <v>5662</v>
      </c>
      <c r="W1146" t="s">
        <v>4958</v>
      </c>
      <c r="X1146" t="s">
        <v>5141</v>
      </c>
      <c r="Y1146" t="s">
        <v>4966</v>
      </c>
      <c r="Z1146" t="s">
        <v>5142</v>
      </c>
      <c r="AA1146" t="s">
        <v>4962</v>
      </c>
      <c r="AB1146">
        <f>YEAR(Sales_Trans_2[[#This Row],[Transaction_Date]])</f>
        <v>2025</v>
      </c>
      <c r="AC1146" t="str">
        <f>TEXT(Sales_Trans_2[[#This Row],[Transaction_Date]],"mmm")</f>
        <v>Jul</v>
      </c>
      <c r="AD1146">
        <f>MONTH(Sales_Trans_2[[#This Row],[Transaction_Date]])</f>
        <v>7</v>
      </c>
      <c r="AE1146" s="19">
        <f>IFERROR(Sales_Trans_2[[#This Row],[Profit]]/Sales_Trans_2[[#This Row],[Sales_Amount]],0)</f>
        <v>0.13604607754253109</v>
      </c>
      <c r="AF1146" s="20" t="str">
        <f>IF(Sales_Trans_2[[#This Row],[Discount_Pct]]=0,"0%",
IF(Sales_Trans_2[[#This Row],[Discount_Pct]]&lt;=5,"1-5%",
IF(Sales_Trans_2[[#This Row],[Discount_Pct]]&lt;=10,"6-10%",
IF(Sales_Trans_2[[#This Row],[Discount_Pct]]&lt;=15,"11-15%","&gt;15%"))))</f>
        <v>11-15%</v>
      </c>
    </row>
    <row r="1147" spans="1:32" x14ac:dyDescent="0.25">
      <c r="A1147" t="s">
        <v>341</v>
      </c>
      <c r="B1147" s="10">
        <v>45844</v>
      </c>
      <c r="C1147" t="s">
        <v>342</v>
      </c>
      <c r="D1147" t="s">
        <v>84</v>
      </c>
      <c r="E1147" t="s">
        <v>343</v>
      </c>
      <c r="F1147" t="s">
        <v>344</v>
      </c>
      <c r="G1147">
        <v>7</v>
      </c>
      <c r="H1147">
        <v>293.76</v>
      </c>
      <c r="I1147">
        <v>20</v>
      </c>
      <c r="J1147">
        <v>411.26</v>
      </c>
      <c r="K1147">
        <v>1891.82</v>
      </c>
      <c r="L1147">
        <v>1358.42</v>
      </c>
      <c r="M1147">
        <v>533.4</v>
      </c>
      <c r="N1147" t="s">
        <v>47</v>
      </c>
      <c r="O1147" t="s">
        <v>345</v>
      </c>
      <c r="P1147" t="s">
        <v>33</v>
      </c>
      <c r="Q1147">
        <v>0.7319444444444444</v>
      </c>
      <c r="R1147" t="s">
        <v>27</v>
      </c>
      <c r="S1147" t="s">
        <v>4823</v>
      </c>
      <c r="T1147" t="s">
        <v>4805</v>
      </c>
      <c r="U1147">
        <v>260.93</v>
      </c>
      <c r="V1147" t="s">
        <v>5174</v>
      </c>
      <c r="W1147" t="s">
        <v>4958</v>
      </c>
      <c r="X1147" t="s">
        <v>5445</v>
      </c>
      <c r="Y1147" t="s">
        <v>4977</v>
      </c>
      <c r="Z1147" t="s">
        <v>5446</v>
      </c>
      <c r="AA1147" t="s">
        <v>4962</v>
      </c>
      <c r="AB1147">
        <f>YEAR(Sales_Trans_2[[#This Row],[Transaction_Date]])</f>
        <v>2025</v>
      </c>
      <c r="AC1147" t="str">
        <f>TEXT(Sales_Trans_2[[#This Row],[Transaction_Date]],"mmm")</f>
        <v>Jul</v>
      </c>
      <c r="AD1147">
        <f>MONTH(Sales_Trans_2[[#This Row],[Transaction_Date]])</f>
        <v>7</v>
      </c>
      <c r="AE1147" s="19">
        <f>IFERROR(Sales_Trans_2[[#This Row],[Profit]]/Sales_Trans_2[[#This Row],[Sales_Amount]],0)</f>
        <v>0.28195071412713685</v>
      </c>
      <c r="AF1147" s="20" t="str">
        <f>IF(Sales_Trans_2[[#This Row],[Discount_Pct]]=0,"0%",
IF(Sales_Trans_2[[#This Row],[Discount_Pct]]&lt;=5,"1-5%",
IF(Sales_Trans_2[[#This Row],[Discount_Pct]]&lt;=10,"6-10%",
IF(Sales_Trans_2[[#This Row],[Discount_Pct]]&lt;=15,"11-15%","&gt;15%"))))</f>
        <v>&gt;15%</v>
      </c>
    </row>
    <row r="1148" spans="1:32" x14ac:dyDescent="0.25">
      <c r="A1148" t="s">
        <v>3303</v>
      </c>
      <c r="B1148" s="10">
        <v>46006</v>
      </c>
      <c r="C1148" t="s">
        <v>1895</v>
      </c>
      <c r="D1148" t="s">
        <v>119</v>
      </c>
      <c r="E1148" t="s">
        <v>438</v>
      </c>
      <c r="F1148" t="s">
        <v>826</v>
      </c>
      <c r="G1148">
        <v>1</v>
      </c>
      <c r="H1148">
        <v>141.11000000000001</v>
      </c>
      <c r="I1148">
        <v>5</v>
      </c>
      <c r="J1148">
        <v>7.06</v>
      </c>
      <c r="K1148">
        <v>134.05000000000001</v>
      </c>
      <c r="L1148">
        <v>115.91</v>
      </c>
      <c r="M1148">
        <v>18.14</v>
      </c>
      <c r="N1148" t="s">
        <v>23</v>
      </c>
      <c r="O1148" t="s">
        <v>24</v>
      </c>
      <c r="P1148" t="s">
        <v>33</v>
      </c>
      <c r="Q1148">
        <v>0.7055555555555556</v>
      </c>
      <c r="R1148" t="s">
        <v>49</v>
      </c>
      <c r="S1148" t="s">
        <v>4722</v>
      </c>
      <c r="T1148" t="s">
        <v>4703</v>
      </c>
      <c r="U1148">
        <v>141.11000000000001</v>
      </c>
      <c r="V1148" t="s">
        <v>4967</v>
      </c>
      <c r="W1148" t="s">
        <v>4968</v>
      </c>
      <c r="X1148" t="s">
        <v>4969</v>
      </c>
      <c r="Y1148" t="s">
        <v>4970</v>
      </c>
      <c r="Z1148" t="s">
        <v>4961</v>
      </c>
      <c r="AA1148" t="s">
        <v>4962</v>
      </c>
      <c r="AB1148">
        <f>YEAR(Sales_Trans_2[[#This Row],[Transaction_Date]])</f>
        <v>2025</v>
      </c>
      <c r="AC1148" t="str">
        <f>TEXT(Sales_Trans_2[[#This Row],[Transaction_Date]],"mmm")</f>
        <v>Dec</v>
      </c>
      <c r="AD1148">
        <f>MONTH(Sales_Trans_2[[#This Row],[Transaction_Date]])</f>
        <v>12</v>
      </c>
      <c r="AE1148" s="19">
        <f>IFERROR(Sales_Trans_2[[#This Row],[Profit]]/Sales_Trans_2[[#This Row],[Sales_Amount]],0)</f>
        <v>0.13532264080566953</v>
      </c>
      <c r="AF1148" s="20" t="str">
        <f>IF(Sales_Trans_2[[#This Row],[Discount_Pct]]=0,"0%",
IF(Sales_Trans_2[[#This Row],[Discount_Pct]]&lt;=5,"1-5%",
IF(Sales_Trans_2[[#This Row],[Discount_Pct]]&lt;=10,"6-10%",
IF(Sales_Trans_2[[#This Row],[Discount_Pct]]&lt;=15,"11-15%","&gt;15%"))))</f>
        <v>1-5%</v>
      </c>
    </row>
    <row r="1149" spans="1:32" x14ac:dyDescent="0.25">
      <c r="A1149" t="s">
        <v>2905</v>
      </c>
      <c r="B1149" s="10">
        <v>46022</v>
      </c>
      <c r="C1149" t="s">
        <v>1496</v>
      </c>
      <c r="D1149" t="s">
        <v>454</v>
      </c>
      <c r="E1149" t="s">
        <v>1682</v>
      </c>
      <c r="F1149" t="s">
        <v>1443</v>
      </c>
      <c r="G1149">
        <v>8</v>
      </c>
      <c r="H1149">
        <v>382.87</v>
      </c>
      <c r="I1149">
        <v>10</v>
      </c>
      <c r="J1149">
        <v>306.3</v>
      </c>
      <c r="K1149">
        <v>2756.66</v>
      </c>
      <c r="L1149">
        <v>2483.04</v>
      </c>
      <c r="M1149">
        <v>273.62</v>
      </c>
      <c r="N1149" t="s">
        <v>4971</v>
      </c>
      <c r="O1149" t="s">
        <v>24</v>
      </c>
      <c r="P1149" t="s">
        <v>33</v>
      </c>
      <c r="Q1149">
        <v>0.81458333333333333</v>
      </c>
      <c r="R1149" t="s">
        <v>49</v>
      </c>
      <c r="S1149" t="s">
        <v>4853</v>
      </c>
      <c r="T1149" t="s">
        <v>4847</v>
      </c>
      <c r="U1149">
        <v>365.92</v>
      </c>
      <c r="V1149" t="s">
        <v>5123</v>
      </c>
      <c r="W1149" t="s">
        <v>4958</v>
      </c>
      <c r="X1149" t="s">
        <v>5072</v>
      </c>
      <c r="Y1149" t="s">
        <v>4977</v>
      </c>
      <c r="Z1149" t="s">
        <v>5160</v>
      </c>
      <c r="AA1149" t="s">
        <v>4962</v>
      </c>
      <c r="AB1149">
        <f>YEAR(Sales_Trans_2[[#This Row],[Transaction_Date]])</f>
        <v>2025</v>
      </c>
      <c r="AC1149" t="str">
        <f>TEXT(Sales_Trans_2[[#This Row],[Transaction_Date]],"mmm")</f>
        <v>Dec</v>
      </c>
      <c r="AD1149">
        <f>MONTH(Sales_Trans_2[[#This Row],[Transaction_Date]])</f>
        <v>12</v>
      </c>
      <c r="AE1149" s="19">
        <f>IFERROR(Sales_Trans_2[[#This Row],[Profit]]/Sales_Trans_2[[#This Row],[Sales_Amount]],0)</f>
        <v>9.925779747955861E-2</v>
      </c>
      <c r="AF1149" s="20" t="str">
        <f>IF(Sales_Trans_2[[#This Row],[Discount_Pct]]=0,"0%",
IF(Sales_Trans_2[[#This Row],[Discount_Pct]]&lt;=5,"1-5%",
IF(Sales_Trans_2[[#This Row],[Discount_Pct]]&lt;=10,"6-10%",
IF(Sales_Trans_2[[#This Row],[Discount_Pct]]&lt;=15,"11-15%","&gt;15%"))))</f>
        <v>6-10%</v>
      </c>
    </row>
    <row r="1150" spans="1:32" x14ac:dyDescent="0.25">
      <c r="A1150" t="s">
        <v>4598</v>
      </c>
      <c r="B1150" s="10">
        <v>46327</v>
      </c>
      <c r="C1150" t="s">
        <v>3503</v>
      </c>
      <c r="D1150" t="s">
        <v>680</v>
      </c>
      <c r="E1150" t="s">
        <v>1799</v>
      </c>
      <c r="F1150" t="s">
        <v>1800</v>
      </c>
      <c r="G1150">
        <v>2</v>
      </c>
      <c r="H1150">
        <v>157.97999999999999</v>
      </c>
      <c r="I1150">
        <v>10</v>
      </c>
      <c r="J1150">
        <v>31.6</v>
      </c>
      <c r="K1150">
        <v>327.01</v>
      </c>
      <c r="L1150">
        <v>275.89999999999998</v>
      </c>
      <c r="M1150">
        <v>51.11</v>
      </c>
      <c r="N1150" t="s">
        <v>68</v>
      </c>
      <c r="O1150" t="s">
        <v>24</v>
      </c>
      <c r="P1150" t="s">
        <v>33</v>
      </c>
      <c r="Q1150">
        <v>0.89444444444444449</v>
      </c>
      <c r="R1150" t="s">
        <v>27</v>
      </c>
      <c r="S1150" t="s">
        <v>4873</v>
      </c>
      <c r="T1150" t="s">
        <v>4864</v>
      </c>
      <c r="U1150">
        <v>157.97999999999999</v>
      </c>
      <c r="V1150" t="s">
        <v>5191</v>
      </c>
      <c r="W1150" t="s">
        <v>4968</v>
      </c>
      <c r="X1150" t="s">
        <v>5192</v>
      </c>
      <c r="Y1150" t="s">
        <v>4966</v>
      </c>
      <c r="Z1150" t="s">
        <v>5193</v>
      </c>
      <c r="AA1150" t="s">
        <v>4962</v>
      </c>
      <c r="AB1150">
        <f>YEAR(Sales_Trans_2[[#This Row],[Transaction_Date]])</f>
        <v>2026</v>
      </c>
      <c r="AC1150" t="str">
        <f>TEXT(Sales_Trans_2[[#This Row],[Transaction_Date]],"mmm")</f>
        <v>Nov</v>
      </c>
      <c r="AD1150">
        <f>MONTH(Sales_Trans_2[[#This Row],[Transaction_Date]])</f>
        <v>11</v>
      </c>
      <c r="AE1150" s="19">
        <f>IFERROR(Sales_Trans_2[[#This Row],[Profit]]/Sales_Trans_2[[#This Row],[Sales_Amount]],0)</f>
        <v>0.15629491452860769</v>
      </c>
      <c r="AF1150" s="20" t="str">
        <f>IF(Sales_Trans_2[[#This Row],[Discount_Pct]]=0,"0%",
IF(Sales_Trans_2[[#This Row],[Discount_Pct]]&lt;=5,"1-5%",
IF(Sales_Trans_2[[#This Row],[Discount_Pct]]&lt;=10,"6-10%",
IF(Sales_Trans_2[[#This Row],[Discount_Pct]]&lt;=15,"11-15%","&gt;15%"))))</f>
        <v>6-10%</v>
      </c>
    </row>
    <row r="1151" spans="1:32" x14ac:dyDescent="0.25">
      <c r="A1151" t="s">
        <v>4216</v>
      </c>
      <c r="B1151" s="10">
        <v>46072</v>
      </c>
      <c r="C1151" t="s">
        <v>2317</v>
      </c>
      <c r="D1151" t="s">
        <v>377</v>
      </c>
      <c r="E1151" t="s">
        <v>1233</v>
      </c>
      <c r="F1151" t="s">
        <v>929</v>
      </c>
      <c r="G1151">
        <v>2</v>
      </c>
      <c r="H1151">
        <v>53.39</v>
      </c>
      <c r="I1151">
        <v>15</v>
      </c>
      <c r="J1151">
        <v>16.02</v>
      </c>
      <c r="K1151">
        <v>90.76</v>
      </c>
      <c r="L1151">
        <v>86.02</v>
      </c>
      <c r="M1151">
        <v>4.74</v>
      </c>
      <c r="N1151" t="s">
        <v>68</v>
      </c>
      <c r="O1151" t="s">
        <v>24</v>
      </c>
      <c r="P1151" t="s">
        <v>33</v>
      </c>
      <c r="Q1151">
        <v>0.80208333333333337</v>
      </c>
      <c r="R1151" t="s">
        <v>49</v>
      </c>
      <c r="S1151" t="s">
        <v>4808</v>
      </c>
      <c r="T1151" t="s">
        <v>4805</v>
      </c>
      <c r="U1151">
        <v>53.39</v>
      </c>
      <c r="V1151" t="s">
        <v>5292</v>
      </c>
      <c r="W1151" t="s">
        <v>4968</v>
      </c>
      <c r="X1151" t="s">
        <v>5289</v>
      </c>
      <c r="Y1151" t="s">
        <v>4970</v>
      </c>
      <c r="Z1151" t="s">
        <v>5290</v>
      </c>
      <c r="AA1151" t="s">
        <v>4962</v>
      </c>
      <c r="AB1151">
        <f>YEAR(Sales_Trans_2[[#This Row],[Transaction_Date]])</f>
        <v>2026</v>
      </c>
      <c r="AC1151" t="str">
        <f>TEXT(Sales_Trans_2[[#This Row],[Transaction_Date]],"mmm")</f>
        <v>Feb</v>
      </c>
      <c r="AD1151">
        <f>MONTH(Sales_Trans_2[[#This Row],[Transaction_Date]])</f>
        <v>2</v>
      </c>
      <c r="AE1151" s="19">
        <f>IFERROR(Sales_Trans_2[[#This Row],[Profit]]/Sales_Trans_2[[#This Row],[Sales_Amount]],0)</f>
        <v>5.2225650066108416E-2</v>
      </c>
      <c r="AF1151" s="20" t="str">
        <f>IF(Sales_Trans_2[[#This Row],[Discount_Pct]]=0,"0%",
IF(Sales_Trans_2[[#This Row],[Discount_Pct]]&lt;=5,"1-5%",
IF(Sales_Trans_2[[#This Row],[Discount_Pct]]&lt;=10,"6-10%",
IF(Sales_Trans_2[[#This Row],[Discount_Pct]]&lt;=15,"11-15%","&gt;15%"))))</f>
        <v>11-15%</v>
      </c>
    </row>
    <row r="1152" spans="1:32" x14ac:dyDescent="0.25">
      <c r="A1152" t="s">
        <v>2301</v>
      </c>
      <c r="B1152" s="10">
        <v>46003</v>
      </c>
      <c r="C1152" t="s">
        <v>2302</v>
      </c>
      <c r="D1152" t="s">
        <v>405</v>
      </c>
      <c r="E1152" t="s">
        <v>380</v>
      </c>
      <c r="F1152" t="s">
        <v>936</v>
      </c>
      <c r="G1152">
        <v>4</v>
      </c>
      <c r="H1152">
        <v>440.5</v>
      </c>
      <c r="I1152">
        <v>15</v>
      </c>
      <c r="J1152">
        <v>264.3</v>
      </c>
      <c r="K1152">
        <v>1497.7</v>
      </c>
      <c r="L1152">
        <v>1016.2</v>
      </c>
      <c r="M1152">
        <v>481.5</v>
      </c>
      <c r="N1152" t="s">
        <v>4971</v>
      </c>
      <c r="O1152" t="s">
        <v>24</v>
      </c>
      <c r="P1152" t="s">
        <v>33</v>
      </c>
      <c r="Q1152">
        <v>0.88611111111111107</v>
      </c>
      <c r="R1152" t="s">
        <v>49</v>
      </c>
      <c r="S1152" t="s">
        <v>4642</v>
      </c>
      <c r="T1152" t="s">
        <v>4636</v>
      </c>
      <c r="U1152">
        <v>440.5</v>
      </c>
      <c r="V1152" t="s">
        <v>5136</v>
      </c>
      <c r="W1152" t="s">
        <v>4968</v>
      </c>
      <c r="X1152" t="s">
        <v>5366</v>
      </c>
      <c r="Y1152" t="s">
        <v>5018</v>
      </c>
      <c r="Z1152" t="s">
        <v>5076</v>
      </c>
      <c r="AA1152" t="s">
        <v>4962</v>
      </c>
      <c r="AB1152">
        <f>YEAR(Sales_Trans_2[[#This Row],[Transaction_Date]])</f>
        <v>2025</v>
      </c>
      <c r="AC1152" t="str">
        <f>TEXT(Sales_Trans_2[[#This Row],[Transaction_Date]],"mmm")</f>
        <v>Dec</v>
      </c>
      <c r="AD1152">
        <f>MONTH(Sales_Trans_2[[#This Row],[Transaction_Date]])</f>
        <v>12</v>
      </c>
      <c r="AE1152" s="19">
        <f>IFERROR(Sales_Trans_2[[#This Row],[Profit]]/Sales_Trans_2[[#This Row],[Sales_Amount]],0)</f>
        <v>0.32149295586566068</v>
      </c>
      <c r="AF1152" s="20" t="str">
        <f>IF(Sales_Trans_2[[#This Row],[Discount_Pct]]=0,"0%",
IF(Sales_Trans_2[[#This Row],[Discount_Pct]]&lt;=5,"1-5%",
IF(Sales_Trans_2[[#This Row],[Discount_Pct]]&lt;=10,"6-10%",
IF(Sales_Trans_2[[#This Row],[Discount_Pct]]&lt;=15,"11-15%","&gt;15%"))))</f>
        <v>11-15%</v>
      </c>
    </row>
    <row r="1153" spans="1:32" x14ac:dyDescent="0.25">
      <c r="A1153" t="s">
        <v>2029</v>
      </c>
      <c r="B1153" s="10">
        <v>46011</v>
      </c>
      <c r="C1153" t="s">
        <v>2030</v>
      </c>
      <c r="D1153" t="s">
        <v>124</v>
      </c>
      <c r="E1153" t="s">
        <v>120</v>
      </c>
      <c r="F1153" t="s">
        <v>471</v>
      </c>
      <c r="G1153">
        <v>3</v>
      </c>
      <c r="H1153">
        <v>397.22</v>
      </c>
      <c r="I1153">
        <v>20</v>
      </c>
      <c r="J1153">
        <v>238.33</v>
      </c>
      <c r="K1153">
        <v>1096.33</v>
      </c>
      <c r="L1153">
        <v>958.11</v>
      </c>
      <c r="M1153">
        <v>138.22</v>
      </c>
      <c r="N1153" t="s">
        <v>47</v>
      </c>
      <c r="O1153" t="s">
        <v>24</v>
      </c>
      <c r="P1153" t="s">
        <v>33</v>
      </c>
      <c r="Q1153">
        <v>0.5493055555555556</v>
      </c>
      <c r="R1153" t="s">
        <v>27</v>
      </c>
      <c r="S1153" t="s">
        <v>4697</v>
      </c>
      <c r="T1153" t="s">
        <v>4672</v>
      </c>
      <c r="U1153">
        <v>397.22</v>
      </c>
      <c r="V1153" t="s">
        <v>5263</v>
      </c>
      <c r="W1153" t="s">
        <v>4964</v>
      </c>
      <c r="X1153" t="s">
        <v>5376</v>
      </c>
      <c r="Y1153" t="s">
        <v>4970</v>
      </c>
      <c r="Z1153" t="s">
        <v>5207</v>
      </c>
      <c r="AA1153" t="s">
        <v>4962</v>
      </c>
      <c r="AB1153">
        <f>YEAR(Sales_Trans_2[[#This Row],[Transaction_Date]])</f>
        <v>2025</v>
      </c>
      <c r="AC1153" t="str">
        <f>TEXT(Sales_Trans_2[[#This Row],[Transaction_Date]],"mmm")</f>
        <v>Dec</v>
      </c>
      <c r="AD1153">
        <f>MONTH(Sales_Trans_2[[#This Row],[Transaction_Date]])</f>
        <v>12</v>
      </c>
      <c r="AE1153" s="19">
        <f>IFERROR(Sales_Trans_2[[#This Row],[Profit]]/Sales_Trans_2[[#This Row],[Sales_Amount]],0)</f>
        <v>0.12607517809418697</v>
      </c>
      <c r="AF1153" s="20" t="str">
        <f>IF(Sales_Trans_2[[#This Row],[Discount_Pct]]=0,"0%",
IF(Sales_Trans_2[[#This Row],[Discount_Pct]]&lt;=5,"1-5%",
IF(Sales_Trans_2[[#This Row],[Discount_Pct]]&lt;=10,"6-10%",
IF(Sales_Trans_2[[#This Row],[Discount_Pct]]&lt;=15,"11-15%","&gt;15%"))))</f>
        <v>&gt;15%</v>
      </c>
    </row>
    <row r="1154" spans="1:32" x14ac:dyDescent="0.25">
      <c r="A1154" t="s">
        <v>4581</v>
      </c>
      <c r="B1154" s="10">
        <v>46004</v>
      </c>
      <c r="C1154" t="s">
        <v>4582</v>
      </c>
      <c r="D1154" t="s">
        <v>237</v>
      </c>
      <c r="E1154" t="s">
        <v>198</v>
      </c>
      <c r="F1154" t="s">
        <v>199</v>
      </c>
      <c r="G1154">
        <v>1</v>
      </c>
      <c r="H1154">
        <v>541.35</v>
      </c>
      <c r="I1154">
        <v>10</v>
      </c>
      <c r="J1154">
        <v>54.13</v>
      </c>
      <c r="K1154">
        <v>560.29999999999995</v>
      </c>
      <c r="L1154">
        <v>336.4</v>
      </c>
      <c r="M1154">
        <v>223.9</v>
      </c>
      <c r="N1154" t="s">
        <v>68</v>
      </c>
      <c r="O1154" t="s">
        <v>24</v>
      </c>
      <c r="P1154" t="s">
        <v>33</v>
      </c>
      <c r="Q1154">
        <v>0.75486111111111109</v>
      </c>
      <c r="R1154" t="s">
        <v>27</v>
      </c>
      <c r="S1154" t="s">
        <v>4670</v>
      </c>
      <c r="T1154" t="s">
        <v>4636</v>
      </c>
      <c r="U1154">
        <v>541.35</v>
      </c>
      <c r="V1154" t="s">
        <v>5417</v>
      </c>
      <c r="W1154" t="s">
        <v>4968</v>
      </c>
      <c r="X1154" t="s">
        <v>5418</v>
      </c>
      <c r="Y1154" t="s">
        <v>4966</v>
      </c>
      <c r="Z1154" t="s">
        <v>5097</v>
      </c>
      <c r="AA1154" t="s">
        <v>4962</v>
      </c>
      <c r="AB1154">
        <f>YEAR(Sales_Trans_2[[#This Row],[Transaction_Date]])</f>
        <v>2025</v>
      </c>
      <c r="AC1154" t="str">
        <f>TEXT(Sales_Trans_2[[#This Row],[Transaction_Date]],"mmm")</f>
        <v>Dec</v>
      </c>
      <c r="AD1154">
        <f>MONTH(Sales_Trans_2[[#This Row],[Transaction_Date]])</f>
        <v>12</v>
      </c>
      <c r="AE1154" s="19">
        <f>IFERROR(Sales_Trans_2[[#This Row],[Profit]]/Sales_Trans_2[[#This Row],[Sales_Amount]],0)</f>
        <v>0.39960735320364094</v>
      </c>
      <c r="AF1154" s="20" t="str">
        <f>IF(Sales_Trans_2[[#This Row],[Discount_Pct]]=0,"0%",
IF(Sales_Trans_2[[#This Row],[Discount_Pct]]&lt;=5,"1-5%",
IF(Sales_Trans_2[[#This Row],[Discount_Pct]]&lt;=10,"6-10%",
IF(Sales_Trans_2[[#This Row],[Discount_Pct]]&lt;=15,"11-15%","&gt;15%"))))</f>
        <v>6-10%</v>
      </c>
    </row>
    <row r="1155" spans="1:32" x14ac:dyDescent="0.25">
      <c r="A1155" t="s">
        <v>1894</v>
      </c>
      <c r="B1155" s="10">
        <v>46237</v>
      </c>
      <c r="C1155" t="s">
        <v>1895</v>
      </c>
      <c r="D1155" t="s">
        <v>337</v>
      </c>
      <c r="E1155" t="s">
        <v>957</v>
      </c>
      <c r="F1155" t="s">
        <v>1896</v>
      </c>
      <c r="G1155">
        <v>2</v>
      </c>
      <c r="H1155">
        <v>186.38</v>
      </c>
      <c r="I1155">
        <v>20</v>
      </c>
      <c r="J1155">
        <v>74.55</v>
      </c>
      <c r="K1155">
        <v>342.94</v>
      </c>
      <c r="L1155">
        <v>271.32</v>
      </c>
      <c r="M1155">
        <v>71.62</v>
      </c>
      <c r="N1155" t="s">
        <v>4971</v>
      </c>
      <c r="O1155" t="s">
        <v>24</v>
      </c>
      <c r="P1155" t="s">
        <v>33</v>
      </c>
      <c r="Q1155">
        <v>0.76458333333333328</v>
      </c>
      <c r="R1155" t="s">
        <v>27</v>
      </c>
      <c r="S1155" t="s">
        <v>4799</v>
      </c>
      <c r="T1155" t="s">
        <v>4776</v>
      </c>
      <c r="U1155">
        <v>186.38</v>
      </c>
      <c r="V1155" t="s">
        <v>4967</v>
      </c>
      <c r="W1155" t="s">
        <v>4968</v>
      </c>
      <c r="X1155" t="s">
        <v>5434</v>
      </c>
      <c r="Y1155" t="s">
        <v>5007</v>
      </c>
      <c r="Z1155" t="s">
        <v>5280</v>
      </c>
      <c r="AA1155" t="s">
        <v>4962</v>
      </c>
      <c r="AB1155">
        <f>YEAR(Sales_Trans_2[[#This Row],[Transaction_Date]])</f>
        <v>2026</v>
      </c>
      <c r="AC1155" t="str">
        <f>TEXT(Sales_Trans_2[[#This Row],[Transaction_Date]],"mmm")</f>
        <v>Aug</v>
      </c>
      <c r="AD1155">
        <f>MONTH(Sales_Trans_2[[#This Row],[Transaction_Date]])</f>
        <v>8</v>
      </c>
      <c r="AE1155" s="19">
        <f>IFERROR(Sales_Trans_2[[#This Row],[Profit]]/Sales_Trans_2[[#This Row],[Sales_Amount]],0)</f>
        <v>0.2088411967107949</v>
      </c>
      <c r="AF1155" s="20" t="str">
        <f>IF(Sales_Trans_2[[#This Row],[Discount_Pct]]=0,"0%",
IF(Sales_Trans_2[[#This Row],[Discount_Pct]]&lt;=5,"1-5%",
IF(Sales_Trans_2[[#This Row],[Discount_Pct]]&lt;=10,"6-10%",
IF(Sales_Trans_2[[#This Row],[Discount_Pct]]&lt;=15,"11-15%","&gt;15%"))))</f>
        <v>&gt;15%</v>
      </c>
    </row>
    <row r="1156" spans="1:32" x14ac:dyDescent="0.25">
      <c r="A1156" t="s">
        <v>2155</v>
      </c>
      <c r="B1156" s="10">
        <v>46012</v>
      </c>
      <c r="C1156" t="s">
        <v>696</v>
      </c>
      <c r="D1156" t="s">
        <v>905</v>
      </c>
      <c r="E1156" t="s">
        <v>90</v>
      </c>
      <c r="F1156" t="s">
        <v>91</v>
      </c>
      <c r="G1156">
        <v>3</v>
      </c>
      <c r="H1156">
        <v>528.04</v>
      </c>
      <c r="I1156">
        <v>15</v>
      </c>
      <c r="J1156">
        <v>237.62</v>
      </c>
      <c r="K1156">
        <v>1548.47</v>
      </c>
      <c r="L1156">
        <v>1193.07</v>
      </c>
      <c r="M1156">
        <v>355.4</v>
      </c>
      <c r="N1156" t="s">
        <v>40</v>
      </c>
      <c r="O1156" t="s">
        <v>24</v>
      </c>
      <c r="P1156" t="s">
        <v>33</v>
      </c>
      <c r="Q1156">
        <v>0.57152777777777775</v>
      </c>
      <c r="R1156" t="s">
        <v>27</v>
      </c>
      <c r="S1156" t="s">
        <v>4686</v>
      </c>
      <c r="T1156" t="s">
        <v>4672</v>
      </c>
      <c r="U1156">
        <v>464.41</v>
      </c>
      <c r="V1156" t="s">
        <v>5307</v>
      </c>
      <c r="W1156" t="s">
        <v>4958</v>
      </c>
      <c r="X1156" t="s">
        <v>5467</v>
      </c>
      <c r="Y1156" t="s">
        <v>4966</v>
      </c>
      <c r="Z1156" t="s">
        <v>5468</v>
      </c>
      <c r="AA1156" t="s">
        <v>4962</v>
      </c>
      <c r="AB1156">
        <f>YEAR(Sales_Trans_2[[#This Row],[Transaction_Date]])</f>
        <v>2025</v>
      </c>
      <c r="AC1156" t="str">
        <f>TEXT(Sales_Trans_2[[#This Row],[Transaction_Date]],"mmm")</f>
        <v>Dec</v>
      </c>
      <c r="AD1156">
        <f>MONTH(Sales_Trans_2[[#This Row],[Transaction_Date]])</f>
        <v>12</v>
      </c>
      <c r="AE1156" s="19">
        <f>IFERROR(Sales_Trans_2[[#This Row],[Profit]]/Sales_Trans_2[[#This Row],[Sales_Amount]],0)</f>
        <v>0.22951687795049305</v>
      </c>
      <c r="AF1156" s="20" t="str">
        <f>IF(Sales_Trans_2[[#This Row],[Discount_Pct]]=0,"0%",
IF(Sales_Trans_2[[#This Row],[Discount_Pct]]&lt;=5,"1-5%",
IF(Sales_Trans_2[[#This Row],[Discount_Pct]]&lt;=10,"6-10%",
IF(Sales_Trans_2[[#This Row],[Discount_Pct]]&lt;=15,"11-15%","&gt;15%"))))</f>
        <v>11-15%</v>
      </c>
    </row>
    <row r="1157" spans="1:32" x14ac:dyDescent="0.25">
      <c r="A1157" t="s">
        <v>3912</v>
      </c>
      <c r="B1157" s="10">
        <v>46024</v>
      </c>
      <c r="C1157" t="s">
        <v>3307</v>
      </c>
      <c r="D1157" t="s">
        <v>170</v>
      </c>
      <c r="E1157" t="s">
        <v>488</v>
      </c>
      <c r="F1157" t="s">
        <v>489</v>
      </c>
      <c r="G1157">
        <v>3</v>
      </c>
      <c r="H1157">
        <v>225.45</v>
      </c>
      <c r="I1157">
        <v>5</v>
      </c>
      <c r="J1157">
        <v>33.82</v>
      </c>
      <c r="K1157">
        <v>738.91</v>
      </c>
      <c r="L1157">
        <v>572.70000000000005</v>
      </c>
      <c r="M1157">
        <v>166.21</v>
      </c>
      <c r="N1157" t="s">
        <v>47</v>
      </c>
      <c r="O1157" t="s">
        <v>24</v>
      </c>
      <c r="P1157" t="s">
        <v>33</v>
      </c>
      <c r="Q1157">
        <v>0.87222222222222223</v>
      </c>
      <c r="R1157" t="s">
        <v>27</v>
      </c>
      <c r="S1157" t="s">
        <v>4876</v>
      </c>
      <c r="T1157" t="s">
        <v>4864</v>
      </c>
      <c r="U1157">
        <v>225.45</v>
      </c>
      <c r="V1157" t="s">
        <v>5499</v>
      </c>
      <c r="W1157" t="s">
        <v>4968</v>
      </c>
      <c r="X1157" t="s">
        <v>5338</v>
      </c>
      <c r="Y1157" t="s">
        <v>5011</v>
      </c>
      <c r="Z1157" t="s">
        <v>5339</v>
      </c>
      <c r="AA1157" t="s">
        <v>4962</v>
      </c>
      <c r="AB1157">
        <f>YEAR(Sales_Trans_2[[#This Row],[Transaction_Date]])</f>
        <v>2026</v>
      </c>
      <c r="AC1157" t="str">
        <f>TEXT(Sales_Trans_2[[#This Row],[Transaction_Date]],"mmm")</f>
        <v>Jan</v>
      </c>
      <c r="AD1157">
        <f>MONTH(Sales_Trans_2[[#This Row],[Transaction_Date]])</f>
        <v>1</v>
      </c>
      <c r="AE1157" s="19">
        <f>IFERROR(Sales_Trans_2[[#This Row],[Profit]]/Sales_Trans_2[[#This Row],[Sales_Amount]],0)</f>
        <v>0.22493943782057357</v>
      </c>
      <c r="AF1157" s="20" t="str">
        <f>IF(Sales_Trans_2[[#This Row],[Discount_Pct]]=0,"0%",
IF(Sales_Trans_2[[#This Row],[Discount_Pct]]&lt;=5,"1-5%",
IF(Sales_Trans_2[[#This Row],[Discount_Pct]]&lt;=10,"6-10%",
IF(Sales_Trans_2[[#This Row],[Discount_Pct]]&lt;=15,"11-15%","&gt;15%"))))</f>
        <v>1-5%</v>
      </c>
    </row>
    <row r="1158" spans="1:32" x14ac:dyDescent="0.25">
      <c r="A1158" t="s">
        <v>3306</v>
      </c>
      <c r="B1158" s="10">
        <v>46011</v>
      </c>
      <c r="C1158" t="s">
        <v>3307</v>
      </c>
      <c r="D1158" t="s">
        <v>509</v>
      </c>
      <c r="E1158" t="s">
        <v>1157</v>
      </c>
      <c r="F1158" t="s">
        <v>1158</v>
      </c>
      <c r="G1158">
        <v>3</v>
      </c>
      <c r="H1158">
        <v>291.93</v>
      </c>
      <c r="I1158">
        <v>15</v>
      </c>
      <c r="J1158">
        <v>131.37</v>
      </c>
      <c r="K1158">
        <v>856.08</v>
      </c>
      <c r="L1158">
        <v>761.1</v>
      </c>
      <c r="M1158">
        <v>94.98</v>
      </c>
      <c r="N1158" t="s">
        <v>133</v>
      </c>
      <c r="O1158" t="s">
        <v>24</v>
      </c>
      <c r="P1158" t="s">
        <v>33</v>
      </c>
      <c r="Q1158">
        <v>0.73958333333333337</v>
      </c>
      <c r="R1158" t="s">
        <v>27</v>
      </c>
      <c r="S1158" t="s">
        <v>4875</v>
      </c>
      <c r="T1158" t="s">
        <v>4864</v>
      </c>
      <c r="U1158">
        <v>291.93</v>
      </c>
      <c r="V1158" t="s">
        <v>5499</v>
      </c>
      <c r="W1158" t="s">
        <v>4968</v>
      </c>
      <c r="X1158" t="s">
        <v>5179</v>
      </c>
      <c r="Y1158" t="s">
        <v>5007</v>
      </c>
      <c r="Z1158" t="s">
        <v>5180</v>
      </c>
      <c r="AA1158" t="s">
        <v>4962</v>
      </c>
      <c r="AB1158">
        <f>YEAR(Sales_Trans_2[[#This Row],[Transaction_Date]])</f>
        <v>2025</v>
      </c>
      <c r="AC1158" t="str">
        <f>TEXT(Sales_Trans_2[[#This Row],[Transaction_Date]],"mmm")</f>
        <v>Dec</v>
      </c>
      <c r="AD1158">
        <f>MONTH(Sales_Trans_2[[#This Row],[Transaction_Date]])</f>
        <v>12</v>
      </c>
      <c r="AE1158" s="19">
        <f>IFERROR(Sales_Trans_2[[#This Row],[Profit]]/Sales_Trans_2[[#This Row],[Sales_Amount]],0)</f>
        <v>0.11094757499299131</v>
      </c>
      <c r="AF1158" s="20" t="str">
        <f>IF(Sales_Trans_2[[#This Row],[Discount_Pct]]=0,"0%",
IF(Sales_Trans_2[[#This Row],[Discount_Pct]]&lt;=5,"1-5%",
IF(Sales_Trans_2[[#This Row],[Discount_Pct]]&lt;=10,"6-10%",
IF(Sales_Trans_2[[#This Row],[Discount_Pct]]&lt;=15,"11-15%","&gt;15%"))))</f>
        <v>11-15%</v>
      </c>
    </row>
    <row r="1159" spans="1:32" x14ac:dyDescent="0.25">
      <c r="A1159" t="s">
        <v>2674</v>
      </c>
      <c r="B1159" s="10">
        <v>46359</v>
      </c>
      <c r="C1159" t="s">
        <v>538</v>
      </c>
      <c r="D1159" t="s">
        <v>2085</v>
      </c>
      <c r="E1159" t="s">
        <v>297</v>
      </c>
      <c r="F1159" t="s">
        <v>298</v>
      </c>
      <c r="G1159">
        <v>3</v>
      </c>
      <c r="H1159">
        <v>402.67</v>
      </c>
      <c r="I1159">
        <v>10</v>
      </c>
      <c r="J1159">
        <v>120.8</v>
      </c>
      <c r="K1159">
        <v>1087.21</v>
      </c>
      <c r="L1159">
        <v>957.15</v>
      </c>
      <c r="M1159">
        <v>130.06</v>
      </c>
      <c r="N1159" t="s">
        <v>40</v>
      </c>
      <c r="O1159" t="s">
        <v>24</v>
      </c>
      <c r="P1159" t="s">
        <v>33</v>
      </c>
      <c r="Q1159">
        <v>0.78680555555555554</v>
      </c>
      <c r="R1159" t="s">
        <v>49</v>
      </c>
      <c r="S1159" t="s">
        <v>4670</v>
      </c>
      <c r="T1159" t="s">
        <v>4805</v>
      </c>
      <c r="U1159">
        <v>392.68</v>
      </c>
      <c r="V1159" t="s">
        <v>5521</v>
      </c>
      <c r="W1159" t="s">
        <v>4958</v>
      </c>
      <c r="X1159" t="s">
        <v>5327</v>
      </c>
      <c r="Y1159" t="s">
        <v>4966</v>
      </c>
      <c r="Z1159" t="s">
        <v>5084</v>
      </c>
      <c r="AA1159" t="s">
        <v>4962</v>
      </c>
      <c r="AB1159">
        <f>YEAR(Sales_Trans_2[[#This Row],[Transaction_Date]])</f>
        <v>2026</v>
      </c>
      <c r="AC1159" t="str">
        <f>TEXT(Sales_Trans_2[[#This Row],[Transaction_Date]],"mmm")</f>
        <v>Dec</v>
      </c>
      <c r="AD1159">
        <f>MONTH(Sales_Trans_2[[#This Row],[Transaction_Date]])</f>
        <v>12</v>
      </c>
      <c r="AE1159" s="19">
        <f>IFERROR(Sales_Trans_2[[#This Row],[Profit]]/Sales_Trans_2[[#This Row],[Sales_Amount]],0)</f>
        <v>0.1196273029129607</v>
      </c>
      <c r="AF1159" s="20" t="str">
        <f>IF(Sales_Trans_2[[#This Row],[Discount_Pct]]=0,"0%",
IF(Sales_Trans_2[[#This Row],[Discount_Pct]]&lt;=5,"1-5%",
IF(Sales_Trans_2[[#This Row],[Discount_Pct]]&lt;=10,"6-10%",
IF(Sales_Trans_2[[#This Row],[Discount_Pct]]&lt;=15,"11-15%","&gt;15%"))))</f>
        <v>6-10%</v>
      </c>
    </row>
    <row r="1160" spans="1:32" x14ac:dyDescent="0.25">
      <c r="A1160" t="s">
        <v>2607</v>
      </c>
      <c r="B1160" s="10">
        <v>46267</v>
      </c>
      <c r="C1160" t="s">
        <v>2125</v>
      </c>
      <c r="D1160" t="s">
        <v>237</v>
      </c>
      <c r="E1160" t="s">
        <v>198</v>
      </c>
      <c r="F1160" t="s">
        <v>199</v>
      </c>
      <c r="G1160">
        <v>4</v>
      </c>
      <c r="H1160">
        <v>541.35</v>
      </c>
      <c r="I1160">
        <v>5</v>
      </c>
      <c r="J1160">
        <v>108.27</v>
      </c>
      <c r="K1160">
        <v>2057.13</v>
      </c>
      <c r="L1160">
        <v>1345.6</v>
      </c>
      <c r="M1160">
        <v>711.53</v>
      </c>
      <c r="N1160" t="s">
        <v>40</v>
      </c>
      <c r="O1160" t="s">
        <v>24</v>
      </c>
      <c r="P1160" t="s">
        <v>33</v>
      </c>
      <c r="Q1160">
        <v>0.49791666666666667</v>
      </c>
      <c r="R1160" t="s">
        <v>49</v>
      </c>
      <c r="S1160" t="s">
        <v>4670</v>
      </c>
      <c r="T1160" t="s">
        <v>4636</v>
      </c>
      <c r="U1160">
        <v>541.35</v>
      </c>
      <c r="V1160" t="s">
        <v>5570</v>
      </c>
      <c r="W1160" t="s">
        <v>4968</v>
      </c>
      <c r="X1160" t="s">
        <v>5418</v>
      </c>
      <c r="Y1160" t="s">
        <v>4966</v>
      </c>
      <c r="Z1160" t="s">
        <v>5097</v>
      </c>
      <c r="AA1160" t="s">
        <v>4962</v>
      </c>
      <c r="AB1160">
        <f>YEAR(Sales_Trans_2[[#This Row],[Transaction_Date]])</f>
        <v>2026</v>
      </c>
      <c r="AC1160" t="str">
        <f>TEXT(Sales_Trans_2[[#This Row],[Transaction_Date]],"mmm")</f>
        <v>Sep</v>
      </c>
      <c r="AD1160">
        <f>MONTH(Sales_Trans_2[[#This Row],[Transaction_Date]])</f>
        <v>9</v>
      </c>
      <c r="AE1160" s="19">
        <f>IFERROR(Sales_Trans_2[[#This Row],[Profit]]/Sales_Trans_2[[#This Row],[Sales_Amount]],0)</f>
        <v>0.34588480066889304</v>
      </c>
      <c r="AF1160" s="20" t="str">
        <f>IF(Sales_Trans_2[[#This Row],[Discount_Pct]]=0,"0%",
IF(Sales_Trans_2[[#This Row],[Discount_Pct]]&lt;=5,"1-5%",
IF(Sales_Trans_2[[#This Row],[Discount_Pct]]&lt;=10,"6-10%",
IF(Sales_Trans_2[[#This Row],[Discount_Pct]]&lt;=15,"11-15%","&gt;15%"))))</f>
        <v>1-5%</v>
      </c>
    </row>
    <row r="1161" spans="1:32" x14ac:dyDescent="0.25">
      <c r="A1161" t="s">
        <v>3787</v>
      </c>
      <c r="B1161" s="10">
        <v>46008</v>
      </c>
      <c r="C1161" t="s">
        <v>2510</v>
      </c>
      <c r="D1161" t="s">
        <v>337</v>
      </c>
      <c r="E1161" t="s">
        <v>66</v>
      </c>
      <c r="F1161" t="s">
        <v>239</v>
      </c>
      <c r="G1161">
        <v>4</v>
      </c>
      <c r="H1161">
        <v>186.38</v>
      </c>
      <c r="I1161">
        <v>10</v>
      </c>
      <c r="J1161">
        <v>74.55</v>
      </c>
      <c r="K1161">
        <v>670.97</v>
      </c>
      <c r="L1161">
        <v>542.64</v>
      </c>
      <c r="M1161">
        <v>128.33000000000001</v>
      </c>
      <c r="N1161" t="s">
        <v>133</v>
      </c>
      <c r="O1161" t="s">
        <v>24</v>
      </c>
      <c r="P1161" t="s">
        <v>33</v>
      </c>
      <c r="Q1161">
        <v>0.52152777777777781</v>
      </c>
      <c r="R1161" t="s">
        <v>49</v>
      </c>
      <c r="S1161" t="s">
        <v>4799</v>
      </c>
      <c r="T1161" t="s">
        <v>4776</v>
      </c>
      <c r="U1161">
        <v>186.38</v>
      </c>
      <c r="V1161" t="s">
        <v>5595</v>
      </c>
      <c r="W1161" t="s">
        <v>4964</v>
      </c>
      <c r="X1161" t="s">
        <v>5015</v>
      </c>
      <c r="Y1161" t="s">
        <v>4966</v>
      </c>
      <c r="Z1161" t="s">
        <v>5155</v>
      </c>
      <c r="AA1161" t="s">
        <v>4962</v>
      </c>
      <c r="AB1161">
        <f>YEAR(Sales_Trans_2[[#This Row],[Transaction_Date]])</f>
        <v>2025</v>
      </c>
      <c r="AC1161" t="str">
        <f>TEXT(Sales_Trans_2[[#This Row],[Transaction_Date]],"mmm")</f>
        <v>Dec</v>
      </c>
      <c r="AD1161">
        <f>MONTH(Sales_Trans_2[[#This Row],[Transaction_Date]])</f>
        <v>12</v>
      </c>
      <c r="AE1161" s="19">
        <f>IFERROR(Sales_Trans_2[[#This Row],[Profit]]/Sales_Trans_2[[#This Row],[Sales_Amount]],0)</f>
        <v>0.19126041402745281</v>
      </c>
      <c r="AF1161" s="20" t="str">
        <f>IF(Sales_Trans_2[[#This Row],[Discount_Pct]]=0,"0%",
IF(Sales_Trans_2[[#This Row],[Discount_Pct]]&lt;=5,"1-5%",
IF(Sales_Trans_2[[#This Row],[Discount_Pct]]&lt;=10,"6-10%",
IF(Sales_Trans_2[[#This Row],[Discount_Pct]]&lt;=15,"11-15%","&gt;15%"))))</f>
        <v>6-10%</v>
      </c>
    </row>
    <row r="1162" spans="1:32" x14ac:dyDescent="0.25">
      <c r="A1162" t="s">
        <v>4341</v>
      </c>
      <c r="B1162" s="10">
        <v>46079</v>
      </c>
      <c r="C1162" t="s">
        <v>627</v>
      </c>
      <c r="D1162" t="s">
        <v>1382</v>
      </c>
      <c r="E1162" t="s">
        <v>153</v>
      </c>
      <c r="F1162" t="s">
        <v>182</v>
      </c>
      <c r="G1162">
        <v>2</v>
      </c>
      <c r="H1162">
        <v>317.99</v>
      </c>
      <c r="I1162">
        <v>20</v>
      </c>
      <c r="J1162">
        <v>127.2</v>
      </c>
      <c r="K1162">
        <v>508.78</v>
      </c>
      <c r="L1162">
        <v>470.1</v>
      </c>
      <c r="M1162">
        <v>38.68</v>
      </c>
      <c r="N1162" t="s">
        <v>4971</v>
      </c>
      <c r="O1162" t="s">
        <v>24</v>
      </c>
      <c r="P1162" t="s">
        <v>33</v>
      </c>
      <c r="Q1162">
        <v>0.6381944444444444</v>
      </c>
      <c r="R1162" t="s">
        <v>49</v>
      </c>
      <c r="S1162" t="s">
        <v>4774</v>
      </c>
      <c r="T1162" t="s">
        <v>4752</v>
      </c>
      <c r="U1162">
        <v>317.99</v>
      </c>
      <c r="V1162" t="s">
        <v>5613</v>
      </c>
      <c r="W1162" t="s">
        <v>4964</v>
      </c>
      <c r="X1162" t="s">
        <v>5615</v>
      </c>
      <c r="Y1162" t="s">
        <v>4960</v>
      </c>
      <c r="Z1162" t="s">
        <v>5126</v>
      </c>
      <c r="AA1162" t="s">
        <v>4962</v>
      </c>
      <c r="AB1162">
        <f>YEAR(Sales_Trans_2[[#This Row],[Transaction_Date]])</f>
        <v>2026</v>
      </c>
      <c r="AC1162" t="str">
        <f>TEXT(Sales_Trans_2[[#This Row],[Transaction_Date]],"mmm")</f>
        <v>Feb</v>
      </c>
      <c r="AD1162">
        <f>MONTH(Sales_Trans_2[[#This Row],[Transaction_Date]])</f>
        <v>2</v>
      </c>
      <c r="AE1162" s="19">
        <f>IFERROR(Sales_Trans_2[[#This Row],[Profit]]/Sales_Trans_2[[#This Row],[Sales_Amount]],0)</f>
        <v>7.6025000982743035E-2</v>
      </c>
      <c r="AF1162" s="20" t="str">
        <f>IF(Sales_Trans_2[[#This Row],[Discount_Pct]]=0,"0%",
IF(Sales_Trans_2[[#This Row],[Discount_Pct]]&lt;=5,"1-5%",
IF(Sales_Trans_2[[#This Row],[Discount_Pct]]&lt;=10,"6-10%",
IF(Sales_Trans_2[[#This Row],[Discount_Pct]]&lt;=15,"11-15%","&gt;15%"))))</f>
        <v>&gt;15%</v>
      </c>
    </row>
    <row r="1163" spans="1:32" x14ac:dyDescent="0.25">
      <c r="A1163" t="s">
        <v>3456</v>
      </c>
      <c r="B1163" s="10">
        <v>46075</v>
      </c>
      <c r="C1163" t="s">
        <v>580</v>
      </c>
      <c r="D1163" t="s">
        <v>549</v>
      </c>
      <c r="E1163" t="s">
        <v>438</v>
      </c>
      <c r="F1163" t="s">
        <v>479</v>
      </c>
      <c r="G1163">
        <v>7</v>
      </c>
      <c r="H1163">
        <v>228.59</v>
      </c>
      <c r="I1163">
        <v>10</v>
      </c>
      <c r="J1163">
        <v>160.01</v>
      </c>
      <c r="K1163">
        <v>1656.14</v>
      </c>
      <c r="L1163">
        <v>1275.19</v>
      </c>
      <c r="M1163">
        <v>380.95</v>
      </c>
      <c r="N1163" t="s">
        <v>133</v>
      </c>
      <c r="O1163" t="s">
        <v>24</v>
      </c>
      <c r="P1163" t="s">
        <v>33</v>
      </c>
      <c r="Q1163">
        <v>0.40833333333333333</v>
      </c>
      <c r="R1163" t="s">
        <v>27</v>
      </c>
      <c r="S1163" t="s">
        <v>4832</v>
      </c>
      <c r="T1163" t="s">
        <v>4828</v>
      </c>
      <c r="U1163">
        <v>221.61</v>
      </c>
      <c r="V1163" t="s">
        <v>5644</v>
      </c>
      <c r="W1163" t="s">
        <v>4958</v>
      </c>
      <c r="X1163" t="s">
        <v>5251</v>
      </c>
      <c r="Y1163" t="s">
        <v>4960</v>
      </c>
      <c r="Z1163" t="s">
        <v>4961</v>
      </c>
      <c r="AA1163" t="s">
        <v>4962</v>
      </c>
      <c r="AB1163">
        <f>YEAR(Sales_Trans_2[[#This Row],[Transaction_Date]])</f>
        <v>2026</v>
      </c>
      <c r="AC1163" t="str">
        <f>TEXT(Sales_Trans_2[[#This Row],[Transaction_Date]],"mmm")</f>
        <v>Feb</v>
      </c>
      <c r="AD1163">
        <f>MONTH(Sales_Trans_2[[#This Row],[Transaction_Date]])</f>
        <v>2</v>
      </c>
      <c r="AE1163" s="19">
        <f>IFERROR(Sales_Trans_2[[#This Row],[Profit]]/Sales_Trans_2[[#This Row],[Sales_Amount]],0)</f>
        <v>0.23002282415737799</v>
      </c>
      <c r="AF1163" s="20" t="str">
        <f>IF(Sales_Trans_2[[#This Row],[Discount_Pct]]=0,"0%",
IF(Sales_Trans_2[[#This Row],[Discount_Pct]]&lt;=5,"1-5%",
IF(Sales_Trans_2[[#This Row],[Discount_Pct]]&lt;=10,"6-10%",
IF(Sales_Trans_2[[#This Row],[Discount_Pct]]&lt;=15,"11-15%","&gt;15%"))))</f>
        <v>6-10%</v>
      </c>
    </row>
    <row r="1164" spans="1:32" x14ac:dyDescent="0.25">
      <c r="A1164" t="s">
        <v>1988</v>
      </c>
      <c r="B1164" s="10">
        <v>46040</v>
      </c>
      <c r="C1164" t="s">
        <v>559</v>
      </c>
      <c r="D1164" t="s">
        <v>314</v>
      </c>
      <c r="E1164" t="s">
        <v>771</v>
      </c>
      <c r="F1164" t="s">
        <v>1216</v>
      </c>
      <c r="G1164">
        <v>7</v>
      </c>
      <c r="H1164">
        <v>337.13</v>
      </c>
      <c r="I1164">
        <v>15</v>
      </c>
      <c r="J1164">
        <v>353.99</v>
      </c>
      <c r="K1164">
        <v>2306.81</v>
      </c>
      <c r="L1164">
        <v>1730.75</v>
      </c>
      <c r="M1164">
        <v>576.05999999999995</v>
      </c>
      <c r="N1164" t="s">
        <v>4971</v>
      </c>
      <c r="O1164" t="s">
        <v>24</v>
      </c>
      <c r="P1164" t="s">
        <v>33</v>
      </c>
      <c r="Q1164">
        <v>0.6958333333333333</v>
      </c>
      <c r="R1164" t="s">
        <v>27</v>
      </c>
      <c r="S1164" t="s">
        <v>4707</v>
      </c>
      <c r="T1164" t="s">
        <v>4703</v>
      </c>
      <c r="U1164">
        <v>329.69</v>
      </c>
      <c r="V1164" t="s">
        <v>5016</v>
      </c>
      <c r="W1164" t="s">
        <v>4958</v>
      </c>
      <c r="X1164" t="s">
        <v>5369</v>
      </c>
      <c r="Y1164" t="s">
        <v>4966</v>
      </c>
      <c r="Z1164" t="s">
        <v>4978</v>
      </c>
      <c r="AA1164" t="s">
        <v>4962</v>
      </c>
      <c r="AB1164">
        <f>YEAR(Sales_Trans_2[[#This Row],[Transaction_Date]])</f>
        <v>2026</v>
      </c>
      <c r="AC1164" t="str">
        <f>TEXT(Sales_Trans_2[[#This Row],[Transaction_Date]],"mmm")</f>
        <v>Jan</v>
      </c>
      <c r="AD1164">
        <f>MONTH(Sales_Trans_2[[#This Row],[Transaction_Date]])</f>
        <v>1</v>
      </c>
      <c r="AE1164" s="19">
        <f>IFERROR(Sales_Trans_2[[#This Row],[Profit]]/Sales_Trans_2[[#This Row],[Sales_Amount]],0)</f>
        <v>0.24972147684464691</v>
      </c>
      <c r="AF1164" s="20" t="str">
        <f>IF(Sales_Trans_2[[#This Row],[Discount_Pct]]=0,"0%",
IF(Sales_Trans_2[[#This Row],[Discount_Pct]]&lt;=5,"1-5%",
IF(Sales_Trans_2[[#This Row],[Discount_Pct]]&lt;=10,"6-10%",
IF(Sales_Trans_2[[#This Row],[Discount_Pct]]&lt;=15,"11-15%","&gt;15%"))))</f>
        <v>11-15%</v>
      </c>
    </row>
    <row r="1165" spans="1:32" x14ac:dyDescent="0.25">
      <c r="A1165" t="s">
        <v>4110</v>
      </c>
      <c r="B1165" s="10">
        <v>46050</v>
      </c>
      <c r="C1165" t="s">
        <v>2849</v>
      </c>
      <c r="D1165" t="s">
        <v>365</v>
      </c>
      <c r="E1165" t="s">
        <v>291</v>
      </c>
      <c r="F1165" t="s">
        <v>328</v>
      </c>
      <c r="G1165">
        <v>5</v>
      </c>
      <c r="H1165">
        <v>459.58</v>
      </c>
      <c r="I1165">
        <v>20</v>
      </c>
      <c r="J1165">
        <v>459.58</v>
      </c>
      <c r="K1165">
        <v>1838.32</v>
      </c>
      <c r="L1165">
        <v>1934.45</v>
      </c>
      <c r="M1165">
        <v>-96.13</v>
      </c>
      <c r="N1165" t="s">
        <v>4971</v>
      </c>
      <c r="O1165" t="s">
        <v>24</v>
      </c>
      <c r="P1165" t="s">
        <v>33</v>
      </c>
      <c r="Q1165">
        <v>0.84166666666666667</v>
      </c>
      <c r="R1165" t="s">
        <v>49</v>
      </c>
      <c r="S1165" t="s">
        <v>4680</v>
      </c>
      <c r="T1165" t="s">
        <v>4672</v>
      </c>
      <c r="U1165">
        <v>459.58</v>
      </c>
      <c r="V1165" t="s">
        <v>5747</v>
      </c>
      <c r="W1165" t="s">
        <v>4968</v>
      </c>
      <c r="X1165" t="s">
        <v>5215</v>
      </c>
      <c r="Y1165" t="s">
        <v>4960</v>
      </c>
      <c r="Z1165" t="s">
        <v>5131</v>
      </c>
      <c r="AA1165" t="s">
        <v>4962</v>
      </c>
      <c r="AB1165">
        <f>YEAR(Sales_Trans_2[[#This Row],[Transaction_Date]])</f>
        <v>2026</v>
      </c>
      <c r="AC1165" t="str">
        <f>TEXT(Sales_Trans_2[[#This Row],[Transaction_Date]],"mmm")</f>
        <v>Jan</v>
      </c>
      <c r="AD1165">
        <f>MONTH(Sales_Trans_2[[#This Row],[Transaction_Date]])</f>
        <v>1</v>
      </c>
      <c r="AE1165" s="19">
        <f>IFERROR(Sales_Trans_2[[#This Row],[Profit]]/Sales_Trans_2[[#This Row],[Sales_Amount]],0)</f>
        <v>-5.2292310370338137E-2</v>
      </c>
      <c r="AF1165" s="20" t="str">
        <f>IF(Sales_Trans_2[[#This Row],[Discount_Pct]]=0,"0%",
IF(Sales_Trans_2[[#This Row],[Discount_Pct]]&lt;=5,"1-5%",
IF(Sales_Trans_2[[#This Row],[Discount_Pct]]&lt;=10,"6-10%",
IF(Sales_Trans_2[[#This Row],[Discount_Pct]]&lt;=15,"11-15%","&gt;15%"))))</f>
        <v>&gt;15%</v>
      </c>
    </row>
    <row r="1166" spans="1:32" x14ac:dyDescent="0.25">
      <c r="A1166" t="s">
        <v>207</v>
      </c>
      <c r="B1166" s="10">
        <v>45991</v>
      </c>
      <c r="C1166" t="s">
        <v>208</v>
      </c>
      <c r="D1166" t="s">
        <v>176</v>
      </c>
      <c r="E1166" t="s">
        <v>209</v>
      </c>
      <c r="F1166" t="s">
        <v>210</v>
      </c>
      <c r="G1166">
        <v>3</v>
      </c>
      <c r="H1166">
        <v>404.19</v>
      </c>
      <c r="I1166">
        <v>20</v>
      </c>
      <c r="J1166">
        <v>242.51</v>
      </c>
      <c r="K1166">
        <v>1115.57</v>
      </c>
      <c r="L1166">
        <v>910.23</v>
      </c>
      <c r="M1166">
        <v>205.34</v>
      </c>
      <c r="N1166" t="s">
        <v>133</v>
      </c>
      <c r="O1166" t="s">
        <v>24</v>
      </c>
      <c r="P1166" t="s">
        <v>33</v>
      </c>
      <c r="Q1166">
        <v>0.90833333333333333</v>
      </c>
      <c r="R1166" t="s">
        <v>27</v>
      </c>
      <c r="S1166" t="s">
        <v>4860</v>
      </c>
      <c r="T1166" t="s">
        <v>4847</v>
      </c>
      <c r="U1166">
        <v>355.64</v>
      </c>
      <c r="V1166" t="s">
        <v>5605</v>
      </c>
      <c r="W1166" t="s">
        <v>4958</v>
      </c>
      <c r="X1166" t="s">
        <v>4973</v>
      </c>
      <c r="Y1166" t="s">
        <v>4960</v>
      </c>
      <c r="Z1166" t="s">
        <v>5067</v>
      </c>
      <c r="AA1166" t="s">
        <v>4962</v>
      </c>
      <c r="AB1166">
        <f>YEAR(Sales_Trans_2[[#This Row],[Transaction_Date]])</f>
        <v>2025</v>
      </c>
      <c r="AC1166" t="str">
        <f>TEXT(Sales_Trans_2[[#This Row],[Transaction_Date]],"mmm")</f>
        <v>Nov</v>
      </c>
      <c r="AD1166">
        <f>MONTH(Sales_Trans_2[[#This Row],[Transaction_Date]])</f>
        <v>11</v>
      </c>
      <c r="AE1166" s="19">
        <f>IFERROR(Sales_Trans_2[[#This Row],[Profit]]/Sales_Trans_2[[#This Row],[Sales_Amount]],0)</f>
        <v>0.18406733777351489</v>
      </c>
      <c r="AF1166" s="20" t="str">
        <f>IF(Sales_Trans_2[[#This Row],[Discount_Pct]]=0,"0%",
IF(Sales_Trans_2[[#This Row],[Discount_Pct]]&lt;=5,"1-5%",
IF(Sales_Trans_2[[#This Row],[Discount_Pct]]&lt;=10,"6-10%",
IF(Sales_Trans_2[[#This Row],[Discount_Pct]]&lt;=15,"11-15%","&gt;15%"))))</f>
        <v>&gt;15%</v>
      </c>
    </row>
    <row r="1167" spans="1:32" x14ac:dyDescent="0.25">
      <c r="A1167" t="s">
        <v>3850</v>
      </c>
      <c r="B1167" s="10">
        <v>45986</v>
      </c>
      <c r="C1167" t="s">
        <v>1634</v>
      </c>
      <c r="D1167" t="s">
        <v>802</v>
      </c>
      <c r="E1167" t="s">
        <v>1413</v>
      </c>
      <c r="F1167" t="s">
        <v>239</v>
      </c>
      <c r="G1167">
        <v>2</v>
      </c>
      <c r="H1167">
        <v>298.68</v>
      </c>
      <c r="I1167">
        <v>15</v>
      </c>
      <c r="J1167">
        <v>89.6</v>
      </c>
      <c r="K1167">
        <v>507.76</v>
      </c>
      <c r="L1167">
        <v>501.38</v>
      </c>
      <c r="M1167">
        <v>6.38</v>
      </c>
      <c r="N1167" t="s">
        <v>133</v>
      </c>
      <c r="O1167" t="s">
        <v>24</v>
      </c>
      <c r="P1167" t="s">
        <v>33</v>
      </c>
      <c r="Q1167">
        <v>0.55277777777777781</v>
      </c>
      <c r="R1167" t="s">
        <v>49</v>
      </c>
      <c r="S1167" t="s">
        <v>4850</v>
      </c>
      <c r="T1167" t="s">
        <v>4847</v>
      </c>
      <c r="U1167">
        <v>298.68</v>
      </c>
      <c r="V1167" t="s">
        <v>5045</v>
      </c>
      <c r="W1167" t="s">
        <v>4968</v>
      </c>
      <c r="X1167" t="s">
        <v>5015</v>
      </c>
      <c r="Y1167" t="s">
        <v>4966</v>
      </c>
      <c r="Z1167" t="s">
        <v>5310</v>
      </c>
      <c r="AA1167" t="s">
        <v>4962</v>
      </c>
      <c r="AB1167">
        <f>YEAR(Sales_Trans_2[[#This Row],[Transaction_Date]])</f>
        <v>2025</v>
      </c>
      <c r="AC1167" t="str">
        <f>TEXT(Sales_Trans_2[[#This Row],[Transaction_Date]],"mmm")</f>
        <v>Nov</v>
      </c>
      <c r="AD1167">
        <f>MONTH(Sales_Trans_2[[#This Row],[Transaction_Date]])</f>
        <v>11</v>
      </c>
      <c r="AE1167" s="19">
        <f>IFERROR(Sales_Trans_2[[#This Row],[Profit]]/Sales_Trans_2[[#This Row],[Sales_Amount]],0)</f>
        <v>1.2564991334488735E-2</v>
      </c>
      <c r="AF1167" s="20" t="str">
        <f>IF(Sales_Trans_2[[#This Row],[Discount_Pct]]=0,"0%",
IF(Sales_Trans_2[[#This Row],[Discount_Pct]]&lt;=5,"1-5%",
IF(Sales_Trans_2[[#This Row],[Discount_Pct]]&lt;=10,"6-10%",
IF(Sales_Trans_2[[#This Row],[Discount_Pct]]&lt;=15,"11-15%","&gt;15%"))))</f>
        <v>11-15%</v>
      </c>
    </row>
    <row r="1168" spans="1:32" x14ac:dyDescent="0.25">
      <c r="A1168" t="s">
        <v>4039</v>
      </c>
      <c r="B1168" s="10">
        <v>45984</v>
      </c>
      <c r="C1168" t="s">
        <v>1525</v>
      </c>
      <c r="D1168" t="s">
        <v>360</v>
      </c>
      <c r="E1168" t="s">
        <v>400</v>
      </c>
      <c r="F1168" t="s">
        <v>1223</v>
      </c>
      <c r="G1168">
        <v>3</v>
      </c>
      <c r="H1168">
        <v>353.05</v>
      </c>
      <c r="I1168">
        <v>20</v>
      </c>
      <c r="J1168">
        <v>211.83</v>
      </c>
      <c r="K1168">
        <v>974.42</v>
      </c>
      <c r="L1168">
        <v>788.4</v>
      </c>
      <c r="M1168">
        <v>186.02</v>
      </c>
      <c r="N1168" t="s">
        <v>133</v>
      </c>
      <c r="O1168" t="s">
        <v>24</v>
      </c>
      <c r="P1168" t="s">
        <v>33</v>
      </c>
      <c r="Q1168">
        <v>0.60833333333333328</v>
      </c>
      <c r="R1168" t="s">
        <v>27</v>
      </c>
      <c r="S1168" t="s">
        <v>4922</v>
      </c>
      <c r="T1168" t="s">
        <v>4908</v>
      </c>
      <c r="U1168">
        <v>353.05</v>
      </c>
      <c r="V1168" t="s">
        <v>5804</v>
      </c>
      <c r="W1168" t="s">
        <v>4964</v>
      </c>
      <c r="X1168" t="s">
        <v>5326</v>
      </c>
      <c r="Y1168" t="s">
        <v>4960</v>
      </c>
      <c r="Z1168" t="s">
        <v>5003</v>
      </c>
      <c r="AA1168" t="s">
        <v>4962</v>
      </c>
      <c r="AB1168">
        <f>YEAR(Sales_Trans_2[[#This Row],[Transaction_Date]])</f>
        <v>2025</v>
      </c>
      <c r="AC1168" t="str">
        <f>TEXT(Sales_Trans_2[[#This Row],[Transaction_Date]],"mmm")</f>
        <v>Nov</v>
      </c>
      <c r="AD1168">
        <f>MONTH(Sales_Trans_2[[#This Row],[Transaction_Date]])</f>
        <v>11</v>
      </c>
      <c r="AE1168" s="19">
        <f>IFERROR(Sales_Trans_2[[#This Row],[Profit]]/Sales_Trans_2[[#This Row],[Sales_Amount]],0)</f>
        <v>0.19090330658237722</v>
      </c>
      <c r="AF1168" s="20" t="str">
        <f>IF(Sales_Trans_2[[#This Row],[Discount_Pct]]=0,"0%",
IF(Sales_Trans_2[[#This Row],[Discount_Pct]]&lt;=5,"1-5%",
IF(Sales_Trans_2[[#This Row],[Discount_Pct]]&lt;=10,"6-10%",
IF(Sales_Trans_2[[#This Row],[Discount_Pct]]&lt;=15,"11-15%","&gt;15%"))))</f>
        <v>&gt;15%</v>
      </c>
    </row>
    <row r="1169" spans="1:32" x14ac:dyDescent="0.25">
      <c r="A1169" t="s">
        <v>3035</v>
      </c>
      <c r="B1169" s="10">
        <v>45983</v>
      </c>
      <c r="C1169" t="s">
        <v>2961</v>
      </c>
      <c r="D1169" t="s">
        <v>812</v>
      </c>
      <c r="E1169" t="s">
        <v>427</v>
      </c>
      <c r="F1169" t="s">
        <v>428</v>
      </c>
      <c r="G1169">
        <v>1</v>
      </c>
      <c r="H1169">
        <v>530.16</v>
      </c>
      <c r="I1169">
        <v>20</v>
      </c>
      <c r="J1169">
        <v>106.03</v>
      </c>
      <c r="K1169">
        <v>487.75</v>
      </c>
      <c r="L1169">
        <v>379.19</v>
      </c>
      <c r="M1169">
        <v>108.56</v>
      </c>
      <c r="N1169" t="s">
        <v>133</v>
      </c>
      <c r="O1169" t="s">
        <v>24</v>
      </c>
      <c r="P1169" t="s">
        <v>33</v>
      </c>
      <c r="Q1169">
        <v>0.70763888888888893</v>
      </c>
      <c r="R1169" t="s">
        <v>27</v>
      </c>
      <c r="S1169" t="s">
        <v>4770</v>
      </c>
      <c r="T1169" t="s">
        <v>4752</v>
      </c>
      <c r="U1169">
        <v>530.16</v>
      </c>
      <c r="V1169" t="s">
        <v>5830</v>
      </c>
      <c r="W1169" t="s">
        <v>4964</v>
      </c>
      <c r="X1169" t="s">
        <v>5116</v>
      </c>
      <c r="Y1169" t="s">
        <v>4970</v>
      </c>
      <c r="Z1169" t="s">
        <v>5117</v>
      </c>
      <c r="AA1169" t="s">
        <v>4962</v>
      </c>
      <c r="AB1169">
        <f>YEAR(Sales_Trans_2[[#This Row],[Transaction_Date]])</f>
        <v>2025</v>
      </c>
      <c r="AC1169" t="str">
        <f>TEXT(Sales_Trans_2[[#This Row],[Transaction_Date]],"mmm")</f>
        <v>Nov</v>
      </c>
      <c r="AD1169">
        <f>MONTH(Sales_Trans_2[[#This Row],[Transaction_Date]])</f>
        <v>11</v>
      </c>
      <c r="AE1169" s="19">
        <f>IFERROR(Sales_Trans_2[[#This Row],[Profit]]/Sales_Trans_2[[#This Row],[Sales_Amount]],0)</f>
        <v>0.22257303946694004</v>
      </c>
      <c r="AF1169" s="20" t="str">
        <f>IF(Sales_Trans_2[[#This Row],[Discount_Pct]]=0,"0%",
IF(Sales_Trans_2[[#This Row],[Discount_Pct]]&lt;=5,"1-5%",
IF(Sales_Trans_2[[#This Row],[Discount_Pct]]&lt;=10,"6-10%",
IF(Sales_Trans_2[[#This Row],[Discount_Pct]]&lt;=15,"11-15%","&gt;15%"))))</f>
        <v>&gt;15%</v>
      </c>
    </row>
    <row r="1170" spans="1:32" x14ac:dyDescent="0.25">
      <c r="A1170" t="s">
        <v>4009</v>
      </c>
      <c r="B1170" s="10">
        <v>45983</v>
      </c>
      <c r="C1170" t="s">
        <v>1258</v>
      </c>
      <c r="D1170" t="s">
        <v>2670</v>
      </c>
      <c r="E1170" t="s">
        <v>1233</v>
      </c>
      <c r="F1170" t="s">
        <v>929</v>
      </c>
      <c r="G1170">
        <v>6</v>
      </c>
      <c r="H1170">
        <v>571.44000000000005</v>
      </c>
      <c r="I1170">
        <v>15</v>
      </c>
      <c r="J1170">
        <v>514.29999999999995</v>
      </c>
      <c r="K1170">
        <v>3351.49</v>
      </c>
      <c r="L1170">
        <v>2387.52</v>
      </c>
      <c r="M1170">
        <v>963.97</v>
      </c>
      <c r="N1170" t="s">
        <v>23</v>
      </c>
      <c r="O1170" t="s">
        <v>24</v>
      </c>
      <c r="P1170" t="s">
        <v>33</v>
      </c>
      <c r="Q1170">
        <v>0.89513888888888893</v>
      </c>
      <c r="R1170" t="s">
        <v>27</v>
      </c>
      <c r="S1170" t="s">
        <v>4914</v>
      </c>
      <c r="T1170" t="s">
        <v>4908</v>
      </c>
      <c r="U1170">
        <v>519.78</v>
      </c>
      <c r="V1170" t="s">
        <v>5833</v>
      </c>
      <c r="W1170" t="s">
        <v>4958</v>
      </c>
      <c r="X1170" t="s">
        <v>5289</v>
      </c>
      <c r="Y1170" t="s">
        <v>4970</v>
      </c>
      <c r="Z1170" t="s">
        <v>5290</v>
      </c>
      <c r="AA1170" t="s">
        <v>4962</v>
      </c>
      <c r="AB1170">
        <f>YEAR(Sales_Trans_2[[#This Row],[Transaction_Date]])</f>
        <v>2025</v>
      </c>
      <c r="AC1170" t="str">
        <f>TEXT(Sales_Trans_2[[#This Row],[Transaction_Date]],"mmm")</f>
        <v>Nov</v>
      </c>
      <c r="AD1170">
        <f>MONTH(Sales_Trans_2[[#This Row],[Transaction_Date]])</f>
        <v>11</v>
      </c>
      <c r="AE1170" s="19">
        <f>IFERROR(Sales_Trans_2[[#This Row],[Profit]]/Sales_Trans_2[[#This Row],[Sales_Amount]],0)</f>
        <v>0.28762431038135278</v>
      </c>
      <c r="AF1170" s="20" t="str">
        <f>IF(Sales_Trans_2[[#This Row],[Discount_Pct]]=0,"0%",
IF(Sales_Trans_2[[#This Row],[Discount_Pct]]&lt;=5,"1-5%",
IF(Sales_Trans_2[[#This Row],[Discount_Pct]]&lt;=10,"6-10%",
IF(Sales_Trans_2[[#This Row],[Discount_Pct]]&lt;=15,"11-15%","&gt;15%"))))</f>
        <v>11-15%</v>
      </c>
    </row>
    <row r="1171" spans="1:32" x14ac:dyDescent="0.25">
      <c r="A1171" t="s">
        <v>4593</v>
      </c>
      <c r="B1171" s="10">
        <v>45982</v>
      </c>
      <c r="C1171" t="s">
        <v>1863</v>
      </c>
      <c r="D1171" t="s">
        <v>1156</v>
      </c>
      <c r="E1171" t="s">
        <v>85</v>
      </c>
      <c r="F1171" t="s">
        <v>292</v>
      </c>
      <c r="G1171">
        <v>2</v>
      </c>
      <c r="H1171">
        <v>147.72</v>
      </c>
      <c r="I1171">
        <v>20</v>
      </c>
      <c r="J1171">
        <v>59.09</v>
      </c>
      <c r="K1171">
        <v>236.35</v>
      </c>
      <c r="L1171">
        <v>218.42</v>
      </c>
      <c r="M1171">
        <v>17.93</v>
      </c>
      <c r="N1171" t="s">
        <v>23</v>
      </c>
      <c r="O1171" t="s">
        <v>24</v>
      </c>
      <c r="P1171" t="s">
        <v>33</v>
      </c>
      <c r="Q1171">
        <v>0.70416666666666672</v>
      </c>
      <c r="R1171" t="s">
        <v>49</v>
      </c>
      <c r="S1171" t="s">
        <v>4755</v>
      </c>
      <c r="T1171" t="s">
        <v>4752</v>
      </c>
      <c r="U1171">
        <v>147.72</v>
      </c>
      <c r="V1171" t="s">
        <v>5835</v>
      </c>
      <c r="W1171" t="s">
        <v>4964</v>
      </c>
      <c r="X1171" t="s">
        <v>5836</v>
      </c>
      <c r="Y1171" t="s">
        <v>4966</v>
      </c>
      <c r="Z1171" t="s">
        <v>5312</v>
      </c>
      <c r="AA1171" t="s">
        <v>4962</v>
      </c>
      <c r="AB1171">
        <f>YEAR(Sales_Trans_2[[#This Row],[Transaction_Date]])</f>
        <v>2025</v>
      </c>
      <c r="AC1171" t="str">
        <f>TEXT(Sales_Trans_2[[#This Row],[Transaction_Date]],"mmm")</f>
        <v>Nov</v>
      </c>
      <c r="AD1171">
        <f>MONTH(Sales_Trans_2[[#This Row],[Transaction_Date]])</f>
        <v>11</v>
      </c>
      <c r="AE1171" s="19">
        <f>IFERROR(Sales_Trans_2[[#This Row],[Profit]]/Sales_Trans_2[[#This Row],[Sales_Amount]],0)</f>
        <v>7.586206896551724E-2</v>
      </c>
      <c r="AF1171" s="20" t="str">
        <f>IF(Sales_Trans_2[[#This Row],[Discount_Pct]]=0,"0%",
IF(Sales_Trans_2[[#This Row],[Discount_Pct]]&lt;=5,"1-5%",
IF(Sales_Trans_2[[#This Row],[Discount_Pct]]&lt;=10,"6-10%",
IF(Sales_Trans_2[[#This Row],[Discount_Pct]]&lt;=15,"11-15%","&gt;15%"))))</f>
        <v>&gt;15%</v>
      </c>
    </row>
    <row r="1172" spans="1:32" x14ac:dyDescent="0.25">
      <c r="A1172" t="s">
        <v>4414</v>
      </c>
      <c r="B1172" s="10">
        <v>45976</v>
      </c>
      <c r="C1172" t="s">
        <v>4415</v>
      </c>
      <c r="D1172" t="s">
        <v>360</v>
      </c>
      <c r="E1172" t="s">
        <v>830</v>
      </c>
      <c r="F1172" t="s">
        <v>831</v>
      </c>
      <c r="G1172">
        <v>3</v>
      </c>
      <c r="H1172">
        <v>353.05</v>
      </c>
      <c r="I1172">
        <v>20</v>
      </c>
      <c r="J1172">
        <v>211.83</v>
      </c>
      <c r="K1172">
        <v>974.42</v>
      </c>
      <c r="L1172">
        <v>788.4</v>
      </c>
      <c r="M1172">
        <v>186.02</v>
      </c>
      <c r="N1172" t="s">
        <v>133</v>
      </c>
      <c r="O1172" t="s">
        <v>24</v>
      </c>
      <c r="P1172" t="s">
        <v>33</v>
      </c>
      <c r="Q1172">
        <v>0.7319444444444444</v>
      </c>
      <c r="R1172" t="s">
        <v>27</v>
      </c>
      <c r="S1172" t="s">
        <v>4922</v>
      </c>
      <c r="T1172" t="s">
        <v>4908</v>
      </c>
      <c r="U1172">
        <v>353.05</v>
      </c>
      <c r="V1172" t="s">
        <v>5847</v>
      </c>
      <c r="W1172" t="s">
        <v>4964</v>
      </c>
      <c r="X1172" t="s">
        <v>5402</v>
      </c>
      <c r="Y1172" t="s">
        <v>4977</v>
      </c>
      <c r="Z1172" t="s">
        <v>5403</v>
      </c>
      <c r="AA1172" t="s">
        <v>4962</v>
      </c>
      <c r="AB1172">
        <f>YEAR(Sales_Trans_2[[#This Row],[Transaction_Date]])</f>
        <v>2025</v>
      </c>
      <c r="AC1172" t="str">
        <f>TEXT(Sales_Trans_2[[#This Row],[Transaction_Date]],"mmm")</f>
        <v>Nov</v>
      </c>
      <c r="AD1172">
        <f>MONTH(Sales_Trans_2[[#This Row],[Transaction_Date]])</f>
        <v>11</v>
      </c>
      <c r="AE1172" s="19">
        <f>IFERROR(Sales_Trans_2[[#This Row],[Profit]]/Sales_Trans_2[[#This Row],[Sales_Amount]],0)</f>
        <v>0.19090330658237722</v>
      </c>
      <c r="AF1172" s="20" t="str">
        <f>IF(Sales_Trans_2[[#This Row],[Discount_Pct]]=0,"0%",
IF(Sales_Trans_2[[#This Row],[Discount_Pct]]&lt;=5,"1-5%",
IF(Sales_Trans_2[[#This Row],[Discount_Pct]]&lt;=10,"6-10%",
IF(Sales_Trans_2[[#This Row],[Discount_Pct]]&lt;=15,"11-15%","&gt;15%"))))</f>
        <v>&gt;15%</v>
      </c>
    </row>
    <row r="1173" spans="1:32" x14ac:dyDescent="0.25">
      <c r="A1173" t="s">
        <v>4045</v>
      </c>
      <c r="B1173" s="10">
        <v>45975</v>
      </c>
      <c r="C1173" t="s">
        <v>844</v>
      </c>
      <c r="D1173" t="s">
        <v>2958</v>
      </c>
      <c r="E1173" t="s">
        <v>771</v>
      </c>
      <c r="F1173" t="s">
        <v>568</v>
      </c>
      <c r="G1173">
        <v>5</v>
      </c>
      <c r="H1173">
        <v>414.29</v>
      </c>
      <c r="I1173">
        <v>5</v>
      </c>
      <c r="J1173">
        <v>103.57</v>
      </c>
      <c r="K1173">
        <v>1967.88</v>
      </c>
      <c r="L1173">
        <v>1571.3</v>
      </c>
      <c r="M1173">
        <v>396.58</v>
      </c>
      <c r="N1173" t="s">
        <v>133</v>
      </c>
      <c r="O1173" t="s">
        <v>24</v>
      </c>
      <c r="P1173" t="s">
        <v>33</v>
      </c>
      <c r="Q1173">
        <v>0.67500000000000004</v>
      </c>
      <c r="R1173" t="s">
        <v>49</v>
      </c>
      <c r="S1173" t="s">
        <v>4813</v>
      </c>
      <c r="T1173" t="s">
        <v>4805</v>
      </c>
      <c r="U1173">
        <v>414.29</v>
      </c>
      <c r="V1173" t="s">
        <v>5741</v>
      </c>
      <c r="W1173" t="s">
        <v>4968</v>
      </c>
      <c r="X1173" t="s">
        <v>5707</v>
      </c>
      <c r="Y1173" t="s">
        <v>4966</v>
      </c>
      <c r="Z1173" t="s">
        <v>4978</v>
      </c>
      <c r="AA1173" t="s">
        <v>4962</v>
      </c>
      <c r="AB1173">
        <f>YEAR(Sales_Trans_2[[#This Row],[Transaction_Date]])</f>
        <v>2025</v>
      </c>
      <c r="AC1173" t="str">
        <f>TEXT(Sales_Trans_2[[#This Row],[Transaction_Date]],"mmm")</f>
        <v>Nov</v>
      </c>
      <c r="AD1173">
        <f>MONTH(Sales_Trans_2[[#This Row],[Transaction_Date]])</f>
        <v>11</v>
      </c>
      <c r="AE1173" s="19">
        <f>IFERROR(Sales_Trans_2[[#This Row],[Profit]]/Sales_Trans_2[[#This Row],[Sales_Amount]],0)</f>
        <v>0.20152651584446205</v>
      </c>
      <c r="AF1173" s="20" t="str">
        <f>IF(Sales_Trans_2[[#This Row],[Discount_Pct]]=0,"0%",
IF(Sales_Trans_2[[#This Row],[Discount_Pct]]&lt;=5,"1-5%",
IF(Sales_Trans_2[[#This Row],[Discount_Pct]]&lt;=10,"6-10%",
IF(Sales_Trans_2[[#This Row],[Discount_Pct]]&lt;=15,"11-15%","&gt;15%"))))</f>
        <v>1-5%</v>
      </c>
    </row>
    <row r="1174" spans="1:32" x14ac:dyDescent="0.25">
      <c r="A1174" t="s">
        <v>2827</v>
      </c>
      <c r="B1174" s="10">
        <v>45911</v>
      </c>
      <c r="C1174" t="s">
        <v>425</v>
      </c>
      <c r="D1174" t="s">
        <v>566</v>
      </c>
      <c r="E1174" t="s">
        <v>1180</v>
      </c>
      <c r="F1174" t="s">
        <v>1093</v>
      </c>
      <c r="G1174">
        <v>4</v>
      </c>
      <c r="H1174">
        <v>328.59</v>
      </c>
      <c r="I1174">
        <v>20</v>
      </c>
      <c r="J1174">
        <v>262.87</v>
      </c>
      <c r="K1174">
        <v>1209.21</v>
      </c>
      <c r="L1174">
        <v>1021.96</v>
      </c>
      <c r="M1174">
        <v>187.25</v>
      </c>
      <c r="N1174" t="s">
        <v>4971</v>
      </c>
      <c r="O1174" t="s">
        <v>24</v>
      </c>
      <c r="P1174" t="s">
        <v>33</v>
      </c>
      <c r="Q1174">
        <v>0.49652777777777779</v>
      </c>
      <c r="R1174" t="s">
        <v>27</v>
      </c>
      <c r="S1174" t="s">
        <v>4767</v>
      </c>
      <c r="T1174" t="s">
        <v>4752</v>
      </c>
      <c r="U1174">
        <v>328.59</v>
      </c>
      <c r="V1174" t="s">
        <v>5688</v>
      </c>
      <c r="W1174" t="s">
        <v>4964</v>
      </c>
      <c r="X1174" t="s">
        <v>5152</v>
      </c>
      <c r="Y1174" t="s">
        <v>5011</v>
      </c>
      <c r="Z1174" t="s">
        <v>5087</v>
      </c>
      <c r="AA1174" t="s">
        <v>4962</v>
      </c>
      <c r="AB1174">
        <f>YEAR(Sales_Trans_2[[#This Row],[Transaction_Date]])</f>
        <v>2025</v>
      </c>
      <c r="AC1174" t="str">
        <f>TEXT(Sales_Trans_2[[#This Row],[Transaction_Date]],"mmm")</f>
        <v>Sep</v>
      </c>
      <c r="AD1174">
        <f>MONTH(Sales_Trans_2[[#This Row],[Transaction_Date]])</f>
        <v>9</v>
      </c>
      <c r="AE1174" s="19">
        <f>IFERROR(Sales_Trans_2[[#This Row],[Profit]]/Sales_Trans_2[[#This Row],[Sales_Amount]],0)</f>
        <v>0.15485316859767947</v>
      </c>
      <c r="AF1174" s="20" t="str">
        <f>IF(Sales_Trans_2[[#This Row],[Discount_Pct]]=0,"0%",
IF(Sales_Trans_2[[#This Row],[Discount_Pct]]&lt;=5,"1-5%",
IF(Sales_Trans_2[[#This Row],[Discount_Pct]]&lt;=10,"6-10%",
IF(Sales_Trans_2[[#This Row],[Discount_Pct]]&lt;=15,"11-15%","&gt;15%"))))</f>
        <v>&gt;15%</v>
      </c>
    </row>
    <row r="1175" spans="1:32" x14ac:dyDescent="0.25">
      <c r="A1175" t="s">
        <v>2825</v>
      </c>
      <c r="B1175" s="10">
        <v>45880</v>
      </c>
      <c r="C1175" t="s">
        <v>1741</v>
      </c>
      <c r="D1175" t="s">
        <v>727</v>
      </c>
      <c r="E1175" t="s">
        <v>327</v>
      </c>
      <c r="F1175" t="s">
        <v>328</v>
      </c>
      <c r="G1175">
        <v>7</v>
      </c>
      <c r="H1175">
        <v>257.81</v>
      </c>
      <c r="I1175">
        <v>15</v>
      </c>
      <c r="J1175">
        <v>270.7</v>
      </c>
      <c r="K1175">
        <v>1764.07</v>
      </c>
      <c r="L1175">
        <v>1374.1</v>
      </c>
      <c r="M1175">
        <v>389.97</v>
      </c>
      <c r="N1175" t="s">
        <v>40</v>
      </c>
      <c r="O1175" t="s">
        <v>24</v>
      </c>
      <c r="P1175" t="s">
        <v>33</v>
      </c>
      <c r="Q1175">
        <v>0.61458333333333337</v>
      </c>
      <c r="R1175" t="s">
        <v>27</v>
      </c>
      <c r="S1175" t="s">
        <v>4867</v>
      </c>
      <c r="T1175" t="s">
        <v>4864</v>
      </c>
      <c r="U1175">
        <v>227</v>
      </c>
      <c r="V1175" t="s">
        <v>5494</v>
      </c>
      <c r="W1175" t="s">
        <v>4958</v>
      </c>
      <c r="X1175" t="s">
        <v>5215</v>
      </c>
      <c r="Y1175" t="s">
        <v>4960</v>
      </c>
      <c r="Z1175" t="s">
        <v>5216</v>
      </c>
      <c r="AA1175" t="s">
        <v>4962</v>
      </c>
      <c r="AB1175">
        <f>YEAR(Sales_Trans_2[[#This Row],[Transaction_Date]])</f>
        <v>2025</v>
      </c>
      <c r="AC1175" t="str">
        <f>TEXT(Sales_Trans_2[[#This Row],[Transaction_Date]],"mmm")</f>
        <v>Aug</v>
      </c>
      <c r="AD1175">
        <f>MONTH(Sales_Trans_2[[#This Row],[Transaction_Date]])</f>
        <v>8</v>
      </c>
      <c r="AE1175" s="19">
        <f>IFERROR(Sales_Trans_2[[#This Row],[Profit]]/Sales_Trans_2[[#This Row],[Sales_Amount]],0)</f>
        <v>0.22106265624379987</v>
      </c>
      <c r="AF1175" s="20" t="str">
        <f>IF(Sales_Trans_2[[#This Row],[Discount_Pct]]=0,"0%",
IF(Sales_Trans_2[[#This Row],[Discount_Pct]]&lt;=5,"1-5%",
IF(Sales_Trans_2[[#This Row],[Discount_Pct]]&lt;=10,"6-10%",
IF(Sales_Trans_2[[#This Row],[Discount_Pct]]&lt;=15,"11-15%","&gt;15%"))))</f>
        <v>11-15%</v>
      </c>
    </row>
    <row r="1176" spans="1:32" x14ac:dyDescent="0.25">
      <c r="A1176" t="s">
        <v>2859</v>
      </c>
      <c r="B1176" s="10">
        <v>45880</v>
      </c>
      <c r="C1176" t="s">
        <v>1673</v>
      </c>
      <c r="D1176" t="s">
        <v>409</v>
      </c>
      <c r="E1176" t="s">
        <v>950</v>
      </c>
      <c r="F1176" t="s">
        <v>2603</v>
      </c>
      <c r="G1176">
        <v>8</v>
      </c>
      <c r="H1176">
        <v>307.93</v>
      </c>
      <c r="I1176">
        <v>10</v>
      </c>
      <c r="J1176">
        <v>246.34</v>
      </c>
      <c r="K1176">
        <v>2549.66</v>
      </c>
      <c r="L1176">
        <v>1477.92</v>
      </c>
      <c r="M1176">
        <v>1071.74</v>
      </c>
      <c r="N1176" t="s">
        <v>40</v>
      </c>
      <c r="O1176" t="s">
        <v>24</v>
      </c>
      <c r="P1176" t="s">
        <v>33</v>
      </c>
      <c r="Q1176">
        <v>0.43541666666666667</v>
      </c>
      <c r="R1176" t="s">
        <v>27</v>
      </c>
      <c r="S1176" t="s">
        <v>4635</v>
      </c>
      <c r="T1176" t="s">
        <v>4636</v>
      </c>
      <c r="U1176">
        <v>299.73</v>
      </c>
      <c r="V1176" t="s">
        <v>5860</v>
      </c>
      <c r="W1176" t="s">
        <v>4958</v>
      </c>
      <c r="X1176" t="s">
        <v>5275</v>
      </c>
      <c r="Y1176" t="s">
        <v>5007</v>
      </c>
      <c r="Z1176" t="s">
        <v>5049</v>
      </c>
      <c r="AA1176" t="s">
        <v>4962</v>
      </c>
      <c r="AB1176">
        <f>YEAR(Sales_Trans_2[[#This Row],[Transaction_Date]])</f>
        <v>2025</v>
      </c>
      <c r="AC1176" t="str">
        <f>TEXT(Sales_Trans_2[[#This Row],[Transaction_Date]],"mmm")</f>
        <v>Aug</v>
      </c>
      <c r="AD1176">
        <f>MONTH(Sales_Trans_2[[#This Row],[Transaction_Date]])</f>
        <v>8</v>
      </c>
      <c r="AE1176" s="19">
        <f>IFERROR(Sales_Trans_2[[#This Row],[Profit]]/Sales_Trans_2[[#This Row],[Sales_Amount]],0)</f>
        <v>0.42034624224406392</v>
      </c>
      <c r="AF1176" s="20" t="str">
        <f>IF(Sales_Trans_2[[#This Row],[Discount_Pct]]=0,"0%",
IF(Sales_Trans_2[[#This Row],[Discount_Pct]]&lt;=5,"1-5%",
IF(Sales_Trans_2[[#This Row],[Discount_Pct]]&lt;=10,"6-10%",
IF(Sales_Trans_2[[#This Row],[Discount_Pct]]&lt;=15,"11-15%","&gt;15%"))))</f>
        <v>6-10%</v>
      </c>
    </row>
    <row r="1177" spans="1:32" x14ac:dyDescent="0.25">
      <c r="A1177" t="s">
        <v>4537</v>
      </c>
      <c r="B1177" s="10">
        <v>45880</v>
      </c>
      <c r="C1177" t="s">
        <v>1286</v>
      </c>
      <c r="D1177" t="s">
        <v>566</v>
      </c>
      <c r="E1177" t="s">
        <v>1309</v>
      </c>
      <c r="F1177" t="s">
        <v>2556</v>
      </c>
      <c r="G1177">
        <v>2</v>
      </c>
      <c r="H1177">
        <v>328.59</v>
      </c>
      <c r="I1177">
        <v>15</v>
      </c>
      <c r="J1177">
        <v>98.58</v>
      </c>
      <c r="K1177">
        <v>642.39</v>
      </c>
      <c r="L1177">
        <v>510.98</v>
      </c>
      <c r="M1177">
        <v>131.41</v>
      </c>
      <c r="N1177" t="s">
        <v>23</v>
      </c>
      <c r="O1177" t="s">
        <v>24</v>
      </c>
      <c r="P1177" t="s">
        <v>33</v>
      </c>
      <c r="Q1177">
        <v>0.59652777777777777</v>
      </c>
      <c r="R1177" t="s">
        <v>27</v>
      </c>
      <c r="S1177" t="s">
        <v>4767</v>
      </c>
      <c r="T1177" t="s">
        <v>4752</v>
      </c>
      <c r="U1177">
        <v>328.59</v>
      </c>
      <c r="V1177" t="s">
        <v>5862</v>
      </c>
      <c r="W1177" t="s">
        <v>4964</v>
      </c>
      <c r="X1177" t="s">
        <v>5497</v>
      </c>
      <c r="Y1177" t="s">
        <v>4966</v>
      </c>
      <c r="Z1177" t="s">
        <v>5212</v>
      </c>
      <c r="AA1177" t="s">
        <v>4962</v>
      </c>
      <c r="AB1177">
        <f>YEAR(Sales_Trans_2[[#This Row],[Transaction_Date]])</f>
        <v>2025</v>
      </c>
      <c r="AC1177" t="str">
        <f>TEXT(Sales_Trans_2[[#This Row],[Transaction_Date]],"mmm")</f>
        <v>Aug</v>
      </c>
      <c r="AD1177">
        <f>MONTH(Sales_Trans_2[[#This Row],[Transaction_Date]])</f>
        <v>8</v>
      </c>
      <c r="AE1177" s="19">
        <f>IFERROR(Sales_Trans_2[[#This Row],[Profit]]/Sales_Trans_2[[#This Row],[Sales_Amount]],0)</f>
        <v>0.20456420554491819</v>
      </c>
      <c r="AF1177" s="20" t="str">
        <f>IF(Sales_Trans_2[[#This Row],[Discount_Pct]]=0,"0%",
IF(Sales_Trans_2[[#This Row],[Discount_Pct]]&lt;=5,"1-5%",
IF(Sales_Trans_2[[#This Row],[Discount_Pct]]&lt;=10,"6-10%",
IF(Sales_Trans_2[[#This Row],[Discount_Pct]]&lt;=15,"11-15%","&gt;15%"))))</f>
        <v>11-15%</v>
      </c>
    </row>
    <row r="1178" spans="1:32" x14ac:dyDescent="0.25">
      <c r="A1178" t="s">
        <v>2361</v>
      </c>
      <c r="B1178" s="10">
        <v>45849</v>
      </c>
      <c r="C1178" t="s">
        <v>2362</v>
      </c>
      <c r="D1178" t="s">
        <v>113</v>
      </c>
      <c r="E1178" t="s">
        <v>1247</v>
      </c>
      <c r="F1178" t="s">
        <v>1248</v>
      </c>
      <c r="G1178">
        <v>4</v>
      </c>
      <c r="H1178">
        <v>253.11</v>
      </c>
      <c r="I1178">
        <v>5</v>
      </c>
      <c r="J1178">
        <v>50.62</v>
      </c>
      <c r="K1178">
        <v>961.82</v>
      </c>
      <c r="L1178">
        <v>762.96</v>
      </c>
      <c r="M1178">
        <v>198.86</v>
      </c>
      <c r="N1178" t="s">
        <v>133</v>
      </c>
      <c r="O1178" t="s">
        <v>24</v>
      </c>
      <c r="P1178" t="s">
        <v>33</v>
      </c>
      <c r="Q1178">
        <v>0.64375000000000004</v>
      </c>
      <c r="R1178" t="s">
        <v>49</v>
      </c>
      <c r="S1178" t="s">
        <v>4907</v>
      </c>
      <c r="T1178" t="s">
        <v>4908</v>
      </c>
      <c r="U1178">
        <v>253.11</v>
      </c>
      <c r="V1178" t="s">
        <v>5779</v>
      </c>
      <c r="W1178" t="s">
        <v>4968</v>
      </c>
      <c r="X1178" t="s">
        <v>5439</v>
      </c>
      <c r="Y1178" t="s">
        <v>4966</v>
      </c>
      <c r="Z1178" t="s">
        <v>5336</v>
      </c>
      <c r="AA1178" t="s">
        <v>4962</v>
      </c>
      <c r="AB1178">
        <f>YEAR(Sales_Trans_2[[#This Row],[Transaction_Date]])</f>
        <v>2025</v>
      </c>
      <c r="AC1178" t="str">
        <f>TEXT(Sales_Trans_2[[#This Row],[Transaction_Date]],"mmm")</f>
        <v>Jul</v>
      </c>
      <c r="AD1178">
        <f>MONTH(Sales_Trans_2[[#This Row],[Transaction_Date]])</f>
        <v>7</v>
      </c>
      <c r="AE1178" s="19">
        <f>IFERROR(Sales_Trans_2[[#This Row],[Profit]]/Sales_Trans_2[[#This Row],[Sales_Amount]],0)</f>
        <v>0.20675386246906907</v>
      </c>
      <c r="AF1178" s="20" t="str">
        <f>IF(Sales_Trans_2[[#This Row],[Discount_Pct]]=0,"0%",
IF(Sales_Trans_2[[#This Row],[Discount_Pct]]&lt;=5,"1-5%",
IF(Sales_Trans_2[[#This Row],[Discount_Pct]]&lt;=10,"6-10%",
IF(Sales_Trans_2[[#This Row],[Discount_Pct]]&lt;=15,"11-15%","&gt;15%"))))</f>
        <v>1-5%</v>
      </c>
    </row>
    <row r="1179" spans="1:32" x14ac:dyDescent="0.25">
      <c r="A1179" t="s">
        <v>2585</v>
      </c>
      <c r="B1179" s="10">
        <v>45699</v>
      </c>
      <c r="C1179" t="s">
        <v>685</v>
      </c>
      <c r="D1179" t="s">
        <v>176</v>
      </c>
      <c r="E1179" t="s">
        <v>350</v>
      </c>
      <c r="F1179" t="s">
        <v>1259</v>
      </c>
      <c r="G1179">
        <v>5</v>
      </c>
      <c r="H1179">
        <v>394.37</v>
      </c>
      <c r="I1179">
        <v>15</v>
      </c>
      <c r="J1179">
        <v>295.77999999999997</v>
      </c>
      <c r="K1179">
        <v>1927.48</v>
      </c>
      <c r="L1179">
        <v>1517.05</v>
      </c>
      <c r="M1179">
        <v>410.43</v>
      </c>
      <c r="N1179" t="s">
        <v>4971</v>
      </c>
      <c r="O1179" t="s">
        <v>24</v>
      </c>
      <c r="P1179" t="s">
        <v>33</v>
      </c>
      <c r="Q1179">
        <v>0.46180555555555558</v>
      </c>
      <c r="R1179" t="s">
        <v>27</v>
      </c>
      <c r="S1179" t="s">
        <v>4860</v>
      </c>
      <c r="T1179" t="s">
        <v>4847</v>
      </c>
      <c r="U1179">
        <v>355.64</v>
      </c>
      <c r="V1179" t="s">
        <v>5633</v>
      </c>
      <c r="W1179" t="s">
        <v>4964</v>
      </c>
      <c r="X1179" t="s">
        <v>4980</v>
      </c>
      <c r="Y1179" t="s">
        <v>4970</v>
      </c>
      <c r="Z1179" t="s">
        <v>4981</v>
      </c>
      <c r="AA1179" t="s">
        <v>4962</v>
      </c>
      <c r="AB1179">
        <f>YEAR(Sales_Trans_2[[#This Row],[Transaction_Date]])</f>
        <v>2025</v>
      </c>
      <c r="AC1179" t="str">
        <f>TEXT(Sales_Trans_2[[#This Row],[Transaction_Date]],"mmm")</f>
        <v>Feb</v>
      </c>
      <c r="AD1179">
        <f>MONTH(Sales_Trans_2[[#This Row],[Transaction_Date]])</f>
        <v>2</v>
      </c>
      <c r="AE1179" s="19">
        <f>IFERROR(Sales_Trans_2[[#This Row],[Profit]]/Sales_Trans_2[[#This Row],[Sales_Amount]],0)</f>
        <v>0.2129360615933758</v>
      </c>
      <c r="AF1179" s="20" t="str">
        <f>IF(Sales_Trans_2[[#This Row],[Discount_Pct]]=0,"0%",
IF(Sales_Trans_2[[#This Row],[Discount_Pct]]&lt;=5,"1-5%",
IF(Sales_Trans_2[[#This Row],[Discount_Pct]]&lt;=10,"6-10%",
IF(Sales_Trans_2[[#This Row],[Discount_Pct]]&lt;=15,"11-15%","&gt;15%"))))</f>
        <v>11-15%</v>
      </c>
    </row>
    <row r="1180" spans="1:32" x14ac:dyDescent="0.25">
      <c r="A1180" t="s">
        <v>1701</v>
      </c>
      <c r="B1180" s="10">
        <v>45961</v>
      </c>
      <c r="C1180" t="s">
        <v>1702</v>
      </c>
      <c r="D1180" t="s">
        <v>203</v>
      </c>
      <c r="E1180" t="s">
        <v>544</v>
      </c>
      <c r="F1180" t="s">
        <v>545</v>
      </c>
      <c r="G1180">
        <v>2</v>
      </c>
      <c r="H1180">
        <v>205.93</v>
      </c>
      <c r="I1180">
        <v>10</v>
      </c>
      <c r="J1180">
        <v>41.19</v>
      </c>
      <c r="K1180">
        <v>370.67</v>
      </c>
      <c r="L1180">
        <v>340.4</v>
      </c>
      <c r="M1180">
        <v>30.27</v>
      </c>
      <c r="N1180" t="s">
        <v>4971</v>
      </c>
      <c r="O1180" t="s">
        <v>24</v>
      </c>
      <c r="P1180" t="s">
        <v>33</v>
      </c>
      <c r="Q1180">
        <v>0.71666666666666667</v>
      </c>
      <c r="R1180" t="s">
        <v>49</v>
      </c>
      <c r="S1180" t="s">
        <v>4852</v>
      </c>
      <c r="T1180" t="s">
        <v>4847</v>
      </c>
      <c r="U1180">
        <v>205.93</v>
      </c>
      <c r="V1180" t="s">
        <v>5761</v>
      </c>
      <c r="W1180" t="s">
        <v>4964</v>
      </c>
      <c r="X1180" t="s">
        <v>5406</v>
      </c>
      <c r="Y1180" t="s">
        <v>4960</v>
      </c>
      <c r="Z1180" t="s">
        <v>5407</v>
      </c>
      <c r="AA1180" t="s">
        <v>4962</v>
      </c>
      <c r="AB1180">
        <f>YEAR(Sales_Trans_2[[#This Row],[Transaction_Date]])</f>
        <v>2025</v>
      </c>
      <c r="AC1180" t="str">
        <f>TEXT(Sales_Trans_2[[#This Row],[Transaction_Date]],"mmm")</f>
        <v>Oct</v>
      </c>
      <c r="AD1180">
        <f>MONTH(Sales_Trans_2[[#This Row],[Transaction_Date]])</f>
        <v>10</v>
      </c>
      <c r="AE1180" s="19">
        <f>IFERROR(Sales_Trans_2[[#This Row],[Profit]]/Sales_Trans_2[[#This Row],[Sales_Amount]],0)</f>
        <v>8.1662934685839156E-2</v>
      </c>
      <c r="AF1180" s="20" t="str">
        <f>IF(Sales_Trans_2[[#This Row],[Discount_Pct]]=0,"0%",
IF(Sales_Trans_2[[#This Row],[Discount_Pct]]&lt;=5,"1-5%",
IF(Sales_Trans_2[[#This Row],[Discount_Pct]]&lt;=10,"6-10%",
IF(Sales_Trans_2[[#This Row],[Discount_Pct]]&lt;=15,"11-15%","&gt;15%"))))</f>
        <v>6-10%</v>
      </c>
    </row>
    <row r="1181" spans="1:32" x14ac:dyDescent="0.25">
      <c r="A1181" t="s">
        <v>3705</v>
      </c>
      <c r="B1181" s="10">
        <v>45960</v>
      </c>
      <c r="C1181" t="s">
        <v>1013</v>
      </c>
      <c r="D1181" t="s">
        <v>802</v>
      </c>
      <c r="E1181" t="s">
        <v>1799</v>
      </c>
      <c r="F1181" t="s">
        <v>1800</v>
      </c>
      <c r="G1181">
        <v>3</v>
      </c>
      <c r="H1181">
        <v>320.26</v>
      </c>
      <c r="I1181">
        <v>10</v>
      </c>
      <c r="J1181">
        <v>96.08</v>
      </c>
      <c r="K1181">
        <v>864.7</v>
      </c>
      <c r="L1181">
        <v>752.07</v>
      </c>
      <c r="M1181">
        <v>112.63</v>
      </c>
      <c r="N1181" t="s">
        <v>133</v>
      </c>
      <c r="O1181" t="s">
        <v>24</v>
      </c>
      <c r="P1181" t="s">
        <v>33</v>
      </c>
      <c r="Q1181">
        <v>0.46180555555555558</v>
      </c>
      <c r="R1181" t="s">
        <v>49</v>
      </c>
      <c r="S1181" t="s">
        <v>4850</v>
      </c>
      <c r="T1181" t="s">
        <v>4847</v>
      </c>
      <c r="U1181">
        <v>298.68</v>
      </c>
      <c r="V1181" t="s">
        <v>5210</v>
      </c>
      <c r="W1181" t="s">
        <v>4958</v>
      </c>
      <c r="X1181" t="s">
        <v>5192</v>
      </c>
      <c r="Y1181" t="s">
        <v>4966</v>
      </c>
      <c r="Z1181" t="s">
        <v>5193</v>
      </c>
      <c r="AA1181" t="s">
        <v>4962</v>
      </c>
      <c r="AB1181">
        <f>YEAR(Sales_Trans_2[[#This Row],[Transaction_Date]])</f>
        <v>2025</v>
      </c>
      <c r="AC1181" t="str">
        <f>TEXT(Sales_Trans_2[[#This Row],[Transaction_Date]],"mmm")</f>
        <v>Oct</v>
      </c>
      <c r="AD1181">
        <f>MONTH(Sales_Trans_2[[#This Row],[Transaction_Date]])</f>
        <v>10</v>
      </c>
      <c r="AE1181" s="19">
        <f>IFERROR(Sales_Trans_2[[#This Row],[Profit]]/Sales_Trans_2[[#This Row],[Sales_Amount]],0)</f>
        <v>0.1302532670290274</v>
      </c>
      <c r="AF1181" s="20" t="str">
        <f>IF(Sales_Trans_2[[#This Row],[Discount_Pct]]=0,"0%",
IF(Sales_Trans_2[[#This Row],[Discount_Pct]]&lt;=5,"1-5%",
IF(Sales_Trans_2[[#This Row],[Discount_Pct]]&lt;=10,"6-10%",
IF(Sales_Trans_2[[#This Row],[Discount_Pct]]&lt;=15,"11-15%","&gt;15%"))))</f>
        <v>6-10%</v>
      </c>
    </row>
    <row r="1182" spans="1:32" x14ac:dyDescent="0.25">
      <c r="A1182" t="s">
        <v>2875</v>
      </c>
      <c r="B1182" s="10">
        <v>45959</v>
      </c>
      <c r="C1182" t="s">
        <v>383</v>
      </c>
      <c r="D1182" t="s">
        <v>107</v>
      </c>
      <c r="E1182" t="s">
        <v>1799</v>
      </c>
      <c r="F1182" t="s">
        <v>1800</v>
      </c>
      <c r="G1182">
        <v>4</v>
      </c>
      <c r="H1182">
        <v>60.83</v>
      </c>
      <c r="I1182">
        <v>15</v>
      </c>
      <c r="J1182">
        <v>36.5</v>
      </c>
      <c r="K1182">
        <v>206.82</v>
      </c>
      <c r="L1182">
        <v>192.6</v>
      </c>
      <c r="M1182">
        <v>14.22</v>
      </c>
      <c r="N1182" t="s">
        <v>68</v>
      </c>
      <c r="O1182" t="s">
        <v>24</v>
      </c>
      <c r="P1182" t="s">
        <v>33</v>
      </c>
      <c r="Q1182">
        <v>0.74375000000000002</v>
      </c>
      <c r="R1182" t="s">
        <v>49</v>
      </c>
      <c r="S1182" t="s">
        <v>4683</v>
      </c>
      <c r="T1182" t="s">
        <v>4672</v>
      </c>
      <c r="U1182">
        <v>59.92</v>
      </c>
      <c r="V1182" t="s">
        <v>5512</v>
      </c>
      <c r="W1182" t="s">
        <v>4958</v>
      </c>
      <c r="X1182" t="s">
        <v>5192</v>
      </c>
      <c r="Y1182" t="s">
        <v>4966</v>
      </c>
      <c r="Z1182" t="s">
        <v>5193</v>
      </c>
      <c r="AA1182" t="s">
        <v>4962</v>
      </c>
      <c r="AB1182">
        <f>YEAR(Sales_Trans_2[[#This Row],[Transaction_Date]])</f>
        <v>2025</v>
      </c>
      <c r="AC1182" t="str">
        <f>TEXT(Sales_Trans_2[[#This Row],[Transaction_Date]],"mmm")</f>
        <v>Oct</v>
      </c>
      <c r="AD1182">
        <f>MONTH(Sales_Trans_2[[#This Row],[Transaction_Date]])</f>
        <v>10</v>
      </c>
      <c r="AE1182" s="19">
        <f>IFERROR(Sales_Trans_2[[#This Row],[Profit]]/Sales_Trans_2[[#This Row],[Sales_Amount]],0)</f>
        <v>6.875543951261967E-2</v>
      </c>
      <c r="AF1182" s="20" t="str">
        <f>IF(Sales_Trans_2[[#This Row],[Discount_Pct]]=0,"0%",
IF(Sales_Trans_2[[#This Row],[Discount_Pct]]&lt;=5,"1-5%",
IF(Sales_Trans_2[[#This Row],[Discount_Pct]]&lt;=10,"6-10%",
IF(Sales_Trans_2[[#This Row],[Discount_Pct]]&lt;=15,"11-15%","&gt;15%"))))</f>
        <v>11-15%</v>
      </c>
    </row>
    <row r="1183" spans="1:32" x14ac:dyDescent="0.25">
      <c r="A1183" t="s">
        <v>2238</v>
      </c>
      <c r="B1183" s="10">
        <v>45955</v>
      </c>
      <c r="C1183" t="s">
        <v>2115</v>
      </c>
      <c r="D1183" t="s">
        <v>405</v>
      </c>
      <c r="E1183" t="s">
        <v>243</v>
      </c>
      <c r="F1183" t="s">
        <v>239</v>
      </c>
      <c r="G1183">
        <v>8</v>
      </c>
      <c r="H1183">
        <v>486.77</v>
      </c>
      <c r="I1183">
        <v>20</v>
      </c>
      <c r="J1183">
        <v>778.83</v>
      </c>
      <c r="K1183">
        <v>3582.63</v>
      </c>
      <c r="L1183">
        <v>2032.4</v>
      </c>
      <c r="M1183">
        <v>1550.23</v>
      </c>
      <c r="N1183" t="s">
        <v>47</v>
      </c>
      <c r="O1183" t="s">
        <v>24</v>
      </c>
      <c r="P1183" t="s">
        <v>33</v>
      </c>
      <c r="Q1183">
        <v>0.41736111111111113</v>
      </c>
      <c r="R1183" t="s">
        <v>27</v>
      </c>
      <c r="S1183" t="s">
        <v>4642</v>
      </c>
      <c r="T1183" t="s">
        <v>4636</v>
      </c>
      <c r="U1183">
        <v>440.5</v>
      </c>
      <c r="V1183" t="s">
        <v>5650</v>
      </c>
      <c r="W1183" t="s">
        <v>4958</v>
      </c>
      <c r="X1183" t="s">
        <v>5015</v>
      </c>
      <c r="Y1183" t="s">
        <v>4966</v>
      </c>
      <c r="Z1183" t="s">
        <v>5046</v>
      </c>
      <c r="AA1183" t="s">
        <v>4962</v>
      </c>
      <c r="AB1183">
        <f>YEAR(Sales_Trans_2[[#This Row],[Transaction_Date]])</f>
        <v>2025</v>
      </c>
      <c r="AC1183" t="str">
        <f>TEXT(Sales_Trans_2[[#This Row],[Transaction_Date]],"mmm")</f>
        <v>Oct</v>
      </c>
      <c r="AD1183">
        <f>MONTH(Sales_Trans_2[[#This Row],[Transaction_Date]])</f>
        <v>10</v>
      </c>
      <c r="AE1183" s="19">
        <f>IFERROR(Sales_Trans_2[[#This Row],[Profit]]/Sales_Trans_2[[#This Row],[Sales_Amount]],0)</f>
        <v>0.43270725695927292</v>
      </c>
      <c r="AF1183" s="20" t="str">
        <f>IF(Sales_Trans_2[[#This Row],[Discount_Pct]]=0,"0%",
IF(Sales_Trans_2[[#This Row],[Discount_Pct]]&lt;=5,"1-5%",
IF(Sales_Trans_2[[#This Row],[Discount_Pct]]&lt;=10,"6-10%",
IF(Sales_Trans_2[[#This Row],[Discount_Pct]]&lt;=15,"11-15%","&gt;15%"))))</f>
        <v>&gt;15%</v>
      </c>
    </row>
    <row r="1184" spans="1:32" x14ac:dyDescent="0.25">
      <c r="A1184" t="s">
        <v>3179</v>
      </c>
      <c r="B1184" s="10">
        <v>45948</v>
      </c>
      <c r="C1184" t="s">
        <v>722</v>
      </c>
      <c r="D1184" t="s">
        <v>1156</v>
      </c>
      <c r="E1184" t="s">
        <v>248</v>
      </c>
      <c r="F1184" t="s">
        <v>249</v>
      </c>
      <c r="G1184">
        <v>8</v>
      </c>
      <c r="H1184">
        <v>166.69</v>
      </c>
      <c r="I1184">
        <v>15</v>
      </c>
      <c r="J1184">
        <v>200.03</v>
      </c>
      <c r="K1184">
        <v>1303.51</v>
      </c>
      <c r="L1184">
        <v>873.68</v>
      </c>
      <c r="M1184">
        <v>429.83</v>
      </c>
      <c r="N1184" t="s">
        <v>133</v>
      </c>
      <c r="O1184" t="s">
        <v>24</v>
      </c>
      <c r="P1184" t="s">
        <v>33</v>
      </c>
      <c r="Q1184">
        <v>0.79861111111111116</v>
      </c>
      <c r="R1184" t="s">
        <v>27</v>
      </c>
      <c r="S1184" t="s">
        <v>4755</v>
      </c>
      <c r="T1184" t="s">
        <v>4752</v>
      </c>
      <c r="U1184">
        <v>147.72</v>
      </c>
      <c r="V1184" t="s">
        <v>5822</v>
      </c>
      <c r="W1184" t="s">
        <v>4958</v>
      </c>
      <c r="X1184" t="s">
        <v>5316</v>
      </c>
      <c r="Y1184" t="s">
        <v>5011</v>
      </c>
      <c r="Z1184" t="s">
        <v>5317</v>
      </c>
      <c r="AA1184" t="s">
        <v>4962</v>
      </c>
      <c r="AB1184">
        <f>YEAR(Sales_Trans_2[[#This Row],[Transaction_Date]])</f>
        <v>2025</v>
      </c>
      <c r="AC1184" t="str">
        <f>TEXT(Sales_Trans_2[[#This Row],[Transaction_Date]],"mmm")</f>
        <v>Oct</v>
      </c>
      <c r="AD1184">
        <f>MONTH(Sales_Trans_2[[#This Row],[Transaction_Date]])</f>
        <v>10</v>
      </c>
      <c r="AE1184" s="19">
        <f>IFERROR(Sales_Trans_2[[#This Row],[Profit]]/Sales_Trans_2[[#This Row],[Sales_Amount]],0)</f>
        <v>0.32974814155625964</v>
      </c>
      <c r="AF1184" s="20" t="str">
        <f>IF(Sales_Trans_2[[#This Row],[Discount_Pct]]=0,"0%",
IF(Sales_Trans_2[[#This Row],[Discount_Pct]]&lt;=5,"1-5%",
IF(Sales_Trans_2[[#This Row],[Discount_Pct]]&lt;=10,"6-10%",
IF(Sales_Trans_2[[#This Row],[Discount_Pct]]&lt;=15,"11-15%","&gt;15%"))))</f>
        <v>11-15%</v>
      </c>
    </row>
    <row r="1185" spans="1:32" x14ac:dyDescent="0.25">
      <c r="A1185" t="s">
        <v>2529</v>
      </c>
      <c r="B1185" s="10">
        <v>45971</v>
      </c>
      <c r="C1185" t="s">
        <v>83</v>
      </c>
      <c r="D1185" t="s">
        <v>349</v>
      </c>
      <c r="E1185" t="s">
        <v>171</v>
      </c>
      <c r="F1185" t="s">
        <v>676</v>
      </c>
      <c r="G1185">
        <v>3</v>
      </c>
      <c r="H1185">
        <v>446.17</v>
      </c>
      <c r="I1185">
        <v>15</v>
      </c>
      <c r="J1185">
        <v>200.78</v>
      </c>
      <c r="K1185">
        <v>1308.3900000000001</v>
      </c>
      <c r="L1185">
        <v>976.83</v>
      </c>
      <c r="M1185">
        <v>331.56</v>
      </c>
      <c r="N1185" t="s">
        <v>4971</v>
      </c>
      <c r="O1185" t="s">
        <v>24</v>
      </c>
      <c r="P1185" t="s">
        <v>33</v>
      </c>
      <c r="Q1185">
        <v>0.44166666666666665</v>
      </c>
      <c r="R1185" t="s">
        <v>27</v>
      </c>
      <c r="S1185" t="s">
        <v>4789</v>
      </c>
      <c r="T1185" t="s">
        <v>4776</v>
      </c>
      <c r="U1185">
        <v>298.81</v>
      </c>
      <c r="V1185" t="s">
        <v>5934</v>
      </c>
      <c r="W1185" t="s">
        <v>4968</v>
      </c>
      <c r="X1185" t="s">
        <v>5085</v>
      </c>
      <c r="Y1185" t="s">
        <v>4966</v>
      </c>
      <c r="Z1185" t="s">
        <v>4974</v>
      </c>
      <c r="AA1185" t="s">
        <v>4962</v>
      </c>
      <c r="AB1185">
        <f>YEAR(Sales_Trans_2[[#This Row],[Transaction_Date]])</f>
        <v>2025</v>
      </c>
      <c r="AC1185" t="str">
        <f>TEXT(Sales_Trans_2[[#This Row],[Transaction_Date]],"mmm")</f>
        <v>Nov</v>
      </c>
      <c r="AD1185">
        <f>MONTH(Sales_Trans_2[[#This Row],[Transaction_Date]])</f>
        <v>11</v>
      </c>
      <c r="AE1185" s="19">
        <f>IFERROR(Sales_Trans_2[[#This Row],[Profit]]/Sales_Trans_2[[#This Row],[Sales_Amount]],0)</f>
        <v>0.25341068030174485</v>
      </c>
      <c r="AF1185" s="20" t="str">
        <f>IF(Sales_Trans_2[[#This Row],[Discount_Pct]]=0,"0%",
IF(Sales_Trans_2[[#This Row],[Discount_Pct]]&lt;=5,"1-5%",
IF(Sales_Trans_2[[#This Row],[Discount_Pct]]&lt;=10,"6-10%",
IF(Sales_Trans_2[[#This Row],[Discount_Pct]]&lt;=15,"11-15%","&gt;15%"))))</f>
        <v>11-15%</v>
      </c>
    </row>
    <row r="1186" spans="1:32" x14ac:dyDescent="0.25">
      <c r="A1186" t="s">
        <v>3018</v>
      </c>
      <c r="B1186" s="10">
        <v>45971</v>
      </c>
      <c r="C1186" t="s">
        <v>313</v>
      </c>
      <c r="D1186" t="s">
        <v>226</v>
      </c>
      <c r="E1186" t="s">
        <v>1157</v>
      </c>
      <c r="F1186" t="s">
        <v>1158</v>
      </c>
      <c r="G1186">
        <v>4</v>
      </c>
      <c r="H1186">
        <v>334.46</v>
      </c>
      <c r="I1186">
        <v>5</v>
      </c>
      <c r="J1186">
        <v>66.89</v>
      </c>
      <c r="K1186">
        <v>1461.59</v>
      </c>
      <c r="L1186">
        <v>886.88</v>
      </c>
      <c r="M1186">
        <v>574.71</v>
      </c>
      <c r="N1186" t="s">
        <v>68</v>
      </c>
      <c r="O1186" t="s">
        <v>24</v>
      </c>
      <c r="P1186" t="s">
        <v>33</v>
      </c>
      <c r="Q1186">
        <v>0.47499999999999998</v>
      </c>
      <c r="R1186" t="s">
        <v>27</v>
      </c>
      <c r="S1186" t="s">
        <v>4786</v>
      </c>
      <c r="T1186" t="s">
        <v>4776</v>
      </c>
      <c r="U1186">
        <v>318.62</v>
      </c>
      <c r="V1186" t="s">
        <v>5066</v>
      </c>
      <c r="W1186" t="s">
        <v>4958</v>
      </c>
      <c r="X1186" t="s">
        <v>5179</v>
      </c>
      <c r="Y1186" t="s">
        <v>5007</v>
      </c>
      <c r="Z1186" t="s">
        <v>5180</v>
      </c>
      <c r="AA1186" t="s">
        <v>4962</v>
      </c>
      <c r="AB1186">
        <f>YEAR(Sales_Trans_2[[#This Row],[Transaction_Date]])</f>
        <v>2025</v>
      </c>
      <c r="AC1186" t="str">
        <f>TEXT(Sales_Trans_2[[#This Row],[Transaction_Date]],"mmm")</f>
        <v>Nov</v>
      </c>
      <c r="AD1186">
        <f>MONTH(Sales_Trans_2[[#This Row],[Transaction_Date]])</f>
        <v>11</v>
      </c>
      <c r="AE1186" s="19">
        <f>IFERROR(Sales_Trans_2[[#This Row],[Profit]]/Sales_Trans_2[[#This Row],[Sales_Amount]],0)</f>
        <v>0.39320876579615355</v>
      </c>
      <c r="AF1186" s="20" t="str">
        <f>IF(Sales_Trans_2[[#This Row],[Discount_Pct]]=0,"0%",
IF(Sales_Trans_2[[#This Row],[Discount_Pct]]&lt;=5,"1-5%",
IF(Sales_Trans_2[[#This Row],[Discount_Pct]]&lt;=10,"6-10%",
IF(Sales_Trans_2[[#This Row],[Discount_Pct]]&lt;=15,"11-15%","&gt;15%"))))</f>
        <v>1-5%</v>
      </c>
    </row>
    <row r="1187" spans="1:32" x14ac:dyDescent="0.25">
      <c r="A1187" t="s">
        <v>4177</v>
      </c>
      <c r="B1187" s="10">
        <v>45971</v>
      </c>
      <c r="C1187" t="s">
        <v>252</v>
      </c>
      <c r="D1187" t="s">
        <v>203</v>
      </c>
      <c r="E1187" t="s">
        <v>343</v>
      </c>
      <c r="F1187" t="s">
        <v>344</v>
      </c>
      <c r="G1187">
        <v>3</v>
      </c>
      <c r="H1187">
        <v>211.16</v>
      </c>
      <c r="I1187">
        <v>20</v>
      </c>
      <c r="J1187">
        <v>126.7</v>
      </c>
      <c r="K1187">
        <v>582.79999999999995</v>
      </c>
      <c r="L1187">
        <v>510.6</v>
      </c>
      <c r="M1187">
        <v>72.2</v>
      </c>
      <c r="N1187" t="s">
        <v>23</v>
      </c>
      <c r="O1187" t="s">
        <v>24</v>
      </c>
      <c r="P1187" t="s">
        <v>33</v>
      </c>
      <c r="Q1187">
        <v>0.37708333333333333</v>
      </c>
      <c r="R1187" t="s">
        <v>27</v>
      </c>
      <c r="S1187" t="s">
        <v>4852</v>
      </c>
      <c r="T1187" t="s">
        <v>4847</v>
      </c>
      <c r="U1187">
        <v>205.93</v>
      </c>
      <c r="V1187" t="s">
        <v>5635</v>
      </c>
      <c r="W1187" t="s">
        <v>4958</v>
      </c>
      <c r="X1187" t="s">
        <v>5445</v>
      </c>
      <c r="Y1187" t="s">
        <v>4977</v>
      </c>
      <c r="Z1187" t="s">
        <v>5446</v>
      </c>
      <c r="AA1187" t="s">
        <v>4962</v>
      </c>
      <c r="AB1187">
        <f>YEAR(Sales_Trans_2[[#This Row],[Transaction_Date]])</f>
        <v>2025</v>
      </c>
      <c r="AC1187" t="str">
        <f>TEXT(Sales_Trans_2[[#This Row],[Transaction_Date]],"mmm")</f>
        <v>Nov</v>
      </c>
      <c r="AD1187">
        <f>MONTH(Sales_Trans_2[[#This Row],[Transaction_Date]])</f>
        <v>11</v>
      </c>
      <c r="AE1187" s="19">
        <f>IFERROR(Sales_Trans_2[[#This Row],[Profit]]/Sales_Trans_2[[#This Row],[Sales_Amount]],0)</f>
        <v>0.12388469457789981</v>
      </c>
      <c r="AF1187" s="20" t="str">
        <f>IF(Sales_Trans_2[[#This Row],[Discount_Pct]]=0,"0%",
IF(Sales_Trans_2[[#This Row],[Discount_Pct]]&lt;=5,"1-5%",
IF(Sales_Trans_2[[#This Row],[Discount_Pct]]&lt;=10,"6-10%",
IF(Sales_Trans_2[[#This Row],[Discount_Pct]]&lt;=15,"11-15%","&gt;15%"))))</f>
        <v>&gt;15%</v>
      </c>
    </row>
    <row r="1188" spans="1:32" x14ac:dyDescent="0.25">
      <c r="A1188" t="s">
        <v>3363</v>
      </c>
      <c r="B1188" s="10">
        <v>45940</v>
      </c>
      <c r="C1188" t="s">
        <v>3364</v>
      </c>
      <c r="D1188" t="s">
        <v>237</v>
      </c>
      <c r="E1188" t="s">
        <v>31</v>
      </c>
      <c r="F1188" t="s">
        <v>32</v>
      </c>
      <c r="G1188">
        <v>2</v>
      </c>
      <c r="H1188">
        <v>541.35</v>
      </c>
      <c r="I1188">
        <v>10</v>
      </c>
      <c r="J1188">
        <v>108.27</v>
      </c>
      <c r="K1188">
        <v>974.43</v>
      </c>
      <c r="L1188">
        <v>672.8</v>
      </c>
      <c r="M1188">
        <v>301.63</v>
      </c>
      <c r="N1188" t="s">
        <v>133</v>
      </c>
      <c r="O1188" t="s">
        <v>24</v>
      </c>
      <c r="P1188" t="s">
        <v>33</v>
      </c>
      <c r="Q1188">
        <v>0.64583333333333337</v>
      </c>
      <c r="R1188" t="s">
        <v>49</v>
      </c>
      <c r="S1188" t="s">
        <v>4670</v>
      </c>
      <c r="T1188" t="s">
        <v>4636</v>
      </c>
      <c r="U1188">
        <v>541.35</v>
      </c>
      <c r="V1188" t="s">
        <v>5355</v>
      </c>
      <c r="W1188" t="s">
        <v>4964</v>
      </c>
      <c r="X1188" t="s">
        <v>5187</v>
      </c>
      <c r="Y1188" t="s">
        <v>5007</v>
      </c>
      <c r="Z1188" t="s">
        <v>5188</v>
      </c>
      <c r="AA1188" t="s">
        <v>4962</v>
      </c>
      <c r="AB1188">
        <f>YEAR(Sales_Trans_2[[#This Row],[Transaction_Date]])</f>
        <v>2025</v>
      </c>
      <c r="AC1188" t="str">
        <f>TEXT(Sales_Trans_2[[#This Row],[Transaction_Date]],"mmm")</f>
        <v>Oct</v>
      </c>
      <c r="AD1188">
        <f>MONTH(Sales_Trans_2[[#This Row],[Transaction_Date]])</f>
        <v>10</v>
      </c>
      <c r="AE1188" s="19">
        <f>IFERROR(Sales_Trans_2[[#This Row],[Profit]]/Sales_Trans_2[[#This Row],[Sales_Amount]],0)</f>
        <v>0.30954506737272047</v>
      </c>
      <c r="AF1188" s="20" t="str">
        <f>IF(Sales_Trans_2[[#This Row],[Discount_Pct]]=0,"0%",
IF(Sales_Trans_2[[#This Row],[Discount_Pct]]&lt;=5,"1-5%",
IF(Sales_Trans_2[[#This Row],[Discount_Pct]]&lt;=10,"6-10%",
IF(Sales_Trans_2[[#This Row],[Discount_Pct]]&lt;=15,"11-15%","&gt;15%"))))</f>
        <v>6-10%</v>
      </c>
    </row>
    <row r="1189" spans="1:32" x14ac:dyDescent="0.25">
      <c r="A1189" t="s">
        <v>2497</v>
      </c>
      <c r="B1189" s="10">
        <v>45910</v>
      </c>
      <c r="C1189" t="s">
        <v>820</v>
      </c>
      <c r="D1189" t="s">
        <v>1382</v>
      </c>
      <c r="E1189" t="s">
        <v>438</v>
      </c>
      <c r="F1189" t="s">
        <v>495</v>
      </c>
      <c r="G1189">
        <v>1</v>
      </c>
      <c r="H1189">
        <v>317.99</v>
      </c>
      <c r="I1189">
        <v>10</v>
      </c>
      <c r="J1189">
        <v>31.8</v>
      </c>
      <c r="K1189">
        <v>286.19</v>
      </c>
      <c r="L1189">
        <v>235.05</v>
      </c>
      <c r="M1189">
        <v>51.14</v>
      </c>
      <c r="N1189" t="s">
        <v>23</v>
      </c>
      <c r="O1189" t="s">
        <v>24</v>
      </c>
      <c r="P1189" t="s">
        <v>33</v>
      </c>
      <c r="Q1189">
        <v>0.83125000000000004</v>
      </c>
      <c r="R1189" t="s">
        <v>49</v>
      </c>
      <c r="S1189" t="s">
        <v>4774</v>
      </c>
      <c r="T1189" t="s">
        <v>4752</v>
      </c>
      <c r="U1189">
        <v>317.99</v>
      </c>
      <c r="V1189" t="s">
        <v>5855</v>
      </c>
      <c r="W1189" t="s">
        <v>4964</v>
      </c>
      <c r="X1189" t="s">
        <v>5253</v>
      </c>
      <c r="Y1189" t="s">
        <v>4960</v>
      </c>
      <c r="Z1189" t="s">
        <v>4961</v>
      </c>
      <c r="AA1189" t="s">
        <v>4962</v>
      </c>
      <c r="AB1189">
        <f>YEAR(Sales_Trans_2[[#This Row],[Transaction_Date]])</f>
        <v>2025</v>
      </c>
      <c r="AC1189" t="str">
        <f>TEXT(Sales_Trans_2[[#This Row],[Transaction_Date]],"mmm")</f>
        <v>Sep</v>
      </c>
      <c r="AD1189">
        <f>MONTH(Sales_Trans_2[[#This Row],[Transaction_Date]])</f>
        <v>9</v>
      </c>
      <c r="AE1189" s="19">
        <f>IFERROR(Sales_Trans_2[[#This Row],[Profit]]/Sales_Trans_2[[#This Row],[Sales_Amount]],0)</f>
        <v>0.17869247702575214</v>
      </c>
      <c r="AF1189" s="20" t="str">
        <f>IF(Sales_Trans_2[[#This Row],[Discount_Pct]]=0,"0%",
IF(Sales_Trans_2[[#This Row],[Discount_Pct]]&lt;=5,"1-5%",
IF(Sales_Trans_2[[#This Row],[Discount_Pct]]&lt;=10,"6-10%",
IF(Sales_Trans_2[[#This Row],[Discount_Pct]]&lt;=15,"11-15%","&gt;15%"))))</f>
        <v>6-10%</v>
      </c>
    </row>
    <row r="1190" spans="1:32" x14ac:dyDescent="0.25">
      <c r="A1190" t="s">
        <v>4303</v>
      </c>
      <c r="B1190" s="10">
        <v>45757</v>
      </c>
      <c r="C1190" t="s">
        <v>1496</v>
      </c>
      <c r="D1190" t="s">
        <v>1030</v>
      </c>
      <c r="E1190" t="s">
        <v>209</v>
      </c>
      <c r="F1190" t="s">
        <v>210</v>
      </c>
      <c r="G1190">
        <v>5</v>
      </c>
      <c r="H1190">
        <v>280.52</v>
      </c>
      <c r="I1190">
        <v>10</v>
      </c>
      <c r="J1190">
        <v>140.26</v>
      </c>
      <c r="K1190">
        <v>1451.69</v>
      </c>
      <c r="L1190">
        <v>995.8</v>
      </c>
      <c r="M1190">
        <v>455.89</v>
      </c>
      <c r="N1190" t="s">
        <v>40</v>
      </c>
      <c r="O1190" t="s">
        <v>24</v>
      </c>
      <c r="P1190" t="s">
        <v>33</v>
      </c>
      <c r="Q1190">
        <v>0.57499999999999996</v>
      </c>
      <c r="R1190" t="s">
        <v>27</v>
      </c>
      <c r="S1190" t="s">
        <v>4794</v>
      </c>
      <c r="T1190" t="s">
        <v>4776</v>
      </c>
      <c r="U1190">
        <v>159.5</v>
      </c>
      <c r="V1190" t="s">
        <v>5123</v>
      </c>
      <c r="W1190" t="s">
        <v>4958</v>
      </c>
      <c r="X1190" t="s">
        <v>4973</v>
      </c>
      <c r="Y1190" t="s">
        <v>4960</v>
      </c>
      <c r="Z1190" t="s">
        <v>5067</v>
      </c>
      <c r="AA1190" t="s">
        <v>4962</v>
      </c>
      <c r="AB1190">
        <f>YEAR(Sales_Trans_2[[#This Row],[Transaction_Date]])</f>
        <v>2025</v>
      </c>
      <c r="AC1190" t="str">
        <f>TEXT(Sales_Trans_2[[#This Row],[Transaction_Date]],"mmm")</f>
        <v>Apr</v>
      </c>
      <c r="AD1190">
        <f>MONTH(Sales_Trans_2[[#This Row],[Transaction_Date]])</f>
        <v>4</v>
      </c>
      <c r="AE1190" s="19">
        <f>IFERROR(Sales_Trans_2[[#This Row],[Profit]]/Sales_Trans_2[[#This Row],[Sales_Amount]],0)</f>
        <v>0.31404087649567053</v>
      </c>
      <c r="AF1190" s="20" t="str">
        <f>IF(Sales_Trans_2[[#This Row],[Discount_Pct]]=0,"0%",
IF(Sales_Trans_2[[#This Row],[Discount_Pct]]&lt;=5,"1-5%",
IF(Sales_Trans_2[[#This Row],[Discount_Pct]]&lt;=10,"6-10%",
IF(Sales_Trans_2[[#This Row],[Discount_Pct]]&lt;=15,"11-15%","&gt;15%"))))</f>
        <v>6-10%</v>
      </c>
    </row>
    <row r="1191" spans="1:32" x14ac:dyDescent="0.25">
      <c r="A1191" t="s">
        <v>4524</v>
      </c>
      <c r="B1191" s="10">
        <v>45757</v>
      </c>
      <c r="C1191" t="s">
        <v>1116</v>
      </c>
      <c r="D1191" t="s">
        <v>493</v>
      </c>
      <c r="E1191" t="s">
        <v>38</v>
      </c>
      <c r="F1191" t="s">
        <v>466</v>
      </c>
      <c r="G1191">
        <v>7</v>
      </c>
      <c r="H1191">
        <v>239.76</v>
      </c>
      <c r="I1191">
        <v>15</v>
      </c>
      <c r="J1191">
        <v>251.75</v>
      </c>
      <c r="K1191">
        <v>1640.56</v>
      </c>
      <c r="L1191">
        <v>1338.4</v>
      </c>
      <c r="M1191">
        <v>302.16000000000003</v>
      </c>
      <c r="N1191" t="s">
        <v>68</v>
      </c>
      <c r="O1191" t="s">
        <v>24</v>
      </c>
      <c r="P1191" t="s">
        <v>33</v>
      </c>
      <c r="Q1191">
        <v>0.61111111111111116</v>
      </c>
      <c r="R1191" t="s">
        <v>27</v>
      </c>
      <c r="S1191" t="s">
        <v>4688</v>
      </c>
      <c r="T1191" t="s">
        <v>4672</v>
      </c>
      <c r="U1191">
        <v>232.58</v>
      </c>
      <c r="V1191" t="s">
        <v>5344</v>
      </c>
      <c r="W1191" t="s">
        <v>4958</v>
      </c>
      <c r="X1191" t="s">
        <v>4988</v>
      </c>
      <c r="Y1191" t="s">
        <v>4966</v>
      </c>
      <c r="Z1191" t="s">
        <v>4989</v>
      </c>
      <c r="AA1191" t="s">
        <v>4962</v>
      </c>
      <c r="AB1191">
        <f>YEAR(Sales_Trans_2[[#This Row],[Transaction_Date]])</f>
        <v>2025</v>
      </c>
      <c r="AC1191" t="str">
        <f>TEXT(Sales_Trans_2[[#This Row],[Transaction_Date]],"mmm")</f>
        <v>Apr</v>
      </c>
      <c r="AD1191">
        <f>MONTH(Sales_Trans_2[[#This Row],[Transaction_Date]])</f>
        <v>4</v>
      </c>
      <c r="AE1191" s="19">
        <f>IFERROR(Sales_Trans_2[[#This Row],[Profit]]/Sales_Trans_2[[#This Row],[Sales_Amount]],0)</f>
        <v>0.18418101136197398</v>
      </c>
      <c r="AF1191" s="20" t="str">
        <f>IF(Sales_Trans_2[[#This Row],[Discount_Pct]]=0,"0%",
IF(Sales_Trans_2[[#This Row],[Discount_Pct]]&lt;=5,"1-5%",
IF(Sales_Trans_2[[#This Row],[Discount_Pct]]&lt;=10,"6-10%",
IF(Sales_Trans_2[[#This Row],[Discount_Pct]]&lt;=15,"11-15%","&gt;15%"))))</f>
        <v>11-15%</v>
      </c>
    </row>
    <row r="1192" spans="1:32" x14ac:dyDescent="0.25">
      <c r="A1192" t="s">
        <v>3867</v>
      </c>
      <c r="B1192" s="10">
        <v>45698</v>
      </c>
      <c r="C1192" t="s">
        <v>1131</v>
      </c>
      <c r="D1192" t="s">
        <v>555</v>
      </c>
      <c r="E1192" t="s">
        <v>1682</v>
      </c>
      <c r="F1192" t="s">
        <v>813</v>
      </c>
      <c r="G1192">
        <v>2</v>
      </c>
      <c r="H1192">
        <v>491.81</v>
      </c>
      <c r="I1192">
        <v>5</v>
      </c>
      <c r="J1192">
        <v>49.18</v>
      </c>
      <c r="K1192">
        <v>934.44</v>
      </c>
      <c r="L1192">
        <v>731.14</v>
      </c>
      <c r="M1192">
        <v>203.3</v>
      </c>
      <c r="N1192" t="s">
        <v>23</v>
      </c>
      <c r="O1192" t="s">
        <v>24</v>
      </c>
      <c r="P1192" t="s">
        <v>33</v>
      </c>
      <c r="Q1192">
        <v>0.68263888888888891</v>
      </c>
      <c r="R1192" t="s">
        <v>49</v>
      </c>
      <c r="S1192" t="s">
        <v>4797</v>
      </c>
      <c r="T1192" t="s">
        <v>4776</v>
      </c>
      <c r="U1192">
        <v>491.81</v>
      </c>
      <c r="V1192" t="s">
        <v>5077</v>
      </c>
      <c r="W1192" t="s">
        <v>4964</v>
      </c>
      <c r="X1192" t="s">
        <v>5957</v>
      </c>
      <c r="Y1192" t="s">
        <v>4960</v>
      </c>
      <c r="Z1192" t="s">
        <v>5160</v>
      </c>
      <c r="AA1192" t="s">
        <v>4962</v>
      </c>
      <c r="AB1192">
        <f>YEAR(Sales_Trans_2[[#This Row],[Transaction_Date]])</f>
        <v>2025</v>
      </c>
      <c r="AC1192" t="str">
        <f>TEXT(Sales_Trans_2[[#This Row],[Transaction_Date]],"mmm")</f>
        <v>Feb</v>
      </c>
      <c r="AD1192">
        <f>MONTH(Sales_Trans_2[[#This Row],[Transaction_Date]])</f>
        <v>2</v>
      </c>
      <c r="AE1192" s="19">
        <f>IFERROR(Sales_Trans_2[[#This Row],[Profit]]/Sales_Trans_2[[#This Row],[Sales_Amount]],0)</f>
        <v>0.21756346046830188</v>
      </c>
      <c r="AF1192" s="20" t="str">
        <f>IF(Sales_Trans_2[[#This Row],[Discount_Pct]]=0,"0%",
IF(Sales_Trans_2[[#This Row],[Discount_Pct]]&lt;=5,"1-5%",
IF(Sales_Trans_2[[#This Row],[Discount_Pct]]&lt;=10,"6-10%",
IF(Sales_Trans_2[[#This Row],[Discount_Pct]]&lt;=15,"11-15%","&gt;15%"))))</f>
        <v>1-5%</v>
      </c>
    </row>
    <row r="1193" spans="1:32" x14ac:dyDescent="0.25">
      <c r="A1193" t="s">
        <v>1012</v>
      </c>
      <c r="B1193" s="10">
        <v>45928</v>
      </c>
      <c r="C1193" t="s">
        <v>1013</v>
      </c>
      <c r="D1193" t="s">
        <v>905</v>
      </c>
      <c r="E1193" t="s">
        <v>66</v>
      </c>
      <c r="F1193" t="s">
        <v>1014</v>
      </c>
      <c r="G1193">
        <v>7</v>
      </c>
      <c r="H1193">
        <v>498.08</v>
      </c>
      <c r="I1193">
        <v>5</v>
      </c>
      <c r="J1193">
        <v>174.33</v>
      </c>
      <c r="K1193">
        <v>3809.06</v>
      </c>
      <c r="L1193">
        <v>2783.83</v>
      </c>
      <c r="M1193">
        <v>1025.23</v>
      </c>
      <c r="N1193" t="s">
        <v>4971</v>
      </c>
      <c r="O1193" t="s">
        <v>24</v>
      </c>
      <c r="P1193" t="s">
        <v>33</v>
      </c>
      <c r="Q1193">
        <v>0.5180555555555556</v>
      </c>
      <c r="R1193" t="s">
        <v>27</v>
      </c>
      <c r="S1193" t="s">
        <v>4686</v>
      </c>
      <c r="T1193" t="s">
        <v>4672</v>
      </c>
      <c r="U1193">
        <v>464.41</v>
      </c>
      <c r="V1193" t="s">
        <v>5210</v>
      </c>
      <c r="W1193" t="s">
        <v>4958</v>
      </c>
      <c r="X1193" t="s">
        <v>5958</v>
      </c>
      <c r="Y1193" t="s">
        <v>5011</v>
      </c>
      <c r="Z1193" t="s">
        <v>5155</v>
      </c>
      <c r="AA1193" t="s">
        <v>4962</v>
      </c>
      <c r="AB1193">
        <f>YEAR(Sales_Trans_2[[#This Row],[Transaction_Date]])</f>
        <v>2025</v>
      </c>
      <c r="AC1193" t="str">
        <f>TEXT(Sales_Trans_2[[#This Row],[Transaction_Date]],"mmm")</f>
        <v>Sep</v>
      </c>
      <c r="AD1193">
        <f>MONTH(Sales_Trans_2[[#This Row],[Transaction_Date]])</f>
        <v>9</v>
      </c>
      <c r="AE1193" s="19">
        <f>IFERROR(Sales_Trans_2[[#This Row],[Profit]]/Sales_Trans_2[[#This Row],[Sales_Amount]],0)</f>
        <v>0.26915564469974218</v>
      </c>
      <c r="AF1193" s="20" t="str">
        <f>IF(Sales_Trans_2[[#This Row],[Discount_Pct]]=0,"0%",
IF(Sales_Trans_2[[#This Row],[Discount_Pct]]&lt;=5,"1-5%",
IF(Sales_Trans_2[[#This Row],[Discount_Pct]]&lt;=10,"6-10%",
IF(Sales_Trans_2[[#This Row],[Discount_Pct]]&lt;=15,"11-15%","&gt;15%"))))</f>
        <v>1-5%</v>
      </c>
    </row>
    <row r="1194" spans="1:32" x14ac:dyDescent="0.25">
      <c r="A1194" t="s">
        <v>2195</v>
      </c>
      <c r="B1194" s="10">
        <v>45928</v>
      </c>
      <c r="C1194" t="s">
        <v>1029</v>
      </c>
      <c r="D1194" t="s">
        <v>812</v>
      </c>
      <c r="E1194" t="s">
        <v>327</v>
      </c>
      <c r="F1194" t="s">
        <v>328</v>
      </c>
      <c r="G1194">
        <v>4</v>
      </c>
      <c r="H1194">
        <v>540.54</v>
      </c>
      <c r="I1194">
        <v>5</v>
      </c>
      <c r="J1194">
        <v>108.11</v>
      </c>
      <c r="K1194">
        <v>2362.16</v>
      </c>
      <c r="L1194">
        <v>1516.76</v>
      </c>
      <c r="M1194">
        <v>845.4</v>
      </c>
      <c r="N1194" t="s">
        <v>4971</v>
      </c>
      <c r="O1194" t="s">
        <v>24</v>
      </c>
      <c r="P1194" t="s">
        <v>33</v>
      </c>
      <c r="Q1194">
        <v>0.87222222222222223</v>
      </c>
      <c r="R1194" t="s">
        <v>27</v>
      </c>
      <c r="S1194" t="s">
        <v>4770</v>
      </c>
      <c r="T1194" t="s">
        <v>4752</v>
      </c>
      <c r="U1194">
        <v>530.16</v>
      </c>
      <c r="V1194" t="s">
        <v>5509</v>
      </c>
      <c r="W1194" t="s">
        <v>4958</v>
      </c>
      <c r="X1194" t="s">
        <v>5215</v>
      </c>
      <c r="Y1194" t="s">
        <v>4960</v>
      </c>
      <c r="Z1194" t="s">
        <v>5216</v>
      </c>
      <c r="AA1194" t="s">
        <v>4962</v>
      </c>
      <c r="AB1194">
        <f>YEAR(Sales_Trans_2[[#This Row],[Transaction_Date]])</f>
        <v>2025</v>
      </c>
      <c r="AC1194" t="str">
        <f>TEXT(Sales_Trans_2[[#This Row],[Transaction_Date]],"mmm")</f>
        <v>Sep</v>
      </c>
      <c r="AD1194">
        <f>MONTH(Sales_Trans_2[[#This Row],[Transaction_Date]])</f>
        <v>9</v>
      </c>
      <c r="AE1194" s="19">
        <f>IFERROR(Sales_Trans_2[[#This Row],[Profit]]/Sales_Trans_2[[#This Row],[Sales_Amount]],0)</f>
        <v>0.35789277610322756</v>
      </c>
      <c r="AF1194" s="20" t="str">
        <f>IF(Sales_Trans_2[[#This Row],[Discount_Pct]]=0,"0%",
IF(Sales_Trans_2[[#This Row],[Discount_Pct]]&lt;=5,"1-5%",
IF(Sales_Trans_2[[#This Row],[Discount_Pct]]&lt;=10,"6-10%",
IF(Sales_Trans_2[[#This Row],[Discount_Pct]]&lt;=15,"11-15%","&gt;15%"))))</f>
        <v>1-5%</v>
      </c>
    </row>
    <row r="1195" spans="1:32" x14ac:dyDescent="0.25">
      <c r="A1195" t="s">
        <v>3764</v>
      </c>
      <c r="B1195" s="10">
        <v>45926</v>
      </c>
      <c r="C1195" t="s">
        <v>1627</v>
      </c>
      <c r="D1195" t="s">
        <v>37</v>
      </c>
      <c r="E1195" t="s">
        <v>400</v>
      </c>
      <c r="F1195" t="s">
        <v>401</v>
      </c>
      <c r="G1195">
        <v>3</v>
      </c>
      <c r="H1195">
        <v>234.86</v>
      </c>
      <c r="I1195">
        <v>10</v>
      </c>
      <c r="J1195">
        <v>70.459999999999994</v>
      </c>
      <c r="K1195">
        <v>634.12</v>
      </c>
      <c r="L1195">
        <v>639.69000000000005</v>
      </c>
      <c r="M1195">
        <v>-5.57</v>
      </c>
      <c r="N1195" t="s">
        <v>133</v>
      </c>
      <c r="O1195" t="s">
        <v>24</v>
      </c>
      <c r="P1195" t="s">
        <v>33</v>
      </c>
      <c r="Q1195">
        <v>0.42777777777777776</v>
      </c>
      <c r="R1195" t="s">
        <v>49</v>
      </c>
      <c r="S1195" t="s">
        <v>4893</v>
      </c>
      <c r="T1195" t="s">
        <v>4887</v>
      </c>
      <c r="U1195">
        <v>234.86</v>
      </c>
      <c r="V1195" t="s">
        <v>5774</v>
      </c>
      <c r="W1195" t="s">
        <v>4968</v>
      </c>
      <c r="X1195" t="s">
        <v>5002</v>
      </c>
      <c r="Y1195" t="s">
        <v>4970</v>
      </c>
      <c r="Z1195" t="s">
        <v>5003</v>
      </c>
      <c r="AA1195" t="s">
        <v>4962</v>
      </c>
      <c r="AB1195">
        <f>YEAR(Sales_Trans_2[[#This Row],[Transaction_Date]])</f>
        <v>2025</v>
      </c>
      <c r="AC1195" t="str">
        <f>TEXT(Sales_Trans_2[[#This Row],[Transaction_Date]],"mmm")</f>
        <v>Sep</v>
      </c>
      <c r="AD1195">
        <f>MONTH(Sales_Trans_2[[#This Row],[Transaction_Date]])</f>
        <v>9</v>
      </c>
      <c r="AE1195" s="19">
        <f>IFERROR(Sales_Trans_2[[#This Row],[Profit]]/Sales_Trans_2[[#This Row],[Sales_Amount]],0)</f>
        <v>-8.7838264050968274E-3</v>
      </c>
      <c r="AF1195" s="20" t="str">
        <f>IF(Sales_Trans_2[[#This Row],[Discount_Pct]]=0,"0%",
IF(Sales_Trans_2[[#This Row],[Discount_Pct]]&lt;=5,"1-5%",
IF(Sales_Trans_2[[#This Row],[Discount_Pct]]&lt;=10,"6-10%",
IF(Sales_Trans_2[[#This Row],[Discount_Pct]]&lt;=15,"11-15%","&gt;15%"))))</f>
        <v>6-10%</v>
      </c>
    </row>
    <row r="1196" spans="1:32" x14ac:dyDescent="0.25">
      <c r="A1196" t="s">
        <v>862</v>
      </c>
      <c r="B1196" s="10">
        <v>45920</v>
      </c>
      <c r="C1196" t="s">
        <v>863</v>
      </c>
      <c r="D1196" t="s">
        <v>231</v>
      </c>
      <c r="E1196" t="s">
        <v>864</v>
      </c>
      <c r="F1196" t="s">
        <v>865</v>
      </c>
      <c r="G1196">
        <v>1</v>
      </c>
      <c r="H1196">
        <v>418.79</v>
      </c>
      <c r="I1196">
        <v>20</v>
      </c>
      <c r="J1196">
        <v>83.76</v>
      </c>
      <c r="K1196">
        <v>385.28</v>
      </c>
      <c r="L1196">
        <v>308.94</v>
      </c>
      <c r="M1196">
        <v>76.34</v>
      </c>
      <c r="N1196" t="s">
        <v>47</v>
      </c>
      <c r="O1196" t="s">
        <v>24</v>
      </c>
      <c r="P1196" t="s">
        <v>33</v>
      </c>
      <c r="Q1196">
        <v>0.62152777777777779</v>
      </c>
      <c r="R1196" t="s">
        <v>27</v>
      </c>
      <c r="S1196" t="s">
        <v>4756</v>
      </c>
      <c r="T1196" t="s">
        <v>4752</v>
      </c>
      <c r="U1196">
        <v>418.79</v>
      </c>
      <c r="V1196" t="s">
        <v>5937</v>
      </c>
      <c r="W1196" t="s">
        <v>4968</v>
      </c>
      <c r="X1196" t="s">
        <v>5167</v>
      </c>
      <c r="Y1196" t="s">
        <v>4966</v>
      </c>
      <c r="Z1196" t="s">
        <v>5166</v>
      </c>
      <c r="AA1196" t="s">
        <v>4962</v>
      </c>
      <c r="AB1196">
        <f>YEAR(Sales_Trans_2[[#This Row],[Transaction_Date]])</f>
        <v>2025</v>
      </c>
      <c r="AC1196" t="str">
        <f>TEXT(Sales_Trans_2[[#This Row],[Transaction_Date]],"mmm")</f>
        <v>Sep</v>
      </c>
      <c r="AD1196">
        <f>MONTH(Sales_Trans_2[[#This Row],[Transaction_Date]])</f>
        <v>9</v>
      </c>
      <c r="AE1196" s="19">
        <f>IFERROR(Sales_Trans_2[[#This Row],[Profit]]/Sales_Trans_2[[#This Row],[Sales_Amount]],0)</f>
        <v>0.19814161129568109</v>
      </c>
      <c r="AF1196" s="20" t="str">
        <f>IF(Sales_Trans_2[[#This Row],[Discount_Pct]]=0,"0%",
IF(Sales_Trans_2[[#This Row],[Discount_Pct]]&lt;=5,"1-5%",
IF(Sales_Trans_2[[#This Row],[Discount_Pct]]&lt;=10,"6-10%",
IF(Sales_Trans_2[[#This Row],[Discount_Pct]]&lt;=15,"11-15%","&gt;15%"))))</f>
        <v>&gt;15%</v>
      </c>
    </row>
    <row r="1197" spans="1:32" x14ac:dyDescent="0.25">
      <c r="A1197" t="s">
        <v>273</v>
      </c>
      <c r="B1197" s="10">
        <v>45913</v>
      </c>
      <c r="C1197" t="s">
        <v>274</v>
      </c>
      <c r="D1197" t="s">
        <v>275</v>
      </c>
      <c r="E1197" t="s">
        <v>85</v>
      </c>
      <c r="F1197" t="s">
        <v>276</v>
      </c>
      <c r="G1197">
        <v>7</v>
      </c>
      <c r="H1197">
        <v>51.58</v>
      </c>
      <c r="I1197">
        <v>15</v>
      </c>
      <c r="J1197">
        <v>54.16</v>
      </c>
      <c r="K1197">
        <v>352.93</v>
      </c>
      <c r="L1197">
        <v>262.36</v>
      </c>
      <c r="M1197">
        <v>90.57</v>
      </c>
      <c r="N1197" t="s">
        <v>47</v>
      </c>
      <c r="O1197" t="s">
        <v>24</v>
      </c>
      <c r="P1197" t="s">
        <v>33</v>
      </c>
      <c r="Q1197">
        <v>0.41944444444444445</v>
      </c>
      <c r="R1197" t="s">
        <v>27</v>
      </c>
      <c r="S1197" t="s">
        <v>4760</v>
      </c>
      <c r="T1197" t="s">
        <v>4752</v>
      </c>
      <c r="U1197">
        <v>51.33</v>
      </c>
      <c r="V1197" t="s">
        <v>5134</v>
      </c>
      <c r="W1197" t="s">
        <v>4958</v>
      </c>
      <c r="X1197" t="s">
        <v>5237</v>
      </c>
      <c r="Y1197" t="s">
        <v>4970</v>
      </c>
      <c r="Z1197" t="s">
        <v>5312</v>
      </c>
      <c r="AA1197" t="s">
        <v>4962</v>
      </c>
      <c r="AB1197">
        <f>YEAR(Sales_Trans_2[[#This Row],[Transaction_Date]])</f>
        <v>2025</v>
      </c>
      <c r="AC1197" t="str">
        <f>TEXT(Sales_Trans_2[[#This Row],[Transaction_Date]],"mmm")</f>
        <v>Sep</v>
      </c>
      <c r="AD1197">
        <f>MONTH(Sales_Trans_2[[#This Row],[Transaction_Date]])</f>
        <v>9</v>
      </c>
      <c r="AE1197" s="19">
        <f>IFERROR(Sales_Trans_2[[#This Row],[Profit]]/Sales_Trans_2[[#This Row],[Sales_Amount]],0)</f>
        <v>0.25662312639900259</v>
      </c>
      <c r="AF1197" s="20" t="str">
        <f>IF(Sales_Trans_2[[#This Row],[Discount_Pct]]=0,"0%",
IF(Sales_Trans_2[[#This Row],[Discount_Pct]]&lt;=5,"1-5%",
IF(Sales_Trans_2[[#This Row],[Discount_Pct]]&lt;=10,"6-10%",
IF(Sales_Trans_2[[#This Row],[Discount_Pct]]&lt;=15,"11-15%","&gt;15%"))))</f>
        <v>11-15%</v>
      </c>
    </row>
    <row r="1198" spans="1:32" x14ac:dyDescent="0.25">
      <c r="A1198" t="s">
        <v>3463</v>
      </c>
      <c r="B1198" s="10">
        <v>45913</v>
      </c>
      <c r="C1198" t="s">
        <v>593</v>
      </c>
      <c r="D1198" t="s">
        <v>1678</v>
      </c>
      <c r="E1198" t="s">
        <v>567</v>
      </c>
      <c r="F1198" t="s">
        <v>1800</v>
      </c>
      <c r="G1198">
        <v>1</v>
      </c>
      <c r="H1198">
        <v>342.27</v>
      </c>
      <c r="I1198">
        <v>20</v>
      </c>
      <c r="J1198">
        <v>68.45</v>
      </c>
      <c r="K1198">
        <v>314.89</v>
      </c>
      <c r="L1198">
        <v>266.10000000000002</v>
      </c>
      <c r="M1198">
        <v>48.79</v>
      </c>
      <c r="N1198" t="s">
        <v>4971</v>
      </c>
      <c r="O1198" t="s">
        <v>24</v>
      </c>
      <c r="P1198" t="s">
        <v>33</v>
      </c>
      <c r="Q1198">
        <v>0.84305555555555556</v>
      </c>
      <c r="R1198" t="s">
        <v>27</v>
      </c>
      <c r="S1198" t="s">
        <v>4699</v>
      </c>
      <c r="T1198" t="s">
        <v>4672</v>
      </c>
      <c r="U1198">
        <v>342.27</v>
      </c>
      <c r="V1198" t="s">
        <v>5900</v>
      </c>
      <c r="W1198" t="s">
        <v>4968</v>
      </c>
      <c r="X1198" t="s">
        <v>5192</v>
      </c>
      <c r="Y1198" t="s">
        <v>4966</v>
      </c>
      <c r="Z1198" t="s">
        <v>5353</v>
      </c>
      <c r="AA1198" t="s">
        <v>4962</v>
      </c>
      <c r="AB1198">
        <f>YEAR(Sales_Trans_2[[#This Row],[Transaction_Date]])</f>
        <v>2025</v>
      </c>
      <c r="AC1198" t="str">
        <f>TEXT(Sales_Trans_2[[#This Row],[Transaction_Date]],"mmm")</f>
        <v>Sep</v>
      </c>
      <c r="AD1198">
        <f>MONTH(Sales_Trans_2[[#This Row],[Transaction_Date]])</f>
        <v>9</v>
      </c>
      <c r="AE1198" s="19">
        <f>IFERROR(Sales_Trans_2[[#This Row],[Profit]]/Sales_Trans_2[[#This Row],[Sales_Amount]],0)</f>
        <v>0.15494299596684558</v>
      </c>
      <c r="AF1198" s="20" t="str">
        <f>IF(Sales_Trans_2[[#This Row],[Discount_Pct]]=0,"0%",
IF(Sales_Trans_2[[#This Row],[Discount_Pct]]&lt;=5,"1-5%",
IF(Sales_Trans_2[[#This Row],[Discount_Pct]]&lt;=10,"6-10%",
IF(Sales_Trans_2[[#This Row],[Discount_Pct]]&lt;=15,"11-15%","&gt;15%"))))</f>
        <v>&gt;15%</v>
      </c>
    </row>
    <row r="1199" spans="1:32" x14ac:dyDescent="0.25">
      <c r="A1199" t="s">
        <v>3333</v>
      </c>
      <c r="B1199" s="10">
        <v>45909</v>
      </c>
      <c r="C1199" t="s">
        <v>2677</v>
      </c>
      <c r="D1199" t="s">
        <v>530</v>
      </c>
      <c r="E1199" t="s">
        <v>198</v>
      </c>
      <c r="F1199" t="s">
        <v>199</v>
      </c>
      <c r="G1199">
        <v>6</v>
      </c>
      <c r="H1199">
        <v>139.65</v>
      </c>
      <c r="I1199">
        <v>10</v>
      </c>
      <c r="J1199">
        <v>83.79</v>
      </c>
      <c r="K1199">
        <v>754.11</v>
      </c>
      <c r="L1199">
        <v>574.20000000000005</v>
      </c>
      <c r="M1199">
        <v>179.91</v>
      </c>
      <c r="N1199" t="s">
        <v>40</v>
      </c>
      <c r="O1199" t="s">
        <v>24</v>
      </c>
      <c r="P1199" t="s">
        <v>33</v>
      </c>
      <c r="Q1199">
        <v>0.74236111111111114</v>
      </c>
      <c r="R1199" t="s">
        <v>49</v>
      </c>
      <c r="S1199" t="s">
        <v>4772</v>
      </c>
      <c r="T1199" t="s">
        <v>4752</v>
      </c>
      <c r="U1199">
        <v>125.15</v>
      </c>
      <c r="V1199" t="s">
        <v>5807</v>
      </c>
      <c r="W1199" t="s">
        <v>4958</v>
      </c>
      <c r="X1199" t="s">
        <v>5418</v>
      </c>
      <c r="Y1199" t="s">
        <v>4966</v>
      </c>
      <c r="Z1199" t="s">
        <v>5097</v>
      </c>
      <c r="AA1199" t="s">
        <v>4962</v>
      </c>
      <c r="AB1199">
        <f>YEAR(Sales_Trans_2[[#This Row],[Transaction_Date]])</f>
        <v>2025</v>
      </c>
      <c r="AC1199" t="str">
        <f>TEXT(Sales_Trans_2[[#This Row],[Transaction_Date]],"mmm")</f>
        <v>Sep</v>
      </c>
      <c r="AD1199">
        <f>MONTH(Sales_Trans_2[[#This Row],[Transaction_Date]])</f>
        <v>9</v>
      </c>
      <c r="AE1199" s="19">
        <f>IFERROR(Sales_Trans_2[[#This Row],[Profit]]/Sales_Trans_2[[#This Row],[Sales_Amount]],0)</f>
        <v>0.23857262203126864</v>
      </c>
      <c r="AF1199" s="20" t="str">
        <f>IF(Sales_Trans_2[[#This Row],[Discount_Pct]]=0,"0%",
IF(Sales_Trans_2[[#This Row],[Discount_Pct]]&lt;=5,"1-5%",
IF(Sales_Trans_2[[#This Row],[Discount_Pct]]&lt;=10,"6-10%",
IF(Sales_Trans_2[[#This Row],[Discount_Pct]]&lt;=15,"11-15%","&gt;15%"))))</f>
        <v>6-10%</v>
      </c>
    </row>
    <row r="1200" spans="1:32" x14ac:dyDescent="0.25">
      <c r="A1200" t="s">
        <v>4015</v>
      </c>
      <c r="B1200" s="10">
        <v>45899</v>
      </c>
      <c r="C1200" t="s">
        <v>2541</v>
      </c>
      <c r="D1200" t="s">
        <v>905</v>
      </c>
      <c r="E1200" t="s">
        <v>125</v>
      </c>
      <c r="F1200" t="s">
        <v>410</v>
      </c>
      <c r="G1200">
        <v>4</v>
      </c>
      <c r="H1200">
        <v>522.42999999999995</v>
      </c>
      <c r="I1200">
        <v>15</v>
      </c>
      <c r="J1200">
        <v>313.45999999999998</v>
      </c>
      <c r="K1200">
        <v>2042.7</v>
      </c>
      <c r="L1200">
        <v>1590.76</v>
      </c>
      <c r="M1200">
        <v>451.94</v>
      </c>
      <c r="N1200" t="s">
        <v>68</v>
      </c>
      <c r="O1200" t="s">
        <v>24</v>
      </c>
      <c r="P1200" t="s">
        <v>33</v>
      </c>
      <c r="Q1200">
        <v>0.6430555555555556</v>
      </c>
      <c r="R1200" t="s">
        <v>27</v>
      </c>
      <c r="S1200" t="s">
        <v>4686</v>
      </c>
      <c r="T1200" t="s">
        <v>4672</v>
      </c>
      <c r="U1200">
        <v>464.41</v>
      </c>
      <c r="V1200" t="s">
        <v>5936</v>
      </c>
      <c r="W1200" t="s">
        <v>4958</v>
      </c>
      <c r="X1200" t="s">
        <v>5172</v>
      </c>
      <c r="Y1200" t="s">
        <v>4966</v>
      </c>
      <c r="Z1200" t="s">
        <v>5173</v>
      </c>
      <c r="AA1200" t="s">
        <v>4962</v>
      </c>
      <c r="AB1200">
        <f>YEAR(Sales_Trans_2[[#This Row],[Transaction_Date]])</f>
        <v>2025</v>
      </c>
      <c r="AC1200" t="str">
        <f>TEXT(Sales_Trans_2[[#This Row],[Transaction_Date]],"mmm")</f>
        <v>Aug</v>
      </c>
      <c r="AD1200">
        <f>MONTH(Sales_Trans_2[[#This Row],[Transaction_Date]])</f>
        <v>8</v>
      </c>
      <c r="AE1200" s="19">
        <f>IFERROR(Sales_Trans_2[[#This Row],[Profit]]/Sales_Trans_2[[#This Row],[Sales_Amount]],0)</f>
        <v>0.22124638958241544</v>
      </c>
      <c r="AF1200" s="20" t="str">
        <f>IF(Sales_Trans_2[[#This Row],[Discount_Pct]]=0,"0%",
IF(Sales_Trans_2[[#This Row],[Discount_Pct]]&lt;=5,"1-5%",
IF(Sales_Trans_2[[#This Row],[Discount_Pct]]&lt;=10,"6-10%",
IF(Sales_Trans_2[[#This Row],[Discount_Pct]]&lt;=15,"11-15%","&gt;15%"))))</f>
        <v>11-15%</v>
      </c>
    </row>
    <row r="1201" spans="1:32" x14ac:dyDescent="0.25">
      <c r="A1201" t="s">
        <v>1008</v>
      </c>
      <c r="B1201" s="10">
        <v>45891</v>
      </c>
      <c r="C1201" t="s">
        <v>1009</v>
      </c>
      <c r="D1201" t="s">
        <v>1010</v>
      </c>
      <c r="E1201" t="s">
        <v>830</v>
      </c>
      <c r="F1201" t="s">
        <v>831</v>
      </c>
      <c r="G1201">
        <v>1</v>
      </c>
      <c r="H1201">
        <v>261.55</v>
      </c>
      <c r="I1201">
        <v>5</v>
      </c>
      <c r="J1201">
        <v>13.08</v>
      </c>
      <c r="K1201">
        <v>248.47</v>
      </c>
      <c r="L1201">
        <v>215.03</v>
      </c>
      <c r="M1201">
        <v>33.44</v>
      </c>
      <c r="N1201" t="s">
        <v>47</v>
      </c>
      <c r="O1201" t="s">
        <v>24</v>
      </c>
      <c r="P1201" t="s">
        <v>33</v>
      </c>
      <c r="Q1201">
        <v>0.53888888888888886</v>
      </c>
      <c r="R1201" t="s">
        <v>49</v>
      </c>
      <c r="S1201" t="s">
        <v>4821</v>
      </c>
      <c r="T1201" t="s">
        <v>4805</v>
      </c>
      <c r="U1201">
        <v>261.55</v>
      </c>
      <c r="V1201" t="s">
        <v>5720</v>
      </c>
      <c r="W1201" t="s">
        <v>4964</v>
      </c>
      <c r="X1201" t="s">
        <v>5402</v>
      </c>
      <c r="Y1201" t="s">
        <v>4977</v>
      </c>
      <c r="Z1201" t="s">
        <v>5403</v>
      </c>
      <c r="AA1201" t="s">
        <v>4962</v>
      </c>
      <c r="AB1201">
        <f>YEAR(Sales_Trans_2[[#This Row],[Transaction_Date]])</f>
        <v>2025</v>
      </c>
      <c r="AC1201" t="str">
        <f>TEXT(Sales_Trans_2[[#This Row],[Transaction_Date]],"mmm")</f>
        <v>Aug</v>
      </c>
      <c r="AD1201">
        <f>MONTH(Sales_Trans_2[[#This Row],[Transaction_Date]])</f>
        <v>8</v>
      </c>
      <c r="AE1201" s="19">
        <f>IFERROR(Sales_Trans_2[[#This Row],[Profit]]/Sales_Trans_2[[#This Row],[Sales_Amount]],0)</f>
        <v>0.13458365194993357</v>
      </c>
      <c r="AF1201" s="20" t="str">
        <f>IF(Sales_Trans_2[[#This Row],[Discount_Pct]]=0,"0%",
IF(Sales_Trans_2[[#This Row],[Discount_Pct]]&lt;=5,"1-5%",
IF(Sales_Trans_2[[#This Row],[Discount_Pct]]&lt;=10,"6-10%",
IF(Sales_Trans_2[[#This Row],[Discount_Pct]]&lt;=15,"11-15%","&gt;15%"))))</f>
        <v>1-5%</v>
      </c>
    </row>
    <row r="1202" spans="1:32" x14ac:dyDescent="0.25">
      <c r="A1202" t="s">
        <v>2705</v>
      </c>
      <c r="B1202" s="10">
        <v>45888</v>
      </c>
      <c r="C1202" t="s">
        <v>2069</v>
      </c>
      <c r="D1202" t="s">
        <v>409</v>
      </c>
      <c r="E1202" t="s">
        <v>238</v>
      </c>
      <c r="F1202" t="s">
        <v>1344</v>
      </c>
      <c r="G1202">
        <v>2</v>
      </c>
      <c r="H1202">
        <v>299.73</v>
      </c>
      <c r="I1202">
        <v>15</v>
      </c>
      <c r="J1202">
        <v>89.92</v>
      </c>
      <c r="K1202">
        <v>509.54</v>
      </c>
      <c r="L1202">
        <v>369.48</v>
      </c>
      <c r="M1202">
        <v>140.06</v>
      </c>
      <c r="N1202" t="s">
        <v>40</v>
      </c>
      <c r="O1202" t="s">
        <v>24</v>
      </c>
      <c r="P1202" t="s">
        <v>33</v>
      </c>
      <c r="Q1202">
        <v>0.88194444444444442</v>
      </c>
      <c r="R1202" t="s">
        <v>49</v>
      </c>
      <c r="S1202" t="s">
        <v>4635</v>
      </c>
      <c r="T1202" t="s">
        <v>4636</v>
      </c>
      <c r="U1202">
        <v>299.73</v>
      </c>
      <c r="V1202" t="s">
        <v>5711</v>
      </c>
      <c r="W1202" t="s">
        <v>4968</v>
      </c>
      <c r="X1202" t="s">
        <v>5228</v>
      </c>
      <c r="Y1202" t="s">
        <v>4960</v>
      </c>
      <c r="Z1202" t="s">
        <v>5073</v>
      </c>
      <c r="AA1202" t="s">
        <v>4962</v>
      </c>
      <c r="AB1202">
        <f>YEAR(Sales_Trans_2[[#This Row],[Transaction_Date]])</f>
        <v>2025</v>
      </c>
      <c r="AC1202" t="str">
        <f>TEXT(Sales_Trans_2[[#This Row],[Transaction_Date]],"mmm")</f>
        <v>Aug</v>
      </c>
      <c r="AD1202">
        <f>MONTH(Sales_Trans_2[[#This Row],[Transaction_Date]])</f>
        <v>8</v>
      </c>
      <c r="AE1202" s="19">
        <f>IFERROR(Sales_Trans_2[[#This Row],[Profit]]/Sales_Trans_2[[#This Row],[Sales_Amount]],0)</f>
        <v>0.27487537779173371</v>
      </c>
      <c r="AF1202" s="20" t="str">
        <f>IF(Sales_Trans_2[[#This Row],[Discount_Pct]]=0,"0%",
IF(Sales_Trans_2[[#This Row],[Discount_Pct]]&lt;=5,"1-5%",
IF(Sales_Trans_2[[#This Row],[Discount_Pct]]&lt;=10,"6-10%",
IF(Sales_Trans_2[[#This Row],[Discount_Pct]]&lt;=15,"11-15%","&gt;15%"))))</f>
        <v>11-15%</v>
      </c>
    </row>
    <row r="1203" spans="1:32" x14ac:dyDescent="0.25">
      <c r="A1203" t="s">
        <v>4304</v>
      </c>
      <c r="B1203" s="10">
        <v>45938</v>
      </c>
      <c r="C1203" t="s">
        <v>1615</v>
      </c>
      <c r="D1203" t="s">
        <v>37</v>
      </c>
      <c r="E1203" t="s">
        <v>238</v>
      </c>
      <c r="F1203" t="s">
        <v>1666</v>
      </c>
      <c r="G1203">
        <v>2</v>
      </c>
      <c r="H1203">
        <v>234.86</v>
      </c>
      <c r="I1203">
        <v>10</v>
      </c>
      <c r="J1203">
        <v>46.97</v>
      </c>
      <c r="K1203">
        <v>486.16</v>
      </c>
      <c r="L1203">
        <v>426.46</v>
      </c>
      <c r="M1203">
        <v>59.7</v>
      </c>
      <c r="N1203" t="s">
        <v>68</v>
      </c>
      <c r="O1203" t="s">
        <v>24</v>
      </c>
      <c r="P1203" t="s">
        <v>33</v>
      </c>
      <c r="Q1203">
        <v>0.46944444444444444</v>
      </c>
      <c r="R1203" t="s">
        <v>27</v>
      </c>
      <c r="S1203" t="s">
        <v>4893</v>
      </c>
      <c r="T1203" t="s">
        <v>4887</v>
      </c>
      <c r="U1203">
        <v>234.86</v>
      </c>
      <c r="V1203" t="s">
        <v>5016</v>
      </c>
      <c r="W1203" t="s">
        <v>4968</v>
      </c>
      <c r="X1203" t="s">
        <v>5433</v>
      </c>
      <c r="Y1203" t="s">
        <v>4966</v>
      </c>
      <c r="Z1203" t="s">
        <v>5073</v>
      </c>
      <c r="AA1203" t="s">
        <v>4962</v>
      </c>
      <c r="AB1203">
        <f>YEAR(Sales_Trans_2[[#This Row],[Transaction_Date]])</f>
        <v>2025</v>
      </c>
      <c r="AC1203" t="str">
        <f>TEXT(Sales_Trans_2[[#This Row],[Transaction_Date]],"mmm")</f>
        <v>Oct</v>
      </c>
      <c r="AD1203">
        <f>MONTH(Sales_Trans_2[[#This Row],[Transaction_Date]])</f>
        <v>10</v>
      </c>
      <c r="AE1203" s="19">
        <f>IFERROR(Sales_Trans_2[[#This Row],[Profit]]/Sales_Trans_2[[#This Row],[Sales_Amount]],0)</f>
        <v>0.12279907849267731</v>
      </c>
      <c r="AF1203" s="20" t="str">
        <f>IF(Sales_Trans_2[[#This Row],[Discount_Pct]]=0,"0%",
IF(Sales_Trans_2[[#This Row],[Discount_Pct]]&lt;=5,"1-5%",
IF(Sales_Trans_2[[#This Row],[Discount_Pct]]&lt;=10,"6-10%",
IF(Sales_Trans_2[[#This Row],[Discount_Pct]]&lt;=15,"11-15%","&gt;15%"))))</f>
        <v>6-10%</v>
      </c>
    </row>
    <row r="1204" spans="1:32" x14ac:dyDescent="0.25">
      <c r="A1204" t="s">
        <v>2233</v>
      </c>
      <c r="B1204" s="10">
        <v>45846</v>
      </c>
      <c r="C1204" t="s">
        <v>1452</v>
      </c>
      <c r="D1204" t="s">
        <v>95</v>
      </c>
      <c r="E1204" t="s">
        <v>704</v>
      </c>
      <c r="F1204" t="s">
        <v>1718</v>
      </c>
      <c r="G1204">
        <v>3</v>
      </c>
      <c r="H1204">
        <v>522.78</v>
      </c>
      <c r="I1204">
        <v>15</v>
      </c>
      <c r="J1204">
        <v>235.25</v>
      </c>
      <c r="K1204">
        <v>1333.09</v>
      </c>
      <c r="L1204">
        <v>1187.6099999999999</v>
      </c>
      <c r="M1204">
        <v>145.47999999999999</v>
      </c>
      <c r="N1204" t="s">
        <v>47</v>
      </c>
      <c r="O1204" t="s">
        <v>24</v>
      </c>
      <c r="P1204" t="s">
        <v>33</v>
      </c>
      <c r="Q1204">
        <v>0.89513888888888893</v>
      </c>
      <c r="R1204" t="s">
        <v>49</v>
      </c>
      <c r="S1204" t="s">
        <v>4937</v>
      </c>
      <c r="T1204" t="s">
        <v>4930</v>
      </c>
      <c r="U1204">
        <v>522.78</v>
      </c>
      <c r="V1204" t="s">
        <v>5803</v>
      </c>
      <c r="W1204" t="s">
        <v>4968</v>
      </c>
      <c r="X1204" t="s">
        <v>5899</v>
      </c>
      <c r="Y1204" t="s">
        <v>4966</v>
      </c>
      <c r="Z1204" t="s">
        <v>4997</v>
      </c>
      <c r="AA1204" t="s">
        <v>4962</v>
      </c>
      <c r="AB1204">
        <f>YEAR(Sales_Trans_2[[#This Row],[Transaction_Date]])</f>
        <v>2025</v>
      </c>
      <c r="AC1204" t="str">
        <f>TEXT(Sales_Trans_2[[#This Row],[Transaction_Date]],"mmm")</f>
        <v>Jul</v>
      </c>
      <c r="AD1204">
        <f>MONTH(Sales_Trans_2[[#This Row],[Transaction_Date]])</f>
        <v>7</v>
      </c>
      <c r="AE1204" s="19">
        <f>IFERROR(Sales_Trans_2[[#This Row],[Profit]]/Sales_Trans_2[[#This Row],[Sales_Amount]],0)</f>
        <v>0.10912991620970827</v>
      </c>
      <c r="AF1204" s="20" t="str">
        <f>IF(Sales_Trans_2[[#This Row],[Discount_Pct]]=0,"0%",
IF(Sales_Trans_2[[#This Row],[Discount_Pct]]&lt;=5,"1-5%",
IF(Sales_Trans_2[[#This Row],[Discount_Pct]]&lt;=10,"6-10%",
IF(Sales_Trans_2[[#This Row],[Discount_Pct]]&lt;=15,"11-15%","&gt;15%"))))</f>
        <v>11-15%</v>
      </c>
    </row>
    <row r="1205" spans="1:32" x14ac:dyDescent="0.25">
      <c r="A1205" t="s">
        <v>2865</v>
      </c>
      <c r="B1205" s="10">
        <v>45816</v>
      </c>
      <c r="C1205" t="s">
        <v>492</v>
      </c>
      <c r="E1205" t="s">
        <v>221</v>
      </c>
      <c r="F1205" t="s">
        <v>2601</v>
      </c>
      <c r="G1205">
        <v>4</v>
      </c>
      <c r="H1205">
        <v>383.51</v>
      </c>
      <c r="I1205">
        <v>15</v>
      </c>
      <c r="J1205">
        <v>230.11</v>
      </c>
      <c r="K1205">
        <v>1303.93</v>
      </c>
      <c r="L1205">
        <v>1143.5999999999999</v>
      </c>
      <c r="M1205">
        <v>160.33000000000001</v>
      </c>
      <c r="N1205" t="s">
        <v>23</v>
      </c>
      <c r="O1205" t="s">
        <v>24</v>
      </c>
      <c r="P1205" t="s">
        <v>33</v>
      </c>
      <c r="Q1205">
        <v>0.68611111111111112</v>
      </c>
      <c r="R1205" t="s">
        <v>49</v>
      </c>
      <c r="T1205" t="s">
        <v>4703</v>
      </c>
      <c r="V1205" t="s">
        <v>5620</v>
      </c>
      <c r="W1205" t="s">
        <v>4968</v>
      </c>
      <c r="X1205" t="s">
        <v>5286</v>
      </c>
      <c r="Y1205" t="s">
        <v>4966</v>
      </c>
      <c r="Z1205" t="s">
        <v>5019</v>
      </c>
      <c r="AA1205" t="s">
        <v>4962</v>
      </c>
      <c r="AB1205">
        <f>YEAR(Sales_Trans_2[[#This Row],[Transaction_Date]])</f>
        <v>2025</v>
      </c>
      <c r="AC1205" t="str">
        <f>TEXT(Sales_Trans_2[[#This Row],[Transaction_Date]],"mmm")</f>
        <v>Jun</v>
      </c>
      <c r="AD1205">
        <f>MONTH(Sales_Trans_2[[#This Row],[Transaction_Date]])</f>
        <v>6</v>
      </c>
      <c r="AE1205" s="19">
        <f>IFERROR(Sales_Trans_2[[#This Row],[Profit]]/Sales_Trans_2[[#This Row],[Sales_Amount]],0)</f>
        <v>0.12295905455047434</v>
      </c>
      <c r="AF1205" s="20" t="str">
        <f>IF(Sales_Trans_2[[#This Row],[Discount_Pct]]=0,"0%",
IF(Sales_Trans_2[[#This Row],[Discount_Pct]]&lt;=5,"1-5%",
IF(Sales_Trans_2[[#This Row],[Discount_Pct]]&lt;=10,"6-10%",
IF(Sales_Trans_2[[#This Row],[Discount_Pct]]&lt;=15,"11-15%","&gt;15%"))))</f>
        <v>11-15%</v>
      </c>
    </row>
    <row r="1206" spans="1:32" x14ac:dyDescent="0.25">
      <c r="A1206" t="s">
        <v>1578</v>
      </c>
      <c r="B1206" s="10">
        <v>45785</v>
      </c>
      <c r="C1206" t="s">
        <v>1003</v>
      </c>
      <c r="D1206" t="s">
        <v>714</v>
      </c>
      <c r="E1206" t="s">
        <v>550</v>
      </c>
      <c r="F1206" t="s">
        <v>551</v>
      </c>
      <c r="G1206">
        <v>7</v>
      </c>
      <c r="H1206">
        <v>180.72</v>
      </c>
      <c r="I1206">
        <v>10</v>
      </c>
      <c r="J1206">
        <v>126.5</v>
      </c>
      <c r="K1206">
        <v>1138.54</v>
      </c>
      <c r="L1206">
        <v>869.68</v>
      </c>
      <c r="M1206">
        <v>268.86</v>
      </c>
      <c r="N1206" t="s">
        <v>47</v>
      </c>
      <c r="O1206" t="s">
        <v>24</v>
      </c>
      <c r="P1206" t="s">
        <v>33</v>
      </c>
      <c r="Q1206">
        <v>0.80694444444444446</v>
      </c>
      <c r="R1206" t="s">
        <v>49</v>
      </c>
      <c r="S1206" t="s">
        <v>4653</v>
      </c>
      <c r="T1206" t="s">
        <v>4672</v>
      </c>
      <c r="U1206">
        <v>161.03</v>
      </c>
      <c r="V1206" t="s">
        <v>5697</v>
      </c>
      <c r="W1206" t="s">
        <v>4958</v>
      </c>
      <c r="X1206" t="s">
        <v>4959</v>
      </c>
      <c r="Y1206" t="s">
        <v>4960</v>
      </c>
      <c r="Z1206" t="s">
        <v>4983</v>
      </c>
      <c r="AA1206" t="s">
        <v>4962</v>
      </c>
      <c r="AB1206">
        <f>YEAR(Sales_Trans_2[[#This Row],[Transaction_Date]])</f>
        <v>2025</v>
      </c>
      <c r="AC1206" t="str">
        <f>TEXT(Sales_Trans_2[[#This Row],[Transaction_Date]],"mmm")</f>
        <v>May</v>
      </c>
      <c r="AD1206">
        <f>MONTH(Sales_Trans_2[[#This Row],[Transaction_Date]])</f>
        <v>5</v>
      </c>
      <c r="AE1206" s="19">
        <f>IFERROR(Sales_Trans_2[[#This Row],[Profit]]/Sales_Trans_2[[#This Row],[Sales_Amount]],0)</f>
        <v>0.23614453598468216</v>
      </c>
      <c r="AF1206" s="20" t="str">
        <f>IF(Sales_Trans_2[[#This Row],[Discount_Pct]]=0,"0%",
IF(Sales_Trans_2[[#This Row],[Discount_Pct]]&lt;=5,"1-5%",
IF(Sales_Trans_2[[#This Row],[Discount_Pct]]&lt;=10,"6-10%",
IF(Sales_Trans_2[[#This Row],[Discount_Pct]]&lt;=15,"11-15%","&gt;15%"))))</f>
        <v>6-10%</v>
      </c>
    </row>
    <row r="1207" spans="1:32" x14ac:dyDescent="0.25">
      <c r="A1207" t="s">
        <v>1899</v>
      </c>
      <c r="B1207" s="10">
        <v>45696</v>
      </c>
      <c r="C1207" t="s">
        <v>469</v>
      </c>
      <c r="D1207" t="s">
        <v>1096</v>
      </c>
      <c r="E1207" t="s">
        <v>120</v>
      </c>
      <c r="F1207" t="s">
        <v>1365</v>
      </c>
      <c r="G1207">
        <v>5</v>
      </c>
      <c r="H1207">
        <v>420.08</v>
      </c>
      <c r="I1207">
        <v>10</v>
      </c>
      <c r="J1207">
        <v>210.04</v>
      </c>
      <c r="K1207">
        <v>2173.91</v>
      </c>
      <c r="L1207">
        <v>1742.05</v>
      </c>
      <c r="M1207">
        <v>431.86</v>
      </c>
      <c r="N1207" t="s">
        <v>4971</v>
      </c>
      <c r="O1207" t="s">
        <v>24</v>
      </c>
      <c r="P1207" t="s">
        <v>33</v>
      </c>
      <c r="Q1207">
        <v>0.83819444444444446</v>
      </c>
      <c r="R1207" t="s">
        <v>27</v>
      </c>
      <c r="S1207" t="s">
        <v>4869</v>
      </c>
      <c r="T1207" t="s">
        <v>4864</v>
      </c>
      <c r="U1207">
        <v>405.1</v>
      </c>
      <c r="V1207" t="s">
        <v>5409</v>
      </c>
      <c r="W1207" t="s">
        <v>4958</v>
      </c>
      <c r="X1207" t="s">
        <v>4985</v>
      </c>
      <c r="Y1207" t="s">
        <v>4970</v>
      </c>
      <c r="Z1207" t="s">
        <v>5207</v>
      </c>
      <c r="AA1207" t="s">
        <v>4962</v>
      </c>
      <c r="AB1207">
        <f>YEAR(Sales_Trans_2[[#This Row],[Transaction_Date]])</f>
        <v>2025</v>
      </c>
      <c r="AC1207" t="str">
        <f>TEXT(Sales_Trans_2[[#This Row],[Transaction_Date]],"mmm")</f>
        <v>Feb</v>
      </c>
      <c r="AD1207">
        <f>MONTH(Sales_Trans_2[[#This Row],[Transaction_Date]])</f>
        <v>2</v>
      </c>
      <c r="AE1207" s="19">
        <f>IFERROR(Sales_Trans_2[[#This Row],[Profit]]/Sales_Trans_2[[#This Row],[Sales_Amount]],0)</f>
        <v>0.19865587811822938</v>
      </c>
      <c r="AF1207" s="20" t="str">
        <f>IF(Sales_Trans_2[[#This Row],[Discount_Pct]]=0,"0%",
IF(Sales_Trans_2[[#This Row],[Discount_Pct]]&lt;=5,"1-5%",
IF(Sales_Trans_2[[#This Row],[Discount_Pct]]&lt;=10,"6-10%",
IF(Sales_Trans_2[[#This Row],[Discount_Pct]]&lt;=15,"11-15%","&gt;15%"))))</f>
        <v>6-10%</v>
      </c>
    </row>
    <row r="1208" spans="1:32" x14ac:dyDescent="0.25">
      <c r="A1208" t="s">
        <v>2566</v>
      </c>
      <c r="B1208" s="10">
        <v>45860</v>
      </c>
      <c r="C1208" t="s">
        <v>1535</v>
      </c>
      <c r="D1208" t="s">
        <v>197</v>
      </c>
      <c r="E1208" t="s">
        <v>142</v>
      </c>
      <c r="F1208" t="s">
        <v>143</v>
      </c>
      <c r="G1208">
        <v>1</v>
      </c>
      <c r="H1208">
        <v>121.9</v>
      </c>
      <c r="I1208">
        <v>15</v>
      </c>
      <c r="J1208">
        <v>18.29</v>
      </c>
      <c r="K1208">
        <v>103.61</v>
      </c>
      <c r="L1208">
        <v>108.92</v>
      </c>
      <c r="M1208">
        <v>-5.31</v>
      </c>
      <c r="N1208" t="s">
        <v>47</v>
      </c>
      <c r="O1208" t="s">
        <v>24</v>
      </c>
      <c r="P1208" t="s">
        <v>33</v>
      </c>
      <c r="Q1208">
        <v>0.60833333333333328</v>
      </c>
      <c r="R1208" t="s">
        <v>49</v>
      </c>
      <c r="S1208" t="s">
        <v>4902</v>
      </c>
      <c r="T1208" t="s">
        <v>4887</v>
      </c>
      <c r="U1208">
        <v>121.9</v>
      </c>
      <c r="V1208" t="s">
        <v>5332</v>
      </c>
      <c r="W1208" t="s">
        <v>4968</v>
      </c>
      <c r="X1208" t="s">
        <v>5308</v>
      </c>
      <c r="Y1208" t="s">
        <v>4966</v>
      </c>
      <c r="Z1208" t="s">
        <v>5057</v>
      </c>
      <c r="AA1208" t="s">
        <v>4962</v>
      </c>
      <c r="AB1208">
        <f>YEAR(Sales_Trans_2[[#This Row],[Transaction_Date]])</f>
        <v>2025</v>
      </c>
      <c r="AC1208" t="str">
        <f>TEXT(Sales_Trans_2[[#This Row],[Transaction_Date]],"mmm")</f>
        <v>Jul</v>
      </c>
      <c r="AD1208">
        <f>MONTH(Sales_Trans_2[[#This Row],[Transaction_Date]])</f>
        <v>7</v>
      </c>
      <c r="AE1208" s="19">
        <f>IFERROR(Sales_Trans_2[[#This Row],[Profit]]/Sales_Trans_2[[#This Row],[Sales_Amount]],0)</f>
        <v>-5.1249879355274586E-2</v>
      </c>
      <c r="AF1208" s="20" t="str">
        <f>IF(Sales_Trans_2[[#This Row],[Discount_Pct]]=0,"0%",
IF(Sales_Trans_2[[#This Row],[Discount_Pct]]&lt;=5,"1-5%",
IF(Sales_Trans_2[[#This Row],[Discount_Pct]]&lt;=10,"6-10%",
IF(Sales_Trans_2[[#This Row],[Discount_Pct]]&lt;=15,"11-15%","&gt;15%"))))</f>
        <v>11-15%</v>
      </c>
    </row>
    <row r="1209" spans="1:32" x14ac:dyDescent="0.25">
      <c r="A1209" t="s">
        <v>3915</v>
      </c>
      <c r="B1209" s="10">
        <v>45754</v>
      </c>
      <c r="C1209" t="s">
        <v>3916</v>
      </c>
      <c r="D1209" t="s">
        <v>426</v>
      </c>
      <c r="E1209" t="s">
        <v>1157</v>
      </c>
      <c r="F1209" t="s">
        <v>1158</v>
      </c>
      <c r="G1209">
        <v>2</v>
      </c>
      <c r="H1209">
        <v>290.45</v>
      </c>
      <c r="I1209">
        <v>20</v>
      </c>
      <c r="J1209">
        <v>116.18</v>
      </c>
      <c r="K1209">
        <v>464.72</v>
      </c>
      <c r="L1209">
        <v>475.78</v>
      </c>
      <c r="M1209">
        <v>-11.06</v>
      </c>
      <c r="N1209" t="s">
        <v>68</v>
      </c>
      <c r="O1209" t="s">
        <v>24</v>
      </c>
      <c r="P1209" t="s">
        <v>33</v>
      </c>
      <c r="Q1209">
        <v>0.47916666666666669</v>
      </c>
      <c r="R1209" t="s">
        <v>49</v>
      </c>
      <c r="S1209" t="s">
        <v>4856</v>
      </c>
      <c r="T1209" t="s">
        <v>4847</v>
      </c>
      <c r="U1209">
        <v>290.45</v>
      </c>
      <c r="V1209" t="s">
        <v>6024</v>
      </c>
      <c r="W1209" t="s">
        <v>4964</v>
      </c>
      <c r="X1209" t="s">
        <v>5179</v>
      </c>
      <c r="Y1209" t="s">
        <v>5007</v>
      </c>
      <c r="Z1209" t="s">
        <v>5180</v>
      </c>
      <c r="AA1209" t="s">
        <v>4962</v>
      </c>
      <c r="AB1209">
        <f>YEAR(Sales_Trans_2[[#This Row],[Transaction_Date]])</f>
        <v>2025</v>
      </c>
      <c r="AC1209" t="str">
        <f>TEXT(Sales_Trans_2[[#This Row],[Transaction_Date]],"mmm")</f>
        <v>Apr</v>
      </c>
      <c r="AD1209">
        <f>MONTH(Sales_Trans_2[[#This Row],[Transaction_Date]])</f>
        <v>4</v>
      </c>
      <c r="AE1209" s="19">
        <f>IFERROR(Sales_Trans_2[[#This Row],[Profit]]/Sales_Trans_2[[#This Row],[Sales_Amount]],0)</f>
        <v>-2.3799276983990359E-2</v>
      </c>
      <c r="AF1209" s="20" t="str">
        <f>IF(Sales_Trans_2[[#This Row],[Discount_Pct]]=0,"0%",
IF(Sales_Trans_2[[#This Row],[Discount_Pct]]&lt;=5,"1-5%",
IF(Sales_Trans_2[[#This Row],[Discount_Pct]]&lt;=10,"6-10%",
IF(Sales_Trans_2[[#This Row],[Discount_Pct]]&lt;=15,"11-15%","&gt;15%"))))</f>
        <v>&gt;15%</v>
      </c>
    </row>
    <row r="1210" spans="1:32" x14ac:dyDescent="0.25">
      <c r="A1210" t="s">
        <v>4479</v>
      </c>
      <c r="B1210" s="10">
        <v>45695</v>
      </c>
      <c r="C1210" t="s">
        <v>191</v>
      </c>
      <c r="D1210" t="s">
        <v>777</v>
      </c>
      <c r="E1210" t="s">
        <v>192</v>
      </c>
      <c r="F1210" t="s">
        <v>2922</v>
      </c>
      <c r="G1210">
        <v>3</v>
      </c>
      <c r="H1210">
        <v>86.11</v>
      </c>
      <c r="I1210">
        <v>20</v>
      </c>
      <c r="J1210">
        <v>51.67</v>
      </c>
      <c r="K1210">
        <v>206.66</v>
      </c>
      <c r="L1210">
        <v>204.51</v>
      </c>
      <c r="M1210">
        <v>2.15</v>
      </c>
      <c r="N1210" t="s">
        <v>40</v>
      </c>
      <c r="O1210" t="s">
        <v>24</v>
      </c>
      <c r="P1210" t="s">
        <v>33</v>
      </c>
      <c r="Q1210">
        <v>0.67361111111111116</v>
      </c>
      <c r="R1210" t="s">
        <v>49</v>
      </c>
      <c r="S1210" t="s">
        <v>4818</v>
      </c>
      <c r="T1210" t="s">
        <v>4805</v>
      </c>
      <c r="U1210">
        <v>86.11</v>
      </c>
      <c r="V1210" t="s">
        <v>5304</v>
      </c>
      <c r="W1210" t="s">
        <v>4968</v>
      </c>
      <c r="X1210" t="s">
        <v>5789</v>
      </c>
      <c r="Y1210" t="s">
        <v>4970</v>
      </c>
      <c r="Z1210" t="s">
        <v>5284</v>
      </c>
      <c r="AA1210" t="s">
        <v>4962</v>
      </c>
      <c r="AB1210">
        <f>YEAR(Sales_Trans_2[[#This Row],[Transaction_Date]])</f>
        <v>2025</v>
      </c>
      <c r="AC1210" t="str">
        <f>TEXT(Sales_Trans_2[[#This Row],[Transaction_Date]],"mmm")</f>
        <v>Feb</v>
      </c>
      <c r="AD1210">
        <f>MONTH(Sales_Trans_2[[#This Row],[Transaction_Date]])</f>
        <v>2</v>
      </c>
      <c r="AE1210" s="19">
        <f>IFERROR(Sales_Trans_2[[#This Row],[Profit]]/Sales_Trans_2[[#This Row],[Sales_Amount]],0)</f>
        <v>1.0403561405206619E-2</v>
      </c>
      <c r="AF1210" s="20" t="str">
        <f>IF(Sales_Trans_2[[#This Row],[Discount_Pct]]=0,"0%",
IF(Sales_Trans_2[[#This Row],[Discount_Pct]]&lt;=5,"1-5%",
IF(Sales_Trans_2[[#This Row],[Discount_Pct]]&lt;=10,"6-10%",
IF(Sales_Trans_2[[#This Row],[Discount_Pct]]&lt;=15,"11-15%","&gt;15%"))))</f>
        <v>&gt;15%</v>
      </c>
    </row>
    <row r="1211" spans="1:32" x14ac:dyDescent="0.25">
      <c r="A1211" t="s">
        <v>793</v>
      </c>
      <c r="B1211" s="10">
        <v>45833</v>
      </c>
      <c r="C1211" t="s">
        <v>175</v>
      </c>
      <c r="D1211" t="s">
        <v>794</v>
      </c>
      <c r="E1211" t="s">
        <v>795</v>
      </c>
      <c r="F1211" t="s">
        <v>796</v>
      </c>
      <c r="G1211">
        <v>5</v>
      </c>
      <c r="H1211">
        <v>171.25</v>
      </c>
      <c r="I1211">
        <v>5</v>
      </c>
      <c r="J1211">
        <v>42.81</v>
      </c>
      <c r="K1211">
        <v>813.44</v>
      </c>
      <c r="L1211">
        <v>621.65</v>
      </c>
      <c r="M1211">
        <v>191.79</v>
      </c>
      <c r="N1211" t="s">
        <v>40</v>
      </c>
      <c r="O1211" t="s">
        <v>24</v>
      </c>
      <c r="P1211" t="s">
        <v>33</v>
      </c>
      <c r="Q1211">
        <v>0.52500000000000002</v>
      </c>
      <c r="R1211" t="s">
        <v>49</v>
      </c>
      <c r="S1211" t="s">
        <v>4946</v>
      </c>
      <c r="T1211" t="s">
        <v>4930</v>
      </c>
      <c r="U1211">
        <v>171.25</v>
      </c>
      <c r="V1211" t="s">
        <v>5132</v>
      </c>
      <c r="W1211" t="s">
        <v>4968</v>
      </c>
      <c r="X1211" t="s">
        <v>5574</v>
      </c>
      <c r="Y1211" t="s">
        <v>5007</v>
      </c>
      <c r="Z1211" t="s">
        <v>5454</v>
      </c>
      <c r="AA1211" t="s">
        <v>4962</v>
      </c>
      <c r="AB1211">
        <f>YEAR(Sales_Trans_2[[#This Row],[Transaction_Date]])</f>
        <v>2025</v>
      </c>
      <c r="AC1211" t="str">
        <f>TEXT(Sales_Trans_2[[#This Row],[Transaction_Date]],"mmm")</f>
        <v>Jun</v>
      </c>
      <c r="AD1211">
        <f>MONTH(Sales_Trans_2[[#This Row],[Transaction_Date]])</f>
        <v>6</v>
      </c>
      <c r="AE1211" s="19">
        <f>IFERROR(Sales_Trans_2[[#This Row],[Profit]]/Sales_Trans_2[[#This Row],[Sales_Amount]],0)</f>
        <v>0.23577645554681351</v>
      </c>
      <c r="AF1211" s="20" t="str">
        <f>IF(Sales_Trans_2[[#This Row],[Discount_Pct]]=0,"0%",
IF(Sales_Trans_2[[#This Row],[Discount_Pct]]&lt;=5,"1-5%",
IF(Sales_Trans_2[[#This Row],[Discount_Pct]]&lt;=10,"6-10%",
IF(Sales_Trans_2[[#This Row],[Discount_Pct]]&lt;=15,"11-15%","&gt;15%"))))</f>
        <v>1-5%</v>
      </c>
    </row>
    <row r="1212" spans="1:32" x14ac:dyDescent="0.25">
      <c r="A1212" t="s">
        <v>3236</v>
      </c>
      <c r="B1212" s="10">
        <v>45828</v>
      </c>
      <c r="C1212" t="s">
        <v>2106</v>
      </c>
      <c r="D1212" t="s">
        <v>371</v>
      </c>
      <c r="E1212" t="s">
        <v>198</v>
      </c>
      <c r="F1212" t="s">
        <v>199</v>
      </c>
      <c r="G1212">
        <v>5</v>
      </c>
      <c r="H1212">
        <v>380.12</v>
      </c>
      <c r="I1212">
        <v>15</v>
      </c>
      <c r="J1212">
        <v>285.08999999999997</v>
      </c>
      <c r="K1212">
        <v>1615.51</v>
      </c>
      <c r="L1212">
        <v>1549.9</v>
      </c>
      <c r="M1212">
        <v>65.61</v>
      </c>
      <c r="N1212" t="s">
        <v>4971</v>
      </c>
      <c r="O1212" t="s">
        <v>24</v>
      </c>
      <c r="P1212" t="s">
        <v>33</v>
      </c>
      <c r="Q1212">
        <v>0.5625</v>
      </c>
      <c r="R1212" t="s">
        <v>49</v>
      </c>
      <c r="S1212" t="s">
        <v>4714</v>
      </c>
      <c r="T1212" t="s">
        <v>4703</v>
      </c>
      <c r="U1212">
        <v>380.12</v>
      </c>
      <c r="V1212" t="s">
        <v>5592</v>
      </c>
      <c r="W1212" t="s">
        <v>4968</v>
      </c>
      <c r="X1212" t="s">
        <v>5418</v>
      </c>
      <c r="Y1212" t="s">
        <v>4966</v>
      </c>
      <c r="Z1212" t="s">
        <v>5097</v>
      </c>
      <c r="AA1212" t="s">
        <v>4962</v>
      </c>
      <c r="AB1212">
        <f>YEAR(Sales_Trans_2[[#This Row],[Transaction_Date]])</f>
        <v>2025</v>
      </c>
      <c r="AC1212" t="str">
        <f>TEXT(Sales_Trans_2[[#This Row],[Transaction_Date]],"mmm")</f>
        <v>Jun</v>
      </c>
      <c r="AD1212">
        <f>MONTH(Sales_Trans_2[[#This Row],[Transaction_Date]])</f>
        <v>6</v>
      </c>
      <c r="AE1212" s="19">
        <f>IFERROR(Sales_Trans_2[[#This Row],[Profit]]/Sales_Trans_2[[#This Row],[Sales_Amount]],0)</f>
        <v>4.0612561977332234E-2</v>
      </c>
      <c r="AF1212" s="20" t="str">
        <f>IF(Sales_Trans_2[[#This Row],[Discount_Pct]]=0,"0%",
IF(Sales_Trans_2[[#This Row],[Discount_Pct]]&lt;=5,"1-5%",
IF(Sales_Trans_2[[#This Row],[Discount_Pct]]&lt;=10,"6-10%",
IF(Sales_Trans_2[[#This Row],[Discount_Pct]]&lt;=15,"11-15%","&gt;15%"))))</f>
        <v>11-15%</v>
      </c>
    </row>
    <row r="1213" spans="1:32" x14ac:dyDescent="0.25">
      <c r="A1213" t="s">
        <v>3337</v>
      </c>
      <c r="B1213" s="10">
        <v>45827</v>
      </c>
      <c r="C1213" t="s">
        <v>283</v>
      </c>
      <c r="D1213" t="s">
        <v>176</v>
      </c>
      <c r="E1213" t="s">
        <v>38</v>
      </c>
      <c r="F1213" t="s">
        <v>1191</v>
      </c>
      <c r="G1213">
        <v>8</v>
      </c>
      <c r="H1213">
        <v>396.47</v>
      </c>
      <c r="I1213">
        <v>15</v>
      </c>
      <c r="J1213">
        <v>475.76</v>
      </c>
      <c r="K1213">
        <v>2696</v>
      </c>
      <c r="L1213">
        <v>2427.2800000000002</v>
      </c>
      <c r="M1213">
        <v>268.72000000000003</v>
      </c>
      <c r="N1213" t="s">
        <v>40</v>
      </c>
      <c r="O1213" t="s">
        <v>24</v>
      </c>
      <c r="P1213" t="s">
        <v>33</v>
      </c>
      <c r="Q1213">
        <v>0.45277777777777778</v>
      </c>
      <c r="R1213" t="s">
        <v>49</v>
      </c>
      <c r="S1213" t="s">
        <v>4860</v>
      </c>
      <c r="T1213" t="s">
        <v>4847</v>
      </c>
      <c r="U1213">
        <v>355.64</v>
      </c>
      <c r="V1213" t="s">
        <v>5891</v>
      </c>
      <c r="W1213" t="s">
        <v>4958</v>
      </c>
      <c r="X1213" t="s">
        <v>5649</v>
      </c>
      <c r="Y1213" t="s">
        <v>5007</v>
      </c>
      <c r="Z1213" t="s">
        <v>4989</v>
      </c>
      <c r="AA1213" t="s">
        <v>4962</v>
      </c>
      <c r="AB1213">
        <f>YEAR(Sales_Trans_2[[#This Row],[Transaction_Date]])</f>
        <v>2025</v>
      </c>
      <c r="AC1213" t="str">
        <f>TEXT(Sales_Trans_2[[#This Row],[Transaction_Date]],"mmm")</f>
        <v>Jun</v>
      </c>
      <c r="AD1213">
        <f>MONTH(Sales_Trans_2[[#This Row],[Transaction_Date]])</f>
        <v>6</v>
      </c>
      <c r="AE1213" s="19">
        <f>IFERROR(Sales_Trans_2[[#This Row],[Profit]]/Sales_Trans_2[[#This Row],[Sales_Amount]],0)</f>
        <v>9.9673590504451043E-2</v>
      </c>
      <c r="AF1213" s="20" t="str">
        <f>IF(Sales_Trans_2[[#This Row],[Discount_Pct]]=0,"0%",
IF(Sales_Trans_2[[#This Row],[Discount_Pct]]&lt;=5,"1-5%",
IF(Sales_Trans_2[[#This Row],[Discount_Pct]]&lt;=10,"6-10%",
IF(Sales_Trans_2[[#This Row],[Discount_Pct]]&lt;=15,"11-15%","&gt;15%"))))</f>
        <v>11-15%</v>
      </c>
    </row>
    <row r="1214" spans="1:32" x14ac:dyDescent="0.25">
      <c r="A1214" t="s">
        <v>4126</v>
      </c>
      <c r="B1214" s="10">
        <v>45997</v>
      </c>
      <c r="C1214" t="s">
        <v>394</v>
      </c>
      <c r="D1214" t="s">
        <v>802</v>
      </c>
      <c r="E1214" t="s">
        <v>159</v>
      </c>
      <c r="F1214" t="s">
        <v>1889</v>
      </c>
      <c r="G1214">
        <v>3</v>
      </c>
      <c r="H1214">
        <v>298.68</v>
      </c>
      <c r="I1214">
        <v>10</v>
      </c>
      <c r="J1214">
        <v>89.6</v>
      </c>
      <c r="K1214">
        <v>806.44</v>
      </c>
      <c r="L1214">
        <v>752.07</v>
      </c>
      <c r="M1214">
        <v>54.37</v>
      </c>
      <c r="N1214" t="s">
        <v>133</v>
      </c>
      <c r="O1214" t="s">
        <v>24</v>
      </c>
      <c r="P1214" t="s">
        <v>33</v>
      </c>
      <c r="Q1214">
        <v>0.45069444444444445</v>
      </c>
      <c r="R1214" t="s">
        <v>49</v>
      </c>
      <c r="S1214" t="s">
        <v>4850</v>
      </c>
      <c r="T1214" t="s">
        <v>4847</v>
      </c>
      <c r="U1214">
        <v>298.68</v>
      </c>
      <c r="V1214" t="s">
        <v>5686</v>
      </c>
      <c r="W1214" t="s">
        <v>4968</v>
      </c>
      <c r="X1214" t="s">
        <v>5945</v>
      </c>
      <c r="Y1214" t="s">
        <v>4960</v>
      </c>
      <c r="Z1214" t="s">
        <v>5034</v>
      </c>
      <c r="AA1214" t="s">
        <v>4962</v>
      </c>
      <c r="AB1214">
        <f>YEAR(Sales_Trans_2[[#This Row],[Transaction_Date]])</f>
        <v>2025</v>
      </c>
      <c r="AC1214" t="str">
        <f>TEXT(Sales_Trans_2[[#This Row],[Transaction_Date]],"mmm")</f>
        <v>Dec</v>
      </c>
      <c r="AD1214">
        <f>MONTH(Sales_Trans_2[[#This Row],[Transaction_Date]])</f>
        <v>12</v>
      </c>
      <c r="AE1214" s="19">
        <f>IFERROR(Sales_Trans_2[[#This Row],[Profit]]/Sales_Trans_2[[#This Row],[Sales_Amount]],0)</f>
        <v>6.7419770844700161E-2</v>
      </c>
      <c r="AF1214" s="20" t="str">
        <f>IF(Sales_Trans_2[[#This Row],[Discount_Pct]]=0,"0%",
IF(Sales_Trans_2[[#This Row],[Discount_Pct]]&lt;=5,"1-5%",
IF(Sales_Trans_2[[#This Row],[Discount_Pct]]&lt;=10,"6-10%",
IF(Sales_Trans_2[[#This Row],[Discount_Pct]]&lt;=15,"11-15%","&gt;15%"))))</f>
        <v>6-10%</v>
      </c>
    </row>
    <row r="1215" spans="1:32" x14ac:dyDescent="0.25">
      <c r="A1215" t="s">
        <v>3350</v>
      </c>
      <c r="B1215" s="10">
        <v>45875</v>
      </c>
      <c r="C1215" t="s">
        <v>829</v>
      </c>
      <c r="D1215" t="s">
        <v>1225</v>
      </c>
      <c r="E1215" t="s">
        <v>355</v>
      </c>
      <c r="F1215" t="s">
        <v>356</v>
      </c>
      <c r="G1215">
        <v>2</v>
      </c>
      <c r="H1215">
        <v>182.3</v>
      </c>
      <c r="I1215">
        <v>15</v>
      </c>
      <c r="J1215">
        <v>54.69</v>
      </c>
      <c r="K1215">
        <v>356.4</v>
      </c>
      <c r="L1215">
        <v>215.2</v>
      </c>
      <c r="M1215">
        <v>141.19999999999999</v>
      </c>
      <c r="N1215" t="s">
        <v>23</v>
      </c>
      <c r="O1215" t="s">
        <v>24</v>
      </c>
      <c r="P1215" t="s">
        <v>33</v>
      </c>
      <c r="Q1215">
        <v>0.80694444444444446</v>
      </c>
      <c r="R1215" t="s">
        <v>27</v>
      </c>
      <c r="S1215" t="s">
        <v>4664</v>
      </c>
      <c r="T1215" t="s">
        <v>4636</v>
      </c>
      <c r="U1215">
        <v>182.3</v>
      </c>
      <c r="V1215" t="s">
        <v>5895</v>
      </c>
      <c r="W1215" t="s">
        <v>4964</v>
      </c>
      <c r="X1215" t="s">
        <v>5205</v>
      </c>
      <c r="Y1215" t="s">
        <v>4960</v>
      </c>
      <c r="Z1215" t="s">
        <v>5204</v>
      </c>
      <c r="AA1215" t="s">
        <v>4962</v>
      </c>
      <c r="AB1215">
        <f>YEAR(Sales_Trans_2[[#This Row],[Transaction_Date]])</f>
        <v>2025</v>
      </c>
      <c r="AC1215" t="str">
        <f>TEXT(Sales_Trans_2[[#This Row],[Transaction_Date]],"mmm")</f>
        <v>Aug</v>
      </c>
      <c r="AD1215">
        <f>MONTH(Sales_Trans_2[[#This Row],[Transaction_Date]])</f>
        <v>8</v>
      </c>
      <c r="AE1215" s="19">
        <f>IFERROR(Sales_Trans_2[[#This Row],[Profit]]/Sales_Trans_2[[#This Row],[Sales_Amount]],0)</f>
        <v>0.39618406285072949</v>
      </c>
      <c r="AF1215" s="20" t="str">
        <f>IF(Sales_Trans_2[[#This Row],[Discount_Pct]]=0,"0%",
IF(Sales_Trans_2[[#This Row],[Discount_Pct]]&lt;=5,"1-5%",
IF(Sales_Trans_2[[#This Row],[Discount_Pct]]&lt;=10,"6-10%",
IF(Sales_Trans_2[[#This Row],[Discount_Pct]]&lt;=15,"11-15%","&gt;15%"))))</f>
        <v>11-15%</v>
      </c>
    </row>
    <row r="1216" spans="1:32" x14ac:dyDescent="0.25">
      <c r="A1216" t="s">
        <v>4290</v>
      </c>
      <c r="B1216" s="10">
        <v>45875</v>
      </c>
      <c r="C1216" t="s">
        <v>444</v>
      </c>
      <c r="D1216" t="s">
        <v>686</v>
      </c>
      <c r="E1216" t="s">
        <v>1372</v>
      </c>
      <c r="F1216" t="s">
        <v>2629</v>
      </c>
      <c r="G1216">
        <v>7</v>
      </c>
      <c r="H1216">
        <v>518.5</v>
      </c>
      <c r="I1216">
        <v>10</v>
      </c>
      <c r="J1216">
        <v>362.95</v>
      </c>
      <c r="K1216">
        <v>3756.53</v>
      </c>
      <c r="L1216">
        <v>2710.12</v>
      </c>
      <c r="M1216">
        <v>1046.4100000000001</v>
      </c>
      <c r="N1216" t="s">
        <v>40</v>
      </c>
      <c r="O1216" t="s">
        <v>24</v>
      </c>
      <c r="P1216" t="s">
        <v>33</v>
      </c>
      <c r="Q1216">
        <v>0.45</v>
      </c>
      <c r="R1216" t="s">
        <v>27</v>
      </c>
      <c r="S1216" t="s">
        <v>4857</v>
      </c>
      <c r="T1216" t="s">
        <v>4847</v>
      </c>
      <c r="U1216">
        <v>451.89</v>
      </c>
      <c r="V1216" t="s">
        <v>5047</v>
      </c>
      <c r="W1216" t="s">
        <v>4958</v>
      </c>
      <c r="X1216" t="s">
        <v>5355</v>
      </c>
      <c r="Y1216" t="s">
        <v>4960</v>
      </c>
      <c r="Z1216" t="s">
        <v>5356</v>
      </c>
      <c r="AA1216" t="s">
        <v>4962</v>
      </c>
      <c r="AB1216">
        <f>YEAR(Sales_Trans_2[[#This Row],[Transaction_Date]])</f>
        <v>2025</v>
      </c>
      <c r="AC1216" t="str">
        <f>TEXT(Sales_Trans_2[[#This Row],[Transaction_Date]],"mmm")</f>
        <v>Aug</v>
      </c>
      <c r="AD1216">
        <f>MONTH(Sales_Trans_2[[#This Row],[Transaction_Date]])</f>
        <v>8</v>
      </c>
      <c r="AE1216" s="19">
        <f>IFERROR(Sales_Trans_2[[#This Row],[Profit]]/Sales_Trans_2[[#This Row],[Sales_Amount]],0)</f>
        <v>0.27855760502378524</v>
      </c>
      <c r="AF1216" s="20" t="str">
        <f>IF(Sales_Trans_2[[#This Row],[Discount_Pct]]=0,"0%",
IF(Sales_Trans_2[[#This Row],[Discount_Pct]]&lt;=5,"1-5%",
IF(Sales_Trans_2[[#This Row],[Discount_Pct]]&lt;=10,"6-10%",
IF(Sales_Trans_2[[#This Row],[Discount_Pct]]&lt;=15,"11-15%","&gt;15%"))))</f>
        <v>6-10%</v>
      </c>
    </row>
    <row r="1217" spans="1:32" x14ac:dyDescent="0.25">
      <c r="A1217" t="s">
        <v>2432</v>
      </c>
      <c r="B1217" s="10">
        <v>45844</v>
      </c>
      <c r="C1217" t="s">
        <v>1300</v>
      </c>
      <c r="D1217" t="s">
        <v>539</v>
      </c>
      <c r="E1217" t="s">
        <v>1799</v>
      </c>
      <c r="F1217" t="s">
        <v>1800</v>
      </c>
      <c r="G1217">
        <v>4</v>
      </c>
      <c r="H1217">
        <v>251.73</v>
      </c>
      <c r="I1217">
        <v>10</v>
      </c>
      <c r="J1217">
        <v>100.69</v>
      </c>
      <c r="K1217">
        <v>1042.1600000000001</v>
      </c>
      <c r="L1217">
        <v>842.08</v>
      </c>
      <c r="M1217">
        <v>200.08</v>
      </c>
      <c r="N1217" t="s">
        <v>23</v>
      </c>
      <c r="O1217" t="s">
        <v>24</v>
      </c>
      <c r="P1217" t="s">
        <v>33</v>
      </c>
      <c r="Q1217">
        <v>0.64444444444444449</v>
      </c>
      <c r="R1217" t="s">
        <v>27</v>
      </c>
      <c r="S1217" t="s">
        <v>4878</v>
      </c>
      <c r="T1217" t="s">
        <v>4864</v>
      </c>
      <c r="U1217">
        <v>251.73</v>
      </c>
      <c r="V1217" t="s">
        <v>5672</v>
      </c>
      <c r="W1217" t="s">
        <v>4968</v>
      </c>
      <c r="X1217" t="s">
        <v>5192</v>
      </c>
      <c r="Y1217" t="s">
        <v>4966</v>
      </c>
      <c r="Z1217" t="s">
        <v>5193</v>
      </c>
      <c r="AA1217" t="s">
        <v>4962</v>
      </c>
      <c r="AB1217">
        <f>YEAR(Sales_Trans_2[[#This Row],[Transaction_Date]])</f>
        <v>2025</v>
      </c>
      <c r="AC1217" t="str">
        <f>TEXT(Sales_Trans_2[[#This Row],[Transaction_Date]],"mmm")</f>
        <v>Jul</v>
      </c>
      <c r="AD1217">
        <f>MONTH(Sales_Trans_2[[#This Row],[Transaction_Date]])</f>
        <v>7</v>
      </c>
      <c r="AE1217" s="19">
        <f>IFERROR(Sales_Trans_2[[#This Row],[Profit]]/Sales_Trans_2[[#This Row],[Sales_Amount]],0)</f>
        <v>0.19198587548936824</v>
      </c>
      <c r="AF1217" s="20" t="str">
        <f>IF(Sales_Trans_2[[#This Row],[Discount_Pct]]=0,"0%",
IF(Sales_Trans_2[[#This Row],[Discount_Pct]]&lt;=5,"1-5%",
IF(Sales_Trans_2[[#This Row],[Discount_Pct]]&lt;=10,"6-10%",
IF(Sales_Trans_2[[#This Row],[Discount_Pct]]&lt;=15,"11-15%","&gt;15%"))))</f>
        <v>6-10%</v>
      </c>
    </row>
    <row r="1218" spans="1:32" x14ac:dyDescent="0.25">
      <c r="A1218" t="s">
        <v>1737</v>
      </c>
      <c r="B1218" s="10">
        <v>45804</v>
      </c>
      <c r="C1218" t="s">
        <v>1338</v>
      </c>
      <c r="D1218" t="s">
        <v>555</v>
      </c>
      <c r="E1218" t="s">
        <v>38</v>
      </c>
      <c r="F1218" t="s">
        <v>1738</v>
      </c>
      <c r="G1218">
        <v>1</v>
      </c>
      <c r="H1218">
        <v>491.81</v>
      </c>
      <c r="I1218">
        <v>20</v>
      </c>
      <c r="J1218">
        <v>98.36</v>
      </c>
      <c r="K1218">
        <v>393.45</v>
      </c>
      <c r="L1218">
        <v>365.57</v>
      </c>
      <c r="M1218">
        <v>27.88</v>
      </c>
      <c r="N1218" t="s">
        <v>133</v>
      </c>
      <c r="O1218" t="s">
        <v>24</v>
      </c>
      <c r="P1218" t="s">
        <v>33</v>
      </c>
      <c r="Q1218">
        <v>0.64375000000000004</v>
      </c>
      <c r="R1218" t="s">
        <v>49</v>
      </c>
      <c r="S1218" t="s">
        <v>4797</v>
      </c>
      <c r="T1218" t="s">
        <v>4776</v>
      </c>
      <c r="U1218">
        <v>491.81</v>
      </c>
      <c r="V1218" t="s">
        <v>5016</v>
      </c>
      <c r="W1218" t="s">
        <v>4964</v>
      </c>
      <c r="X1218" t="s">
        <v>5825</v>
      </c>
      <c r="Y1218" t="s">
        <v>5018</v>
      </c>
      <c r="Z1218" t="s">
        <v>4989</v>
      </c>
      <c r="AA1218" t="s">
        <v>4962</v>
      </c>
      <c r="AB1218">
        <f>YEAR(Sales_Trans_2[[#This Row],[Transaction_Date]])</f>
        <v>2025</v>
      </c>
      <c r="AC1218" t="str">
        <f>TEXT(Sales_Trans_2[[#This Row],[Transaction_Date]],"mmm")</f>
        <v>May</v>
      </c>
      <c r="AD1218">
        <f>MONTH(Sales_Trans_2[[#This Row],[Transaction_Date]])</f>
        <v>5</v>
      </c>
      <c r="AE1218" s="19">
        <f>IFERROR(Sales_Trans_2[[#This Row],[Profit]]/Sales_Trans_2[[#This Row],[Sales_Amount]],0)</f>
        <v>7.0860338035328499E-2</v>
      </c>
      <c r="AF1218" s="20" t="str">
        <f>IF(Sales_Trans_2[[#This Row],[Discount_Pct]]=0,"0%",
IF(Sales_Trans_2[[#This Row],[Discount_Pct]]&lt;=5,"1-5%",
IF(Sales_Trans_2[[#This Row],[Discount_Pct]]&lt;=10,"6-10%",
IF(Sales_Trans_2[[#This Row],[Discount_Pct]]&lt;=15,"11-15%","&gt;15%"))))</f>
        <v>&gt;15%</v>
      </c>
    </row>
    <row r="1219" spans="1:32" x14ac:dyDescent="0.25">
      <c r="A1219" t="s">
        <v>1118</v>
      </c>
      <c r="B1219" s="10">
        <v>45794</v>
      </c>
      <c r="C1219" t="s">
        <v>1119</v>
      </c>
      <c r="D1219" t="s">
        <v>130</v>
      </c>
      <c r="E1219" t="s">
        <v>600</v>
      </c>
      <c r="F1219" t="s">
        <v>848</v>
      </c>
      <c r="G1219">
        <v>3</v>
      </c>
      <c r="H1219">
        <v>379.12</v>
      </c>
      <c r="I1219">
        <v>10</v>
      </c>
      <c r="J1219">
        <v>113.74</v>
      </c>
      <c r="K1219">
        <v>1177.1600000000001</v>
      </c>
      <c r="L1219">
        <v>879.15</v>
      </c>
      <c r="M1219">
        <v>298.01</v>
      </c>
      <c r="N1219" t="s">
        <v>47</v>
      </c>
      <c r="O1219" t="s">
        <v>24</v>
      </c>
      <c r="P1219" t="s">
        <v>33</v>
      </c>
      <c r="Q1219">
        <v>0.37986111111111109</v>
      </c>
      <c r="R1219" t="s">
        <v>27</v>
      </c>
      <c r="S1219" t="s">
        <v>4923</v>
      </c>
      <c r="T1219" t="s">
        <v>4908</v>
      </c>
      <c r="U1219">
        <v>379.12</v>
      </c>
      <c r="V1219" t="s">
        <v>6045</v>
      </c>
      <c r="W1219" t="s">
        <v>4964</v>
      </c>
      <c r="X1219" t="s">
        <v>5107</v>
      </c>
      <c r="Y1219" t="s">
        <v>4970</v>
      </c>
      <c r="Z1219" t="s">
        <v>5536</v>
      </c>
      <c r="AA1219" t="s">
        <v>4962</v>
      </c>
      <c r="AB1219">
        <f>YEAR(Sales_Trans_2[[#This Row],[Transaction_Date]])</f>
        <v>2025</v>
      </c>
      <c r="AC1219" t="str">
        <f>TEXT(Sales_Trans_2[[#This Row],[Transaction_Date]],"mmm")</f>
        <v>May</v>
      </c>
      <c r="AD1219">
        <f>MONTH(Sales_Trans_2[[#This Row],[Transaction_Date]])</f>
        <v>5</v>
      </c>
      <c r="AE1219" s="19">
        <f>IFERROR(Sales_Trans_2[[#This Row],[Profit]]/Sales_Trans_2[[#This Row],[Sales_Amount]],0)</f>
        <v>0.25316014815318222</v>
      </c>
      <c r="AF1219" s="20" t="str">
        <f>IF(Sales_Trans_2[[#This Row],[Discount_Pct]]=0,"0%",
IF(Sales_Trans_2[[#This Row],[Discount_Pct]]&lt;=5,"1-5%",
IF(Sales_Trans_2[[#This Row],[Discount_Pct]]&lt;=10,"6-10%",
IF(Sales_Trans_2[[#This Row],[Discount_Pct]]&lt;=15,"11-15%","&gt;15%"))))</f>
        <v>6-10%</v>
      </c>
    </row>
    <row r="1220" spans="1:32" x14ac:dyDescent="0.25">
      <c r="A1220" t="s">
        <v>1554</v>
      </c>
      <c r="B1220" s="10">
        <v>45793</v>
      </c>
      <c r="C1220" t="s">
        <v>1555</v>
      </c>
      <c r="D1220" t="s">
        <v>605</v>
      </c>
      <c r="E1220" t="s">
        <v>1109</v>
      </c>
      <c r="F1220" t="s">
        <v>239</v>
      </c>
      <c r="G1220">
        <v>4</v>
      </c>
      <c r="H1220">
        <v>75.680000000000007</v>
      </c>
      <c r="I1220">
        <v>5</v>
      </c>
      <c r="J1220">
        <v>15.14</v>
      </c>
      <c r="K1220">
        <v>287.58</v>
      </c>
      <c r="L1220">
        <v>248.56</v>
      </c>
      <c r="M1220">
        <v>39.020000000000003</v>
      </c>
      <c r="N1220" t="s">
        <v>68</v>
      </c>
      <c r="O1220" t="s">
        <v>24</v>
      </c>
      <c r="P1220" t="s">
        <v>33</v>
      </c>
      <c r="Q1220">
        <v>0.75972222222222219</v>
      </c>
      <c r="R1220" t="s">
        <v>49</v>
      </c>
      <c r="S1220" t="s">
        <v>4851</v>
      </c>
      <c r="T1220" t="s">
        <v>4847</v>
      </c>
      <c r="U1220">
        <v>75.680000000000007</v>
      </c>
      <c r="V1220" t="s">
        <v>5157</v>
      </c>
      <c r="W1220" t="s">
        <v>4964</v>
      </c>
      <c r="X1220" t="s">
        <v>5015</v>
      </c>
      <c r="Y1220" t="s">
        <v>4966</v>
      </c>
      <c r="Z1220" t="s">
        <v>5105</v>
      </c>
      <c r="AA1220" t="s">
        <v>4962</v>
      </c>
      <c r="AB1220">
        <f>YEAR(Sales_Trans_2[[#This Row],[Transaction_Date]])</f>
        <v>2025</v>
      </c>
      <c r="AC1220" t="str">
        <f>TEXT(Sales_Trans_2[[#This Row],[Transaction_Date]],"mmm")</f>
        <v>May</v>
      </c>
      <c r="AD1220">
        <f>MONTH(Sales_Trans_2[[#This Row],[Transaction_Date]])</f>
        <v>5</v>
      </c>
      <c r="AE1220" s="19">
        <f>IFERROR(Sales_Trans_2[[#This Row],[Profit]]/Sales_Trans_2[[#This Row],[Sales_Amount]],0)</f>
        <v>0.13568398358717576</v>
      </c>
      <c r="AF1220" s="20" t="str">
        <f>IF(Sales_Trans_2[[#This Row],[Discount_Pct]]=0,"0%",
IF(Sales_Trans_2[[#This Row],[Discount_Pct]]&lt;=5,"1-5%",
IF(Sales_Trans_2[[#This Row],[Discount_Pct]]&lt;=10,"6-10%",
IF(Sales_Trans_2[[#This Row],[Discount_Pct]]&lt;=15,"11-15%","&gt;15%"))))</f>
        <v>1-5%</v>
      </c>
    </row>
    <row r="1221" spans="1:32" x14ac:dyDescent="0.25">
      <c r="A1221" t="s">
        <v>1023</v>
      </c>
      <c r="B1221" s="10">
        <v>45792</v>
      </c>
      <c r="C1221" t="s">
        <v>340</v>
      </c>
      <c r="D1221" t="s">
        <v>399</v>
      </c>
      <c r="E1221" t="s">
        <v>232</v>
      </c>
      <c r="F1221" t="s">
        <v>276</v>
      </c>
      <c r="G1221">
        <v>4</v>
      </c>
      <c r="H1221">
        <v>99.93</v>
      </c>
      <c r="I1221">
        <v>10</v>
      </c>
      <c r="J1221">
        <v>39.97</v>
      </c>
      <c r="K1221">
        <v>359.75</v>
      </c>
      <c r="L1221">
        <v>344.2</v>
      </c>
      <c r="M1221">
        <v>15.55</v>
      </c>
      <c r="N1221" t="s">
        <v>4971</v>
      </c>
      <c r="O1221" t="s">
        <v>24</v>
      </c>
      <c r="P1221" t="s">
        <v>33</v>
      </c>
      <c r="Q1221">
        <v>0.39930555555555558</v>
      </c>
      <c r="R1221" t="s">
        <v>49</v>
      </c>
      <c r="S1221" t="s">
        <v>4693</v>
      </c>
      <c r="T1221" t="s">
        <v>4672</v>
      </c>
      <c r="U1221">
        <v>99.93</v>
      </c>
      <c r="V1221" t="s">
        <v>5014</v>
      </c>
      <c r="W1221" t="s">
        <v>4964</v>
      </c>
      <c r="X1221" t="s">
        <v>5237</v>
      </c>
      <c r="Y1221" t="s">
        <v>4970</v>
      </c>
      <c r="Z1221" t="s">
        <v>5079</v>
      </c>
      <c r="AA1221" t="s">
        <v>4962</v>
      </c>
      <c r="AB1221">
        <f>YEAR(Sales_Trans_2[[#This Row],[Transaction_Date]])</f>
        <v>2025</v>
      </c>
      <c r="AC1221" t="str">
        <f>TEXT(Sales_Trans_2[[#This Row],[Transaction_Date]],"mmm")</f>
        <v>May</v>
      </c>
      <c r="AD1221">
        <f>MONTH(Sales_Trans_2[[#This Row],[Transaction_Date]])</f>
        <v>5</v>
      </c>
      <c r="AE1221" s="19">
        <f>IFERROR(Sales_Trans_2[[#This Row],[Profit]]/Sales_Trans_2[[#This Row],[Sales_Amount]],0)</f>
        <v>4.3224461431549691E-2</v>
      </c>
      <c r="AF1221" s="20" t="str">
        <f>IF(Sales_Trans_2[[#This Row],[Discount_Pct]]=0,"0%",
IF(Sales_Trans_2[[#This Row],[Discount_Pct]]&lt;=5,"1-5%",
IF(Sales_Trans_2[[#This Row],[Discount_Pct]]&lt;=10,"6-10%",
IF(Sales_Trans_2[[#This Row],[Discount_Pct]]&lt;=15,"11-15%","&gt;15%"))))</f>
        <v>6-10%</v>
      </c>
    </row>
    <row r="1222" spans="1:32" x14ac:dyDescent="0.25">
      <c r="A1222" t="s">
        <v>2094</v>
      </c>
      <c r="B1222" s="10">
        <v>45966</v>
      </c>
      <c r="C1222" t="s">
        <v>1332</v>
      </c>
      <c r="D1222" t="s">
        <v>124</v>
      </c>
      <c r="E1222" t="s">
        <v>623</v>
      </c>
      <c r="F1222" t="s">
        <v>624</v>
      </c>
      <c r="G1222">
        <v>1</v>
      </c>
      <c r="H1222">
        <v>397.22</v>
      </c>
      <c r="I1222">
        <v>15</v>
      </c>
      <c r="J1222">
        <v>59.58</v>
      </c>
      <c r="K1222">
        <v>388.29</v>
      </c>
      <c r="L1222">
        <v>319.37</v>
      </c>
      <c r="M1222">
        <v>68.92</v>
      </c>
      <c r="N1222" t="s">
        <v>40</v>
      </c>
      <c r="O1222" t="s">
        <v>24</v>
      </c>
      <c r="P1222" t="s">
        <v>33</v>
      </c>
      <c r="Q1222">
        <v>0.80833333333333335</v>
      </c>
      <c r="R1222" t="s">
        <v>27</v>
      </c>
      <c r="S1222" t="s">
        <v>4697</v>
      </c>
      <c r="T1222" t="s">
        <v>4672</v>
      </c>
      <c r="U1222">
        <v>397.22</v>
      </c>
      <c r="V1222" t="s">
        <v>5519</v>
      </c>
      <c r="W1222" t="s">
        <v>4968</v>
      </c>
      <c r="X1222" t="s">
        <v>5324</v>
      </c>
      <c r="Y1222" t="s">
        <v>5007</v>
      </c>
      <c r="Z1222" t="s">
        <v>5196</v>
      </c>
      <c r="AA1222" t="s">
        <v>4962</v>
      </c>
      <c r="AB1222">
        <f>YEAR(Sales_Trans_2[[#This Row],[Transaction_Date]])</f>
        <v>2025</v>
      </c>
      <c r="AC1222" t="str">
        <f>TEXT(Sales_Trans_2[[#This Row],[Transaction_Date]],"mmm")</f>
        <v>Nov</v>
      </c>
      <c r="AD1222">
        <f>MONTH(Sales_Trans_2[[#This Row],[Transaction_Date]])</f>
        <v>11</v>
      </c>
      <c r="AE1222" s="19">
        <f>IFERROR(Sales_Trans_2[[#This Row],[Profit]]/Sales_Trans_2[[#This Row],[Sales_Amount]],0)</f>
        <v>0.17749620129284813</v>
      </c>
      <c r="AF1222" s="20" t="str">
        <f>IF(Sales_Trans_2[[#This Row],[Discount_Pct]]=0,"0%",
IF(Sales_Trans_2[[#This Row],[Discount_Pct]]&lt;=5,"1-5%",
IF(Sales_Trans_2[[#This Row],[Discount_Pct]]&lt;=10,"6-10%",
IF(Sales_Trans_2[[#This Row],[Discount_Pct]]&lt;=15,"11-15%","&gt;15%"))))</f>
        <v>11-15%</v>
      </c>
    </row>
    <row r="1223" spans="1:32" x14ac:dyDescent="0.25">
      <c r="A1223" t="s">
        <v>4109</v>
      </c>
      <c r="B1223" s="10">
        <v>45775</v>
      </c>
      <c r="C1223" t="s">
        <v>1457</v>
      </c>
      <c r="D1223" t="s">
        <v>158</v>
      </c>
      <c r="E1223" t="s">
        <v>198</v>
      </c>
      <c r="F1223" t="s">
        <v>199</v>
      </c>
      <c r="G1223">
        <v>3</v>
      </c>
      <c r="H1223">
        <v>318.2</v>
      </c>
      <c r="I1223">
        <v>5</v>
      </c>
      <c r="J1223">
        <v>47.73</v>
      </c>
      <c r="K1223">
        <v>906.87</v>
      </c>
      <c r="L1223">
        <v>779.79</v>
      </c>
      <c r="M1223">
        <v>127.08</v>
      </c>
      <c r="N1223" t="s">
        <v>47</v>
      </c>
      <c r="O1223" t="s">
        <v>24</v>
      </c>
      <c r="P1223" t="s">
        <v>33</v>
      </c>
      <c r="Q1223">
        <v>0.46458333333333335</v>
      </c>
      <c r="R1223" t="s">
        <v>49</v>
      </c>
      <c r="S1223" t="s">
        <v>4871</v>
      </c>
      <c r="T1223" t="s">
        <v>4864</v>
      </c>
      <c r="U1223">
        <v>306.62</v>
      </c>
      <c r="V1223" t="s">
        <v>5588</v>
      </c>
      <c r="W1223" t="s">
        <v>4958</v>
      </c>
      <c r="X1223" t="s">
        <v>5418</v>
      </c>
      <c r="Y1223" t="s">
        <v>4966</v>
      </c>
      <c r="Z1223" t="s">
        <v>5097</v>
      </c>
      <c r="AA1223" t="s">
        <v>4962</v>
      </c>
      <c r="AB1223">
        <f>YEAR(Sales_Trans_2[[#This Row],[Transaction_Date]])</f>
        <v>2025</v>
      </c>
      <c r="AC1223" t="str">
        <f>TEXT(Sales_Trans_2[[#This Row],[Transaction_Date]],"mmm")</f>
        <v>Apr</v>
      </c>
      <c r="AD1223">
        <f>MONTH(Sales_Trans_2[[#This Row],[Transaction_Date]])</f>
        <v>4</v>
      </c>
      <c r="AE1223" s="19">
        <f>IFERROR(Sales_Trans_2[[#This Row],[Profit]]/Sales_Trans_2[[#This Row],[Sales_Amount]],0)</f>
        <v>0.14013033841675213</v>
      </c>
      <c r="AF1223" s="20" t="str">
        <f>IF(Sales_Trans_2[[#This Row],[Discount_Pct]]=0,"0%",
IF(Sales_Trans_2[[#This Row],[Discount_Pct]]&lt;=5,"1-5%",
IF(Sales_Trans_2[[#This Row],[Discount_Pct]]&lt;=10,"6-10%",
IF(Sales_Trans_2[[#This Row],[Discount_Pct]]&lt;=15,"11-15%","&gt;15%"))))</f>
        <v>1-5%</v>
      </c>
    </row>
    <row r="1224" spans="1:32" x14ac:dyDescent="0.25">
      <c r="A1224" t="s">
        <v>3914</v>
      </c>
      <c r="B1224" s="10">
        <v>45769</v>
      </c>
      <c r="C1224" t="s">
        <v>1416</v>
      </c>
      <c r="D1224" t="s">
        <v>499</v>
      </c>
      <c r="E1224" t="s">
        <v>460</v>
      </c>
      <c r="F1224" t="s">
        <v>461</v>
      </c>
      <c r="G1224">
        <v>4</v>
      </c>
      <c r="H1224">
        <v>401.06</v>
      </c>
      <c r="I1224">
        <v>15</v>
      </c>
      <c r="J1224">
        <v>240.64</v>
      </c>
      <c r="K1224">
        <v>1363.6</v>
      </c>
      <c r="L1224">
        <v>1389.88</v>
      </c>
      <c r="M1224">
        <v>-26.28</v>
      </c>
      <c r="N1224" t="s">
        <v>47</v>
      </c>
      <c r="O1224" t="s">
        <v>24</v>
      </c>
      <c r="P1224" t="s">
        <v>33</v>
      </c>
      <c r="Q1224">
        <v>0.46319444444444446</v>
      </c>
      <c r="R1224" t="s">
        <v>49</v>
      </c>
      <c r="S1224" t="s">
        <v>4816</v>
      </c>
      <c r="T1224" t="s">
        <v>4847</v>
      </c>
      <c r="U1224">
        <v>401.06</v>
      </c>
      <c r="V1224" t="s">
        <v>5382</v>
      </c>
      <c r="W1224" t="s">
        <v>4968</v>
      </c>
      <c r="X1224" t="s">
        <v>5404</v>
      </c>
      <c r="Y1224" t="s">
        <v>4970</v>
      </c>
      <c r="Z1224" t="s">
        <v>5405</v>
      </c>
      <c r="AA1224" t="s">
        <v>4962</v>
      </c>
      <c r="AB1224">
        <f>YEAR(Sales_Trans_2[[#This Row],[Transaction_Date]])</f>
        <v>2025</v>
      </c>
      <c r="AC1224" t="str">
        <f>TEXT(Sales_Trans_2[[#This Row],[Transaction_Date]],"mmm")</f>
        <v>Apr</v>
      </c>
      <c r="AD1224">
        <f>MONTH(Sales_Trans_2[[#This Row],[Transaction_Date]])</f>
        <v>4</v>
      </c>
      <c r="AE1224" s="19">
        <f>IFERROR(Sales_Trans_2[[#This Row],[Profit]]/Sales_Trans_2[[#This Row],[Sales_Amount]],0)</f>
        <v>-1.92725139337049E-2</v>
      </c>
      <c r="AF1224" s="20" t="str">
        <f>IF(Sales_Trans_2[[#This Row],[Discount_Pct]]=0,"0%",
IF(Sales_Trans_2[[#This Row],[Discount_Pct]]&lt;=5,"1-5%",
IF(Sales_Trans_2[[#This Row],[Discount_Pct]]&lt;=10,"6-10%",
IF(Sales_Trans_2[[#This Row],[Discount_Pct]]&lt;=15,"11-15%","&gt;15%"))))</f>
        <v>11-15%</v>
      </c>
    </row>
    <row r="1225" spans="1:32" x14ac:dyDescent="0.25">
      <c r="A1225" t="s">
        <v>3611</v>
      </c>
      <c r="B1225" s="10">
        <v>45760</v>
      </c>
      <c r="C1225" t="s">
        <v>295</v>
      </c>
      <c r="D1225" t="s">
        <v>314</v>
      </c>
      <c r="E1225" t="s">
        <v>142</v>
      </c>
      <c r="F1225" t="s">
        <v>455</v>
      </c>
      <c r="G1225">
        <v>4</v>
      </c>
      <c r="H1225">
        <v>331.28</v>
      </c>
      <c r="I1225">
        <v>10</v>
      </c>
      <c r="J1225">
        <v>132.51</v>
      </c>
      <c r="K1225">
        <v>1371.5</v>
      </c>
      <c r="L1225">
        <v>989</v>
      </c>
      <c r="M1225">
        <v>382.5</v>
      </c>
      <c r="N1225" t="s">
        <v>23</v>
      </c>
      <c r="O1225" t="s">
        <v>24</v>
      </c>
      <c r="P1225" t="s">
        <v>33</v>
      </c>
      <c r="Q1225">
        <v>0.80277777777777781</v>
      </c>
      <c r="R1225" t="s">
        <v>27</v>
      </c>
      <c r="S1225" t="s">
        <v>4707</v>
      </c>
      <c r="T1225" t="s">
        <v>4703</v>
      </c>
      <c r="U1225">
        <v>329.69</v>
      </c>
      <c r="V1225" t="s">
        <v>5795</v>
      </c>
      <c r="W1225" t="s">
        <v>4958</v>
      </c>
      <c r="X1225" t="s">
        <v>5056</v>
      </c>
      <c r="Y1225" t="s">
        <v>4966</v>
      </c>
      <c r="Z1225" t="s">
        <v>5057</v>
      </c>
      <c r="AA1225" t="s">
        <v>4962</v>
      </c>
      <c r="AB1225">
        <f>YEAR(Sales_Trans_2[[#This Row],[Transaction_Date]])</f>
        <v>2025</v>
      </c>
      <c r="AC1225" t="str">
        <f>TEXT(Sales_Trans_2[[#This Row],[Transaction_Date]],"mmm")</f>
        <v>Apr</v>
      </c>
      <c r="AD1225">
        <f>MONTH(Sales_Trans_2[[#This Row],[Transaction_Date]])</f>
        <v>4</v>
      </c>
      <c r="AE1225" s="19">
        <f>IFERROR(Sales_Trans_2[[#This Row],[Profit]]/Sales_Trans_2[[#This Row],[Sales_Amount]],0)</f>
        <v>0.27889172438935472</v>
      </c>
      <c r="AF1225" s="20" t="str">
        <f>IF(Sales_Trans_2[[#This Row],[Discount_Pct]]=0,"0%",
IF(Sales_Trans_2[[#This Row],[Discount_Pct]]&lt;=5,"1-5%",
IF(Sales_Trans_2[[#This Row],[Discount_Pct]]&lt;=10,"6-10%",
IF(Sales_Trans_2[[#This Row],[Discount_Pct]]&lt;=15,"11-15%","&gt;15%"))))</f>
        <v>6-10%</v>
      </c>
    </row>
    <row r="1226" spans="1:32" x14ac:dyDescent="0.25">
      <c r="A1226" t="s">
        <v>3921</v>
      </c>
      <c r="B1226" s="10">
        <v>45934</v>
      </c>
      <c r="C1226" t="s">
        <v>283</v>
      </c>
      <c r="D1226" t="s">
        <v>77</v>
      </c>
      <c r="E1226" t="s">
        <v>623</v>
      </c>
      <c r="F1226" t="s">
        <v>1125</v>
      </c>
      <c r="G1226">
        <v>8</v>
      </c>
      <c r="H1226">
        <v>149.47</v>
      </c>
      <c r="I1226">
        <v>20</v>
      </c>
      <c r="J1226">
        <v>239.15</v>
      </c>
      <c r="K1226">
        <v>956.61</v>
      </c>
      <c r="L1226">
        <v>938.16</v>
      </c>
      <c r="M1226">
        <v>18.45</v>
      </c>
      <c r="N1226" t="s">
        <v>4971</v>
      </c>
      <c r="O1226" t="s">
        <v>24</v>
      </c>
      <c r="P1226" t="s">
        <v>33</v>
      </c>
      <c r="Q1226">
        <v>0.4201388888888889</v>
      </c>
      <c r="R1226" t="s">
        <v>49</v>
      </c>
      <c r="S1226" t="s">
        <v>4863</v>
      </c>
      <c r="T1226" t="s">
        <v>4864</v>
      </c>
      <c r="U1226">
        <v>131.03</v>
      </c>
      <c r="V1226" t="s">
        <v>5891</v>
      </c>
      <c r="W1226" t="s">
        <v>4958</v>
      </c>
      <c r="X1226" t="s">
        <v>5195</v>
      </c>
      <c r="Y1226" t="s">
        <v>4966</v>
      </c>
      <c r="Z1226" t="s">
        <v>5196</v>
      </c>
      <c r="AA1226" t="s">
        <v>4962</v>
      </c>
      <c r="AB1226">
        <f>YEAR(Sales_Trans_2[[#This Row],[Transaction_Date]])</f>
        <v>2025</v>
      </c>
      <c r="AC1226" t="str">
        <f>TEXT(Sales_Trans_2[[#This Row],[Transaction_Date]],"mmm")</f>
        <v>Oct</v>
      </c>
      <c r="AD1226">
        <f>MONTH(Sales_Trans_2[[#This Row],[Transaction_Date]])</f>
        <v>10</v>
      </c>
      <c r="AE1226" s="19">
        <f>IFERROR(Sales_Trans_2[[#This Row],[Profit]]/Sales_Trans_2[[#This Row],[Sales_Amount]],0)</f>
        <v>1.9286856712766958E-2</v>
      </c>
      <c r="AF1226" s="20" t="str">
        <f>IF(Sales_Trans_2[[#This Row],[Discount_Pct]]=0,"0%",
IF(Sales_Trans_2[[#This Row],[Discount_Pct]]&lt;=5,"1-5%",
IF(Sales_Trans_2[[#This Row],[Discount_Pct]]&lt;=10,"6-10%",
IF(Sales_Trans_2[[#This Row],[Discount_Pct]]&lt;=15,"11-15%","&gt;15%"))))</f>
        <v>&gt;15%</v>
      </c>
    </row>
    <row r="1227" spans="1:32" x14ac:dyDescent="0.25">
      <c r="A1227" t="s">
        <v>3930</v>
      </c>
      <c r="B1227" s="10">
        <v>45934</v>
      </c>
      <c r="C1227" t="s">
        <v>1419</v>
      </c>
      <c r="D1227" t="s">
        <v>459</v>
      </c>
      <c r="E1227" t="s">
        <v>159</v>
      </c>
      <c r="F1227" t="s">
        <v>635</v>
      </c>
      <c r="G1227">
        <v>5</v>
      </c>
      <c r="H1227">
        <v>71.290000000000006</v>
      </c>
      <c r="I1227">
        <v>10</v>
      </c>
      <c r="J1227">
        <v>35.65</v>
      </c>
      <c r="K1227">
        <v>320.8</v>
      </c>
      <c r="L1227">
        <v>296.85000000000002</v>
      </c>
      <c r="M1227">
        <v>23.95</v>
      </c>
      <c r="N1227" t="s">
        <v>40</v>
      </c>
      <c r="O1227" t="s">
        <v>24</v>
      </c>
      <c r="P1227" t="s">
        <v>33</v>
      </c>
      <c r="Q1227">
        <v>0.5229166666666667</v>
      </c>
      <c r="R1227" t="s">
        <v>49</v>
      </c>
      <c r="S1227" t="s">
        <v>4838</v>
      </c>
      <c r="T1227" t="s">
        <v>4828</v>
      </c>
      <c r="U1227">
        <v>71.290000000000006</v>
      </c>
      <c r="V1227" t="s">
        <v>5301</v>
      </c>
      <c r="W1227" t="s">
        <v>4968</v>
      </c>
      <c r="X1227" t="s">
        <v>5616</v>
      </c>
      <c r="Y1227" t="s">
        <v>5011</v>
      </c>
      <c r="Z1227" t="s">
        <v>5034</v>
      </c>
      <c r="AA1227" t="s">
        <v>4962</v>
      </c>
      <c r="AB1227">
        <f>YEAR(Sales_Trans_2[[#This Row],[Transaction_Date]])</f>
        <v>2025</v>
      </c>
      <c r="AC1227" t="str">
        <f>TEXT(Sales_Trans_2[[#This Row],[Transaction_Date]],"mmm")</f>
        <v>Oct</v>
      </c>
      <c r="AD1227">
        <f>MONTH(Sales_Trans_2[[#This Row],[Transaction_Date]])</f>
        <v>10</v>
      </c>
      <c r="AE1227" s="19">
        <f>IFERROR(Sales_Trans_2[[#This Row],[Profit]]/Sales_Trans_2[[#This Row],[Sales_Amount]],0)</f>
        <v>7.4657107231920192E-2</v>
      </c>
      <c r="AF1227" s="20" t="str">
        <f>IF(Sales_Trans_2[[#This Row],[Discount_Pct]]=0,"0%",
IF(Sales_Trans_2[[#This Row],[Discount_Pct]]&lt;=5,"1-5%",
IF(Sales_Trans_2[[#This Row],[Discount_Pct]]&lt;=10,"6-10%",
IF(Sales_Trans_2[[#This Row],[Discount_Pct]]&lt;=15,"11-15%","&gt;15%"))))</f>
        <v>6-10%</v>
      </c>
    </row>
    <row r="1228" spans="1:32" x14ac:dyDescent="0.25">
      <c r="A1228" t="s">
        <v>570</v>
      </c>
      <c r="B1228" s="10">
        <v>45812</v>
      </c>
      <c r="C1228" t="s">
        <v>571</v>
      </c>
      <c r="D1228" t="s">
        <v>572</v>
      </c>
      <c r="E1228" t="s">
        <v>460</v>
      </c>
      <c r="F1228" t="s">
        <v>461</v>
      </c>
      <c r="G1228">
        <v>4</v>
      </c>
      <c r="H1228">
        <v>46.76</v>
      </c>
      <c r="I1228">
        <v>5</v>
      </c>
      <c r="J1228">
        <v>9.35</v>
      </c>
      <c r="K1228">
        <v>204.34</v>
      </c>
      <c r="L1228">
        <v>146.6</v>
      </c>
      <c r="M1228">
        <v>57.74</v>
      </c>
      <c r="N1228" t="s">
        <v>133</v>
      </c>
      <c r="O1228" t="s">
        <v>24</v>
      </c>
      <c r="P1228" t="s">
        <v>33</v>
      </c>
      <c r="Q1228">
        <v>0.49861111111111112</v>
      </c>
      <c r="R1228" t="s">
        <v>27</v>
      </c>
      <c r="S1228" t="s">
        <v>4934</v>
      </c>
      <c r="T1228" t="s">
        <v>4930</v>
      </c>
      <c r="U1228">
        <v>46.76</v>
      </c>
      <c r="V1228" t="s">
        <v>6018</v>
      </c>
      <c r="W1228" t="s">
        <v>4964</v>
      </c>
      <c r="X1228" t="s">
        <v>5404</v>
      </c>
      <c r="Y1228" t="s">
        <v>4970</v>
      </c>
      <c r="Z1228" t="s">
        <v>5405</v>
      </c>
      <c r="AA1228" t="s">
        <v>4962</v>
      </c>
      <c r="AB1228">
        <f>YEAR(Sales_Trans_2[[#This Row],[Transaction_Date]])</f>
        <v>2025</v>
      </c>
      <c r="AC1228" t="str">
        <f>TEXT(Sales_Trans_2[[#This Row],[Transaction_Date]],"mmm")</f>
        <v>Jun</v>
      </c>
      <c r="AD1228">
        <f>MONTH(Sales_Trans_2[[#This Row],[Transaction_Date]])</f>
        <v>6</v>
      </c>
      <c r="AE1228" s="19">
        <f>IFERROR(Sales_Trans_2[[#This Row],[Profit]]/Sales_Trans_2[[#This Row],[Sales_Amount]],0)</f>
        <v>0.28256826857198786</v>
      </c>
      <c r="AF1228" s="20" t="str">
        <f>IF(Sales_Trans_2[[#This Row],[Discount_Pct]]=0,"0%",
IF(Sales_Trans_2[[#This Row],[Discount_Pct]]&lt;=5,"1-5%",
IF(Sales_Trans_2[[#This Row],[Discount_Pct]]&lt;=10,"6-10%",
IF(Sales_Trans_2[[#This Row],[Discount_Pct]]&lt;=15,"11-15%","&gt;15%"))))</f>
        <v>1-5%</v>
      </c>
    </row>
    <row r="1229" spans="1:32" x14ac:dyDescent="0.25">
      <c r="A1229" t="s">
        <v>4242</v>
      </c>
      <c r="B1229" s="10">
        <v>45692</v>
      </c>
      <c r="C1229" t="s">
        <v>4243</v>
      </c>
      <c r="D1229" t="s">
        <v>680</v>
      </c>
      <c r="E1229" t="s">
        <v>400</v>
      </c>
      <c r="F1229" t="s">
        <v>1223</v>
      </c>
      <c r="G1229">
        <v>1</v>
      </c>
      <c r="H1229">
        <v>157.97999999999999</v>
      </c>
      <c r="I1229">
        <v>15</v>
      </c>
      <c r="J1229">
        <v>23.7</v>
      </c>
      <c r="K1229">
        <v>134.28</v>
      </c>
      <c r="L1229">
        <v>137.94999999999999</v>
      </c>
      <c r="M1229">
        <v>-3.67</v>
      </c>
      <c r="N1229" t="s">
        <v>4971</v>
      </c>
      <c r="O1229" t="s">
        <v>24</v>
      </c>
      <c r="P1229" t="s">
        <v>33</v>
      </c>
      <c r="Q1229">
        <v>0.60555555555555551</v>
      </c>
      <c r="R1229" t="s">
        <v>49</v>
      </c>
      <c r="S1229" t="s">
        <v>4873</v>
      </c>
      <c r="T1229" t="s">
        <v>4864</v>
      </c>
      <c r="U1229">
        <v>157.97999999999999</v>
      </c>
      <c r="V1229" t="s">
        <v>6062</v>
      </c>
      <c r="W1229" t="s">
        <v>4964</v>
      </c>
      <c r="X1229" t="s">
        <v>5326</v>
      </c>
      <c r="Y1229" t="s">
        <v>4960</v>
      </c>
      <c r="Z1229" t="s">
        <v>5003</v>
      </c>
      <c r="AA1229" t="s">
        <v>4962</v>
      </c>
      <c r="AB1229">
        <f>YEAR(Sales_Trans_2[[#This Row],[Transaction_Date]])</f>
        <v>2025</v>
      </c>
      <c r="AC1229" t="str">
        <f>TEXT(Sales_Trans_2[[#This Row],[Transaction_Date]],"mmm")</f>
        <v>Feb</v>
      </c>
      <c r="AD1229">
        <f>MONTH(Sales_Trans_2[[#This Row],[Transaction_Date]])</f>
        <v>2</v>
      </c>
      <c r="AE1229" s="19">
        <f>IFERROR(Sales_Trans_2[[#This Row],[Profit]]/Sales_Trans_2[[#This Row],[Sales_Amount]],0)</f>
        <v>-2.7330950253202264E-2</v>
      </c>
      <c r="AF1229" s="20" t="str">
        <f>IF(Sales_Trans_2[[#This Row],[Discount_Pct]]=0,"0%",
IF(Sales_Trans_2[[#This Row],[Discount_Pct]]&lt;=5,"1-5%",
IF(Sales_Trans_2[[#This Row],[Discount_Pct]]&lt;=10,"6-10%",
IF(Sales_Trans_2[[#This Row],[Discount_Pct]]&lt;=15,"11-15%","&gt;15%"))))</f>
        <v>11-15%</v>
      </c>
    </row>
    <row r="1230" spans="1:32" x14ac:dyDescent="0.25">
      <c r="A1230" t="s">
        <v>3559</v>
      </c>
      <c r="B1230" s="10">
        <v>46359</v>
      </c>
      <c r="C1230" t="s">
        <v>3560</v>
      </c>
      <c r="D1230" t="s">
        <v>405</v>
      </c>
      <c r="E1230" t="s">
        <v>847</v>
      </c>
      <c r="F1230" t="s">
        <v>1691</v>
      </c>
      <c r="G1230">
        <v>5</v>
      </c>
      <c r="H1230">
        <v>440.5</v>
      </c>
      <c r="I1230">
        <v>15</v>
      </c>
      <c r="J1230">
        <v>330.38</v>
      </c>
      <c r="K1230">
        <v>1872.12</v>
      </c>
      <c r="L1230">
        <v>1270.25</v>
      </c>
      <c r="M1230">
        <v>601.87</v>
      </c>
      <c r="N1230" t="s">
        <v>133</v>
      </c>
      <c r="O1230" t="s">
        <v>24</v>
      </c>
      <c r="P1230" t="s">
        <v>55</v>
      </c>
      <c r="Q1230">
        <v>0.64513888888888893</v>
      </c>
      <c r="R1230" t="s">
        <v>49</v>
      </c>
      <c r="S1230" t="s">
        <v>4642</v>
      </c>
      <c r="T1230" t="s">
        <v>4636</v>
      </c>
      <c r="U1230">
        <v>440.5</v>
      </c>
      <c r="V1230" t="s">
        <v>5109</v>
      </c>
      <c r="W1230" t="s">
        <v>4968</v>
      </c>
      <c r="X1230" t="s">
        <v>5110</v>
      </c>
      <c r="Y1230" t="s">
        <v>4966</v>
      </c>
      <c r="Z1230" t="s">
        <v>5108</v>
      </c>
      <c r="AA1230" t="s">
        <v>5060</v>
      </c>
      <c r="AB1230">
        <f>YEAR(Sales_Trans_2[[#This Row],[Transaction_Date]])</f>
        <v>2026</v>
      </c>
      <c r="AC1230" t="str">
        <f>TEXT(Sales_Trans_2[[#This Row],[Transaction_Date]],"mmm")</f>
        <v>Dec</v>
      </c>
      <c r="AD1230">
        <f>MONTH(Sales_Trans_2[[#This Row],[Transaction_Date]])</f>
        <v>12</v>
      </c>
      <c r="AE1230" s="19">
        <f>IFERROR(Sales_Trans_2[[#This Row],[Profit]]/Sales_Trans_2[[#This Row],[Sales_Amount]],0)</f>
        <v>0.32149114373010279</v>
      </c>
      <c r="AF1230" s="20" t="str">
        <f>IF(Sales_Trans_2[[#This Row],[Discount_Pct]]=0,"0%",
IF(Sales_Trans_2[[#This Row],[Discount_Pct]]&lt;=5,"1-5%",
IF(Sales_Trans_2[[#This Row],[Discount_Pct]]&lt;=10,"6-10%",
IF(Sales_Trans_2[[#This Row],[Discount_Pct]]&lt;=15,"11-15%","&gt;15%"))))</f>
        <v>11-15%</v>
      </c>
    </row>
    <row r="1231" spans="1:32" x14ac:dyDescent="0.25">
      <c r="A1231" t="s">
        <v>3550</v>
      </c>
      <c r="B1231" s="10">
        <v>46005</v>
      </c>
      <c r="C1231" t="s">
        <v>1000</v>
      </c>
      <c r="D1231" t="s">
        <v>399</v>
      </c>
      <c r="E1231" t="s">
        <v>1092</v>
      </c>
      <c r="F1231" t="s">
        <v>1093</v>
      </c>
      <c r="G1231">
        <v>1</v>
      </c>
      <c r="H1231">
        <v>99.93</v>
      </c>
      <c r="I1231">
        <v>15</v>
      </c>
      <c r="J1231">
        <v>14.99</v>
      </c>
      <c r="K1231">
        <v>97.68</v>
      </c>
      <c r="L1231">
        <v>86.05</v>
      </c>
      <c r="M1231">
        <v>11.63</v>
      </c>
      <c r="N1231" t="s">
        <v>68</v>
      </c>
      <c r="O1231" t="s">
        <v>24</v>
      </c>
      <c r="P1231" t="s">
        <v>55</v>
      </c>
      <c r="Q1231">
        <v>0.52569444444444446</v>
      </c>
      <c r="R1231" t="s">
        <v>27</v>
      </c>
      <c r="S1231" t="s">
        <v>4693</v>
      </c>
      <c r="T1231" t="s">
        <v>4672</v>
      </c>
      <c r="U1231">
        <v>99.93</v>
      </c>
      <c r="V1231" t="s">
        <v>5153</v>
      </c>
      <c r="W1231" t="s">
        <v>4968</v>
      </c>
      <c r="X1231" t="s">
        <v>5152</v>
      </c>
      <c r="Y1231" t="s">
        <v>5011</v>
      </c>
      <c r="Z1231" t="s">
        <v>5150</v>
      </c>
      <c r="AA1231" t="s">
        <v>5060</v>
      </c>
      <c r="AB1231">
        <f>YEAR(Sales_Trans_2[[#This Row],[Transaction_Date]])</f>
        <v>2025</v>
      </c>
      <c r="AC1231" t="str">
        <f>TEXT(Sales_Trans_2[[#This Row],[Transaction_Date]],"mmm")</f>
        <v>Dec</v>
      </c>
      <c r="AD1231">
        <f>MONTH(Sales_Trans_2[[#This Row],[Transaction_Date]])</f>
        <v>12</v>
      </c>
      <c r="AE1231" s="19">
        <f>IFERROR(Sales_Trans_2[[#This Row],[Profit]]/Sales_Trans_2[[#This Row],[Sales_Amount]],0)</f>
        <v>0.11906224406224407</v>
      </c>
      <c r="AF1231" s="20" t="str">
        <f>IF(Sales_Trans_2[[#This Row],[Discount_Pct]]=0,"0%",
IF(Sales_Trans_2[[#This Row],[Discount_Pct]]&lt;=5,"1-5%",
IF(Sales_Trans_2[[#This Row],[Discount_Pct]]&lt;=10,"6-10%",
IF(Sales_Trans_2[[#This Row],[Discount_Pct]]&lt;=15,"11-15%","&gt;15%"))))</f>
        <v>11-15%</v>
      </c>
    </row>
    <row r="1232" spans="1:32" x14ac:dyDescent="0.25">
      <c r="A1232" t="s">
        <v>4305</v>
      </c>
      <c r="B1232" s="10">
        <v>46359</v>
      </c>
      <c r="C1232" t="s">
        <v>690</v>
      </c>
      <c r="D1232" t="s">
        <v>470</v>
      </c>
      <c r="E1232" t="s">
        <v>576</v>
      </c>
      <c r="F1232" t="s">
        <v>577</v>
      </c>
      <c r="G1232">
        <v>5</v>
      </c>
      <c r="H1232">
        <v>589.75</v>
      </c>
      <c r="I1232">
        <v>20</v>
      </c>
      <c r="J1232">
        <v>589.75</v>
      </c>
      <c r="K1232">
        <v>2359</v>
      </c>
      <c r="L1232">
        <v>1718.25</v>
      </c>
      <c r="M1232">
        <v>640.75</v>
      </c>
      <c r="N1232" t="s">
        <v>40</v>
      </c>
      <c r="O1232" t="s">
        <v>24</v>
      </c>
      <c r="P1232" t="s">
        <v>55</v>
      </c>
      <c r="Q1232">
        <v>0.39513888888888887</v>
      </c>
      <c r="R1232" t="s">
        <v>49</v>
      </c>
      <c r="S1232" t="s">
        <v>4646</v>
      </c>
      <c r="T1232" t="s">
        <v>4636</v>
      </c>
      <c r="U1232">
        <v>589.75</v>
      </c>
      <c r="V1232" t="s">
        <v>5218</v>
      </c>
      <c r="W1232" t="s">
        <v>4968</v>
      </c>
      <c r="X1232" t="s">
        <v>5219</v>
      </c>
      <c r="Y1232" t="s">
        <v>5011</v>
      </c>
      <c r="Z1232" t="s">
        <v>5220</v>
      </c>
      <c r="AA1232" t="s">
        <v>5060</v>
      </c>
      <c r="AB1232">
        <f>YEAR(Sales_Trans_2[[#This Row],[Transaction_Date]])</f>
        <v>2026</v>
      </c>
      <c r="AC1232" t="str">
        <f>TEXT(Sales_Trans_2[[#This Row],[Transaction_Date]],"mmm")</f>
        <v>Dec</v>
      </c>
      <c r="AD1232">
        <f>MONTH(Sales_Trans_2[[#This Row],[Transaction_Date]])</f>
        <v>12</v>
      </c>
      <c r="AE1232" s="19">
        <f>IFERROR(Sales_Trans_2[[#This Row],[Profit]]/Sales_Trans_2[[#This Row],[Sales_Amount]],0)</f>
        <v>0.2716193302246715</v>
      </c>
      <c r="AF1232" s="20" t="str">
        <f>IF(Sales_Trans_2[[#This Row],[Discount_Pct]]=0,"0%",
IF(Sales_Trans_2[[#This Row],[Discount_Pct]]&lt;=5,"1-5%",
IF(Sales_Trans_2[[#This Row],[Discount_Pct]]&lt;=10,"6-10%",
IF(Sales_Trans_2[[#This Row],[Discount_Pct]]&lt;=15,"11-15%","&gt;15%"))))</f>
        <v>&gt;15%</v>
      </c>
    </row>
    <row r="1233" spans="1:32" x14ac:dyDescent="0.25">
      <c r="A1233" t="s">
        <v>4354</v>
      </c>
      <c r="B1233" s="10">
        <v>45973</v>
      </c>
      <c r="C1233" t="s">
        <v>1564</v>
      </c>
      <c r="D1233" t="s">
        <v>944</v>
      </c>
      <c r="E1233" t="s">
        <v>523</v>
      </c>
      <c r="F1233" t="s">
        <v>524</v>
      </c>
      <c r="G1233">
        <v>7</v>
      </c>
      <c r="H1233">
        <v>357.05</v>
      </c>
      <c r="I1233">
        <v>5</v>
      </c>
      <c r="J1233">
        <v>124.97</v>
      </c>
      <c r="K1233">
        <v>2374.38</v>
      </c>
      <c r="L1233">
        <v>1669.01</v>
      </c>
      <c r="M1233">
        <v>705.37</v>
      </c>
      <c r="N1233" t="s">
        <v>68</v>
      </c>
      <c r="O1233" t="s">
        <v>24</v>
      </c>
      <c r="P1233" t="s">
        <v>55</v>
      </c>
      <c r="Q1233">
        <v>0.45624999999999999</v>
      </c>
      <c r="R1233" t="s">
        <v>49</v>
      </c>
      <c r="S1233" t="s">
        <v>4773</v>
      </c>
      <c r="T1233" t="s">
        <v>4752</v>
      </c>
      <c r="U1233">
        <v>333.54</v>
      </c>
      <c r="V1233" t="s">
        <v>5237</v>
      </c>
      <c r="W1233" t="s">
        <v>4958</v>
      </c>
      <c r="X1233" t="s">
        <v>5238</v>
      </c>
      <c r="Y1233" t="s">
        <v>4960</v>
      </c>
      <c r="Z1233" t="s">
        <v>5239</v>
      </c>
      <c r="AA1233" t="s">
        <v>5060</v>
      </c>
      <c r="AB1233">
        <f>YEAR(Sales_Trans_2[[#This Row],[Transaction_Date]])</f>
        <v>2025</v>
      </c>
      <c r="AC1233" t="str">
        <f>TEXT(Sales_Trans_2[[#This Row],[Transaction_Date]],"mmm")</f>
        <v>Nov</v>
      </c>
      <c r="AD1233">
        <f>MONTH(Sales_Trans_2[[#This Row],[Transaction_Date]])</f>
        <v>11</v>
      </c>
      <c r="AE1233" s="19">
        <f>IFERROR(Sales_Trans_2[[#This Row],[Profit]]/Sales_Trans_2[[#This Row],[Sales_Amount]],0)</f>
        <v>0.29707544706407568</v>
      </c>
      <c r="AF1233" s="20" t="str">
        <f>IF(Sales_Trans_2[[#This Row],[Discount_Pct]]=0,"0%",
IF(Sales_Trans_2[[#This Row],[Discount_Pct]]&lt;=5,"1-5%",
IF(Sales_Trans_2[[#This Row],[Discount_Pct]]&lt;=10,"6-10%",
IF(Sales_Trans_2[[#This Row],[Discount_Pct]]&lt;=15,"11-15%","&gt;15%"))))</f>
        <v>1-5%</v>
      </c>
    </row>
    <row r="1234" spans="1:32" x14ac:dyDescent="0.25">
      <c r="A1234" t="s">
        <v>2208</v>
      </c>
      <c r="B1234" s="10">
        <v>46018</v>
      </c>
      <c r="C1234" t="s">
        <v>2209</v>
      </c>
      <c r="D1234" t="s">
        <v>1490</v>
      </c>
      <c r="E1234" t="s">
        <v>372</v>
      </c>
      <c r="F1234" t="s">
        <v>373</v>
      </c>
      <c r="G1234">
        <v>4</v>
      </c>
      <c r="H1234">
        <v>102.51</v>
      </c>
      <c r="I1234">
        <v>20</v>
      </c>
      <c r="J1234">
        <v>82.01</v>
      </c>
      <c r="K1234">
        <v>377.23</v>
      </c>
      <c r="L1234">
        <v>354.88</v>
      </c>
      <c r="M1234">
        <v>22.35</v>
      </c>
      <c r="N1234" t="s">
        <v>4971</v>
      </c>
      <c r="O1234" t="s">
        <v>24</v>
      </c>
      <c r="P1234" t="s">
        <v>55</v>
      </c>
      <c r="Q1234">
        <v>0.39166666666666666</v>
      </c>
      <c r="R1234" t="s">
        <v>27</v>
      </c>
      <c r="S1234" t="s">
        <v>4899</v>
      </c>
      <c r="T1234" t="s">
        <v>4887</v>
      </c>
      <c r="U1234">
        <v>102.51</v>
      </c>
      <c r="V1234" t="s">
        <v>5124</v>
      </c>
      <c r="W1234" t="s">
        <v>4964</v>
      </c>
      <c r="X1234" t="s">
        <v>5258</v>
      </c>
      <c r="Y1234" t="s">
        <v>4966</v>
      </c>
      <c r="Z1234" t="s">
        <v>5259</v>
      </c>
      <c r="AA1234" t="s">
        <v>5060</v>
      </c>
      <c r="AB1234">
        <f>YEAR(Sales_Trans_2[[#This Row],[Transaction_Date]])</f>
        <v>2025</v>
      </c>
      <c r="AC1234" t="str">
        <f>TEXT(Sales_Trans_2[[#This Row],[Transaction_Date]],"mmm")</f>
        <v>Dec</v>
      </c>
      <c r="AD1234">
        <f>MONTH(Sales_Trans_2[[#This Row],[Transaction_Date]])</f>
        <v>12</v>
      </c>
      <c r="AE1234" s="19">
        <f>IFERROR(Sales_Trans_2[[#This Row],[Profit]]/Sales_Trans_2[[#This Row],[Sales_Amount]],0)</f>
        <v>5.924767383294012E-2</v>
      </c>
      <c r="AF1234" s="20" t="str">
        <f>IF(Sales_Trans_2[[#This Row],[Discount_Pct]]=0,"0%",
IF(Sales_Trans_2[[#This Row],[Discount_Pct]]&lt;=5,"1-5%",
IF(Sales_Trans_2[[#This Row],[Discount_Pct]]&lt;=10,"6-10%",
IF(Sales_Trans_2[[#This Row],[Discount_Pct]]&lt;=15,"11-15%","&gt;15%"))))</f>
        <v>&gt;15%</v>
      </c>
    </row>
    <row r="1235" spans="1:32" x14ac:dyDescent="0.25">
      <c r="A1235" t="s">
        <v>4539</v>
      </c>
      <c r="B1235" s="10">
        <v>46205</v>
      </c>
      <c r="C1235" t="s">
        <v>2441</v>
      </c>
      <c r="D1235" t="s">
        <v>1225</v>
      </c>
      <c r="E1235" t="s">
        <v>504</v>
      </c>
      <c r="F1235" t="s">
        <v>1635</v>
      </c>
      <c r="G1235">
        <v>4</v>
      </c>
      <c r="H1235">
        <v>182.3</v>
      </c>
      <c r="I1235">
        <v>15</v>
      </c>
      <c r="J1235">
        <v>109.38</v>
      </c>
      <c r="K1235">
        <v>712.79</v>
      </c>
      <c r="L1235">
        <v>430.4</v>
      </c>
      <c r="M1235">
        <v>282.39</v>
      </c>
      <c r="N1235" t="s">
        <v>40</v>
      </c>
      <c r="O1235" t="s">
        <v>24</v>
      </c>
      <c r="P1235" t="s">
        <v>55</v>
      </c>
      <c r="Q1235">
        <v>0.61041666666666672</v>
      </c>
      <c r="R1235" t="s">
        <v>27</v>
      </c>
      <c r="S1235" t="s">
        <v>4664</v>
      </c>
      <c r="T1235" t="s">
        <v>4636</v>
      </c>
      <c r="U1235">
        <v>182.3</v>
      </c>
      <c r="V1235" t="s">
        <v>5389</v>
      </c>
      <c r="W1235" t="s">
        <v>4968</v>
      </c>
      <c r="X1235" t="s">
        <v>5390</v>
      </c>
      <c r="Y1235" t="s">
        <v>4966</v>
      </c>
      <c r="Z1235" t="s">
        <v>5349</v>
      </c>
      <c r="AA1235" t="s">
        <v>5060</v>
      </c>
      <c r="AB1235">
        <f>YEAR(Sales_Trans_2[[#This Row],[Transaction_Date]])</f>
        <v>2026</v>
      </c>
      <c r="AC1235" t="str">
        <f>TEXT(Sales_Trans_2[[#This Row],[Transaction_Date]],"mmm")</f>
        <v>Jul</v>
      </c>
      <c r="AD1235">
        <f>MONTH(Sales_Trans_2[[#This Row],[Transaction_Date]])</f>
        <v>7</v>
      </c>
      <c r="AE1235" s="19">
        <f>IFERROR(Sales_Trans_2[[#This Row],[Profit]]/Sales_Trans_2[[#This Row],[Sales_Amount]],0)</f>
        <v>0.39617559168899674</v>
      </c>
      <c r="AF1235" s="20" t="str">
        <f>IF(Sales_Trans_2[[#This Row],[Discount_Pct]]=0,"0%",
IF(Sales_Trans_2[[#This Row],[Discount_Pct]]&lt;=5,"1-5%",
IF(Sales_Trans_2[[#This Row],[Discount_Pct]]&lt;=10,"6-10%",
IF(Sales_Trans_2[[#This Row],[Discount_Pct]]&lt;=15,"11-15%","&gt;15%"))))</f>
        <v>11-15%</v>
      </c>
    </row>
    <row r="1236" spans="1:32" x14ac:dyDescent="0.25">
      <c r="A1236" t="s">
        <v>1904</v>
      </c>
      <c r="B1236" s="10">
        <v>46070</v>
      </c>
      <c r="C1236" t="s">
        <v>1116</v>
      </c>
      <c r="D1236" t="s">
        <v>543</v>
      </c>
      <c r="E1236" t="s">
        <v>1905</v>
      </c>
      <c r="F1236" t="s">
        <v>222</v>
      </c>
      <c r="G1236">
        <v>7</v>
      </c>
      <c r="H1236">
        <v>411.56</v>
      </c>
      <c r="I1236">
        <v>15</v>
      </c>
      <c r="J1236">
        <v>432.14</v>
      </c>
      <c r="K1236">
        <v>2448.7800000000002</v>
      </c>
      <c r="L1236">
        <v>1929.69</v>
      </c>
      <c r="M1236">
        <v>519.09</v>
      </c>
      <c r="N1236" t="s">
        <v>47</v>
      </c>
      <c r="O1236" t="s">
        <v>24</v>
      </c>
      <c r="P1236" t="s">
        <v>55</v>
      </c>
      <c r="Q1236">
        <v>0.61250000000000004</v>
      </c>
      <c r="R1236" t="s">
        <v>49</v>
      </c>
      <c r="S1236" t="s">
        <v>4793</v>
      </c>
      <c r="T1236" t="s">
        <v>4776</v>
      </c>
      <c r="U1236">
        <v>386.17</v>
      </c>
      <c r="V1236" t="s">
        <v>5344</v>
      </c>
      <c r="W1236" t="s">
        <v>4958</v>
      </c>
      <c r="X1236" t="s">
        <v>5424</v>
      </c>
      <c r="Y1236" t="s">
        <v>4966</v>
      </c>
      <c r="Z1236" t="s">
        <v>5249</v>
      </c>
      <c r="AA1236" t="s">
        <v>5060</v>
      </c>
      <c r="AB1236">
        <f>YEAR(Sales_Trans_2[[#This Row],[Transaction_Date]])</f>
        <v>2026</v>
      </c>
      <c r="AC1236" t="str">
        <f>TEXT(Sales_Trans_2[[#This Row],[Transaction_Date]],"mmm")</f>
        <v>Feb</v>
      </c>
      <c r="AD1236">
        <f>MONTH(Sales_Trans_2[[#This Row],[Transaction_Date]])</f>
        <v>2</v>
      </c>
      <c r="AE1236" s="19">
        <f>IFERROR(Sales_Trans_2[[#This Row],[Profit]]/Sales_Trans_2[[#This Row],[Sales_Amount]],0)</f>
        <v>0.21197902629064269</v>
      </c>
      <c r="AF1236" s="20" t="str">
        <f>IF(Sales_Trans_2[[#This Row],[Discount_Pct]]=0,"0%",
IF(Sales_Trans_2[[#This Row],[Discount_Pct]]&lt;=5,"1-5%",
IF(Sales_Trans_2[[#This Row],[Discount_Pct]]&lt;=10,"6-10%",
IF(Sales_Trans_2[[#This Row],[Discount_Pct]]&lt;=15,"11-15%","&gt;15%"))))</f>
        <v>11-15%</v>
      </c>
    </row>
    <row r="1237" spans="1:32" x14ac:dyDescent="0.25">
      <c r="A1237" t="s">
        <v>984</v>
      </c>
      <c r="B1237" s="10">
        <v>46081</v>
      </c>
      <c r="C1237" t="s">
        <v>985</v>
      </c>
      <c r="D1237" t="s">
        <v>302</v>
      </c>
      <c r="E1237" t="s">
        <v>778</v>
      </c>
      <c r="F1237" t="s">
        <v>979</v>
      </c>
      <c r="G1237">
        <v>6</v>
      </c>
      <c r="H1237">
        <v>373.11</v>
      </c>
      <c r="I1237">
        <v>10</v>
      </c>
      <c r="J1237">
        <v>223.87</v>
      </c>
      <c r="K1237">
        <v>2317.0100000000002</v>
      </c>
      <c r="L1237">
        <v>1297.92</v>
      </c>
      <c r="M1237">
        <v>1019.09</v>
      </c>
      <c r="N1237" t="s">
        <v>40</v>
      </c>
      <c r="O1237" t="s">
        <v>24</v>
      </c>
      <c r="P1237" t="s">
        <v>55</v>
      </c>
      <c r="Q1237">
        <v>0.82430555555555551</v>
      </c>
      <c r="R1237" t="s">
        <v>27</v>
      </c>
      <c r="S1237" t="s">
        <v>4655</v>
      </c>
      <c r="T1237" t="s">
        <v>4636</v>
      </c>
      <c r="U1237">
        <v>343.56</v>
      </c>
      <c r="V1237" t="s">
        <v>4982</v>
      </c>
      <c r="W1237" t="s">
        <v>4958</v>
      </c>
      <c r="X1237" t="s">
        <v>5431</v>
      </c>
      <c r="Y1237" t="s">
        <v>4966</v>
      </c>
      <c r="Z1237" t="s">
        <v>5432</v>
      </c>
      <c r="AA1237" t="s">
        <v>5060</v>
      </c>
      <c r="AB1237">
        <f>YEAR(Sales_Trans_2[[#This Row],[Transaction_Date]])</f>
        <v>2026</v>
      </c>
      <c r="AC1237" t="str">
        <f>TEXT(Sales_Trans_2[[#This Row],[Transaction_Date]],"mmm")</f>
        <v>Feb</v>
      </c>
      <c r="AD1237">
        <f>MONTH(Sales_Trans_2[[#This Row],[Transaction_Date]])</f>
        <v>2</v>
      </c>
      <c r="AE1237" s="19">
        <f>IFERROR(Sales_Trans_2[[#This Row],[Profit]]/Sales_Trans_2[[#This Row],[Sales_Amount]],0)</f>
        <v>0.4398297806224401</v>
      </c>
      <c r="AF1237" s="20" t="str">
        <f>IF(Sales_Trans_2[[#This Row],[Discount_Pct]]=0,"0%",
IF(Sales_Trans_2[[#This Row],[Discount_Pct]]&lt;=5,"1-5%",
IF(Sales_Trans_2[[#This Row],[Discount_Pct]]&lt;=10,"6-10%",
IF(Sales_Trans_2[[#This Row],[Discount_Pct]]&lt;=15,"11-15%","&gt;15%"))))</f>
        <v>6-10%</v>
      </c>
    </row>
    <row r="1238" spans="1:32" x14ac:dyDescent="0.25">
      <c r="A1238" t="s">
        <v>3694</v>
      </c>
      <c r="B1238" s="10">
        <v>46015</v>
      </c>
      <c r="C1238" t="s">
        <v>651</v>
      </c>
      <c r="D1238" t="s">
        <v>314</v>
      </c>
      <c r="E1238" t="s">
        <v>2009</v>
      </c>
      <c r="F1238" t="s">
        <v>2136</v>
      </c>
      <c r="G1238">
        <v>5</v>
      </c>
      <c r="H1238">
        <v>329.69</v>
      </c>
      <c r="I1238">
        <v>5</v>
      </c>
      <c r="J1238">
        <v>82.42</v>
      </c>
      <c r="K1238">
        <v>1566.03</v>
      </c>
      <c r="L1238">
        <v>1236.25</v>
      </c>
      <c r="M1238">
        <v>329.78</v>
      </c>
      <c r="N1238" t="s">
        <v>4971</v>
      </c>
      <c r="O1238" t="s">
        <v>24</v>
      </c>
      <c r="P1238" t="s">
        <v>55</v>
      </c>
      <c r="Q1238">
        <v>0.65902777777777777</v>
      </c>
      <c r="R1238" t="s">
        <v>49</v>
      </c>
      <c r="S1238" t="s">
        <v>4707</v>
      </c>
      <c r="T1238" t="s">
        <v>4703</v>
      </c>
      <c r="U1238">
        <v>329.69</v>
      </c>
      <c r="V1238" t="s">
        <v>5441</v>
      </c>
      <c r="W1238" t="s">
        <v>4968</v>
      </c>
      <c r="X1238" t="s">
        <v>5440</v>
      </c>
      <c r="Y1238" t="s">
        <v>4960</v>
      </c>
      <c r="Z1238" t="s">
        <v>5177</v>
      </c>
      <c r="AA1238" t="s">
        <v>5060</v>
      </c>
      <c r="AB1238">
        <f>YEAR(Sales_Trans_2[[#This Row],[Transaction_Date]])</f>
        <v>2025</v>
      </c>
      <c r="AC1238" t="str">
        <f>TEXT(Sales_Trans_2[[#This Row],[Transaction_Date]],"mmm")</f>
        <v>Dec</v>
      </c>
      <c r="AD1238">
        <f>MONTH(Sales_Trans_2[[#This Row],[Transaction_Date]])</f>
        <v>12</v>
      </c>
      <c r="AE1238" s="19">
        <f>IFERROR(Sales_Trans_2[[#This Row],[Profit]]/Sales_Trans_2[[#This Row],[Sales_Amount]],0)</f>
        <v>0.21058344987005356</v>
      </c>
      <c r="AF1238" s="20" t="str">
        <f>IF(Sales_Trans_2[[#This Row],[Discount_Pct]]=0,"0%",
IF(Sales_Trans_2[[#This Row],[Discount_Pct]]&lt;=5,"1-5%",
IF(Sales_Trans_2[[#This Row],[Discount_Pct]]&lt;=10,"6-10%",
IF(Sales_Trans_2[[#This Row],[Discount_Pct]]&lt;=15,"11-15%","&gt;15%"))))</f>
        <v>1-5%</v>
      </c>
    </row>
    <row r="1239" spans="1:32" x14ac:dyDescent="0.25">
      <c r="A1239" t="s">
        <v>3812</v>
      </c>
      <c r="B1239" s="10">
        <v>46013</v>
      </c>
      <c r="C1239" t="s">
        <v>444</v>
      </c>
      <c r="D1239" t="s">
        <v>1382</v>
      </c>
      <c r="E1239" t="s">
        <v>1471</v>
      </c>
      <c r="F1239" t="s">
        <v>2194</v>
      </c>
      <c r="G1239">
        <v>8</v>
      </c>
      <c r="H1239">
        <v>318.92</v>
      </c>
      <c r="I1239">
        <v>10</v>
      </c>
      <c r="J1239">
        <v>255.14</v>
      </c>
      <c r="K1239">
        <v>2296.2199999999998</v>
      </c>
      <c r="L1239">
        <v>1880.4</v>
      </c>
      <c r="M1239">
        <v>415.82</v>
      </c>
      <c r="N1239" t="s">
        <v>4971</v>
      </c>
      <c r="O1239" t="s">
        <v>24</v>
      </c>
      <c r="P1239" t="s">
        <v>55</v>
      </c>
      <c r="Q1239">
        <v>0.52430555555555558</v>
      </c>
      <c r="R1239" t="s">
        <v>49</v>
      </c>
      <c r="S1239" t="s">
        <v>4774</v>
      </c>
      <c r="T1239" t="s">
        <v>4752</v>
      </c>
      <c r="U1239">
        <v>317.99</v>
      </c>
      <c r="V1239" t="s">
        <v>5047</v>
      </c>
      <c r="W1239" t="s">
        <v>4958</v>
      </c>
      <c r="X1239" t="s">
        <v>5455</v>
      </c>
      <c r="Y1239" t="s">
        <v>4970</v>
      </c>
      <c r="Z1239" t="s">
        <v>5295</v>
      </c>
      <c r="AA1239" t="s">
        <v>5060</v>
      </c>
      <c r="AB1239">
        <f>YEAR(Sales_Trans_2[[#This Row],[Transaction_Date]])</f>
        <v>2025</v>
      </c>
      <c r="AC1239" t="str">
        <f>TEXT(Sales_Trans_2[[#This Row],[Transaction_Date]],"mmm")</f>
        <v>Dec</v>
      </c>
      <c r="AD1239">
        <f>MONTH(Sales_Trans_2[[#This Row],[Transaction_Date]])</f>
        <v>12</v>
      </c>
      <c r="AE1239" s="19">
        <f>IFERROR(Sales_Trans_2[[#This Row],[Profit]]/Sales_Trans_2[[#This Row],[Sales_Amount]],0)</f>
        <v>0.18108892005121463</v>
      </c>
      <c r="AF1239" s="20" t="str">
        <f>IF(Sales_Trans_2[[#This Row],[Discount_Pct]]=0,"0%",
IF(Sales_Trans_2[[#This Row],[Discount_Pct]]&lt;=5,"1-5%",
IF(Sales_Trans_2[[#This Row],[Discount_Pct]]&lt;=10,"6-10%",
IF(Sales_Trans_2[[#This Row],[Discount_Pct]]&lt;=15,"11-15%","&gt;15%"))))</f>
        <v>6-10%</v>
      </c>
    </row>
    <row r="1240" spans="1:32" x14ac:dyDescent="0.25">
      <c r="A1240" t="s">
        <v>3447</v>
      </c>
      <c r="B1240" s="10">
        <v>46066</v>
      </c>
      <c r="C1240" t="s">
        <v>562</v>
      </c>
      <c r="D1240" t="s">
        <v>2958</v>
      </c>
      <c r="E1240" t="s">
        <v>576</v>
      </c>
      <c r="F1240" t="s">
        <v>1151</v>
      </c>
      <c r="G1240">
        <v>3</v>
      </c>
      <c r="H1240">
        <v>461.27</v>
      </c>
      <c r="I1240">
        <v>5</v>
      </c>
      <c r="J1240">
        <v>69.19</v>
      </c>
      <c r="K1240">
        <v>1314.62</v>
      </c>
      <c r="L1240">
        <v>942.78</v>
      </c>
      <c r="M1240">
        <v>371.84</v>
      </c>
      <c r="N1240" t="s">
        <v>4971</v>
      </c>
      <c r="O1240" t="s">
        <v>24</v>
      </c>
      <c r="P1240" t="s">
        <v>55</v>
      </c>
      <c r="Q1240">
        <v>0.66249999999999998</v>
      </c>
      <c r="R1240" t="s">
        <v>49</v>
      </c>
      <c r="S1240" t="s">
        <v>4813</v>
      </c>
      <c r="T1240" t="s">
        <v>4805</v>
      </c>
      <c r="U1240">
        <v>414.29</v>
      </c>
      <c r="V1240" t="s">
        <v>5375</v>
      </c>
      <c r="W1240" t="s">
        <v>4958</v>
      </c>
      <c r="X1240" t="s">
        <v>5490</v>
      </c>
      <c r="Y1240" t="s">
        <v>4960</v>
      </c>
      <c r="Z1240" t="s">
        <v>5220</v>
      </c>
      <c r="AA1240" t="s">
        <v>5060</v>
      </c>
      <c r="AB1240">
        <f>YEAR(Sales_Trans_2[[#This Row],[Transaction_Date]])</f>
        <v>2026</v>
      </c>
      <c r="AC1240" t="str">
        <f>TEXT(Sales_Trans_2[[#This Row],[Transaction_Date]],"mmm")</f>
        <v>Feb</v>
      </c>
      <c r="AD1240">
        <f>MONTH(Sales_Trans_2[[#This Row],[Transaction_Date]])</f>
        <v>2</v>
      </c>
      <c r="AE1240" s="19">
        <f>IFERROR(Sales_Trans_2[[#This Row],[Profit]]/Sales_Trans_2[[#This Row],[Sales_Amount]],0)</f>
        <v>0.28284979689948425</v>
      </c>
      <c r="AF1240" s="20" t="str">
        <f>IF(Sales_Trans_2[[#This Row],[Discount_Pct]]=0,"0%",
IF(Sales_Trans_2[[#This Row],[Discount_Pct]]&lt;=5,"1-5%",
IF(Sales_Trans_2[[#This Row],[Discount_Pct]]&lt;=10,"6-10%",
IF(Sales_Trans_2[[#This Row],[Discount_Pct]]&lt;=15,"11-15%","&gt;15%"))))</f>
        <v>1-5%</v>
      </c>
    </row>
    <row r="1241" spans="1:32" x14ac:dyDescent="0.25">
      <c r="A1241" t="s">
        <v>3662</v>
      </c>
      <c r="B1241" s="10">
        <v>46097</v>
      </c>
      <c r="C1241" t="s">
        <v>1769</v>
      </c>
      <c r="D1241" t="s">
        <v>856</v>
      </c>
      <c r="E1241" t="s">
        <v>671</v>
      </c>
      <c r="F1241" t="s">
        <v>239</v>
      </c>
      <c r="G1241">
        <v>5</v>
      </c>
      <c r="H1241">
        <v>275.70999999999998</v>
      </c>
      <c r="I1241">
        <v>20</v>
      </c>
      <c r="J1241">
        <v>275.70999999999998</v>
      </c>
      <c r="K1241">
        <v>1102.8399999999999</v>
      </c>
      <c r="L1241">
        <v>1031.5</v>
      </c>
      <c r="M1241">
        <v>71.34</v>
      </c>
      <c r="N1241" t="s">
        <v>23</v>
      </c>
      <c r="O1241" t="s">
        <v>24</v>
      </c>
      <c r="P1241" t="s">
        <v>55</v>
      </c>
      <c r="Q1241">
        <v>0.52847222222222223</v>
      </c>
      <c r="R1241" t="s">
        <v>49</v>
      </c>
      <c r="S1241" t="s">
        <v>4825</v>
      </c>
      <c r="T1241" t="s">
        <v>4805</v>
      </c>
      <c r="U1241">
        <v>275.70999999999998</v>
      </c>
      <c r="V1241" t="s">
        <v>5532</v>
      </c>
      <c r="W1241" t="s">
        <v>4968</v>
      </c>
      <c r="X1241" t="s">
        <v>5015</v>
      </c>
      <c r="Y1241" t="s">
        <v>4966</v>
      </c>
      <c r="Z1241" t="s">
        <v>5529</v>
      </c>
      <c r="AA1241" t="s">
        <v>5060</v>
      </c>
      <c r="AB1241">
        <f>YEAR(Sales_Trans_2[[#This Row],[Transaction_Date]])</f>
        <v>2026</v>
      </c>
      <c r="AC1241" t="str">
        <f>TEXT(Sales_Trans_2[[#This Row],[Transaction_Date]],"mmm")</f>
        <v>Mar</v>
      </c>
      <c r="AD1241">
        <f>MONTH(Sales_Trans_2[[#This Row],[Transaction_Date]])</f>
        <v>3</v>
      </c>
      <c r="AE1241" s="19">
        <f>IFERROR(Sales_Trans_2[[#This Row],[Profit]]/Sales_Trans_2[[#This Row],[Sales_Amount]],0)</f>
        <v>6.4687534003119232E-2</v>
      </c>
      <c r="AF1241" s="20" t="str">
        <f>IF(Sales_Trans_2[[#This Row],[Discount_Pct]]=0,"0%",
IF(Sales_Trans_2[[#This Row],[Discount_Pct]]&lt;=5,"1-5%",
IF(Sales_Trans_2[[#This Row],[Discount_Pct]]&lt;=10,"6-10%",
IF(Sales_Trans_2[[#This Row],[Discount_Pct]]&lt;=15,"11-15%","&gt;15%"))))</f>
        <v>&gt;15%</v>
      </c>
    </row>
    <row r="1242" spans="1:32" x14ac:dyDescent="0.25">
      <c r="A1242" t="s">
        <v>3590</v>
      </c>
      <c r="B1242" s="10">
        <v>46205</v>
      </c>
      <c r="C1242" t="s">
        <v>441</v>
      </c>
      <c r="D1242" t="s">
        <v>759</v>
      </c>
      <c r="E1242" t="s">
        <v>1059</v>
      </c>
      <c r="F1242" t="s">
        <v>304</v>
      </c>
      <c r="G1242">
        <v>3</v>
      </c>
      <c r="H1242">
        <v>217.85</v>
      </c>
      <c r="I1242">
        <v>20</v>
      </c>
      <c r="J1242">
        <v>130.71</v>
      </c>
      <c r="K1242">
        <v>601.27</v>
      </c>
      <c r="L1242">
        <v>569.07000000000005</v>
      </c>
      <c r="M1242">
        <v>32.200000000000003</v>
      </c>
      <c r="N1242" t="s">
        <v>133</v>
      </c>
      <c r="O1242" t="s">
        <v>24</v>
      </c>
      <c r="P1242" t="s">
        <v>55</v>
      </c>
      <c r="Q1242">
        <v>0.81388888888888888</v>
      </c>
      <c r="R1242" t="s">
        <v>27</v>
      </c>
      <c r="S1242" t="s">
        <v>4741</v>
      </c>
      <c r="T1242" t="s">
        <v>4729</v>
      </c>
      <c r="U1242">
        <v>217.85</v>
      </c>
      <c r="V1242" t="s">
        <v>5540</v>
      </c>
      <c r="W1242" t="s">
        <v>4964</v>
      </c>
      <c r="X1242" t="s">
        <v>5101</v>
      </c>
      <c r="Y1242" t="s">
        <v>4970</v>
      </c>
      <c r="Z1242" t="s">
        <v>5099</v>
      </c>
      <c r="AA1242" t="s">
        <v>5060</v>
      </c>
      <c r="AB1242">
        <f>YEAR(Sales_Trans_2[[#This Row],[Transaction_Date]])</f>
        <v>2026</v>
      </c>
      <c r="AC1242" t="str">
        <f>TEXT(Sales_Trans_2[[#This Row],[Transaction_Date]],"mmm")</f>
        <v>Jul</v>
      </c>
      <c r="AD1242">
        <f>MONTH(Sales_Trans_2[[#This Row],[Transaction_Date]])</f>
        <v>7</v>
      </c>
      <c r="AE1242" s="19">
        <f>IFERROR(Sales_Trans_2[[#This Row],[Profit]]/Sales_Trans_2[[#This Row],[Sales_Amount]],0)</f>
        <v>5.355331215593661E-2</v>
      </c>
      <c r="AF1242" s="20" t="str">
        <f>IF(Sales_Trans_2[[#This Row],[Discount_Pct]]=0,"0%",
IF(Sales_Trans_2[[#This Row],[Discount_Pct]]&lt;=5,"1-5%",
IF(Sales_Trans_2[[#This Row],[Discount_Pct]]&lt;=10,"6-10%",
IF(Sales_Trans_2[[#This Row],[Discount_Pct]]&lt;=15,"11-15%","&gt;15%"))))</f>
        <v>&gt;15%</v>
      </c>
    </row>
    <row r="1243" spans="1:32" x14ac:dyDescent="0.25">
      <c r="A1243" t="s">
        <v>1353</v>
      </c>
      <c r="B1243" s="10">
        <v>46237</v>
      </c>
      <c r="C1243" t="s">
        <v>1354</v>
      </c>
      <c r="D1243" t="s">
        <v>611</v>
      </c>
      <c r="E1243" t="s">
        <v>177</v>
      </c>
      <c r="F1243" t="s">
        <v>178</v>
      </c>
      <c r="G1243">
        <v>3</v>
      </c>
      <c r="H1243">
        <v>358.83</v>
      </c>
      <c r="I1243">
        <v>15</v>
      </c>
      <c r="J1243">
        <v>161.47</v>
      </c>
      <c r="K1243">
        <v>1052.27</v>
      </c>
      <c r="L1243">
        <v>752.04</v>
      </c>
      <c r="M1243">
        <v>300.23</v>
      </c>
      <c r="N1243" t="s">
        <v>23</v>
      </c>
      <c r="O1243" t="s">
        <v>24</v>
      </c>
      <c r="P1243" t="s">
        <v>55</v>
      </c>
      <c r="Q1243">
        <v>0.38819444444444445</v>
      </c>
      <c r="R1243" t="s">
        <v>27</v>
      </c>
      <c r="S1243" t="s">
        <v>4775</v>
      </c>
      <c r="T1243" t="s">
        <v>4776</v>
      </c>
      <c r="U1243">
        <v>339.13</v>
      </c>
      <c r="V1243" t="s">
        <v>5621</v>
      </c>
      <c r="W1243" t="s">
        <v>4958</v>
      </c>
      <c r="X1243" t="s">
        <v>5130</v>
      </c>
      <c r="Y1243" t="s">
        <v>4966</v>
      </c>
      <c r="Z1243" t="s">
        <v>5227</v>
      </c>
      <c r="AA1243" t="s">
        <v>5060</v>
      </c>
      <c r="AB1243">
        <f>YEAR(Sales_Trans_2[[#This Row],[Transaction_Date]])</f>
        <v>2026</v>
      </c>
      <c r="AC1243" t="str">
        <f>TEXT(Sales_Trans_2[[#This Row],[Transaction_Date]],"mmm")</f>
        <v>Aug</v>
      </c>
      <c r="AD1243">
        <f>MONTH(Sales_Trans_2[[#This Row],[Transaction_Date]])</f>
        <v>8</v>
      </c>
      <c r="AE1243" s="19">
        <f>IFERROR(Sales_Trans_2[[#This Row],[Profit]]/Sales_Trans_2[[#This Row],[Sales_Amount]],0)</f>
        <v>0.28531650621988658</v>
      </c>
      <c r="AF1243" s="20" t="str">
        <f>IF(Sales_Trans_2[[#This Row],[Discount_Pct]]=0,"0%",
IF(Sales_Trans_2[[#This Row],[Discount_Pct]]&lt;=5,"1-5%",
IF(Sales_Trans_2[[#This Row],[Discount_Pct]]&lt;=10,"6-10%",
IF(Sales_Trans_2[[#This Row],[Discount_Pct]]&lt;=15,"11-15%","&gt;15%"))))</f>
        <v>11-15%</v>
      </c>
    </row>
    <row r="1244" spans="1:32" x14ac:dyDescent="0.25">
      <c r="A1244" t="s">
        <v>2188</v>
      </c>
      <c r="B1244" s="10">
        <v>46176</v>
      </c>
      <c r="C1244" t="s">
        <v>58</v>
      </c>
      <c r="D1244" t="s">
        <v>2085</v>
      </c>
      <c r="E1244" t="s">
        <v>478</v>
      </c>
      <c r="F1244" t="s">
        <v>1834</v>
      </c>
      <c r="G1244">
        <v>3</v>
      </c>
      <c r="H1244">
        <v>415.16</v>
      </c>
      <c r="I1244">
        <v>10</v>
      </c>
      <c r="J1244">
        <v>124.55</v>
      </c>
      <c r="K1244">
        <v>1120.93</v>
      </c>
      <c r="L1244">
        <v>957.15</v>
      </c>
      <c r="M1244">
        <v>163.78</v>
      </c>
      <c r="N1244" t="s">
        <v>40</v>
      </c>
      <c r="O1244" t="s">
        <v>24</v>
      </c>
      <c r="P1244" t="s">
        <v>55</v>
      </c>
      <c r="Q1244">
        <v>0.88958333333333328</v>
      </c>
      <c r="R1244" t="s">
        <v>49</v>
      </c>
      <c r="S1244" t="s">
        <v>4670</v>
      </c>
      <c r="T1244" t="s">
        <v>4805</v>
      </c>
      <c r="U1244">
        <v>392.68</v>
      </c>
      <c r="V1244" t="s">
        <v>5624</v>
      </c>
      <c r="W1244" t="s">
        <v>4958</v>
      </c>
      <c r="X1244" t="s">
        <v>5136</v>
      </c>
      <c r="Y1244" t="s">
        <v>4977</v>
      </c>
      <c r="Z1244" t="s">
        <v>5252</v>
      </c>
      <c r="AA1244" t="s">
        <v>5060</v>
      </c>
      <c r="AB1244">
        <f>YEAR(Sales_Trans_2[[#This Row],[Transaction_Date]])</f>
        <v>2026</v>
      </c>
      <c r="AC1244" t="str">
        <f>TEXT(Sales_Trans_2[[#This Row],[Transaction_Date]],"mmm")</f>
        <v>Jun</v>
      </c>
      <c r="AD1244">
        <f>MONTH(Sales_Trans_2[[#This Row],[Transaction_Date]])</f>
        <v>6</v>
      </c>
      <c r="AE1244" s="19">
        <f>IFERROR(Sales_Trans_2[[#This Row],[Profit]]/Sales_Trans_2[[#This Row],[Sales_Amount]],0)</f>
        <v>0.1461108186951906</v>
      </c>
      <c r="AF1244" s="20" t="str">
        <f>IF(Sales_Trans_2[[#This Row],[Discount_Pct]]=0,"0%",
IF(Sales_Trans_2[[#This Row],[Discount_Pct]]&lt;=5,"1-5%",
IF(Sales_Trans_2[[#This Row],[Discount_Pct]]&lt;=10,"6-10%",
IF(Sales_Trans_2[[#This Row],[Discount_Pct]]&lt;=15,"11-15%","&gt;15%"))))</f>
        <v>6-10%</v>
      </c>
    </row>
    <row r="1245" spans="1:32" x14ac:dyDescent="0.25">
      <c r="A1245" t="s">
        <v>4196</v>
      </c>
      <c r="B1245" s="10">
        <v>46083</v>
      </c>
      <c r="C1245" t="s">
        <v>1168</v>
      </c>
      <c r="D1245" t="s">
        <v>147</v>
      </c>
      <c r="E1245" t="s">
        <v>1092</v>
      </c>
      <c r="F1245" t="s">
        <v>577</v>
      </c>
      <c r="G1245">
        <v>8</v>
      </c>
      <c r="H1245">
        <v>373.95</v>
      </c>
      <c r="I1245">
        <v>5</v>
      </c>
      <c r="J1245">
        <v>149.58000000000001</v>
      </c>
      <c r="K1245">
        <v>2842.02</v>
      </c>
      <c r="L1245">
        <v>2089.7600000000002</v>
      </c>
      <c r="M1245">
        <v>752.26</v>
      </c>
      <c r="N1245" t="s">
        <v>47</v>
      </c>
      <c r="O1245" t="s">
        <v>24</v>
      </c>
      <c r="P1245" t="s">
        <v>55</v>
      </c>
      <c r="Q1245">
        <v>0.63263888888888886</v>
      </c>
      <c r="R1245" t="s">
        <v>49</v>
      </c>
      <c r="S1245" t="s">
        <v>4717</v>
      </c>
      <c r="T1245" t="s">
        <v>4703</v>
      </c>
      <c r="U1245">
        <v>332.73</v>
      </c>
      <c r="V1245" t="s">
        <v>5625</v>
      </c>
      <c r="W1245" t="s">
        <v>4958</v>
      </c>
      <c r="X1245" t="s">
        <v>5219</v>
      </c>
      <c r="Y1245" t="s">
        <v>5011</v>
      </c>
      <c r="Z1245" t="s">
        <v>5150</v>
      </c>
      <c r="AA1245" t="s">
        <v>5060</v>
      </c>
      <c r="AB1245">
        <f>YEAR(Sales_Trans_2[[#This Row],[Transaction_Date]])</f>
        <v>2026</v>
      </c>
      <c r="AC1245" t="str">
        <f>TEXT(Sales_Trans_2[[#This Row],[Transaction_Date]],"mmm")</f>
        <v>Mar</v>
      </c>
      <c r="AD1245">
        <f>MONTH(Sales_Trans_2[[#This Row],[Transaction_Date]])</f>
        <v>3</v>
      </c>
      <c r="AE1245" s="19">
        <f>IFERROR(Sales_Trans_2[[#This Row],[Profit]]/Sales_Trans_2[[#This Row],[Sales_Amount]],0)</f>
        <v>0.2646920148345191</v>
      </c>
      <c r="AF1245" s="20" t="str">
        <f>IF(Sales_Trans_2[[#This Row],[Discount_Pct]]=0,"0%",
IF(Sales_Trans_2[[#This Row],[Discount_Pct]]&lt;=5,"1-5%",
IF(Sales_Trans_2[[#This Row],[Discount_Pct]]&lt;=10,"6-10%",
IF(Sales_Trans_2[[#This Row],[Discount_Pct]]&lt;=15,"11-15%","&gt;15%"))))</f>
        <v>1-5%</v>
      </c>
    </row>
    <row r="1246" spans="1:32" x14ac:dyDescent="0.25">
      <c r="A1246" t="s">
        <v>2741</v>
      </c>
      <c r="B1246" s="10">
        <v>46327</v>
      </c>
      <c r="C1246" t="s">
        <v>2742</v>
      </c>
      <c r="D1246" t="s">
        <v>170</v>
      </c>
      <c r="E1246" t="s">
        <v>504</v>
      </c>
      <c r="F1246" t="s">
        <v>1635</v>
      </c>
      <c r="G1246">
        <v>2</v>
      </c>
      <c r="H1246">
        <v>225.45</v>
      </c>
      <c r="I1246">
        <v>10</v>
      </c>
      <c r="J1246">
        <v>45.09</v>
      </c>
      <c r="K1246">
        <v>466.68</v>
      </c>
      <c r="L1246">
        <v>381.8</v>
      </c>
      <c r="M1246">
        <v>84.88</v>
      </c>
      <c r="N1246" t="s">
        <v>133</v>
      </c>
      <c r="O1246" t="s">
        <v>24</v>
      </c>
      <c r="P1246" t="s">
        <v>55</v>
      </c>
      <c r="Q1246">
        <v>0.39166666666666666</v>
      </c>
      <c r="R1246" t="s">
        <v>27</v>
      </c>
      <c r="S1246" t="s">
        <v>4876</v>
      </c>
      <c r="T1246" t="s">
        <v>4864</v>
      </c>
      <c r="U1246">
        <v>225.45</v>
      </c>
      <c r="V1246" t="s">
        <v>5639</v>
      </c>
      <c r="W1246" t="s">
        <v>4968</v>
      </c>
      <c r="X1246" t="s">
        <v>5390</v>
      </c>
      <c r="Y1246" t="s">
        <v>4966</v>
      </c>
      <c r="Z1246" t="s">
        <v>5349</v>
      </c>
      <c r="AA1246" t="s">
        <v>5060</v>
      </c>
      <c r="AB1246">
        <f>YEAR(Sales_Trans_2[[#This Row],[Transaction_Date]])</f>
        <v>2026</v>
      </c>
      <c r="AC1246" t="str">
        <f>TEXT(Sales_Trans_2[[#This Row],[Transaction_Date]],"mmm")</f>
        <v>Nov</v>
      </c>
      <c r="AD1246">
        <f>MONTH(Sales_Trans_2[[#This Row],[Transaction_Date]])</f>
        <v>11</v>
      </c>
      <c r="AE1246" s="19">
        <f>IFERROR(Sales_Trans_2[[#This Row],[Profit]]/Sales_Trans_2[[#This Row],[Sales_Amount]],0)</f>
        <v>0.18188051769949429</v>
      </c>
      <c r="AF1246" s="20" t="str">
        <f>IF(Sales_Trans_2[[#This Row],[Discount_Pct]]=0,"0%",
IF(Sales_Trans_2[[#This Row],[Discount_Pct]]&lt;=5,"1-5%",
IF(Sales_Trans_2[[#This Row],[Discount_Pct]]&lt;=10,"6-10%",
IF(Sales_Trans_2[[#This Row],[Discount_Pct]]&lt;=15,"11-15%","&gt;15%"))))</f>
        <v>6-10%</v>
      </c>
    </row>
    <row r="1247" spans="1:32" x14ac:dyDescent="0.25">
      <c r="A1247" t="s">
        <v>2934</v>
      </c>
      <c r="B1247" s="10">
        <v>46114</v>
      </c>
      <c r="C1247" t="s">
        <v>2935</v>
      </c>
      <c r="D1247" t="s">
        <v>264</v>
      </c>
      <c r="E1247" t="s">
        <v>576</v>
      </c>
      <c r="F1247" t="s">
        <v>577</v>
      </c>
      <c r="G1247">
        <v>4</v>
      </c>
      <c r="H1247">
        <v>383.51</v>
      </c>
      <c r="I1247">
        <v>20</v>
      </c>
      <c r="J1247">
        <v>306.81</v>
      </c>
      <c r="K1247">
        <v>1227.23</v>
      </c>
      <c r="L1247">
        <v>1143.5999999999999</v>
      </c>
      <c r="M1247">
        <v>83.63</v>
      </c>
      <c r="N1247" t="s">
        <v>68</v>
      </c>
      <c r="O1247" t="s">
        <v>24</v>
      </c>
      <c r="P1247" t="s">
        <v>55</v>
      </c>
      <c r="Q1247">
        <v>0.77777777777777779</v>
      </c>
      <c r="R1247" t="s">
        <v>49</v>
      </c>
      <c r="S1247" t="s">
        <v>4702</v>
      </c>
      <c r="T1247" t="s">
        <v>4703</v>
      </c>
      <c r="U1247">
        <v>383.51</v>
      </c>
      <c r="V1247" t="s">
        <v>5101</v>
      </c>
      <c r="W1247" t="s">
        <v>4964</v>
      </c>
      <c r="X1247" t="s">
        <v>5219</v>
      </c>
      <c r="Y1247" t="s">
        <v>5011</v>
      </c>
      <c r="Z1247" t="s">
        <v>5220</v>
      </c>
      <c r="AA1247" t="s">
        <v>5060</v>
      </c>
      <c r="AB1247">
        <f>YEAR(Sales_Trans_2[[#This Row],[Transaction_Date]])</f>
        <v>2026</v>
      </c>
      <c r="AC1247" t="str">
        <f>TEXT(Sales_Trans_2[[#This Row],[Transaction_Date]],"mmm")</f>
        <v>Apr</v>
      </c>
      <c r="AD1247">
        <f>MONTH(Sales_Trans_2[[#This Row],[Transaction_Date]])</f>
        <v>4</v>
      </c>
      <c r="AE1247" s="19">
        <f>IFERROR(Sales_Trans_2[[#This Row],[Profit]]/Sales_Trans_2[[#This Row],[Sales_Amount]],0)</f>
        <v>6.8145335430196449E-2</v>
      </c>
      <c r="AF1247" s="20" t="str">
        <f>IF(Sales_Trans_2[[#This Row],[Discount_Pct]]=0,"0%",
IF(Sales_Trans_2[[#This Row],[Discount_Pct]]&lt;=5,"1-5%",
IF(Sales_Trans_2[[#This Row],[Discount_Pct]]&lt;=10,"6-10%",
IF(Sales_Trans_2[[#This Row],[Discount_Pct]]&lt;=15,"11-15%","&gt;15%"))))</f>
        <v>&gt;15%</v>
      </c>
    </row>
    <row r="1248" spans="1:32" x14ac:dyDescent="0.25">
      <c r="A1248" t="s">
        <v>3251</v>
      </c>
      <c r="B1248" s="10">
        <v>46358</v>
      </c>
      <c r="C1248" t="s">
        <v>1798</v>
      </c>
      <c r="D1248" t="s">
        <v>530</v>
      </c>
      <c r="E1248" t="s">
        <v>1059</v>
      </c>
      <c r="F1248" t="s">
        <v>304</v>
      </c>
      <c r="G1248">
        <v>4</v>
      </c>
      <c r="H1248">
        <v>125.15</v>
      </c>
      <c r="I1248">
        <v>20</v>
      </c>
      <c r="J1248">
        <v>100.12</v>
      </c>
      <c r="K1248">
        <v>400.48</v>
      </c>
      <c r="L1248">
        <v>382.8</v>
      </c>
      <c r="M1248">
        <v>17.68</v>
      </c>
      <c r="N1248" t="s">
        <v>47</v>
      </c>
      <c r="O1248" t="s">
        <v>24</v>
      </c>
      <c r="P1248" t="s">
        <v>55</v>
      </c>
      <c r="Q1248">
        <v>0.43472222222222223</v>
      </c>
      <c r="R1248" t="s">
        <v>49</v>
      </c>
      <c r="S1248" t="s">
        <v>4772</v>
      </c>
      <c r="T1248" t="s">
        <v>4752</v>
      </c>
      <c r="U1248">
        <v>125.15</v>
      </c>
      <c r="V1248" t="s">
        <v>5678</v>
      </c>
      <c r="W1248" t="s">
        <v>4964</v>
      </c>
      <c r="X1248" t="s">
        <v>5101</v>
      </c>
      <c r="Y1248" t="s">
        <v>4970</v>
      </c>
      <c r="Z1248" t="s">
        <v>5099</v>
      </c>
      <c r="AA1248" t="s">
        <v>5060</v>
      </c>
      <c r="AB1248">
        <f>YEAR(Sales_Trans_2[[#This Row],[Transaction_Date]])</f>
        <v>2026</v>
      </c>
      <c r="AC1248" t="str">
        <f>TEXT(Sales_Trans_2[[#This Row],[Transaction_Date]],"mmm")</f>
        <v>Dec</v>
      </c>
      <c r="AD1248">
        <f>MONTH(Sales_Trans_2[[#This Row],[Transaction_Date]])</f>
        <v>12</v>
      </c>
      <c r="AE1248" s="19">
        <f>IFERROR(Sales_Trans_2[[#This Row],[Profit]]/Sales_Trans_2[[#This Row],[Sales_Amount]],0)</f>
        <v>4.4147023571713941E-2</v>
      </c>
      <c r="AF1248" s="20" t="str">
        <f>IF(Sales_Trans_2[[#This Row],[Discount_Pct]]=0,"0%",
IF(Sales_Trans_2[[#This Row],[Discount_Pct]]&lt;=5,"1-5%",
IF(Sales_Trans_2[[#This Row],[Discount_Pct]]&lt;=10,"6-10%",
IF(Sales_Trans_2[[#This Row],[Discount_Pct]]&lt;=15,"11-15%","&gt;15%"))))</f>
        <v>&gt;15%</v>
      </c>
    </row>
    <row r="1249" spans="1:32" x14ac:dyDescent="0.25">
      <c r="A1249" t="s">
        <v>942</v>
      </c>
      <c r="B1249" s="10">
        <v>45942</v>
      </c>
      <c r="C1249" t="s">
        <v>943</v>
      </c>
      <c r="D1249" t="s">
        <v>944</v>
      </c>
      <c r="E1249" t="s">
        <v>709</v>
      </c>
      <c r="F1249" t="s">
        <v>710</v>
      </c>
      <c r="G1249">
        <v>7</v>
      </c>
      <c r="H1249">
        <v>382.17</v>
      </c>
      <c r="I1249">
        <v>5</v>
      </c>
      <c r="J1249">
        <v>133.76</v>
      </c>
      <c r="K1249">
        <v>2541.4299999999998</v>
      </c>
      <c r="L1249">
        <v>1669.01</v>
      </c>
      <c r="M1249">
        <v>872.42</v>
      </c>
      <c r="N1249" t="s">
        <v>4971</v>
      </c>
      <c r="O1249" t="s">
        <v>24</v>
      </c>
      <c r="P1249" t="s">
        <v>55</v>
      </c>
      <c r="Q1249">
        <v>0.54166666666666663</v>
      </c>
      <c r="R1249" t="s">
        <v>49</v>
      </c>
      <c r="S1249" t="s">
        <v>4773</v>
      </c>
      <c r="T1249" t="s">
        <v>4752</v>
      </c>
      <c r="U1249">
        <v>333.54</v>
      </c>
      <c r="V1249" t="s">
        <v>5691</v>
      </c>
      <c r="W1249" t="s">
        <v>4958</v>
      </c>
      <c r="X1249" t="s">
        <v>5313</v>
      </c>
      <c r="Y1249" t="s">
        <v>4960</v>
      </c>
      <c r="Z1249" t="s">
        <v>5314</v>
      </c>
      <c r="AA1249" t="s">
        <v>5060</v>
      </c>
      <c r="AB1249">
        <f>YEAR(Sales_Trans_2[[#This Row],[Transaction_Date]])</f>
        <v>2025</v>
      </c>
      <c r="AC1249" t="str">
        <f>TEXT(Sales_Trans_2[[#This Row],[Transaction_Date]],"mmm")</f>
        <v>Oct</v>
      </c>
      <c r="AD1249">
        <f>MONTH(Sales_Trans_2[[#This Row],[Transaction_Date]])</f>
        <v>10</v>
      </c>
      <c r="AE1249" s="19">
        <f>IFERROR(Sales_Trans_2[[#This Row],[Profit]]/Sales_Trans_2[[#This Row],[Sales_Amount]],0)</f>
        <v>0.34327917747095138</v>
      </c>
      <c r="AF1249" s="20" t="str">
        <f>IF(Sales_Trans_2[[#This Row],[Discount_Pct]]=0,"0%",
IF(Sales_Trans_2[[#This Row],[Discount_Pct]]&lt;=5,"1-5%",
IF(Sales_Trans_2[[#This Row],[Discount_Pct]]&lt;=10,"6-10%",
IF(Sales_Trans_2[[#This Row],[Discount_Pct]]&lt;=15,"11-15%","&gt;15%"))))</f>
        <v>1-5%</v>
      </c>
    </row>
    <row r="1250" spans="1:32" x14ac:dyDescent="0.25">
      <c r="A1250" t="s">
        <v>838</v>
      </c>
      <c r="B1250" s="10">
        <v>46005</v>
      </c>
      <c r="C1250" t="s">
        <v>839</v>
      </c>
      <c r="D1250" t="s">
        <v>20</v>
      </c>
      <c r="E1250" t="s">
        <v>840</v>
      </c>
      <c r="F1250" t="s">
        <v>841</v>
      </c>
      <c r="G1250">
        <v>4</v>
      </c>
      <c r="H1250">
        <v>416.08</v>
      </c>
      <c r="I1250">
        <v>20</v>
      </c>
      <c r="J1250">
        <v>332.86</v>
      </c>
      <c r="K1250">
        <v>1531.18</v>
      </c>
      <c r="L1250">
        <v>1278.56</v>
      </c>
      <c r="M1250">
        <v>252.62</v>
      </c>
      <c r="N1250" t="s">
        <v>4971</v>
      </c>
      <c r="O1250" t="s">
        <v>24</v>
      </c>
      <c r="P1250" t="s">
        <v>55</v>
      </c>
      <c r="Q1250">
        <v>0.4152777777777778</v>
      </c>
      <c r="R1250" t="s">
        <v>27</v>
      </c>
      <c r="S1250" t="s">
        <v>4928</v>
      </c>
      <c r="T1250" t="s">
        <v>4908</v>
      </c>
      <c r="U1250">
        <v>416.08</v>
      </c>
      <c r="V1250" t="s">
        <v>5710</v>
      </c>
      <c r="W1250" t="s">
        <v>4968</v>
      </c>
      <c r="X1250" t="s">
        <v>5299</v>
      </c>
      <c r="Y1250" t="s">
        <v>4977</v>
      </c>
      <c r="Z1250" t="s">
        <v>5300</v>
      </c>
      <c r="AA1250" t="s">
        <v>5060</v>
      </c>
      <c r="AB1250">
        <f>YEAR(Sales_Trans_2[[#This Row],[Transaction_Date]])</f>
        <v>2025</v>
      </c>
      <c r="AC1250" t="str">
        <f>TEXT(Sales_Trans_2[[#This Row],[Transaction_Date]],"mmm")</f>
        <v>Dec</v>
      </c>
      <c r="AD1250">
        <f>MONTH(Sales_Trans_2[[#This Row],[Transaction_Date]])</f>
        <v>12</v>
      </c>
      <c r="AE1250" s="19">
        <f>IFERROR(Sales_Trans_2[[#This Row],[Profit]]/Sales_Trans_2[[#This Row],[Sales_Amount]],0)</f>
        <v>0.16498386865032197</v>
      </c>
      <c r="AF1250" s="20" t="str">
        <f>IF(Sales_Trans_2[[#This Row],[Discount_Pct]]=0,"0%",
IF(Sales_Trans_2[[#This Row],[Discount_Pct]]&lt;=5,"1-5%",
IF(Sales_Trans_2[[#This Row],[Discount_Pct]]&lt;=10,"6-10%",
IF(Sales_Trans_2[[#This Row],[Discount_Pct]]&lt;=15,"11-15%","&gt;15%"))))</f>
        <v>&gt;15%</v>
      </c>
    </row>
    <row r="1251" spans="1:32" x14ac:dyDescent="0.25">
      <c r="A1251" t="s">
        <v>2999</v>
      </c>
      <c r="B1251" s="10">
        <v>46083</v>
      </c>
      <c r="C1251" t="s">
        <v>2075</v>
      </c>
      <c r="D1251" t="s">
        <v>1706</v>
      </c>
      <c r="E1251" t="s">
        <v>270</v>
      </c>
      <c r="F1251" t="s">
        <v>109</v>
      </c>
      <c r="G1251">
        <v>4</v>
      </c>
      <c r="H1251">
        <v>268.32</v>
      </c>
      <c r="I1251">
        <v>15</v>
      </c>
      <c r="J1251">
        <v>160.99</v>
      </c>
      <c r="K1251">
        <v>912.29</v>
      </c>
      <c r="L1251">
        <v>965.76</v>
      </c>
      <c r="M1251">
        <v>-53.47</v>
      </c>
      <c r="N1251" t="s">
        <v>40</v>
      </c>
      <c r="O1251" t="s">
        <v>24</v>
      </c>
      <c r="P1251" t="s">
        <v>55</v>
      </c>
      <c r="Q1251">
        <v>0.50902777777777775</v>
      </c>
      <c r="R1251" t="s">
        <v>49</v>
      </c>
      <c r="S1251" t="s">
        <v>4886</v>
      </c>
      <c r="T1251" t="s">
        <v>4887</v>
      </c>
      <c r="U1251">
        <v>268.32</v>
      </c>
      <c r="V1251" t="s">
        <v>5740</v>
      </c>
      <c r="W1251" t="s">
        <v>4964</v>
      </c>
      <c r="X1251" t="s">
        <v>5427</v>
      </c>
      <c r="Y1251" t="s">
        <v>5007</v>
      </c>
      <c r="Z1251" t="s">
        <v>5280</v>
      </c>
      <c r="AA1251" t="s">
        <v>5060</v>
      </c>
      <c r="AB1251">
        <f>YEAR(Sales_Trans_2[[#This Row],[Transaction_Date]])</f>
        <v>2026</v>
      </c>
      <c r="AC1251" t="str">
        <f>TEXT(Sales_Trans_2[[#This Row],[Transaction_Date]],"mmm")</f>
        <v>Mar</v>
      </c>
      <c r="AD1251">
        <f>MONTH(Sales_Trans_2[[#This Row],[Transaction_Date]])</f>
        <v>3</v>
      </c>
      <c r="AE1251" s="19">
        <f>IFERROR(Sales_Trans_2[[#This Row],[Profit]]/Sales_Trans_2[[#This Row],[Sales_Amount]],0)</f>
        <v>-5.8610748775060562E-2</v>
      </c>
      <c r="AF1251" s="20" t="str">
        <f>IF(Sales_Trans_2[[#This Row],[Discount_Pct]]=0,"0%",
IF(Sales_Trans_2[[#This Row],[Discount_Pct]]&lt;=5,"1-5%",
IF(Sales_Trans_2[[#This Row],[Discount_Pct]]&lt;=10,"6-10%",
IF(Sales_Trans_2[[#This Row],[Discount_Pct]]&lt;=15,"11-15%","&gt;15%"))))</f>
        <v>11-15%</v>
      </c>
    </row>
    <row r="1252" spans="1:32" x14ac:dyDescent="0.25">
      <c r="A1252" t="s">
        <v>1288</v>
      </c>
      <c r="B1252" s="10">
        <v>46011</v>
      </c>
      <c r="C1252" t="s">
        <v>508</v>
      </c>
      <c r="D1252" t="s">
        <v>493</v>
      </c>
      <c r="E1252" t="s">
        <v>1289</v>
      </c>
      <c r="F1252" t="s">
        <v>1290</v>
      </c>
      <c r="G1252">
        <v>4</v>
      </c>
      <c r="H1252">
        <v>264.7</v>
      </c>
      <c r="I1252">
        <v>5</v>
      </c>
      <c r="J1252">
        <v>52.94</v>
      </c>
      <c r="K1252">
        <v>1156.74</v>
      </c>
      <c r="L1252">
        <v>764.8</v>
      </c>
      <c r="M1252">
        <v>391.94</v>
      </c>
      <c r="N1252" t="s">
        <v>68</v>
      </c>
      <c r="O1252" t="s">
        <v>24</v>
      </c>
      <c r="P1252" t="s">
        <v>55</v>
      </c>
      <c r="Q1252">
        <v>0.82916666666666672</v>
      </c>
      <c r="R1252" t="s">
        <v>27</v>
      </c>
      <c r="S1252" t="s">
        <v>4688</v>
      </c>
      <c r="T1252" t="s">
        <v>4672</v>
      </c>
      <c r="U1252">
        <v>232.58</v>
      </c>
      <c r="V1252" t="s">
        <v>5748</v>
      </c>
      <c r="W1252" t="s">
        <v>4958</v>
      </c>
      <c r="X1252" t="s">
        <v>5346</v>
      </c>
      <c r="Y1252" t="s">
        <v>4960</v>
      </c>
      <c r="Z1252" t="s">
        <v>5234</v>
      </c>
      <c r="AA1252" t="s">
        <v>5060</v>
      </c>
      <c r="AB1252">
        <f>YEAR(Sales_Trans_2[[#This Row],[Transaction_Date]])</f>
        <v>2025</v>
      </c>
      <c r="AC1252" t="str">
        <f>TEXT(Sales_Trans_2[[#This Row],[Transaction_Date]],"mmm")</f>
        <v>Dec</v>
      </c>
      <c r="AD1252">
        <f>MONTH(Sales_Trans_2[[#This Row],[Transaction_Date]])</f>
        <v>12</v>
      </c>
      <c r="AE1252" s="19">
        <f>IFERROR(Sales_Trans_2[[#This Row],[Profit]]/Sales_Trans_2[[#This Row],[Sales_Amount]],0)</f>
        <v>0.33883154382142916</v>
      </c>
      <c r="AF1252" s="20" t="str">
        <f>IF(Sales_Trans_2[[#This Row],[Discount_Pct]]=0,"0%",
IF(Sales_Trans_2[[#This Row],[Discount_Pct]]&lt;=5,"1-5%",
IF(Sales_Trans_2[[#This Row],[Discount_Pct]]&lt;=10,"6-10%",
IF(Sales_Trans_2[[#This Row],[Discount_Pct]]&lt;=15,"11-15%","&gt;15%"))))</f>
        <v>1-5%</v>
      </c>
    </row>
    <row r="1253" spans="1:32" x14ac:dyDescent="0.25">
      <c r="A1253" t="s">
        <v>1733</v>
      </c>
      <c r="B1253" s="10">
        <v>46008</v>
      </c>
      <c r="C1253" t="s">
        <v>508</v>
      </c>
      <c r="D1253" t="s">
        <v>1010</v>
      </c>
      <c r="E1253" t="s">
        <v>973</v>
      </c>
      <c r="F1253" t="s">
        <v>974</v>
      </c>
      <c r="G1253">
        <v>3</v>
      </c>
      <c r="H1253">
        <v>284.56</v>
      </c>
      <c r="I1253">
        <v>20</v>
      </c>
      <c r="J1253">
        <v>170.74</v>
      </c>
      <c r="K1253">
        <v>682.94</v>
      </c>
      <c r="L1253">
        <v>645.09</v>
      </c>
      <c r="M1253">
        <v>37.85</v>
      </c>
      <c r="N1253" t="s">
        <v>4971</v>
      </c>
      <c r="O1253" t="s">
        <v>24</v>
      </c>
      <c r="P1253" t="s">
        <v>55</v>
      </c>
      <c r="Q1253">
        <v>0.46736111111111112</v>
      </c>
      <c r="R1253" t="s">
        <v>49</v>
      </c>
      <c r="S1253" t="s">
        <v>4821</v>
      </c>
      <c r="T1253" t="s">
        <v>4805</v>
      </c>
      <c r="U1253">
        <v>261.55</v>
      </c>
      <c r="V1253" t="s">
        <v>5748</v>
      </c>
      <c r="W1253" t="s">
        <v>4958</v>
      </c>
      <c r="X1253" t="s">
        <v>5473</v>
      </c>
      <c r="Y1253" t="s">
        <v>4960</v>
      </c>
      <c r="Z1253" t="s">
        <v>5474</v>
      </c>
      <c r="AA1253" t="s">
        <v>5060</v>
      </c>
      <c r="AB1253">
        <f>YEAR(Sales_Trans_2[[#This Row],[Transaction_Date]])</f>
        <v>2025</v>
      </c>
      <c r="AC1253" t="str">
        <f>TEXT(Sales_Trans_2[[#This Row],[Transaction_Date]],"mmm")</f>
        <v>Dec</v>
      </c>
      <c r="AD1253">
        <f>MONTH(Sales_Trans_2[[#This Row],[Transaction_Date]])</f>
        <v>12</v>
      </c>
      <c r="AE1253" s="19">
        <f>IFERROR(Sales_Trans_2[[#This Row],[Profit]]/Sales_Trans_2[[#This Row],[Sales_Amount]],0)</f>
        <v>5.5422145430052416E-2</v>
      </c>
      <c r="AF1253" s="20" t="str">
        <f>IF(Sales_Trans_2[[#This Row],[Discount_Pct]]=0,"0%",
IF(Sales_Trans_2[[#This Row],[Discount_Pct]]&lt;=5,"1-5%",
IF(Sales_Trans_2[[#This Row],[Discount_Pct]]&lt;=10,"6-10%",
IF(Sales_Trans_2[[#This Row],[Discount_Pct]]&lt;=15,"11-15%","&gt;15%"))))</f>
        <v>&gt;15%</v>
      </c>
    </row>
    <row r="1254" spans="1:32" x14ac:dyDescent="0.25">
      <c r="A1254" t="s">
        <v>3922</v>
      </c>
      <c r="B1254" s="10">
        <v>45991</v>
      </c>
      <c r="C1254" t="s">
        <v>3923</v>
      </c>
      <c r="D1254" t="s">
        <v>732</v>
      </c>
      <c r="E1254" t="s">
        <v>53</v>
      </c>
      <c r="F1254" t="s">
        <v>1655</v>
      </c>
      <c r="G1254">
        <v>3</v>
      </c>
      <c r="H1254">
        <v>661.91</v>
      </c>
      <c r="I1254">
        <v>15</v>
      </c>
      <c r="J1254">
        <v>297.86</v>
      </c>
      <c r="K1254">
        <v>1941.05</v>
      </c>
      <c r="L1254">
        <v>1196.1600000000001</v>
      </c>
      <c r="M1254">
        <v>744.89</v>
      </c>
      <c r="N1254" t="s">
        <v>68</v>
      </c>
      <c r="O1254" t="s">
        <v>24</v>
      </c>
      <c r="P1254" t="s">
        <v>55</v>
      </c>
      <c r="Q1254">
        <v>0.79097222222222219</v>
      </c>
      <c r="R1254" t="s">
        <v>27</v>
      </c>
      <c r="S1254" t="s">
        <v>4662</v>
      </c>
      <c r="T1254" t="s">
        <v>4636</v>
      </c>
      <c r="U1254">
        <v>661.91</v>
      </c>
      <c r="V1254" t="s">
        <v>5800</v>
      </c>
      <c r="W1254" t="s">
        <v>4968</v>
      </c>
      <c r="X1254" t="s">
        <v>5801</v>
      </c>
      <c r="Y1254" t="s">
        <v>4960</v>
      </c>
      <c r="Z1254" t="s">
        <v>5059</v>
      </c>
      <c r="AA1254" t="s">
        <v>5060</v>
      </c>
      <c r="AB1254">
        <f>YEAR(Sales_Trans_2[[#This Row],[Transaction_Date]])</f>
        <v>2025</v>
      </c>
      <c r="AC1254" t="str">
        <f>TEXT(Sales_Trans_2[[#This Row],[Transaction_Date]],"mmm")</f>
        <v>Nov</v>
      </c>
      <c r="AD1254">
        <f>MONTH(Sales_Trans_2[[#This Row],[Transaction_Date]])</f>
        <v>11</v>
      </c>
      <c r="AE1254" s="19">
        <f>IFERROR(Sales_Trans_2[[#This Row],[Profit]]/Sales_Trans_2[[#This Row],[Sales_Amount]],0)</f>
        <v>0.38375621442003038</v>
      </c>
      <c r="AF1254" s="20" t="str">
        <f>IF(Sales_Trans_2[[#This Row],[Discount_Pct]]=0,"0%",
IF(Sales_Trans_2[[#This Row],[Discount_Pct]]&lt;=5,"1-5%",
IF(Sales_Trans_2[[#This Row],[Discount_Pct]]&lt;=10,"6-10%",
IF(Sales_Trans_2[[#This Row],[Discount_Pct]]&lt;=15,"11-15%","&gt;15%"))))</f>
        <v>11-15%</v>
      </c>
    </row>
    <row r="1255" spans="1:32" x14ac:dyDescent="0.25">
      <c r="A1255" t="s">
        <v>4318</v>
      </c>
      <c r="B1255" s="10">
        <v>45983</v>
      </c>
      <c r="C1255" t="s">
        <v>3569</v>
      </c>
      <c r="D1255" t="s">
        <v>237</v>
      </c>
      <c r="E1255" t="s">
        <v>877</v>
      </c>
      <c r="F1255" t="s">
        <v>878</v>
      </c>
      <c r="G1255">
        <v>4</v>
      </c>
      <c r="H1255">
        <v>541.35</v>
      </c>
      <c r="I1255">
        <v>15</v>
      </c>
      <c r="J1255">
        <v>324.81</v>
      </c>
      <c r="K1255">
        <v>2116.6799999999998</v>
      </c>
      <c r="L1255">
        <v>1345.6</v>
      </c>
      <c r="M1255">
        <v>771.08</v>
      </c>
      <c r="N1255" t="s">
        <v>4971</v>
      </c>
      <c r="O1255" t="s">
        <v>24</v>
      </c>
      <c r="P1255" t="s">
        <v>55</v>
      </c>
      <c r="Q1255">
        <v>0.69722222222222219</v>
      </c>
      <c r="R1255" t="s">
        <v>27</v>
      </c>
      <c r="S1255" t="s">
        <v>4670</v>
      </c>
      <c r="T1255" t="s">
        <v>4636</v>
      </c>
      <c r="U1255">
        <v>541.35</v>
      </c>
      <c r="V1255" t="s">
        <v>5736</v>
      </c>
      <c r="W1255" t="s">
        <v>4964</v>
      </c>
      <c r="X1255" t="s">
        <v>5391</v>
      </c>
      <c r="Y1255" t="s">
        <v>4960</v>
      </c>
      <c r="Z1255" t="s">
        <v>5392</v>
      </c>
      <c r="AA1255" t="s">
        <v>5060</v>
      </c>
      <c r="AB1255">
        <f>YEAR(Sales_Trans_2[[#This Row],[Transaction_Date]])</f>
        <v>2025</v>
      </c>
      <c r="AC1255" t="str">
        <f>TEXT(Sales_Trans_2[[#This Row],[Transaction_Date]],"mmm")</f>
        <v>Nov</v>
      </c>
      <c r="AD1255">
        <f>MONTH(Sales_Trans_2[[#This Row],[Transaction_Date]])</f>
        <v>11</v>
      </c>
      <c r="AE1255" s="19">
        <f>IFERROR(Sales_Trans_2[[#This Row],[Profit]]/Sales_Trans_2[[#This Row],[Sales_Amount]],0)</f>
        <v>0.36428746905531306</v>
      </c>
      <c r="AF1255" s="20" t="str">
        <f>IF(Sales_Trans_2[[#This Row],[Discount_Pct]]=0,"0%",
IF(Sales_Trans_2[[#This Row],[Discount_Pct]]&lt;=5,"1-5%",
IF(Sales_Trans_2[[#This Row],[Discount_Pct]]&lt;=10,"6-10%",
IF(Sales_Trans_2[[#This Row],[Discount_Pct]]&lt;=15,"11-15%","&gt;15%"))))</f>
        <v>11-15%</v>
      </c>
    </row>
    <row r="1256" spans="1:32" x14ac:dyDescent="0.25">
      <c r="A1256" t="s">
        <v>758</v>
      </c>
      <c r="B1256" s="10">
        <v>45977</v>
      </c>
      <c r="C1256" t="s">
        <v>741</v>
      </c>
      <c r="D1256" t="s">
        <v>759</v>
      </c>
      <c r="E1256" t="s">
        <v>760</v>
      </c>
      <c r="F1256" t="s">
        <v>761</v>
      </c>
      <c r="G1256">
        <v>4</v>
      </c>
      <c r="H1256">
        <v>217.85</v>
      </c>
      <c r="I1256">
        <v>10</v>
      </c>
      <c r="J1256">
        <v>87.14</v>
      </c>
      <c r="K1256">
        <v>901.9</v>
      </c>
      <c r="L1256">
        <v>758.76</v>
      </c>
      <c r="M1256">
        <v>143.13999999999999</v>
      </c>
      <c r="N1256" t="s">
        <v>23</v>
      </c>
      <c r="O1256" t="s">
        <v>24</v>
      </c>
      <c r="P1256" t="s">
        <v>55</v>
      </c>
      <c r="Q1256">
        <v>0.90972222222222221</v>
      </c>
      <c r="R1256" t="s">
        <v>27</v>
      </c>
      <c r="S1256" t="s">
        <v>4741</v>
      </c>
      <c r="T1256" t="s">
        <v>4729</v>
      </c>
      <c r="U1256">
        <v>217.85</v>
      </c>
      <c r="V1256" t="s">
        <v>5197</v>
      </c>
      <c r="W1256" t="s">
        <v>4964</v>
      </c>
      <c r="X1256" t="s">
        <v>5363</v>
      </c>
      <c r="Y1256" t="s">
        <v>4970</v>
      </c>
      <c r="Z1256" t="s">
        <v>5364</v>
      </c>
      <c r="AA1256" t="s">
        <v>5060</v>
      </c>
      <c r="AB1256">
        <f>YEAR(Sales_Trans_2[[#This Row],[Transaction_Date]])</f>
        <v>2025</v>
      </c>
      <c r="AC1256" t="str">
        <f>TEXT(Sales_Trans_2[[#This Row],[Transaction_Date]],"mmm")</f>
        <v>Nov</v>
      </c>
      <c r="AD1256">
        <f>MONTH(Sales_Trans_2[[#This Row],[Transaction_Date]])</f>
        <v>11</v>
      </c>
      <c r="AE1256" s="19">
        <f>IFERROR(Sales_Trans_2[[#This Row],[Profit]]/Sales_Trans_2[[#This Row],[Sales_Amount]],0)</f>
        <v>0.15870939128506484</v>
      </c>
      <c r="AF1256" s="20" t="str">
        <f>IF(Sales_Trans_2[[#This Row],[Discount_Pct]]=0,"0%",
IF(Sales_Trans_2[[#This Row],[Discount_Pct]]&lt;=5,"1-5%",
IF(Sales_Trans_2[[#This Row],[Discount_Pct]]&lt;=10,"6-10%",
IF(Sales_Trans_2[[#This Row],[Discount_Pct]]&lt;=15,"11-15%","&gt;15%"))))</f>
        <v>6-10%</v>
      </c>
    </row>
    <row r="1257" spans="1:32" x14ac:dyDescent="0.25">
      <c r="A1257" t="s">
        <v>3096</v>
      </c>
      <c r="B1257" s="10">
        <v>45977</v>
      </c>
      <c r="C1257" t="s">
        <v>307</v>
      </c>
      <c r="D1257" t="s">
        <v>499</v>
      </c>
      <c r="E1257" t="s">
        <v>395</v>
      </c>
      <c r="F1257" t="s">
        <v>951</v>
      </c>
      <c r="G1257">
        <v>8</v>
      </c>
      <c r="H1257">
        <v>435.18</v>
      </c>
      <c r="I1257">
        <v>20</v>
      </c>
      <c r="J1257">
        <v>696.29</v>
      </c>
      <c r="K1257">
        <v>3202.92</v>
      </c>
      <c r="L1257">
        <v>2779.76</v>
      </c>
      <c r="M1257">
        <v>423.16</v>
      </c>
      <c r="N1257" t="s">
        <v>47</v>
      </c>
      <c r="O1257" t="s">
        <v>24</v>
      </c>
      <c r="P1257" t="s">
        <v>55</v>
      </c>
      <c r="Q1257">
        <v>0.57222222222222219</v>
      </c>
      <c r="R1257" t="s">
        <v>27</v>
      </c>
      <c r="S1257" t="s">
        <v>4816</v>
      </c>
      <c r="T1257" t="s">
        <v>4847</v>
      </c>
      <c r="U1257">
        <v>401.06</v>
      </c>
      <c r="V1257" t="s">
        <v>5035</v>
      </c>
      <c r="W1257" t="s">
        <v>4958</v>
      </c>
      <c r="X1257" t="s">
        <v>5261</v>
      </c>
      <c r="Y1257" t="s">
        <v>4970</v>
      </c>
      <c r="Z1257" t="s">
        <v>5262</v>
      </c>
      <c r="AA1257" t="s">
        <v>5060</v>
      </c>
      <c r="AB1257">
        <f>YEAR(Sales_Trans_2[[#This Row],[Transaction_Date]])</f>
        <v>2025</v>
      </c>
      <c r="AC1257" t="str">
        <f>TEXT(Sales_Trans_2[[#This Row],[Transaction_Date]],"mmm")</f>
        <v>Nov</v>
      </c>
      <c r="AD1257">
        <f>MONTH(Sales_Trans_2[[#This Row],[Transaction_Date]])</f>
        <v>11</v>
      </c>
      <c r="AE1257" s="19">
        <f>IFERROR(Sales_Trans_2[[#This Row],[Profit]]/Sales_Trans_2[[#This Row],[Sales_Amount]],0)</f>
        <v>0.13211694328924856</v>
      </c>
      <c r="AF1257" s="20" t="str">
        <f>IF(Sales_Trans_2[[#This Row],[Discount_Pct]]=0,"0%",
IF(Sales_Trans_2[[#This Row],[Discount_Pct]]&lt;=5,"1-5%",
IF(Sales_Trans_2[[#This Row],[Discount_Pct]]&lt;=10,"6-10%",
IF(Sales_Trans_2[[#This Row],[Discount_Pct]]&lt;=15,"11-15%","&gt;15%"))))</f>
        <v>&gt;15%</v>
      </c>
    </row>
    <row r="1258" spans="1:32" x14ac:dyDescent="0.25">
      <c r="A1258" t="s">
        <v>3644</v>
      </c>
      <c r="B1258" s="10">
        <v>45976</v>
      </c>
      <c r="C1258" t="s">
        <v>2259</v>
      </c>
      <c r="D1258" t="s">
        <v>882</v>
      </c>
      <c r="E1258" t="s">
        <v>2611</v>
      </c>
      <c r="F1258" t="s">
        <v>2612</v>
      </c>
      <c r="G1258">
        <v>3</v>
      </c>
      <c r="H1258">
        <v>262.77</v>
      </c>
      <c r="I1258">
        <v>20</v>
      </c>
      <c r="J1258">
        <v>157.66</v>
      </c>
      <c r="K1258">
        <v>725.25</v>
      </c>
      <c r="L1258">
        <v>583.91999999999996</v>
      </c>
      <c r="M1258">
        <v>141.33000000000001</v>
      </c>
      <c r="N1258" t="s">
        <v>133</v>
      </c>
      <c r="O1258" t="s">
        <v>24</v>
      </c>
      <c r="P1258" t="s">
        <v>55</v>
      </c>
      <c r="Q1258">
        <v>0.39444444444444443</v>
      </c>
      <c r="R1258" t="s">
        <v>27</v>
      </c>
      <c r="S1258" t="s">
        <v>4768</v>
      </c>
      <c r="T1258" t="s">
        <v>4752</v>
      </c>
      <c r="U1258">
        <v>262.77</v>
      </c>
      <c r="V1258" t="s">
        <v>5708</v>
      </c>
      <c r="W1258" t="s">
        <v>4964</v>
      </c>
      <c r="X1258" t="s">
        <v>5304</v>
      </c>
      <c r="Y1258" t="s">
        <v>4966</v>
      </c>
      <c r="Z1258" t="s">
        <v>5305</v>
      </c>
      <c r="AA1258" t="s">
        <v>5060</v>
      </c>
      <c r="AB1258">
        <f>YEAR(Sales_Trans_2[[#This Row],[Transaction_Date]])</f>
        <v>2025</v>
      </c>
      <c r="AC1258" t="str">
        <f>TEXT(Sales_Trans_2[[#This Row],[Transaction_Date]],"mmm")</f>
        <v>Nov</v>
      </c>
      <c r="AD1258">
        <f>MONTH(Sales_Trans_2[[#This Row],[Transaction_Date]])</f>
        <v>11</v>
      </c>
      <c r="AE1258" s="19">
        <f>IFERROR(Sales_Trans_2[[#This Row],[Profit]]/Sales_Trans_2[[#This Row],[Sales_Amount]],0)</f>
        <v>0.19487073422957601</v>
      </c>
      <c r="AF1258" s="20" t="str">
        <f>IF(Sales_Trans_2[[#This Row],[Discount_Pct]]=0,"0%",
IF(Sales_Trans_2[[#This Row],[Discount_Pct]]&lt;=5,"1-5%",
IF(Sales_Trans_2[[#This Row],[Discount_Pct]]&lt;=10,"6-10%",
IF(Sales_Trans_2[[#This Row],[Discount_Pct]]&lt;=15,"11-15%","&gt;15%"))))</f>
        <v>&gt;15%</v>
      </c>
    </row>
    <row r="1259" spans="1:32" x14ac:dyDescent="0.25">
      <c r="A1259" t="s">
        <v>2243</v>
      </c>
      <c r="B1259" s="10">
        <v>46002</v>
      </c>
      <c r="C1259" t="s">
        <v>554</v>
      </c>
      <c r="D1259" t="s">
        <v>170</v>
      </c>
      <c r="E1259" t="s">
        <v>606</v>
      </c>
      <c r="F1259" t="s">
        <v>630</v>
      </c>
      <c r="G1259">
        <v>5</v>
      </c>
      <c r="H1259">
        <v>225.45</v>
      </c>
      <c r="I1259">
        <v>20</v>
      </c>
      <c r="J1259">
        <v>225.45</v>
      </c>
      <c r="K1259">
        <v>901.8</v>
      </c>
      <c r="L1259">
        <v>954.5</v>
      </c>
      <c r="M1259">
        <v>-52.7</v>
      </c>
      <c r="N1259" t="s">
        <v>4971</v>
      </c>
      <c r="O1259" t="s">
        <v>24</v>
      </c>
      <c r="P1259" t="s">
        <v>55</v>
      </c>
      <c r="Q1259">
        <v>0.77847222222222223</v>
      </c>
      <c r="R1259" t="s">
        <v>49</v>
      </c>
      <c r="S1259" t="s">
        <v>4876</v>
      </c>
      <c r="T1259" t="s">
        <v>4864</v>
      </c>
      <c r="U1259">
        <v>225.45</v>
      </c>
      <c r="V1259" t="s">
        <v>5636</v>
      </c>
      <c r="W1259" t="s">
        <v>4968</v>
      </c>
      <c r="X1259" t="s">
        <v>5695</v>
      </c>
      <c r="Y1259" t="s">
        <v>4966</v>
      </c>
      <c r="Z1259" t="s">
        <v>5696</v>
      </c>
      <c r="AA1259" t="s">
        <v>5060</v>
      </c>
      <c r="AB1259">
        <f>YEAR(Sales_Trans_2[[#This Row],[Transaction_Date]])</f>
        <v>2025</v>
      </c>
      <c r="AC1259" t="str">
        <f>TEXT(Sales_Trans_2[[#This Row],[Transaction_Date]],"mmm")</f>
        <v>Dec</v>
      </c>
      <c r="AD1259">
        <f>MONTH(Sales_Trans_2[[#This Row],[Transaction_Date]])</f>
        <v>12</v>
      </c>
      <c r="AE1259" s="19">
        <f>IFERROR(Sales_Trans_2[[#This Row],[Profit]]/Sales_Trans_2[[#This Row],[Sales_Amount]],0)</f>
        <v>-5.8438678199157247E-2</v>
      </c>
      <c r="AF1259" s="20" t="str">
        <f>IF(Sales_Trans_2[[#This Row],[Discount_Pct]]=0,"0%",
IF(Sales_Trans_2[[#This Row],[Discount_Pct]]&lt;=5,"1-5%",
IF(Sales_Trans_2[[#This Row],[Discount_Pct]]&lt;=10,"6-10%",
IF(Sales_Trans_2[[#This Row],[Discount_Pct]]&lt;=15,"11-15%","&gt;15%"))))</f>
        <v>&gt;15%</v>
      </c>
    </row>
    <row r="1260" spans="1:32" x14ac:dyDescent="0.25">
      <c r="A1260" t="s">
        <v>1591</v>
      </c>
      <c r="B1260" s="10">
        <v>45880</v>
      </c>
      <c r="C1260" t="s">
        <v>1592</v>
      </c>
      <c r="D1260" t="s">
        <v>314</v>
      </c>
      <c r="E1260" t="s">
        <v>709</v>
      </c>
      <c r="F1260" t="s">
        <v>710</v>
      </c>
      <c r="G1260">
        <v>3</v>
      </c>
      <c r="H1260">
        <v>329.69</v>
      </c>
      <c r="I1260">
        <v>10</v>
      </c>
      <c r="J1260">
        <v>98.91</v>
      </c>
      <c r="K1260">
        <v>1023.68</v>
      </c>
      <c r="L1260">
        <v>741.75</v>
      </c>
      <c r="M1260">
        <v>281.93</v>
      </c>
      <c r="N1260" t="s">
        <v>4971</v>
      </c>
      <c r="O1260" t="s">
        <v>24</v>
      </c>
      <c r="P1260" t="s">
        <v>55</v>
      </c>
      <c r="Q1260">
        <v>0.38819444444444445</v>
      </c>
      <c r="R1260" t="s">
        <v>27</v>
      </c>
      <c r="S1260" t="s">
        <v>4707</v>
      </c>
      <c r="T1260" t="s">
        <v>4703</v>
      </c>
      <c r="U1260">
        <v>329.69</v>
      </c>
      <c r="V1260" t="s">
        <v>5318</v>
      </c>
      <c r="W1260" t="s">
        <v>4968</v>
      </c>
      <c r="X1260" t="s">
        <v>5313</v>
      </c>
      <c r="Y1260" t="s">
        <v>4960</v>
      </c>
      <c r="Z1260" t="s">
        <v>5314</v>
      </c>
      <c r="AA1260" t="s">
        <v>5060</v>
      </c>
      <c r="AB1260">
        <f>YEAR(Sales_Trans_2[[#This Row],[Transaction_Date]])</f>
        <v>2025</v>
      </c>
      <c r="AC1260" t="str">
        <f>TEXT(Sales_Trans_2[[#This Row],[Transaction_Date]],"mmm")</f>
        <v>Aug</v>
      </c>
      <c r="AD1260">
        <f>MONTH(Sales_Trans_2[[#This Row],[Transaction_Date]])</f>
        <v>8</v>
      </c>
      <c r="AE1260" s="19">
        <f>IFERROR(Sales_Trans_2[[#This Row],[Profit]]/Sales_Trans_2[[#This Row],[Sales_Amount]],0)</f>
        <v>0.27540833072835263</v>
      </c>
      <c r="AF1260" s="20" t="str">
        <f>IF(Sales_Trans_2[[#This Row],[Discount_Pct]]=0,"0%",
IF(Sales_Trans_2[[#This Row],[Discount_Pct]]&lt;=5,"1-5%",
IF(Sales_Trans_2[[#This Row],[Discount_Pct]]&lt;=10,"6-10%",
IF(Sales_Trans_2[[#This Row],[Discount_Pct]]&lt;=15,"11-15%","&gt;15%"))))</f>
        <v>6-10%</v>
      </c>
    </row>
    <row r="1261" spans="1:32" x14ac:dyDescent="0.25">
      <c r="A1261" t="s">
        <v>4416</v>
      </c>
      <c r="B1261" s="10">
        <v>45788</v>
      </c>
      <c r="D1261" t="s">
        <v>59</v>
      </c>
      <c r="E1261" t="s">
        <v>1905</v>
      </c>
      <c r="F1261" t="s">
        <v>1772</v>
      </c>
      <c r="G1261">
        <v>8</v>
      </c>
      <c r="H1261">
        <v>385.8</v>
      </c>
      <c r="I1261">
        <v>10</v>
      </c>
      <c r="J1261">
        <v>308.64</v>
      </c>
      <c r="K1261">
        <v>2777.76</v>
      </c>
      <c r="L1261">
        <v>2174.2399999999998</v>
      </c>
      <c r="M1261">
        <v>603.52</v>
      </c>
      <c r="N1261" t="s">
        <v>68</v>
      </c>
      <c r="O1261" t="s">
        <v>24</v>
      </c>
      <c r="P1261" t="s">
        <v>55</v>
      </c>
      <c r="Q1261">
        <v>0.72430555555555554</v>
      </c>
      <c r="R1261" t="s">
        <v>49</v>
      </c>
      <c r="S1261" t="s">
        <v>4721</v>
      </c>
      <c r="T1261" t="s">
        <v>4703</v>
      </c>
      <c r="U1261">
        <v>342.46</v>
      </c>
      <c r="X1261" t="s">
        <v>5839</v>
      </c>
      <c r="Y1261" t="s">
        <v>4970</v>
      </c>
      <c r="Z1261" t="s">
        <v>5249</v>
      </c>
      <c r="AA1261" t="s">
        <v>5060</v>
      </c>
      <c r="AB1261">
        <f>YEAR(Sales_Trans_2[[#This Row],[Transaction_Date]])</f>
        <v>2025</v>
      </c>
      <c r="AC1261" t="str">
        <f>TEXT(Sales_Trans_2[[#This Row],[Transaction_Date]],"mmm")</f>
        <v>May</v>
      </c>
      <c r="AD1261">
        <f>MONTH(Sales_Trans_2[[#This Row],[Transaction_Date]])</f>
        <v>5</v>
      </c>
      <c r="AE1261" s="19">
        <f>IFERROR(Sales_Trans_2[[#This Row],[Profit]]/Sales_Trans_2[[#This Row],[Sales_Amount]],0)</f>
        <v>0.21726859051897929</v>
      </c>
      <c r="AF1261" s="20" t="str">
        <f>IF(Sales_Trans_2[[#This Row],[Discount_Pct]]=0,"0%",
IF(Sales_Trans_2[[#This Row],[Discount_Pct]]&lt;=5,"1-5%",
IF(Sales_Trans_2[[#This Row],[Discount_Pct]]&lt;=10,"6-10%",
IF(Sales_Trans_2[[#This Row],[Discount_Pct]]&lt;=15,"11-15%","&gt;15%"))))</f>
        <v>6-10%</v>
      </c>
    </row>
    <row r="1262" spans="1:32" x14ac:dyDescent="0.25">
      <c r="A1262" t="s">
        <v>1909</v>
      </c>
      <c r="B1262" s="10">
        <v>45758</v>
      </c>
      <c r="C1262" t="s">
        <v>1649</v>
      </c>
      <c r="D1262" t="s">
        <v>77</v>
      </c>
      <c r="E1262" t="s">
        <v>840</v>
      </c>
      <c r="F1262" t="s">
        <v>841</v>
      </c>
      <c r="G1262">
        <v>3</v>
      </c>
      <c r="H1262">
        <v>131.03</v>
      </c>
      <c r="I1262">
        <v>20</v>
      </c>
      <c r="J1262">
        <v>78.62</v>
      </c>
      <c r="K1262">
        <v>314.47000000000003</v>
      </c>
      <c r="L1262">
        <v>351.81</v>
      </c>
      <c r="M1262">
        <v>-37.340000000000003</v>
      </c>
      <c r="N1262" t="s">
        <v>47</v>
      </c>
      <c r="O1262" t="s">
        <v>24</v>
      </c>
      <c r="P1262" t="s">
        <v>55</v>
      </c>
      <c r="Q1262">
        <v>0.7895833333333333</v>
      </c>
      <c r="R1262" t="s">
        <v>49</v>
      </c>
      <c r="S1262" t="s">
        <v>4863</v>
      </c>
      <c r="T1262" t="s">
        <v>4864</v>
      </c>
      <c r="U1262">
        <v>131.03</v>
      </c>
      <c r="V1262" t="s">
        <v>5287</v>
      </c>
      <c r="W1262" t="s">
        <v>4968</v>
      </c>
      <c r="X1262" t="s">
        <v>5299</v>
      </c>
      <c r="Y1262" t="s">
        <v>4977</v>
      </c>
      <c r="Z1262" t="s">
        <v>5300</v>
      </c>
      <c r="AA1262" t="s">
        <v>5060</v>
      </c>
      <c r="AB1262">
        <f>YEAR(Sales_Trans_2[[#This Row],[Transaction_Date]])</f>
        <v>2025</v>
      </c>
      <c r="AC1262" t="str">
        <f>TEXT(Sales_Trans_2[[#This Row],[Transaction_Date]],"mmm")</f>
        <v>Apr</v>
      </c>
      <c r="AD1262">
        <f>MONTH(Sales_Trans_2[[#This Row],[Transaction_Date]])</f>
        <v>4</v>
      </c>
      <c r="AE1262" s="19">
        <f>IFERROR(Sales_Trans_2[[#This Row],[Profit]]/Sales_Trans_2[[#This Row],[Sales_Amount]],0)</f>
        <v>-0.1187394664037905</v>
      </c>
      <c r="AF1262" s="20" t="str">
        <f>IF(Sales_Trans_2[[#This Row],[Discount_Pct]]=0,"0%",
IF(Sales_Trans_2[[#This Row],[Discount_Pct]]&lt;=5,"1-5%",
IF(Sales_Trans_2[[#This Row],[Discount_Pct]]&lt;=10,"6-10%",
IF(Sales_Trans_2[[#This Row],[Discount_Pct]]&lt;=15,"11-15%","&gt;15%"))))</f>
        <v>&gt;15%</v>
      </c>
    </row>
    <row r="1263" spans="1:32" x14ac:dyDescent="0.25">
      <c r="A1263" t="s">
        <v>3658</v>
      </c>
      <c r="B1263" s="10">
        <v>45960</v>
      </c>
      <c r="C1263" t="s">
        <v>1080</v>
      </c>
      <c r="D1263" t="s">
        <v>1329</v>
      </c>
      <c r="E1263" t="s">
        <v>177</v>
      </c>
      <c r="F1263" t="s">
        <v>333</v>
      </c>
      <c r="G1263">
        <v>3</v>
      </c>
      <c r="H1263">
        <v>55.81</v>
      </c>
      <c r="I1263">
        <v>10</v>
      </c>
      <c r="J1263">
        <v>16.739999999999998</v>
      </c>
      <c r="K1263">
        <v>150.69</v>
      </c>
      <c r="L1263">
        <v>134.88</v>
      </c>
      <c r="M1263">
        <v>15.81</v>
      </c>
      <c r="N1263" t="s">
        <v>133</v>
      </c>
      <c r="O1263" t="s">
        <v>24</v>
      </c>
      <c r="P1263" t="s">
        <v>55</v>
      </c>
      <c r="Q1263">
        <v>0.45069444444444445</v>
      </c>
      <c r="R1263" t="s">
        <v>49</v>
      </c>
      <c r="S1263" t="s">
        <v>4826</v>
      </c>
      <c r="T1263" t="s">
        <v>4805</v>
      </c>
      <c r="U1263">
        <v>55.81</v>
      </c>
      <c r="V1263" t="s">
        <v>5398</v>
      </c>
      <c r="W1263" t="s">
        <v>4964</v>
      </c>
      <c r="X1263" t="s">
        <v>5319</v>
      </c>
      <c r="Y1263" t="s">
        <v>4970</v>
      </c>
      <c r="Z1263" t="s">
        <v>5227</v>
      </c>
      <c r="AA1263" t="s">
        <v>5060</v>
      </c>
      <c r="AB1263">
        <f>YEAR(Sales_Trans_2[[#This Row],[Transaction_Date]])</f>
        <v>2025</v>
      </c>
      <c r="AC1263" t="str">
        <f>TEXT(Sales_Trans_2[[#This Row],[Transaction_Date]],"mmm")</f>
        <v>Oct</v>
      </c>
      <c r="AD1263">
        <f>MONTH(Sales_Trans_2[[#This Row],[Transaction_Date]])</f>
        <v>10</v>
      </c>
      <c r="AE1263" s="19">
        <f>IFERROR(Sales_Trans_2[[#This Row],[Profit]]/Sales_Trans_2[[#This Row],[Sales_Amount]],0)</f>
        <v>0.1049173800517619</v>
      </c>
      <c r="AF1263" s="20" t="str">
        <f>IF(Sales_Trans_2[[#This Row],[Discount_Pct]]=0,"0%",
IF(Sales_Trans_2[[#This Row],[Discount_Pct]]&lt;=5,"1-5%",
IF(Sales_Trans_2[[#This Row],[Discount_Pct]]&lt;=10,"6-10%",
IF(Sales_Trans_2[[#This Row],[Discount_Pct]]&lt;=15,"11-15%","&gt;15%"))))</f>
        <v>6-10%</v>
      </c>
    </row>
    <row r="1264" spans="1:32" x14ac:dyDescent="0.25">
      <c r="A1264" t="s">
        <v>1514</v>
      </c>
      <c r="B1264" s="10">
        <v>45956</v>
      </c>
      <c r="C1264" t="s">
        <v>876</v>
      </c>
      <c r="D1264" t="s">
        <v>432</v>
      </c>
      <c r="E1264" t="s">
        <v>523</v>
      </c>
      <c r="F1264" t="s">
        <v>524</v>
      </c>
      <c r="G1264">
        <v>4</v>
      </c>
      <c r="H1264">
        <v>321.08</v>
      </c>
      <c r="I1264">
        <v>10</v>
      </c>
      <c r="J1264">
        <v>128.43</v>
      </c>
      <c r="K1264">
        <v>1329.27</v>
      </c>
      <c r="L1264">
        <v>1005.68</v>
      </c>
      <c r="M1264">
        <v>323.58999999999997</v>
      </c>
      <c r="N1264" t="s">
        <v>133</v>
      </c>
      <c r="O1264" t="s">
        <v>24</v>
      </c>
      <c r="P1264" t="s">
        <v>55</v>
      </c>
      <c r="Q1264">
        <v>0.4201388888888889</v>
      </c>
      <c r="R1264" t="s">
        <v>27</v>
      </c>
      <c r="S1264" t="s">
        <v>4841</v>
      </c>
      <c r="T1264" t="s">
        <v>4828</v>
      </c>
      <c r="U1264">
        <v>305.67</v>
      </c>
      <c r="V1264" t="s">
        <v>5745</v>
      </c>
      <c r="W1264" t="s">
        <v>4958</v>
      </c>
      <c r="X1264" t="s">
        <v>5238</v>
      </c>
      <c r="Y1264" t="s">
        <v>4960</v>
      </c>
      <c r="Z1264" t="s">
        <v>5239</v>
      </c>
      <c r="AA1264" t="s">
        <v>5060</v>
      </c>
      <c r="AB1264">
        <f>YEAR(Sales_Trans_2[[#This Row],[Transaction_Date]])</f>
        <v>2025</v>
      </c>
      <c r="AC1264" t="str">
        <f>TEXT(Sales_Trans_2[[#This Row],[Transaction_Date]],"mmm")</f>
        <v>Oct</v>
      </c>
      <c r="AD1264">
        <f>MONTH(Sales_Trans_2[[#This Row],[Transaction_Date]])</f>
        <v>10</v>
      </c>
      <c r="AE1264" s="19">
        <f>IFERROR(Sales_Trans_2[[#This Row],[Profit]]/Sales_Trans_2[[#This Row],[Sales_Amount]],0)</f>
        <v>0.24343436623108922</v>
      </c>
      <c r="AF1264" s="20" t="str">
        <f>IF(Sales_Trans_2[[#This Row],[Discount_Pct]]=0,"0%",
IF(Sales_Trans_2[[#This Row],[Discount_Pct]]&lt;=5,"1-5%",
IF(Sales_Trans_2[[#This Row],[Discount_Pct]]&lt;=10,"6-10%",
IF(Sales_Trans_2[[#This Row],[Discount_Pct]]&lt;=15,"11-15%","&gt;15%"))))</f>
        <v>6-10%</v>
      </c>
    </row>
    <row r="1265" spans="1:32" x14ac:dyDescent="0.25">
      <c r="A1265" t="s">
        <v>2053</v>
      </c>
      <c r="B1265" s="10">
        <v>45956</v>
      </c>
      <c r="C1265" t="s">
        <v>1496</v>
      </c>
      <c r="D1265" t="s">
        <v>509</v>
      </c>
      <c r="E1265" t="s">
        <v>778</v>
      </c>
      <c r="F1265" t="s">
        <v>779</v>
      </c>
      <c r="G1265">
        <v>5</v>
      </c>
      <c r="H1265">
        <v>329.27</v>
      </c>
      <c r="I1265">
        <v>15</v>
      </c>
      <c r="J1265">
        <v>246.95</v>
      </c>
      <c r="K1265">
        <v>1609.31</v>
      </c>
      <c r="L1265">
        <v>1268.5</v>
      </c>
      <c r="M1265">
        <v>340.81</v>
      </c>
      <c r="N1265" t="s">
        <v>4971</v>
      </c>
      <c r="O1265" t="s">
        <v>24</v>
      </c>
      <c r="P1265" t="s">
        <v>55</v>
      </c>
      <c r="Q1265">
        <v>0.46041666666666664</v>
      </c>
      <c r="R1265" t="s">
        <v>27</v>
      </c>
      <c r="S1265" t="s">
        <v>4875</v>
      </c>
      <c r="T1265" t="s">
        <v>4864</v>
      </c>
      <c r="U1265">
        <v>291.93</v>
      </c>
      <c r="V1265" t="s">
        <v>5123</v>
      </c>
      <c r="W1265" t="s">
        <v>4958</v>
      </c>
      <c r="X1265" t="s">
        <v>4996</v>
      </c>
      <c r="Y1265" t="s">
        <v>4960</v>
      </c>
      <c r="Z1265" t="s">
        <v>5432</v>
      </c>
      <c r="AA1265" t="s">
        <v>5060</v>
      </c>
      <c r="AB1265">
        <f>YEAR(Sales_Trans_2[[#This Row],[Transaction_Date]])</f>
        <v>2025</v>
      </c>
      <c r="AC1265" t="str">
        <f>TEXT(Sales_Trans_2[[#This Row],[Transaction_Date]],"mmm")</f>
        <v>Oct</v>
      </c>
      <c r="AD1265">
        <f>MONTH(Sales_Trans_2[[#This Row],[Transaction_Date]])</f>
        <v>10</v>
      </c>
      <c r="AE1265" s="19">
        <f>IFERROR(Sales_Trans_2[[#This Row],[Profit]]/Sales_Trans_2[[#This Row],[Sales_Amount]],0)</f>
        <v>0.21177399009513395</v>
      </c>
      <c r="AF1265" s="20" t="str">
        <f>IF(Sales_Trans_2[[#This Row],[Discount_Pct]]=0,"0%",
IF(Sales_Trans_2[[#This Row],[Discount_Pct]]&lt;=5,"1-5%",
IF(Sales_Trans_2[[#This Row],[Discount_Pct]]&lt;=10,"6-10%",
IF(Sales_Trans_2[[#This Row],[Discount_Pct]]&lt;=15,"11-15%","&gt;15%"))))</f>
        <v>11-15%</v>
      </c>
    </row>
    <row r="1266" spans="1:32" x14ac:dyDescent="0.25">
      <c r="A1266" t="s">
        <v>3602</v>
      </c>
      <c r="B1266" s="10">
        <v>45955</v>
      </c>
      <c r="C1266" t="s">
        <v>931</v>
      </c>
      <c r="D1266" t="s">
        <v>365</v>
      </c>
      <c r="E1266" t="s">
        <v>1289</v>
      </c>
      <c r="F1266" t="s">
        <v>662</v>
      </c>
      <c r="G1266">
        <v>4</v>
      </c>
      <c r="H1266">
        <v>514.83000000000004</v>
      </c>
      <c r="I1266">
        <v>15</v>
      </c>
      <c r="J1266">
        <v>308.89999999999998</v>
      </c>
      <c r="K1266">
        <v>2012.98</v>
      </c>
      <c r="L1266">
        <v>1547.56</v>
      </c>
      <c r="M1266">
        <v>465.42</v>
      </c>
      <c r="N1266" t="s">
        <v>23</v>
      </c>
      <c r="O1266" t="s">
        <v>24</v>
      </c>
      <c r="P1266" t="s">
        <v>55</v>
      </c>
      <c r="Q1266">
        <v>0.7270833333333333</v>
      </c>
      <c r="R1266" t="s">
        <v>27</v>
      </c>
      <c r="S1266" t="s">
        <v>4680</v>
      </c>
      <c r="T1266" t="s">
        <v>4672</v>
      </c>
      <c r="U1266">
        <v>459.58</v>
      </c>
      <c r="V1266" t="s">
        <v>5005</v>
      </c>
      <c r="W1266" t="s">
        <v>4958</v>
      </c>
      <c r="X1266" t="s">
        <v>5528</v>
      </c>
      <c r="Y1266" t="s">
        <v>4960</v>
      </c>
      <c r="Z1266" t="s">
        <v>5234</v>
      </c>
      <c r="AA1266" t="s">
        <v>5060</v>
      </c>
      <c r="AB1266">
        <f>YEAR(Sales_Trans_2[[#This Row],[Transaction_Date]])</f>
        <v>2025</v>
      </c>
      <c r="AC1266" t="str">
        <f>TEXT(Sales_Trans_2[[#This Row],[Transaction_Date]],"mmm")</f>
        <v>Oct</v>
      </c>
      <c r="AD1266">
        <f>MONTH(Sales_Trans_2[[#This Row],[Transaction_Date]])</f>
        <v>10</v>
      </c>
      <c r="AE1266" s="19">
        <f>IFERROR(Sales_Trans_2[[#This Row],[Profit]]/Sales_Trans_2[[#This Row],[Sales_Amount]],0)</f>
        <v>0.23120945066518298</v>
      </c>
      <c r="AF1266" s="20" t="str">
        <f>IF(Sales_Trans_2[[#This Row],[Discount_Pct]]=0,"0%",
IF(Sales_Trans_2[[#This Row],[Discount_Pct]]&lt;=5,"1-5%",
IF(Sales_Trans_2[[#This Row],[Discount_Pct]]&lt;=10,"6-10%",
IF(Sales_Trans_2[[#This Row],[Discount_Pct]]&lt;=15,"11-15%","&gt;15%"))))</f>
        <v>11-15%</v>
      </c>
    </row>
    <row r="1267" spans="1:32" x14ac:dyDescent="0.25">
      <c r="A1267" t="s">
        <v>4141</v>
      </c>
      <c r="B1267" s="10">
        <v>46001</v>
      </c>
      <c r="C1267" t="s">
        <v>2918</v>
      </c>
      <c r="D1267" t="s">
        <v>708</v>
      </c>
      <c r="E1267" t="s">
        <v>1471</v>
      </c>
      <c r="F1267" t="s">
        <v>2194</v>
      </c>
      <c r="G1267">
        <v>4</v>
      </c>
      <c r="H1267">
        <v>474.19</v>
      </c>
      <c r="I1267">
        <v>20</v>
      </c>
      <c r="J1267">
        <v>379.35</v>
      </c>
      <c r="K1267">
        <v>1745.02</v>
      </c>
      <c r="L1267">
        <v>1375.56</v>
      </c>
      <c r="M1267">
        <v>369.46</v>
      </c>
      <c r="N1267" t="s">
        <v>133</v>
      </c>
      <c r="O1267" t="s">
        <v>24</v>
      </c>
      <c r="P1267" t="s">
        <v>55</v>
      </c>
      <c r="Q1267">
        <v>0.47847222222222224</v>
      </c>
      <c r="R1267" t="s">
        <v>27</v>
      </c>
      <c r="S1267" t="s">
        <v>4751</v>
      </c>
      <c r="T1267" t="s">
        <v>4752</v>
      </c>
      <c r="U1267">
        <v>474.19</v>
      </c>
      <c r="V1267" t="s">
        <v>5778</v>
      </c>
      <c r="W1267" t="s">
        <v>4964</v>
      </c>
      <c r="X1267" t="s">
        <v>5455</v>
      </c>
      <c r="Y1267" t="s">
        <v>4970</v>
      </c>
      <c r="Z1267" t="s">
        <v>5295</v>
      </c>
      <c r="AA1267" t="s">
        <v>5060</v>
      </c>
      <c r="AB1267">
        <f>YEAR(Sales_Trans_2[[#This Row],[Transaction_Date]])</f>
        <v>2025</v>
      </c>
      <c r="AC1267" t="str">
        <f>TEXT(Sales_Trans_2[[#This Row],[Transaction_Date]],"mmm")</f>
        <v>Dec</v>
      </c>
      <c r="AD1267">
        <f>MONTH(Sales_Trans_2[[#This Row],[Transaction_Date]])</f>
        <v>12</v>
      </c>
      <c r="AE1267" s="19">
        <f>IFERROR(Sales_Trans_2[[#This Row],[Profit]]/Sales_Trans_2[[#This Row],[Sales_Amount]],0)</f>
        <v>0.21172250174783097</v>
      </c>
      <c r="AF1267" s="20" t="str">
        <f>IF(Sales_Trans_2[[#This Row],[Discount_Pct]]=0,"0%",
IF(Sales_Trans_2[[#This Row],[Discount_Pct]]&lt;=5,"1-5%",
IF(Sales_Trans_2[[#This Row],[Discount_Pct]]&lt;=10,"6-10%",
IF(Sales_Trans_2[[#This Row],[Discount_Pct]]&lt;=15,"11-15%","&gt;15%"))))</f>
        <v>&gt;15%</v>
      </c>
    </row>
    <row r="1268" spans="1:32" x14ac:dyDescent="0.25">
      <c r="A1268" t="s">
        <v>2008</v>
      </c>
      <c r="B1268" s="10">
        <v>45971</v>
      </c>
      <c r="C1268" t="s">
        <v>699</v>
      </c>
      <c r="D1268" t="s">
        <v>302</v>
      </c>
      <c r="E1268" t="s">
        <v>2009</v>
      </c>
      <c r="F1268" t="s">
        <v>1170</v>
      </c>
      <c r="G1268">
        <v>7</v>
      </c>
      <c r="H1268">
        <v>369.9</v>
      </c>
      <c r="I1268">
        <v>5</v>
      </c>
      <c r="J1268">
        <v>129.46</v>
      </c>
      <c r="K1268">
        <v>2828.82</v>
      </c>
      <c r="L1268">
        <v>1514.24</v>
      </c>
      <c r="M1268">
        <v>1314.58</v>
      </c>
      <c r="N1268" t="s">
        <v>133</v>
      </c>
      <c r="O1268" t="s">
        <v>24</v>
      </c>
      <c r="P1268" t="s">
        <v>55</v>
      </c>
      <c r="Q1268">
        <v>0.47430555555555554</v>
      </c>
      <c r="R1268" t="s">
        <v>27</v>
      </c>
      <c r="S1268" t="s">
        <v>4655</v>
      </c>
      <c r="T1268" t="s">
        <v>4636</v>
      </c>
      <c r="U1268">
        <v>343.56</v>
      </c>
      <c r="V1268" t="s">
        <v>5758</v>
      </c>
      <c r="W1268" t="s">
        <v>4958</v>
      </c>
      <c r="X1268" t="s">
        <v>5176</v>
      </c>
      <c r="Y1268" t="s">
        <v>5011</v>
      </c>
      <c r="Z1268" t="s">
        <v>5177</v>
      </c>
      <c r="AA1268" t="s">
        <v>5060</v>
      </c>
      <c r="AB1268">
        <f>YEAR(Sales_Trans_2[[#This Row],[Transaction_Date]])</f>
        <v>2025</v>
      </c>
      <c r="AC1268" t="str">
        <f>TEXT(Sales_Trans_2[[#This Row],[Transaction_Date]],"mmm")</f>
        <v>Nov</v>
      </c>
      <c r="AD1268">
        <f>MONTH(Sales_Trans_2[[#This Row],[Transaction_Date]])</f>
        <v>11</v>
      </c>
      <c r="AE1268" s="19">
        <f>IFERROR(Sales_Trans_2[[#This Row],[Profit]]/Sales_Trans_2[[#This Row],[Sales_Amount]],0)</f>
        <v>0.46470966692825977</v>
      </c>
      <c r="AF1268" s="20" t="str">
        <f>IF(Sales_Trans_2[[#This Row],[Discount_Pct]]=0,"0%",
IF(Sales_Trans_2[[#This Row],[Discount_Pct]]&lt;=5,"1-5%",
IF(Sales_Trans_2[[#This Row],[Discount_Pct]]&lt;=10,"6-10%",
IF(Sales_Trans_2[[#This Row],[Discount_Pct]]&lt;=15,"11-15%","&gt;15%"))))</f>
        <v>1-5%</v>
      </c>
    </row>
    <row r="1269" spans="1:32" x14ac:dyDescent="0.25">
      <c r="A1269" t="s">
        <v>4198</v>
      </c>
      <c r="B1269" s="10">
        <v>45818</v>
      </c>
      <c r="C1269" t="s">
        <v>307</v>
      </c>
      <c r="D1269" t="s">
        <v>1869</v>
      </c>
      <c r="E1269" t="s">
        <v>576</v>
      </c>
      <c r="F1269" t="s">
        <v>1151</v>
      </c>
      <c r="G1269">
        <v>5</v>
      </c>
      <c r="H1269">
        <v>123.39</v>
      </c>
      <c r="I1269">
        <v>15</v>
      </c>
      <c r="J1269">
        <v>92.54</v>
      </c>
      <c r="K1269">
        <v>524.41</v>
      </c>
      <c r="L1269">
        <v>416.65</v>
      </c>
      <c r="M1269">
        <v>107.76</v>
      </c>
      <c r="N1269" t="s">
        <v>40</v>
      </c>
      <c r="O1269" t="s">
        <v>24</v>
      </c>
      <c r="P1269" t="s">
        <v>55</v>
      </c>
      <c r="Q1269">
        <v>0.77222222222222225</v>
      </c>
      <c r="R1269" t="s">
        <v>49</v>
      </c>
      <c r="S1269" t="s">
        <v>4945</v>
      </c>
      <c r="T1269" t="s">
        <v>4930</v>
      </c>
      <c r="U1269">
        <v>108.97</v>
      </c>
      <c r="V1269" t="s">
        <v>5035</v>
      </c>
      <c r="W1269" t="s">
        <v>4958</v>
      </c>
      <c r="X1269" t="s">
        <v>5490</v>
      </c>
      <c r="Y1269" t="s">
        <v>4960</v>
      </c>
      <c r="Z1269" t="s">
        <v>5220</v>
      </c>
      <c r="AA1269" t="s">
        <v>5060</v>
      </c>
      <c r="AB1269">
        <f>YEAR(Sales_Trans_2[[#This Row],[Transaction_Date]])</f>
        <v>2025</v>
      </c>
      <c r="AC1269" t="str">
        <f>TEXT(Sales_Trans_2[[#This Row],[Transaction_Date]],"mmm")</f>
        <v>Jun</v>
      </c>
      <c r="AD1269">
        <f>MONTH(Sales_Trans_2[[#This Row],[Transaction_Date]])</f>
        <v>6</v>
      </c>
      <c r="AE1269" s="19">
        <f>IFERROR(Sales_Trans_2[[#This Row],[Profit]]/Sales_Trans_2[[#This Row],[Sales_Amount]],0)</f>
        <v>0.20548807230983393</v>
      </c>
      <c r="AF1269" s="20" t="str">
        <f>IF(Sales_Trans_2[[#This Row],[Discount_Pct]]=0,"0%",
IF(Sales_Trans_2[[#This Row],[Discount_Pct]]&lt;=5,"1-5%",
IF(Sales_Trans_2[[#This Row],[Discount_Pct]]&lt;=10,"6-10%",
IF(Sales_Trans_2[[#This Row],[Discount_Pct]]&lt;=15,"11-15%","&gt;15%"))))</f>
        <v>11-15%</v>
      </c>
    </row>
    <row r="1270" spans="1:32" x14ac:dyDescent="0.25">
      <c r="A1270" t="s">
        <v>1926</v>
      </c>
      <c r="B1270" s="10">
        <v>45923</v>
      </c>
      <c r="C1270" t="s">
        <v>685</v>
      </c>
      <c r="D1270" t="s">
        <v>1194</v>
      </c>
      <c r="E1270" t="s">
        <v>372</v>
      </c>
      <c r="F1270" t="s">
        <v>373</v>
      </c>
      <c r="G1270">
        <v>5</v>
      </c>
      <c r="H1270">
        <v>121.56</v>
      </c>
      <c r="I1270">
        <v>20</v>
      </c>
      <c r="J1270">
        <v>121.56</v>
      </c>
      <c r="K1270">
        <v>486.24</v>
      </c>
      <c r="L1270">
        <v>464.8</v>
      </c>
      <c r="M1270">
        <v>21.44</v>
      </c>
      <c r="N1270" t="s">
        <v>40</v>
      </c>
      <c r="O1270" t="s">
        <v>24</v>
      </c>
      <c r="P1270" t="s">
        <v>55</v>
      </c>
      <c r="Q1270">
        <v>0.41041666666666665</v>
      </c>
      <c r="R1270" t="s">
        <v>49</v>
      </c>
      <c r="S1270" t="s">
        <v>4896</v>
      </c>
      <c r="T1270" t="s">
        <v>4887</v>
      </c>
      <c r="U1270">
        <v>109.69</v>
      </c>
      <c r="V1270" t="s">
        <v>5633</v>
      </c>
      <c r="W1270" t="s">
        <v>4964</v>
      </c>
      <c r="X1270" t="s">
        <v>5258</v>
      </c>
      <c r="Y1270" t="s">
        <v>4966</v>
      </c>
      <c r="Z1270" t="s">
        <v>5259</v>
      </c>
      <c r="AA1270" t="s">
        <v>5060</v>
      </c>
      <c r="AB1270">
        <f>YEAR(Sales_Trans_2[[#This Row],[Transaction_Date]])</f>
        <v>2025</v>
      </c>
      <c r="AC1270" t="str">
        <f>TEXT(Sales_Trans_2[[#This Row],[Transaction_Date]],"mmm")</f>
        <v>Sep</v>
      </c>
      <c r="AD1270">
        <f>MONTH(Sales_Trans_2[[#This Row],[Transaction_Date]])</f>
        <v>9</v>
      </c>
      <c r="AE1270" s="19">
        <f>IFERROR(Sales_Trans_2[[#This Row],[Profit]]/Sales_Trans_2[[#This Row],[Sales_Amount]],0)</f>
        <v>4.4093451793353076E-2</v>
      </c>
      <c r="AF1270" s="20" t="str">
        <f>IF(Sales_Trans_2[[#This Row],[Discount_Pct]]=0,"0%",
IF(Sales_Trans_2[[#This Row],[Discount_Pct]]&lt;=5,"1-5%",
IF(Sales_Trans_2[[#This Row],[Discount_Pct]]&lt;=10,"6-10%",
IF(Sales_Trans_2[[#This Row],[Discount_Pct]]&lt;=15,"11-15%","&gt;15%"))))</f>
        <v>&gt;15%</v>
      </c>
    </row>
    <row r="1271" spans="1:32" x14ac:dyDescent="0.25">
      <c r="A1271" t="s">
        <v>986</v>
      </c>
      <c r="B1271" s="10">
        <v>45921</v>
      </c>
      <c r="C1271" t="s">
        <v>987</v>
      </c>
      <c r="D1271" t="s">
        <v>253</v>
      </c>
      <c r="E1271" t="s">
        <v>584</v>
      </c>
      <c r="F1271" t="s">
        <v>988</v>
      </c>
      <c r="G1271">
        <v>5</v>
      </c>
      <c r="H1271">
        <v>222.64</v>
      </c>
      <c r="I1271">
        <v>5</v>
      </c>
      <c r="J1271">
        <v>55.66</v>
      </c>
      <c r="K1271">
        <v>1216.17</v>
      </c>
      <c r="L1271">
        <v>977.2</v>
      </c>
      <c r="M1271">
        <v>238.97</v>
      </c>
      <c r="N1271" t="s">
        <v>40</v>
      </c>
      <c r="O1271" t="s">
        <v>24</v>
      </c>
      <c r="P1271" t="s">
        <v>55</v>
      </c>
      <c r="Q1271">
        <v>0.55694444444444446</v>
      </c>
      <c r="R1271" t="s">
        <v>27</v>
      </c>
      <c r="S1271" t="s">
        <v>4903</v>
      </c>
      <c r="T1271" t="s">
        <v>4887</v>
      </c>
      <c r="U1271">
        <v>219.39</v>
      </c>
      <c r="V1271" t="s">
        <v>5248</v>
      </c>
      <c r="W1271" t="s">
        <v>4964</v>
      </c>
      <c r="X1271" t="s">
        <v>5606</v>
      </c>
      <c r="Y1271" t="s">
        <v>5011</v>
      </c>
      <c r="Z1271" t="s">
        <v>5226</v>
      </c>
      <c r="AA1271" t="s">
        <v>5060</v>
      </c>
      <c r="AB1271">
        <f>YEAR(Sales_Trans_2[[#This Row],[Transaction_Date]])</f>
        <v>2025</v>
      </c>
      <c r="AC1271" t="str">
        <f>TEXT(Sales_Trans_2[[#This Row],[Transaction_Date]],"mmm")</f>
        <v>Sep</v>
      </c>
      <c r="AD1271">
        <f>MONTH(Sales_Trans_2[[#This Row],[Transaction_Date]])</f>
        <v>9</v>
      </c>
      <c r="AE1271" s="19">
        <f>IFERROR(Sales_Trans_2[[#This Row],[Profit]]/Sales_Trans_2[[#This Row],[Sales_Amount]],0)</f>
        <v>0.19649391121307053</v>
      </c>
      <c r="AF1271" s="20" t="str">
        <f>IF(Sales_Trans_2[[#This Row],[Discount_Pct]]=0,"0%",
IF(Sales_Trans_2[[#This Row],[Discount_Pct]]&lt;=5,"1-5%",
IF(Sales_Trans_2[[#This Row],[Discount_Pct]]&lt;=10,"6-10%",
IF(Sales_Trans_2[[#This Row],[Discount_Pct]]&lt;=15,"11-15%","&gt;15%"))))</f>
        <v>1-5%</v>
      </c>
    </row>
    <row r="1272" spans="1:32" x14ac:dyDescent="0.25">
      <c r="A1272" t="s">
        <v>1429</v>
      </c>
      <c r="B1272" s="10">
        <v>45914</v>
      </c>
      <c r="C1272" t="s">
        <v>1430</v>
      </c>
      <c r="D1272" t="s">
        <v>1156</v>
      </c>
      <c r="E1272" t="s">
        <v>1431</v>
      </c>
      <c r="F1272" t="s">
        <v>1432</v>
      </c>
      <c r="G1272">
        <v>4</v>
      </c>
      <c r="H1272">
        <v>147.72</v>
      </c>
      <c r="I1272">
        <v>5</v>
      </c>
      <c r="J1272">
        <v>29.54</v>
      </c>
      <c r="K1272">
        <v>645.54</v>
      </c>
      <c r="L1272">
        <v>436.84</v>
      </c>
      <c r="M1272">
        <v>208.7</v>
      </c>
      <c r="N1272" t="s">
        <v>47</v>
      </c>
      <c r="O1272" t="s">
        <v>24</v>
      </c>
      <c r="P1272" t="s">
        <v>55</v>
      </c>
      <c r="Q1272">
        <v>0.65625</v>
      </c>
      <c r="R1272" t="s">
        <v>27</v>
      </c>
      <c r="S1272" t="s">
        <v>4755</v>
      </c>
      <c r="T1272" t="s">
        <v>4752</v>
      </c>
      <c r="U1272">
        <v>147.72</v>
      </c>
      <c r="V1272" t="s">
        <v>5970</v>
      </c>
      <c r="W1272" t="s">
        <v>4964</v>
      </c>
      <c r="X1272" t="s">
        <v>5642</v>
      </c>
      <c r="Y1272" t="s">
        <v>4960</v>
      </c>
      <c r="Z1272" t="s">
        <v>5386</v>
      </c>
      <c r="AA1272" t="s">
        <v>5060</v>
      </c>
      <c r="AB1272">
        <f>YEAR(Sales_Trans_2[[#This Row],[Transaction_Date]])</f>
        <v>2025</v>
      </c>
      <c r="AC1272" t="str">
        <f>TEXT(Sales_Trans_2[[#This Row],[Transaction_Date]],"mmm")</f>
        <v>Sep</v>
      </c>
      <c r="AD1272">
        <f>MONTH(Sales_Trans_2[[#This Row],[Transaction_Date]])</f>
        <v>9</v>
      </c>
      <c r="AE1272" s="19">
        <f>IFERROR(Sales_Trans_2[[#This Row],[Profit]]/Sales_Trans_2[[#This Row],[Sales_Amount]],0)</f>
        <v>0.32329522570251262</v>
      </c>
      <c r="AF1272" s="20" t="str">
        <f>IF(Sales_Trans_2[[#This Row],[Discount_Pct]]=0,"0%",
IF(Sales_Trans_2[[#This Row],[Discount_Pct]]&lt;=5,"1-5%",
IF(Sales_Trans_2[[#This Row],[Discount_Pct]]&lt;=10,"6-10%",
IF(Sales_Trans_2[[#This Row],[Discount_Pct]]&lt;=15,"11-15%","&gt;15%"))))</f>
        <v>1-5%</v>
      </c>
    </row>
    <row r="1273" spans="1:32" x14ac:dyDescent="0.25">
      <c r="A1273" t="s">
        <v>4247</v>
      </c>
      <c r="B1273" s="10">
        <v>45970</v>
      </c>
      <c r="C1273" t="s">
        <v>931</v>
      </c>
      <c r="D1273" t="s">
        <v>389</v>
      </c>
      <c r="E1273" t="s">
        <v>1905</v>
      </c>
      <c r="F1273" t="s">
        <v>276</v>
      </c>
      <c r="G1273">
        <v>3</v>
      </c>
      <c r="H1273">
        <v>93.33</v>
      </c>
      <c r="I1273">
        <v>10</v>
      </c>
      <c r="J1273">
        <v>28</v>
      </c>
      <c r="K1273">
        <v>251.99</v>
      </c>
      <c r="L1273">
        <v>207.27</v>
      </c>
      <c r="M1273">
        <v>44.72</v>
      </c>
      <c r="N1273" t="s">
        <v>133</v>
      </c>
      <c r="O1273" t="s">
        <v>24</v>
      </c>
      <c r="P1273" t="s">
        <v>55</v>
      </c>
      <c r="Q1273">
        <v>0.68402777777777779</v>
      </c>
      <c r="R1273" t="s">
        <v>49</v>
      </c>
      <c r="S1273" t="s">
        <v>4854</v>
      </c>
      <c r="T1273" t="s">
        <v>4847</v>
      </c>
      <c r="U1273">
        <v>83.13</v>
      </c>
      <c r="V1273" t="s">
        <v>5005</v>
      </c>
      <c r="W1273" t="s">
        <v>4958</v>
      </c>
      <c r="X1273" t="s">
        <v>5237</v>
      </c>
      <c r="Y1273" t="s">
        <v>4970</v>
      </c>
      <c r="Z1273" t="s">
        <v>5249</v>
      </c>
      <c r="AA1273" t="s">
        <v>5060</v>
      </c>
      <c r="AB1273">
        <f>YEAR(Sales_Trans_2[[#This Row],[Transaction_Date]])</f>
        <v>2025</v>
      </c>
      <c r="AC1273" t="str">
        <f>TEXT(Sales_Trans_2[[#This Row],[Transaction_Date]],"mmm")</f>
        <v>Nov</v>
      </c>
      <c r="AD1273">
        <f>MONTH(Sales_Trans_2[[#This Row],[Transaction_Date]])</f>
        <v>11</v>
      </c>
      <c r="AE1273" s="19">
        <f>IFERROR(Sales_Trans_2[[#This Row],[Profit]]/Sales_Trans_2[[#This Row],[Sales_Amount]],0)</f>
        <v>0.1774673598158657</v>
      </c>
      <c r="AF1273" s="20" t="str">
        <f>IF(Sales_Trans_2[[#This Row],[Discount_Pct]]=0,"0%",
IF(Sales_Trans_2[[#This Row],[Discount_Pct]]&lt;=5,"1-5%",
IF(Sales_Trans_2[[#This Row],[Discount_Pct]]&lt;=10,"6-10%",
IF(Sales_Trans_2[[#This Row],[Discount_Pct]]&lt;=15,"11-15%","&gt;15%"))))</f>
        <v>6-10%</v>
      </c>
    </row>
    <row r="1274" spans="1:32" x14ac:dyDescent="0.25">
      <c r="A1274" t="s">
        <v>909</v>
      </c>
      <c r="B1274" s="10">
        <v>45725</v>
      </c>
      <c r="C1274" t="s">
        <v>910</v>
      </c>
      <c r="D1274" t="s">
        <v>549</v>
      </c>
      <c r="E1274" t="s">
        <v>700</v>
      </c>
      <c r="F1274" t="s">
        <v>239</v>
      </c>
      <c r="G1274">
        <v>3</v>
      </c>
      <c r="H1274">
        <v>225.35</v>
      </c>
      <c r="I1274">
        <v>5</v>
      </c>
      <c r="J1274">
        <v>33.799999999999997</v>
      </c>
      <c r="K1274">
        <v>642.25</v>
      </c>
      <c r="L1274">
        <v>546.51</v>
      </c>
      <c r="M1274">
        <v>95.74</v>
      </c>
      <c r="N1274" t="s">
        <v>4971</v>
      </c>
      <c r="O1274" t="s">
        <v>24</v>
      </c>
      <c r="P1274" t="s">
        <v>55</v>
      </c>
      <c r="Q1274">
        <v>0.72777777777777775</v>
      </c>
      <c r="R1274" t="s">
        <v>49</v>
      </c>
      <c r="S1274" t="s">
        <v>4832</v>
      </c>
      <c r="T1274" t="s">
        <v>4828</v>
      </c>
      <c r="U1274">
        <v>221.61</v>
      </c>
      <c r="V1274" t="s">
        <v>5056</v>
      </c>
      <c r="W1274" t="s">
        <v>4958</v>
      </c>
      <c r="X1274" t="s">
        <v>5015</v>
      </c>
      <c r="Y1274" t="s">
        <v>4966</v>
      </c>
      <c r="Z1274" t="s">
        <v>5231</v>
      </c>
      <c r="AA1274" t="s">
        <v>5060</v>
      </c>
      <c r="AB1274">
        <f>YEAR(Sales_Trans_2[[#This Row],[Transaction_Date]])</f>
        <v>2025</v>
      </c>
      <c r="AC1274" t="str">
        <f>TEXT(Sales_Trans_2[[#This Row],[Transaction_Date]],"mmm")</f>
        <v>Mar</v>
      </c>
      <c r="AD1274">
        <f>MONTH(Sales_Trans_2[[#This Row],[Transaction_Date]])</f>
        <v>3</v>
      </c>
      <c r="AE1274" s="19">
        <f>IFERROR(Sales_Trans_2[[#This Row],[Profit]]/Sales_Trans_2[[#This Row],[Sales_Amount]],0)</f>
        <v>0.14906967691708836</v>
      </c>
      <c r="AF1274" s="20" t="str">
        <f>IF(Sales_Trans_2[[#This Row],[Discount_Pct]]=0,"0%",
IF(Sales_Trans_2[[#This Row],[Discount_Pct]]&lt;=5,"1-5%",
IF(Sales_Trans_2[[#This Row],[Discount_Pct]]&lt;=10,"6-10%",
IF(Sales_Trans_2[[#This Row],[Discount_Pct]]&lt;=15,"11-15%","&gt;15%"))))</f>
        <v>1-5%</v>
      </c>
    </row>
    <row r="1275" spans="1:32" x14ac:dyDescent="0.25">
      <c r="A1275" t="s">
        <v>4041</v>
      </c>
      <c r="B1275" s="10">
        <v>45884</v>
      </c>
      <c r="C1275" t="s">
        <v>1749</v>
      </c>
      <c r="D1275" t="s">
        <v>65</v>
      </c>
      <c r="E1275" t="s">
        <v>433</v>
      </c>
      <c r="F1275" t="s">
        <v>434</v>
      </c>
      <c r="G1275">
        <v>4</v>
      </c>
      <c r="H1275">
        <v>197.96</v>
      </c>
      <c r="I1275">
        <v>20</v>
      </c>
      <c r="J1275">
        <v>158.37</v>
      </c>
      <c r="K1275">
        <v>633.47</v>
      </c>
      <c r="L1275">
        <v>568</v>
      </c>
      <c r="M1275">
        <v>65.47</v>
      </c>
      <c r="N1275" t="s">
        <v>23</v>
      </c>
      <c r="O1275" t="s">
        <v>24</v>
      </c>
      <c r="P1275" t="s">
        <v>55</v>
      </c>
      <c r="Q1275">
        <v>0.42152777777777778</v>
      </c>
      <c r="R1275" t="s">
        <v>49</v>
      </c>
      <c r="S1275" t="s">
        <v>4719</v>
      </c>
      <c r="T1275" t="s">
        <v>4703</v>
      </c>
      <c r="U1275">
        <v>172.63</v>
      </c>
      <c r="V1275" t="s">
        <v>5729</v>
      </c>
      <c r="W1275" t="s">
        <v>4958</v>
      </c>
      <c r="X1275" t="s">
        <v>5832</v>
      </c>
      <c r="Y1275" t="s">
        <v>4966</v>
      </c>
      <c r="Z1275" t="s">
        <v>5544</v>
      </c>
      <c r="AA1275" t="s">
        <v>5060</v>
      </c>
      <c r="AB1275">
        <f>YEAR(Sales_Trans_2[[#This Row],[Transaction_Date]])</f>
        <v>2025</v>
      </c>
      <c r="AC1275" t="str">
        <f>TEXT(Sales_Trans_2[[#This Row],[Transaction_Date]],"mmm")</f>
        <v>Aug</v>
      </c>
      <c r="AD1275">
        <f>MONTH(Sales_Trans_2[[#This Row],[Transaction_Date]])</f>
        <v>8</v>
      </c>
      <c r="AE1275" s="19">
        <f>IFERROR(Sales_Trans_2[[#This Row],[Profit]]/Sales_Trans_2[[#This Row],[Sales_Amount]],0)</f>
        <v>0.10335138207018485</v>
      </c>
      <c r="AF1275" s="20" t="str">
        <f>IF(Sales_Trans_2[[#This Row],[Discount_Pct]]=0,"0%",
IF(Sales_Trans_2[[#This Row],[Discount_Pct]]&lt;=5,"1-5%",
IF(Sales_Trans_2[[#This Row],[Discount_Pct]]&lt;=10,"6-10%",
IF(Sales_Trans_2[[#This Row],[Discount_Pct]]&lt;=15,"11-15%","&gt;15%"))))</f>
        <v>&gt;15%</v>
      </c>
    </row>
    <row r="1276" spans="1:32" x14ac:dyDescent="0.25">
      <c r="A1276" t="s">
        <v>3267</v>
      </c>
      <c r="B1276" s="10">
        <v>45938</v>
      </c>
      <c r="C1276" t="s">
        <v>2519</v>
      </c>
      <c r="D1276" t="s">
        <v>314</v>
      </c>
      <c r="E1276" t="s">
        <v>576</v>
      </c>
      <c r="F1276" t="s">
        <v>1151</v>
      </c>
      <c r="G1276">
        <v>2</v>
      </c>
      <c r="H1276">
        <v>329.69</v>
      </c>
      <c r="I1276">
        <v>15</v>
      </c>
      <c r="J1276">
        <v>98.91</v>
      </c>
      <c r="K1276">
        <v>644.54</v>
      </c>
      <c r="L1276">
        <v>494.5</v>
      </c>
      <c r="M1276">
        <v>150.04</v>
      </c>
      <c r="N1276" t="s">
        <v>47</v>
      </c>
      <c r="O1276" t="s">
        <v>24</v>
      </c>
      <c r="P1276" t="s">
        <v>55</v>
      </c>
      <c r="Q1276">
        <v>0.54583333333333328</v>
      </c>
      <c r="R1276" t="s">
        <v>27</v>
      </c>
      <c r="S1276" t="s">
        <v>4707</v>
      </c>
      <c r="T1276" t="s">
        <v>4703</v>
      </c>
      <c r="U1276">
        <v>329.69</v>
      </c>
      <c r="V1276" t="s">
        <v>5670</v>
      </c>
      <c r="W1276" t="s">
        <v>4964</v>
      </c>
      <c r="X1276" t="s">
        <v>5490</v>
      </c>
      <c r="Y1276" t="s">
        <v>4960</v>
      </c>
      <c r="Z1276" t="s">
        <v>5220</v>
      </c>
      <c r="AA1276" t="s">
        <v>5060</v>
      </c>
      <c r="AB1276">
        <f>YEAR(Sales_Trans_2[[#This Row],[Transaction_Date]])</f>
        <v>2025</v>
      </c>
      <c r="AC1276" t="str">
        <f>TEXT(Sales_Trans_2[[#This Row],[Transaction_Date]],"mmm")</f>
        <v>Oct</v>
      </c>
      <c r="AD1276">
        <f>MONTH(Sales_Trans_2[[#This Row],[Transaction_Date]])</f>
        <v>10</v>
      </c>
      <c r="AE1276" s="19">
        <f>IFERROR(Sales_Trans_2[[#This Row],[Profit]]/Sales_Trans_2[[#This Row],[Sales_Amount]],0)</f>
        <v>0.23278617308468055</v>
      </c>
      <c r="AF1276" s="20" t="str">
        <f>IF(Sales_Trans_2[[#This Row],[Discount_Pct]]=0,"0%",
IF(Sales_Trans_2[[#This Row],[Discount_Pct]]&lt;=5,"1-5%",
IF(Sales_Trans_2[[#This Row],[Discount_Pct]]&lt;=10,"6-10%",
IF(Sales_Trans_2[[#This Row],[Discount_Pct]]&lt;=15,"11-15%","&gt;15%"))))</f>
        <v>11-15%</v>
      </c>
    </row>
    <row r="1277" spans="1:32" x14ac:dyDescent="0.25">
      <c r="A1277" t="s">
        <v>2623</v>
      </c>
      <c r="B1277" s="10">
        <v>45867</v>
      </c>
      <c r="C1277" t="s">
        <v>2394</v>
      </c>
      <c r="D1277" t="s">
        <v>237</v>
      </c>
      <c r="E1277" t="s">
        <v>1448</v>
      </c>
      <c r="F1277" t="s">
        <v>239</v>
      </c>
      <c r="G1277">
        <v>6</v>
      </c>
      <c r="H1277">
        <v>575.5</v>
      </c>
      <c r="I1277">
        <v>20</v>
      </c>
      <c r="J1277">
        <v>690.6</v>
      </c>
      <c r="K1277">
        <v>2762.4</v>
      </c>
      <c r="L1277">
        <v>2018.4</v>
      </c>
      <c r="M1277">
        <v>744</v>
      </c>
      <c r="N1277" t="s">
        <v>47</v>
      </c>
      <c r="O1277" t="s">
        <v>24</v>
      </c>
      <c r="P1277" t="s">
        <v>55</v>
      </c>
      <c r="Q1277">
        <v>0.78472222222222221</v>
      </c>
      <c r="R1277" t="s">
        <v>49</v>
      </c>
      <c r="S1277" t="s">
        <v>4670</v>
      </c>
      <c r="T1277" t="s">
        <v>4636</v>
      </c>
      <c r="U1277">
        <v>541.35</v>
      </c>
      <c r="V1277" t="s">
        <v>5115</v>
      </c>
      <c r="W1277" t="s">
        <v>4958</v>
      </c>
      <c r="X1277" t="s">
        <v>5015</v>
      </c>
      <c r="Y1277" t="s">
        <v>4966</v>
      </c>
      <c r="Z1277" t="s">
        <v>5603</v>
      </c>
      <c r="AA1277" t="s">
        <v>5060</v>
      </c>
      <c r="AB1277">
        <f>YEAR(Sales_Trans_2[[#This Row],[Transaction_Date]])</f>
        <v>2025</v>
      </c>
      <c r="AC1277" t="str">
        <f>TEXT(Sales_Trans_2[[#This Row],[Transaction_Date]],"mmm")</f>
        <v>Jul</v>
      </c>
      <c r="AD1277">
        <f>MONTH(Sales_Trans_2[[#This Row],[Transaction_Date]])</f>
        <v>7</v>
      </c>
      <c r="AE1277" s="19">
        <f>IFERROR(Sales_Trans_2[[#This Row],[Profit]]/Sales_Trans_2[[#This Row],[Sales_Amount]],0)</f>
        <v>0.26933101650738489</v>
      </c>
      <c r="AF1277" s="20" t="str">
        <f>IF(Sales_Trans_2[[#This Row],[Discount_Pct]]=0,"0%",
IF(Sales_Trans_2[[#This Row],[Discount_Pct]]&lt;=5,"1-5%",
IF(Sales_Trans_2[[#This Row],[Discount_Pct]]&lt;=10,"6-10%",
IF(Sales_Trans_2[[#This Row],[Discount_Pct]]&lt;=15,"11-15%","&gt;15%"))))</f>
        <v>&gt;15%</v>
      </c>
    </row>
    <row r="1278" spans="1:32" x14ac:dyDescent="0.25">
      <c r="A1278" t="s">
        <v>4254</v>
      </c>
      <c r="B1278" s="10">
        <v>45864</v>
      </c>
      <c r="C1278" t="s">
        <v>1176</v>
      </c>
      <c r="D1278" t="s">
        <v>812</v>
      </c>
      <c r="E1278" t="s">
        <v>395</v>
      </c>
      <c r="F1278" t="s">
        <v>396</v>
      </c>
      <c r="G1278">
        <v>4</v>
      </c>
      <c r="H1278">
        <v>530.16</v>
      </c>
      <c r="I1278">
        <v>15</v>
      </c>
      <c r="J1278">
        <v>318.10000000000002</v>
      </c>
      <c r="K1278">
        <v>2072.92</v>
      </c>
      <c r="L1278">
        <v>1516.76</v>
      </c>
      <c r="M1278">
        <v>556.16</v>
      </c>
      <c r="N1278" t="s">
        <v>23</v>
      </c>
      <c r="O1278" t="s">
        <v>24</v>
      </c>
      <c r="P1278" t="s">
        <v>55</v>
      </c>
      <c r="Q1278">
        <v>0.52638888888888891</v>
      </c>
      <c r="R1278" t="s">
        <v>27</v>
      </c>
      <c r="S1278" t="s">
        <v>4770</v>
      </c>
      <c r="T1278" t="s">
        <v>4752</v>
      </c>
      <c r="U1278">
        <v>530.16</v>
      </c>
      <c r="V1278" t="s">
        <v>5867</v>
      </c>
      <c r="W1278" t="s">
        <v>4964</v>
      </c>
      <c r="X1278" t="s">
        <v>5702</v>
      </c>
      <c r="Y1278" t="s">
        <v>4960</v>
      </c>
      <c r="Z1278" t="s">
        <v>5262</v>
      </c>
      <c r="AA1278" t="s">
        <v>5060</v>
      </c>
      <c r="AB1278">
        <f>YEAR(Sales_Trans_2[[#This Row],[Transaction_Date]])</f>
        <v>2025</v>
      </c>
      <c r="AC1278" t="str">
        <f>TEXT(Sales_Trans_2[[#This Row],[Transaction_Date]],"mmm")</f>
        <v>Jul</v>
      </c>
      <c r="AD1278">
        <f>MONTH(Sales_Trans_2[[#This Row],[Transaction_Date]])</f>
        <v>7</v>
      </c>
      <c r="AE1278" s="19">
        <f>IFERROR(Sales_Trans_2[[#This Row],[Profit]]/Sales_Trans_2[[#This Row],[Sales_Amount]],0)</f>
        <v>0.26829786002354167</v>
      </c>
      <c r="AF1278" s="20" t="str">
        <f>IF(Sales_Trans_2[[#This Row],[Discount_Pct]]=0,"0%",
IF(Sales_Trans_2[[#This Row],[Discount_Pct]]&lt;=5,"1-5%",
IF(Sales_Trans_2[[#This Row],[Discount_Pct]]&lt;=10,"6-10%",
IF(Sales_Trans_2[[#This Row],[Discount_Pct]]&lt;=15,"11-15%","&gt;15%"))))</f>
        <v>11-15%</v>
      </c>
    </row>
    <row r="1279" spans="1:32" x14ac:dyDescent="0.25">
      <c r="A1279" t="s">
        <v>4310</v>
      </c>
      <c r="B1279" s="10">
        <v>45864</v>
      </c>
      <c r="C1279" t="s">
        <v>1009</v>
      </c>
      <c r="D1279" t="s">
        <v>1091</v>
      </c>
      <c r="E1279" t="s">
        <v>1059</v>
      </c>
      <c r="F1279" t="s">
        <v>304</v>
      </c>
      <c r="G1279">
        <v>1</v>
      </c>
      <c r="H1279">
        <v>297.32</v>
      </c>
      <c r="I1279">
        <v>10</v>
      </c>
      <c r="J1279">
        <v>29.73</v>
      </c>
      <c r="K1279">
        <v>307.73</v>
      </c>
      <c r="L1279">
        <v>225.28</v>
      </c>
      <c r="M1279">
        <v>82.45</v>
      </c>
      <c r="N1279" t="s">
        <v>4971</v>
      </c>
      <c r="O1279" t="s">
        <v>24</v>
      </c>
      <c r="P1279" t="s">
        <v>55</v>
      </c>
      <c r="Q1279">
        <v>0.39166666666666666</v>
      </c>
      <c r="R1279" t="s">
        <v>27</v>
      </c>
      <c r="S1279" t="s">
        <v>4816</v>
      </c>
      <c r="T1279" t="s">
        <v>4805</v>
      </c>
      <c r="U1279">
        <v>297.32</v>
      </c>
      <c r="V1279" t="s">
        <v>5720</v>
      </c>
      <c r="W1279" t="s">
        <v>4964</v>
      </c>
      <c r="X1279" t="s">
        <v>5101</v>
      </c>
      <c r="Y1279" t="s">
        <v>4970</v>
      </c>
      <c r="Z1279" t="s">
        <v>5099</v>
      </c>
      <c r="AA1279" t="s">
        <v>5060</v>
      </c>
      <c r="AB1279">
        <f>YEAR(Sales_Trans_2[[#This Row],[Transaction_Date]])</f>
        <v>2025</v>
      </c>
      <c r="AC1279" t="str">
        <f>TEXT(Sales_Trans_2[[#This Row],[Transaction_Date]],"mmm")</f>
        <v>Jul</v>
      </c>
      <c r="AD1279">
        <f>MONTH(Sales_Trans_2[[#This Row],[Transaction_Date]])</f>
        <v>7</v>
      </c>
      <c r="AE1279" s="19">
        <f>IFERROR(Sales_Trans_2[[#This Row],[Profit]]/Sales_Trans_2[[#This Row],[Sales_Amount]],0)</f>
        <v>0.26792967861436973</v>
      </c>
      <c r="AF1279" s="20" t="str">
        <f>IF(Sales_Trans_2[[#This Row],[Discount_Pct]]=0,"0%",
IF(Sales_Trans_2[[#This Row],[Discount_Pct]]&lt;=5,"1-5%",
IF(Sales_Trans_2[[#This Row],[Discount_Pct]]&lt;=10,"6-10%",
IF(Sales_Trans_2[[#This Row],[Discount_Pct]]&lt;=15,"11-15%","&gt;15%"))))</f>
        <v>6-10%</v>
      </c>
    </row>
    <row r="1280" spans="1:32" x14ac:dyDescent="0.25">
      <c r="A1280" t="s">
        <v>1854</v>
      </c>
      <c r="B1280" s="10">
        <v>45861</v>
      </c>
      <c r="C1280" t="s">
        <v>1855</v>
      </c>
      <c r="D1280" t="s">
        <v>37</v>
      </c>
      <c r="E1280" t="s">
        <v>681</v>
      </c>
      <c r="F1280" t="s">
        <v>1856</v>
      </c>
      <c r="G1280">
        <v>4</v>
      </c>
      <c r="H1280">
        <v>234.86</v>
      </c>
      <c r="I1280">
        <v>10</v>
      </c>
      <c r="J1280">
        <v>93.94</v>
      </c>
      <c r="K1280">
        <v>845.5</v>
      </c>
      <c r="L1280">
        <v>852.92</v>
      </c>
      <c r="M1280">
        <v>-7.42</v>
      </c>
      <c r="N1280" t="s">
        <v>40</v>
      </c>
      <c r="O1280" t="s">
        <v>24</v>
      </c>
      <c r="P1280" t="s">
        <v>55</v>
      </c>
      <c r="Q1280">
        <v>0.89583333333333337</v>
      </c>
      <c r="R1280" t="s">
        <v>49</v>
      </c>
      <c r="S1280" t="s">
        <v>4893</v>
      </c>
      <c r="T1280" t="s">
        <v>4887</v>
      </c>
      <c r="U1280">
        <v>234.86</v>
      </c>
      <c r="V1280" t="s">
        <v>6011</v>
      </c>
      <c r="W1280" t="s">
        <v>4968</v>
      </c>
      <c r="X1280" t="s">
        <v>5923</v>
      </c>
      <c r="Y1280" t="s">
        <v>4970</v>
      </c>
      <c r="Z1280" t="s">
        <v>5380</v>
      </c>
      <c r="AA1280" t="s">
        <v>5060</v>
      </c>
      <c r="AB1280">
        <f>YEAR(Sales_Trans_2[[#This Row],[Transaction_Date]])</f>
        <v>2025</v>
      </c>
      <c r="AC1280" t="str">
        <f>TEXT(Sales_Trans_2[[#This Row],[Transaction_Date]],"mmm")</f>
        <v>Jul</v>
      </c>
      <c r="AD1280">
        <f>MONTH(Sales_Trans_2[[#This Row],[Transaction_Date]])</f>
        <v>7</v>
      </c>
      <c r="AE1280" s="19">
        <f>IFERROR(Sales_Trans_2[[#This Row],[Profit]]/Sales_Trans_2[[#This Row],[Sales_Amount]],0)</f>
        <v>-8.7758722649319935E-3</v>
      </c>
      <c r="AF1280" s="20" t="str">
        <f>IF(Sales_Trans_2[[#This Row],[Discount_Pct]]=0,"0%",
IF(Sales_Trans_2[[#This Row],[Discount_Pct]]&lt;=5,"1-5%",
IF(Sales_Trans_2[[#This Row],[Discount_Pct]]&lt;=10,"6-10%",
IF(Sales_Trans_2[[#This Row],[Discount_Pct]]&lt;=15,"11-15%","&gt;15%"))))</f>
        <v>6-10%</v>
      </c>
    </row>
    <row r="1281" spans="1:32" x14ac:dyDescent="0.25">
      <c r="A1281" t="s">
        <v>2409</v>
      </c>
      <c r="B1281" s="10">
        <v>45861</v>
      </c>
      <c r="C1281" t="s">
        <v>1058</v>
      </c>
      <c r="D1281" t="s">
        <v>280</v>
      </c>
      <c r="E1281" t="s">
        <v>445</v>
      </c>
      <c r="F1281" t="s">
        <v>239</v>
      </c>
      <c r="G1281">
        <v>3</v>
      </c>
      <c r="H1281">
        <v>124.84</v>
      </c>
      <c r="I1281">
        <v>15</v>
      </c>
      <c r="J1281">
        <v>56.18</v>
      </c>
      <c r="K1281">
        <v>318.33999999999997</v>
      </c>
      <c r="L1281">
        <v>292.05</v>
      </c>
      <c r="M1281">
        <v>26.29</v>
      </c>
      <c r="N1281" t="s">
        <v>4971</v>
      </c>
      <c r="O1281" t="s">
        <v>24</v>
      </c>
      <c r="P1281" t="s">
        <v>55</v>
      </c>
      <c r="Q1281">
        <v>0.78819444444444442</v>
      </c>
      <c r="R1281" t="s">
        <v>49</v>
      </c>
      <c r="S1281" t="s">
        <v>4726</v>
      </c>
      <c r="T1281" t="s">
        <v>4703</v>
      </c>
      <c r="U1281">
        <v>124.84</v>
      </c>
      <c r="V1281" t="s">
        <v>5102</v>
      </c>
      <c r="W1281" t="s">
        <v>4968</v>
      </c>
      <c r="X1281" t="s">
        <v>5015</v>
      </c>
      <c r="Y1281" t="s">
        <v>4966</v>
      </c>
      <c r="Z1281" t="s">
        <v>5925</v>
      </c>
      <c r="AA1281" t="s">
        <v>5060</v>
      </c>
      <c r="AB1281">
        <f>YEAR(Sales_Trans_2[[#This Row],[Transaction_Date]])</f>
        <v>2025</v>
      </c>
      <c r="AC1281" t="str">
        <f>TEXT(Sales_Trans_2[[#This Row],[Transaction_Date]],"mmm")</f>
        <v>Jul</v>
      </c>
      <c r="AD1281">
        <f>MONTH(Sales_Trans_2[[#This Row],[Transaction_Date]])</f>
        <v>7</v>
      </c>
      <c r="AE1281" s="19">
        <f>IFERROR(Sales_Trans_2[[#This Row],[Profit]]/Sales_Trans_2[[#This Row],[Sales_Amount]],0)</f>
        <v>8.2584657912923298E-2</v>
      </c>
      <c r="AF1281" s="20" t="str">
        <f>IF(Sales_Trans_2[[#This Row],[Discount_Pct]]=0,"0%",
IF(Sales_Trans_2[[#This Row],[Discount_Pct]]&lt;=5,"1-5%",
IF(Sales_Trans_2[[#This Row],[Discount_Pct]]&lt;=10,"6-10%",
IF(Sales_Trans_2[[#This Row],[Discount_Pct]]&lt;=15,"11-15%","&gt;15%"))))</f>
        <v>11-15%</v>
      </c>
    </row>
    <row r="1282" spans="1:32" x14ac:dyDescent="0.25">
      <c r="A1282" t="s">
        <v>1765</v>
      </c>
      <c r="B1282" s="10">
        <v>45860</v>
      </c>
      <c r="C1282" t="s">
        <v>534</v>
      </c>
      <c r="D1282" t="s">
        <v>1091</v>
      </c>
      <c r="E1282" t="s">
        <v>847</v>
      </c>
      <c r="F1282" t="s">
        <v>1691</v>
      </c>
      <c r="G1282">
        <v>1</v>
      </c>
      <c r="H1282">
        <v>297.32</v>
      </c>
      <c r="I1282">
        <v>20</v>
      </c>
      <c r="J1282">
        <v>59.46</v>
      </c>
      <c r="K1282">
        <v>237.86</v>
      </c>
      <c r="L1282">
        <v>225.28</v>
      </c>
      <c r="M1282">
        <v>12.58</v>
      </c>
      <c r="N1282" t="s">
        <v>133</v>
      </c>
      <c r="O1282" t="s">
        <v>24</v>
      </c>
      <c r="P1282" t="s">
        <v>55</v>
      </c>
      <c r="Q1282">
        <v>0.66388888888888886</v>
      </c>
      <c r="R1282" t="s">
        <v>49</v>
      </c>
      <c r="S1282" t="s">
        <v>4816</v>
      </c>
      <c r="T1282" t="s">
        <v>4805</v>
      </c>
      <c r="U1282">
        <v>297.32</v>
      </c>
      <c r="V1282" t="s">
        <v>5993</v>
      </c>
      <c r="W1282" t="s">
        <v>4964</v>
      </c>
      <c r="X1282" t="s">
        <v>5110</v>
      </c>
      <c r="Y1282" t="s">
        <v>4966</v>
      </c>
      <c r="Z1282" t="s">
        <v>5108</v>
      </c>
      <c r="AA1282" t="s">
        <v>5060</v>
      </c>
      <c r="AB1282">
        <f>YEAR(Sales_Trans_2[[#This Row],[Transaction_Date]])</f>
        <v>2025</v>
      </c>
      <c r="AC1282" t="str">
        <f>TEXT(Sales_Trans_2[[#This Row],[Transaction_Date]],"mmm")</f>
        <v>Jul</v>
      </c>
      <c r="AD1282">
        <f>MONTH(Sales_Trans_2[[#This Row],[Transaction_Date]])</f>
        <v>7</v>
      </c>
      <c r="AE1282" s="19">
        <f>IFERROR(Sales_Trans_2[[#This Row],[Profit]]/Sales_Trans_2[[#This Row],[Sales_Amount]],0)</f>
        <v>5.2888253594551411E-2</v>
      </c>
      <c r="AF1282" s="20" t="str">
        <f>IF(Sales_Trans_2[[#This Row],[Discount_Pct]]=0,"0%",
IF(Sales_Trans_2[[#This Row],[Discount_Pct]]&lt;=5,"1-5%",
IF(Sales_Trans_2[[#This Row],[Discount_Pct]]&lt;=10,"6-10%",
IF(Sales_Trans_2[[#This Row],[Discount_Pct]]&lt;=15,"11-15%","&gt;15%"))))</f>
        <v>&gt;15%</v>
      </c>
    </row>
    <row r="1283" spans="1:32" x14ac:dyDescent="0.25">
      <c r="A1283" t="s">
        <v>50</v>
      </c>
      <c r="B1283" s="10">
        <v>45815</v>
      </c>
      <c r="C1283" t="s">
        <v>51</v>
      </c>
      <c r="D1283" t="s">
        <v>52</v>
      </c>
      <c r="E1283" t="s">
        <v>53</v>
      </c>
      <c r="F1283" t="s">
        <v>54</v>
      </c>
      <c r="G1283">
        <v>4</v>
      </c>
      <c r="H1283">
        <v>351.96</v>
      </c>
      <c r="I1283">
        <v>15</v>
      </c>
      <c r="J1283">
        <v>211.18</v>
      </c>
      <c r="K1283">
        <v>1376.16</v>
      </c>
      <c r="L1283">
        <v>984.48</v>
      </c>
      <c r="M1283">
        <v>391.68</v>
      </c>
      <c r="N1283" t="s">
        <v>47</v>
      </c>
      <c r="O1283" t="s">
        <v>24</v>
      </c>
      <c r="P1283" t="s">
        <v>55</v>
      </c>
      <c r="Q1283">
        <v>0.71666666666666667</v>
      </c>
      <c r="R1283" t="s">
        <v>27</v>
      </c>
      <c r="S1283" t="s">
        <v>4701</v>
      </c>
      <c r="T1283" t="s">
        <v>4672</v>
      </c>
      <c r="U1283">
        <v>313.47000000000003</v>
      </c>
      <c r="V1283" t="s">
        <v>5235</v>
      </c>
      <c r="W1283" t="s">
        <v>4958</v>
      </c>
      <c r="X1283" t="s">
        <v>5416</v>
      </c>
      <c r="Y1283" t="s">
        <v>4966</v>
      </c>
      <c r="Z1283" t="s">
        <v>5059</v>
      </c>
      <c r="AA1283" t="s">
        <v>5060</v>
      </c>
      <c r="AB1283">
        <f>YEAR(Sales_Trans_2[[#This Row],[Transaction_Date]])</f>
        <v>2025</v>
      </c>
      <c r="AC1283" t="str">
        <f>TEXT(Sales_Trans_2[[#This Row],[Transaction_Date]],"mmm")</f>
        <v>Jun</v>
      </c>
      <c r="AD1283">
        <f>MONTH(Sales_Trans_2[[#This Row],[Transaction_Date]])</f>
        <v>6</v>
      </c>
      <c r="AE1283" s="19">
        <f>IFERROR(Sales_Trans_2[[#This Row],[Profit]]/Sales_Trans_2[[#This Row],[Sales_Amount]],0)</f>
        <v>0.2846180676665504</v>
      </c>
      <c r="AF1283" s="20" t="str">
        <f>IF(Sales_Trans_2[[#This Row],[Discount_Pct]]=0,"0%",
IF(Sales_Trans_2[[#This Row],[Discount_Pct]]&lt;=5,"1-5%",
IF(Sales_Trans_2[[#This Row],[Discount_Pct]]&lt;=10,"6-10%",
IF(Sales_Trans_2[[#This Row],[Discount_Pct]]&lt;=15,"11-15%","&gt;15%"))))</f>
        <v>11-15%</v>
      </c>
    </row>
    <row r="1284" spans="1:32" x14ac:dyDescent="0.25">
      <c r="A1284" t="s">
        <v>3425</v>
      </c>
      <c r="B1284" s="10">
        <v>45831</v>
      </c>
      <c r="C1284" t="s">
        <v>348</v>
      </c>
      <c r="D1284" t="s">
        <v>1269</v>
      </c>
      <c r="E1284" t="s">
        <v>1169</v>
      </c>
      <c r="F1284" t="s">
        <v>3426</v>
      </c>
      <c r="G1284">
        <v>6</v>
      </c>
      <c r="H1284">
        <v>266.27999999999997</v>
      </c>
      <c r="I1284">
        <v>15</v>
      </c>
      <c r="J1284">
        <v>239.65</v>
      </c>
      <c r="K1284">
        <v>1358.03</v>
      </c>
      <c r="L1284">
        <v>1270.3800000000001</v>
      </c>
      <c r="M1284">
        <v>87.65</v>
      </c>
      <c r="N1284" t="s">
        <v>4971</v>
      </c>
      <c r="O1284" t="s">
        <v>24</v>
      </c>
      <c r="P1284" t="s">
        <v>55</v>
      </c>
      <c r="Q1284">
        <v>0.74236111111111114</v>
      </c>
      <c r="R1284" t="s">
        <v>49</v>
      </c>
      <c r="S1284" t="s">
        <v>4880</v>
      </c>
      <c r="T1284" t="s">
        <v>4864</v>
      </c>
      <c r="U1284">
        <v>236.56</v>
      </c>
      <c r="V1284" t="s">
        <v>5491</v>
      </c>
      <c r="W1284" t="s">
        <v>4958</v>
      </c>
      <c r="X1284" t="s">
        <v>5531</v>
      </c>
      <c r="Y1284" t="s">
        <v>4960</v>
      </c>
      <c r="Z1284" t="s">
        <v>5628</v>
      </c>
      <c r="AA1284" t="s">
        <v>5060</v>
      </c>
      <c r="AB1284">
        <f>YEAR(Sales_Trans_2[[#This Row],[Transaction_Date]])</f>
        <v>2025</v>
      </c>
      <c r="AC1284" t="str">
        <f>TEXT(Sales_Trans_2[[#This Row],[Transaction_Date]],"mmm")</f>
        <v>Jun</v>
      </c>
      <c r="AD1284">
        <f>MONTH(Sales_Trans_2[[#This Row],[Transaction_Date]])</f>
        <v>6</v>
      </c>
      <c r="AE1284" s="19">
        <f>IFERROR(Sales_Trans_2[[#This Row],[Profit]]/Sales_Trans_2[[#This Row],[Sales_Amount]],0)</f>
        <v>6.4542020426647431E-2</v>
      </c>
      <c r="AF1284" s="20" t="str">
        <f>IF(Sales_Trans_2[[#This Row],[Discount_Pct]]=0,"0%",
IF(Sales_Trans_2[[#This Row],[Discount_Pct]]&lt;=5,"1-5%",
IF(Sales_Trans_2[[#This Row],[Discount_Pct]]&lt;=10,"6-10%",
IF(Sales_Trans_2[[#This Row],[Discount_Pct]]&lt;=15,"11-15%","&gt;15%"))))</f>
        <v>11-15%</v>
      </c>
    </row>
    <row r="1285" spans="1:32" x14ac:dyDescent="0.25">
      <c r="A1285" t="s">
        <v>3659</v>
      </c>
      <c r="B1285" s="10">
        <v>45829</v>
      </c>
      <c r="C1285" t="s">
        <v>3023</v>
      </c>
      <c r="D1285" t="s">
        <v>1668</v>
      </c>
      <c r="E1285" t="s">
        <v>877</v>
      </c>
      <c r="F1285" t="s">
        <v>878</v>
      </c>
      <c r="G1285">
        <v>2</v>
      </c>
      <c r="H1285">
        <v>242.22</v>
      </c>
      <c r="I1285">
        <v>5</v>
      </c>
      <c r="J1285">
        <v>24.22</v>
      </c>
      <c r="K1285">
        <v>529.25</v>
      </c>
      <c r="L1285">
        <v>372.08</v>
      </c>
      <c r="M1285">
        <v>157.16999999999999</v>
      </c>
      <c r="N1285" t="s">
        <v>23</v>
      </c>
      <c r="O1285" t="s">
        <v>24</v>
      </c>
      <c r="P1285" t="s">
        <v>55</v>
      </c>
      <c r="Q1285">
        <v>0.63888888888888884</v>
      </c>
      <c r="R1285" t="s">
        <v>27</v>
      </c>
      <c r="S1285" t="s">
        <v>4941</v>
      </c>
      <c r="T1285" t="s">
        <v>4930</v>
      </c>
      <c r="U1285">
        <v>242.22</v>
      </c>
      <c r="V1285" t="s">
        <v>5849</v>
      </c>
      <c r="W1285" t="s">
        <v>4964</v>
      </c>
      <c r="X1285" t="s">
        <v>5391</v>
      </c>
      <c r="Y1285" t="s">
        <v>4960</v>
      </c>
      <c r="Z1285" t="s">
        <v>5392</v>
      </c>
      <c r="AA1285" t="s">
        <v>5060</v>
      </c>
      <c r="AB1285">
        <f>YEAR(Sales_Trans_2[[#This Row],[Transaction_Date]])</f>
        <v>2025</v>
      </c>
      <c r="AC1285" t="str">
        <f>TEXT(Sales_Trans_2[[#This Row],[Transaction_Date]],"mmm")</f>
        <v>Jun</v>
      </c>
      <c r="AD1285">
        <f>MONTH(Sales_Trans_2[[#This Row],[Transaction_Date]])</f>
        <v>6</v>
      </c>
      <c r="AE1285" s="19">
        <f>IFERROR(Sales_Trans_2[[#This Row],[Profit]]/Sales_Trans_2[[#This Row],[Sales_Amount]],0)</f>
        <v>0.29696740670760507</v>
      </c>
      <c r="AF1285" s="20" t="str">
        <f>IF(Sales_Trans_2[[#This Row],[Discount_Pct]]=0,"0%",
IF(Sales_Trans_2[[#This Row],[Discount_Pct]]&lt;=5,"1-5%",
IF(Sales_Trans_2[[#This Row],[Discount_Pct]]&lt;=10,"6-10%",
IF(Sales_Trans_2[[#This Row],[Discount_Pct]]&lt;=15,"11-15%","&gt;15%"))))</f>
        <v>1-5%</v>
      </c>
    </row>
    <row r="1286" spans="1:32" x14ac:dyDescent="0.25">
      <c r="A1286" t="s">
        <v>4236</v>
      </c>
      <c r="B1286" s="10">
        <v>45783</v>
      </c>
      <c r="C1286" t="s">
        <v>4237</v>
      </c>
      <c r="D1286" t="s">
        <v>886</v>
      </c>
      <c r="E1286" t="s">
        <v>584</v>
      </c>
      <c r="F1286" t="s">
        <v>2318</v>
      </c>
      <c r="G1286">
        <v>3</v>
      </c>
      <c r="H1286">
        <v>232.92</v>
      </c>
      <c r="I1286">
        <v>10</v>
      </c>
      <c r="J1286">
        <v>69.88</v>
      </c>
      <c r="K1286">
        <v>628.88</v>
      </c>
      <c r="L1286">
        <v>577.23</v>
      </c>
      <c r="M1286">
        <v>51.65</v>
      </c>
      <c r="N1286" t="s">
        <v>47</v>
      </c>
      <c r="O1286" t="s">
        <v>24</v>
      </c>
      <c r="P1286" t="s">
        <v>55</v>
      </c>
      <c r="Q1286">
        <v>0.60347222222222219</v>
      </c>
      <c r="R1286" t="s">
        <v>49</v>
      </c>
      <c r="S1286" t="s">
        <v>4827</v>
      </c>
      <c r="T1286" t="s">
        <v>4828</v>
      </c>
      <c r="U1286">
        <v>232.92</v>
      </c>
      <c r="V1286" t="s">
        <v>6037</v>
      </c>
      <c r="W1286" t="s">
        <v>4964</v>
      </c>
      <c r="X1286" t="s">
        <v>5225</v>
      </c>
      <c r="Y1286" t="s">
        <v>5011</v>
      </c>
      <c r="Z1286" t="s">
        <v>5226</v>
      </c>
      <c r="AA1286" t="s">
        <v>5060</v>
      </c>
      <c r="AB1286">
        <f>YEAR(Sales_Trans_2[[#This Row],[Transaction_Date]])</f>
        <v>2025</v>
      </c>
      <c r="AC1286" t="str">
        <f>TEXT(Sales_Trans_2[[#This Row],[Transaction_Date]],"mmm")</f>
        <v>May</v>
      </c>
      <c r="AD1286">
        <f>MONTH(Sales_Trans_2[[#This Row],[Transaction_Date]])</f>
        <v>5</v>
      </c>
      <c r="AE1286" s="19">
        <f>IFERROR(Sales_Trans_2[[#This Row],[Profit]]/Sales_Trans_2[[#This Row],[Sales_Amount]],0)</f>
        <v>8.2130136114998087E-2</v>
      </c>
      <c r="AF1286" s="20" t="str">
        <f>IF(Sales_Trans_2[[#This Row],[Discount_Pct]]=0,"0%",
IF(Sales_Trans_2[[#This Row],[Discount_Pct]]&lt;=5,"1-5%",
IF(Sales_Trans_2[[#This Row],[Discount_Pct]]&lt;=10,"6-10%",
IF(Sales_Trans_2[[#This Row],[Discount_Pct]]&lt;=15,"11-15%","&gt;15%"))))</f>
        <v>6-10%</v>
      </c>
    </row>
    <row r="1287" spans="1:32" x14ac:dyDescent="0.25">
      <c r="A1287" t="s">
        <v>1104</v>
      </c>
      <c r="B1287" s="10">
        <v>45753</v>
      </c>
      <c r="C1287" t="s">
        <v>1099</v>
      </c>
      <c r="D1287" t="s">
        <v>708</v>
      </c>
      <c r="E1287" t="s">
        <v>372</v>
      </c>
      <c r="F1287" t="s">
        <v>373</v>
      </c>
      <c r="G1287">
        <v>5</v>
      </c>
      <c r="H1287">
        <v>486.09</v>
      </c>
      <c r="I1287">
        <v>15</v>
      </c>
      <c r="J1287">
        <v>364.57</v>
      </c>
      <c r="K1287">
        <v>2065.88</v>
      </c>
      <c r="L1287">
        <v>1719.45</v>
      </c>
      <c r="M1287">
        <v>346.43</v>
      </c>
      <c r="N1287" t="s">
        <v>133</v>
      </c>
      <c r="O1287" t="s">
        <v>24</v>
      </c>
      <c r="P1287" t="s">
        <v>55</v>
      </c>
      <c r="Q1287">
        <v>0.85069444444444442</v>
      </c>
      <c r="R1287" t="s">
        <v>49</v>
      </c>
      <c r="S1287" t="s">
        <v>4751</v>
      </c>
      <c r="T1287" t="s">
        <v>4752</v>
      </c>
      <c r="U1287">
        <v>474.19</v>
      </c>
      <c r="V1287" t="s">
        <v>5048</v>
      </c>
      <c r="W1287" t="s">
        <v>4958</v>
      </c>
      <c r="X1287" t="s">
        <v>5258</v>
      </c>
      <c r="Y1287" t="s">
        <v>4966</v>
      </c>
      <c r="Z1287" t="s">
        <v>5259</v>
      </c>
      <c r="AA1287" t="s">
        <v>5060</v>
      </c>
      <c r="AB1287">
        <f>YEAR(Sales_Trans_2[[#This Row],[Transaction_Date]])</f>
        <v>2025</v>
      </c>
      <c r="AC1287" t="str">
        <f>TEXT(Sales_Trans_2[[#This Row],[Transaction_Date]],"mmm")</f>
        <v>Apr</v>
      </c>
      <c r="AD1287">
        <f>MONTH(Sales_Trans_2[[#This Row],[Transaction_Date]])</f>
        <v>4</v>
      </c>
      <c r="AE1287" s="19">
        <f>IFERROR(Sales_Trans_2[[#This Row],[Profit]]/Sales_Trans_2[[#This Row],[Sales_Amount]],0)</f>
        <v>0.16769125021782486</v>
      </c>
      <c r="AF1287" s="20" t="str">
        <f>IF(Sales_Trans_2[[#This Row],[Discount_Pct]]=0,"0%",
IF(Sales_Trans_2[[#This Row],[Discount_Pct]]&lt;=5,"1-5%",
IF(Sales_Trans_2[[#This Row],[Discount_Pct]]&lt;=10,"6-10%",
IF(Sales_Trans_2[[#This Row],[Discount_Pct]]&lt;=15,"11-15%","&gt;15%"))))</f>
        <v>11-15%</v>
      </c>
    </row>
    <row r="1288" spans="1:32" x14ac:dyDescent="0.25">
      <c r="A1288" t="s">
        <v>4068</v>
      </c>
      <c r="B1288" s="10">
        <v>45794</v>
      </c>
      <c r="C1288" t="s">
        <v>4069</v>
      </c>
      <c r="D1288" t="s">
        <v>247</v>
      </c>
      <c r="E1288" t="s">
        <v>584</v>
      </c>
      <c r="F1288" t="s">
        <v>585</v>
      </c>
      <c r="G1288">
        <v>5</v>
      </c>
      <c r="H1288">
        <v>317.72000000000003</v>
      </c>
      <c r="I1288">
        <v>15</v>
      </c>
      <c r="J1288">
        <v>238.29</v>
      </c>
      <c r="K1288">
        <v>1552.86</v>
      </c>
      <c r="L1288">
        <v>1357.65</v>
      </c>
      <c r="M1288">
        <v>195.21</v>
      </c>
      <c r="N1288" t="s">
        <v>68</v>
      </c>
      <c r="O1288" t="s">
        <v>24</v>
      </c>
      <c r="P1288" t="s">
        <v>55</v>
      </c>
      <c r="Q1288">
        <v>0.77847222222222223</v>
      </c>
      <c r="R1288" t="s">
        <v>27</v>
      </c>
      <c r="S1288" t="s">
        <v>4897</v>
      </c>
      <c r="T1288" t="s">
        <v>4887</v>
      </c>
      <c r="U1288">
        <v>223.15</v>
      </c>
      <c r="V1288" t="s">
        <v>5111</v>
      </c>
      <c r="W1288" t="s">
        <v>4968</v>
      </c>
      <c r="X1288" t="s">
        <v>5752</v>
      </c>
      <c r="Y1288" t="s">
        <v>5007</v>
      </c>
      <c r="Z1288" t="s">
        <v>5226</v>
      </c>
      <c r="AA1288" t="s">
        <v>5060</v>
      </c>
      <c r="AB1288">
        <f>YEAR(Sales_Trans_2[[#This Row],[Transaction_Date]])</f>
        <v>2025</v>
      </c>
      <c r="AC1288" t="str">
        <f>TEXT(Sales_Trans_2[[#This Row],[Transaction_Date]],"mmm")</f>
        <v>May</v>
      </c>
      <c r="AD1288">
        <f>MONTH(Sales_Trans_2[[#This Row],[Transaction_Date]])</f>
        <v>5</v>
      </c>
      <c r="AE1288" s="19">
        <f>IFERROR(Sales_Trans_2[[#This Row],[Profit]]/Sales_Trans_2[[#This Row],[Sales_Amount]],0)</f>
        <v>0.12570998029442448</v>
      </c>
      <c r="AF1288" s="20" t="str">
        <f>IF(Sales_Trans_2[[#This Row],[Discount_Pct]]=0,"0%",
IF(Sales_Trans_2[[#This Row],[Discount_Pct]]&lt;=5,"1-5%",
IF(Sales_Trans_2[[#This Row],[Discount_Pct]]&lt;=10,"6-10%",
IF(Sales_Trans_2[[#This Row],[Discount_Pct]]&lt;=15,"11-15%","&gt;15%"))))</f>
        <v>11-15%</v>
      </c>
    </row>
    <row r="1289" spans="1:32" x14ac:dyDescent="0.25">
      <c r="A1289" t="s">
        <v>4261</v>
      </c>
      <c r="B1289" s="10">
        <v>45790</v>
      </c>
      <c r="C1289" t="s">
        <v>319</v>
      </c>
      <c r="D1289" t="s">
        <v>2158</v>
      </c>
      <c r="E1289" t="s">
        <v>700</v>
      </c>
      <c r="F1289" t="s">
        <v>701</v>
      </c>
      <c r="G1289">
        <v>6</v>
      </c>
      <c r="H1289">
        <v>93.93</v>
      </c>
      <c r="I1289">
        <v>20</v>
      </c>
      <c r="J1289">
        <v>112.72</v>
      </c>
      <c r="K1289">
        <v>450.86</v>
      </c>
      <c r="L1289">
        <v>424.2</v>
      </c>
      <c r="M1289">
        <v>26.66</v>
      </c>
      <c r="N1289" t="s">
        <v>68</v>
      </c>
      <c r="O1289" t="s">
        <v>24</v>
      </c>
      <c r="P1289" t="s">
        <v>55</v>
      </c>
      <c r="Q1289">
        <v>0.73888888888888893</v>
      </c>
      <c r="R1289" t="s">
        <v>49</v>
      </c>
      <c r="S1289" t="s">
        <v>4929</v>
      </c>
      <c r="T1289" t="s">
        <v>4930</v>
      </c>
      <c r="U1289">
        <v>91.61</v>
      </c>
      <c r="V1289" t="s">
        <v>5858</v>
      </c>
      <c r="W1289" t="s">
        <v>4958</v>
      </c>
      <c r="X1289" t="s">
        <v>5371</v>
      </c>
      <c r="Y1289" t="s">
        <v>4970</v>
      </c>
      <c r="Z1289" t="s">
        <v>5231</v>
      </c>
      <c r="AA1289" t="s">
        <v>5060</v>
      </c>
      <c r="AB1289">
        <f>YEAR(Sales_Trans_2[[#This Row],[Transaction_Date]])</f>
        <v>2025</v>
      </c>
      <c r="AC1289" t="str">
        <f>TEXT(Sales_Trans_2[[#This Row],[Transaction_Date]],"mmm")</f>
        <v>May</v>
      </c>
      <c r="AD1289">
        <f>MONTH(Sales_Trans_2[[#This Row],[Transaction_Date]])</f>
        <v>5</v>
      </c>
      <c r="AE1289" s="19">
        <f>IFERROR(Sales_Trans_2[[#This Row],[Profit]]/Sales_Trans_2[[#This Row],[Sales_Amount]],0)</f>
        <v>5.9131437696846027E-2</v>
      </c>
      <c r="AF1289" s="20" t="str">
        <f>IF(Sales_Trans_2[[#This Row],[Discount_Pct]]=0,"0%",
IF(Sales_Trans_2[[#This Row],[Discount_Pct]]&lt;=5,"1-5%",
IF(Sales_Trans_2[[#This Row],[Discount_Pct]]&lt;=10,"6-10%",
IF(Sales_Trans_2[[#This Row],[Discount_Pct]]&lt;=15,"11-15%","&gt;15%"))))</f>
        <v>&gt;15%</v>
      </c>
    </row>
    <row r="1290" spans="1:32" x14ac:dyDescent="0.25">
      <c r="A1290" t="s">
        <v>4277</v>
      </c>
      <c r="B1290" s="10">
        <v>45752</v>
      </c>
      <c r="C1290" t="s">
        <v>2429</v>
      </c>
      <c r="D1290" t="s">
        <v>543</v>
      </c>
      <c r="E1290" t="s">
        <v>973</v>
      </c>
      <c r="F1290" t="s">
        <v>974</v>
      </c>
      <c r="G1290">
        <v>1</v>
      </c>
      <c r="H1290">
        <v>386.17</v>
      </c>
      <c r="I1290">
        <v>5</v>
      </c>
      <c r="J1290">
        <v>19.309999999999999</v>
      </c>
      <c r="K1290">
        <v>421.89</v>
      </c>
      <c r="L1290">
        <v>275.67</v>
      </c>
      <c r="M1290">
        <v>146.22</v>
      </c>
      <c r="N1290" t="s">
        <v>4971</v>
      </c>
      <c r="O1290" t="s">
        <v>24</v>
      </c>
      <c r="P1290" t="s">
        <v>55</v>
      </c>
      <c r="Q1290">
        <v>0.48125000000000001</v>
      </c>
      <c r="R1290" t="s">
        <v>27</v>
      </c>
      <c r="S1290" t="s">
        <v>4793</v>
      </c>
      <c r="T1290" t="s">
        <v>4776</v>
      </c>
      <c r="U1290">
        <v>386.17</v>
      </c>
      <c r="V1290" t="s">
        <v>5969</v>
      </c>
      <c r="W1290" t="s">
        <v>4964</v>
      </c>
      <c r="X1290" t="s">
        <v>5473</v>
      </c>
      <c r="Y1290" t="s">
        <v>4960</v>
      </c>
      <c r="Z1290" t="s">
        <v>5474</v>
      </c>
      <c r="AA1290" t="s">
        <v>5060</v>
      </c>
      <c r="AB1290">
        <f>YEAR(Sales_Trans_2[[#This Row],[Transaction_Date]])</f>
        <v>2025</v>
      </c>
      <c r="AC1290" t="str">
        <f>TEXT(Sales_Trans_2[[#This Row],[Transaction_Date]],"mmm")</f>
        <v>Apr</v>
      </c>
      <c r="AD1290">
        <f>MONTH(Sales_Trans_2[[#This Row],[Transaction_Date]])</f>
        <v>4</v>
      </c>
      <c r="AE1290" s="19">
        <f>IFERROR(Sales_Trans_2[[#This Row],[Profit]]/Sales_Trans_2[[#This Row],[Sales_Amount]],0)</f>
        <v>0.34658323259617435</v>
      </c>
      <c r="AF1290" s="20" t="str">
        <f>IF(Sales_Trans_2[[#This Row],[Discount_Pct]]=0,"0%",
IF(Sales_Trans_2[[#This Row],[Discount_Pct]]&lt;=5,"1-5%",
IF(Sales_Trans_2[[#This Row],[Discount_Pct]]&lt;=10,"6-10%",
IF(Sales_Trans_2[[#This Row],[Discount_Pct]]&lt;=15,"11-15%","&gt;15%"))))</f>
        <v>1-5%</v>
      </c>
    </row>
    <row r="1291" spans="1:32" x14ac:dyDescent="0.25">
      <c r="A1291" t="s">
        <v>4403</v>
      </c>
      <c r="B1291" s="10">
        <v>45752</v>
      </c>
      <c r="C1291" t="s">
        <v>722</v>
      </c>
      <c r="D1291" t="s">
        <v>470</v>
      </c>
      <c r="E1291" t="s">
        <v>2478</v>
      </c>
      <c r="F1291" t="s">
        <v>1881</v>
      </c>
      <c r="G1291">
        <v>3</v>
      </c>
      <c r="H1291">
        <v>675.25</v>
      </c>
      <c r="I1291">
        <v>10</v>
      </c>
      <c r="J1291">
        <v>202.57</v>
      </c>
      <c r="K1291">
        <v>2096.66</v>
      </c>
      <c r="L1291">
        <v>1030.95</v>
      </c>
      <c r="M1291">
        <v>1065.71</v>
      </c>
      <c r="N1291" t="s">
        <v>23</v>
      </c>
      <c r="O1291" t="s">
        <v>24</v>
      </c>
      <c r="P1291" t="s">
        <v>55</v>
      </c>
      <c r="Q1291">
        <v>0.7631944444444444</v>
      </c>
      <c r="R1291" t="s">
        <v>27</v>
      </c>
      <c r="S1291" t="s">
        <v>4646</v>
      </c>
      <c r="T1291" t="s">
        <v>4636</v>
      </c>
      <c r="U1291">
        <v>589.75</v>
      </c>
      <c r="V1291" t="s">
        <v>5822</v>
      </c>
      <c r="W1291" t="s">
        <v>4958</v>
      </c>
      <c r="X1291" t="s">
        <v>5247</v>
      </c>
      <c r="Y1291" t="s">
        <v>4966</v>
      </c>
      <c r="Z1291" t="s">
        <v>5245</v>
      </c>
      <c r="AA1291" t="s">
        <v>5060</v>
      </c>
      <c r="AB1291">
        <f>YEAR(Sales_Trans_2[[#This Row],[Transaction_Date]])</f>
        <v>2025</v>
      </c>
      <c r="AC1291" t="str">
        <f>TEXT(Sales_Trans_2[[#This Row],[Transaction_Date]],"mmm")</f>
        <v>Apr</v>
      </c>
      <c r="AD1291">
        <f>MONTH(Sales_Trans_2[[#This Row],[Transaction_Date]])</f>
        <v>4</v>
      </c>
      <c r="AE1291" s="19">
        <f>IFERROR(Sales_Trans_2[[#This Row],[Profit]]/Sales_Trans_2[[#This Row],[Sales_Amount]],0)</f>
        <v>0.50828937452901291</v>
      </c>
      <c r="AF1291" s="20" t="str">
        <f>IF(Sales_Trans_2[[#This Row],[Discount_Pct]]=0,"0%",
IF(Sales_Trans_2[[#This Row],[Discount_Pct]]&lt;=5,"1-5%",
IF(Sales_Trans_2[[#This Row],[Discount_Pct]]&lt;=10,"6-10%",
IF(Sales_Trans_2[[#This Row],[Discount_Pct]]&lt;=15,"11-15%","&gt;15%"))))</f>
        <v>6-10%</v>
      </c>
    </row>
    <row r="1292" spans="1:32" x14ac:dyDescent="0.25">
      <c r="A1292" t="s">
        <v>1692</v>
      </c>
      <c r="B1292" s="10">
        <v>45662</v>
      </c>
      <c r="C1292" t="s">
        <v>966</v>
      </c>
      <c r="D1292" t="s">
        <v>1382</v>
      </c>
      <c r="E1292" t="s">
        <v>177</v>
      </c>
      <c r="F1292" t="s">
        <v>333</v>
      </c>
      <c r="G1292">
        <v>4</v>
      </c>
      <c r="H1292">
        <v>336.02</v>
      </c>
      <c r="I1292">
        <v>15</v>
      </c>
      <c r="J1292">
        <v>201.61</v>
      </c>
      <c r="K1292">
        <v>1142.47</v>
      </c>
      <c r="L1292">
        <v>940.2</v>
      </c>
      <c r="M1292">
        <v>202.27</v>
      </c>
      <c r="N1292" t="s">
        <v>133</v>
      </c>
      <c r="O1292" t="s">
        <v>24</v>
      </c>
      <c r="P1292" t="s">
        <v>55</v>
      </c>
      <c r="Q1292">
        <v>0.56458333333333333</v>
      </c>
      <c r="R1292" t="s">
        <v>49</v>
      </c>
      <c r="S1292" t="s">
        <v>4774</v>
      </c>
      <c r="T1292" t="s">
        <v>4752</v>
      </c>
      <c r="U1292">
        <v>317.99</v>
      </c>
      <c r="V1292" t="s">
        <v>4957</v>
      </c>
      <c r="W1292" t="s">
        <v>4958</v>
      </c>
      <c r="X1292" t="s">
        <v>5319</v>
      </c>
      <c r="Y1292" t="s">
        <v>4970</v>
      </c>
      <c r="Z1292" t="s">
        <v>5227</v>
      </c>
      <c r="AA1292" t="s">
        <v>5060</v>
      </c>
      <c r="AB1292">
        <f>YEAR(Sales_Trans_2[[#This Row],[Transaction_Date]])</f>
        <v>2025</v>
      </c>
      <c r="AC1292" t="str">
        <f>TEXT(Sales_Trans_2[[#This Row],[Transaction_Date]],"mmm")</f>
        <v>Jan</v>
      </c>
      <c r="AD1292">
        <f>MONTH(Sales_Trans_2[[#This Row],[Transaction_Date]])</f>
        <v>1</v>
      </c>
      <c r="AE1292" s="19">
        <f>IFERROR(Sales_Trans_2[[#This Row],[Profit]]/Sales_Trans_2[[#This Row],[Sales_Amount]],0)</f>
        <v>0.17704622440851839</v>
      </c>
      <c r="AF1292" s="20" t="str">
        <f>IF(Sales_Trans_2[[#This Row],[Discount_Pct]]=0,"0%",
IF(Sales_Trans_2[[#This Row],[Discount_Pct]]&lt;=5,"1-5%",
IF(Sales_Trans_2[[#This Row],[Discount_Pct]]&lt;=10,"6-10%",
IF(Sales_Trans_2[[#This Row],[Discount_Pct]]&lt;=15,"11-15%","&gt;15%"))))</f>
        <v>11-15%</v>
      </c>
    </row>
    <row r="1293" spans="1:32" x14ac:dyDescent="0.25">
      <c r="A1293" t="s">
        <v>2786</v>
      </c>
      <c r="B1293" s="10">
        <v>45776</v>
      </c>
      <c r="C1293" t="s">
        <v>2787</v>
      </c>
      <c r="D1293" t="s">
        <v>755</v>
      </c>
      <c r="E1293" t="s">
        <v>847</v>
      </c>
      <c r="F1293" t="s">
        <v>239</v>
      </c>
      <c r="G1293">
        <v>4</v>
      </c>
      <c r="H1293">
        <v>442.14</v>
      </c>
      <c r="I1293">
        <v>5</v>
      </c>
      <c r="J1293">
        <v>88.43</v>
      </c>
      <c r="K1293">
        <v>1680.13</v>
      </c>
      <c r="L1293">
        <v>1407.48</v>
      </c>
      <c r="M1293">
        <v>272.64999999999998</v>
      </c>
      <c r="N1293" t="s">
        <v>47</v>
      </c>
      <c r="O1293" t="s">
        <v>24</v>
      </c>
      <c r="P1293" t="s">
        <v>55</v>
      </c>
      <c r="Q1293">
        <v>0.4513888888888889</v>
      </c>
      <c r="R1293" t="s">
        <v>49</v>
      </c>
      <c r="S1293" t="s">
        <v>4927</v>
      </c>
      <c r="T1293" t="s">
        <v>4908</v>
      </c>
      <c r="U1293">
        <v>442.14</v>
      </c>
      <c r="V1293" t="s">
        <v>5906</v>
      </c>
      <c r="W1293" t="s">
        <v>4964</v>
      </c>
      <c r="X1293" t="s">
        <v>5015</v>
      </c>
      <c r="Y1293" t="s">
        <v>4966</v>
      </c>
      <c r="Z1293" t="s">
        <v>5108</v>
      </c>
      <c r="AA1293" t="s">
        <v>5060</v>
      </c>
      <c r="AB1293">
        <f>YEAR(Sales_Trans_2[[#This Row],[Transaction_Date]])</f>
        <v>2025</v>
      </c>
      <c r="AC1293" t="str">
        <f>TEXT(Sales_Trans_2[[#This Row],[Transaction_Date]],"mmm")</f>
        <v>Apr</v>
      </c>
      <c r="AD1293">
        <f>MONTH(Sales_Trans_2[[#This Row],[Transaction_Date]])</f>
        <v>4</v>
      </c>
      <c r="AE1293" s="19">
        <f>IFERROR(Sales_Trans_2[[#This Row],[Profit]]/Sales_Trans_2[[#This Row],[Sales_Amount]],0)</f>
        <v>0.16227910935463324</v>
      </c>
      <c r="AF1293" s="20" t="str">
        <f>IF(Sales_Trans_2[[#This Row],[Discount_Pct]]=0,"0%",
IF(Sales_Trans_2[[#This Row],[Discount_Pct]]&lt;=5,"1-5%",
IF(Sales_Trans_2[[#This Row],[Discount_Pct]]&lt;=10,"6-10%",
IF(Sales_Trans_2[[#This Row],[Discount_Pct]]&lt;=15,"11-15%","&gt;15%"))))</f>
        <v>1-5%</v>
      </c>
    </row>
    <row r="1294" spans="1:32" x14ac:dyDescent="0.25">
      <c r="A1294" t="s">
        <v>2698</v>
      </c>
      <c r="B1294" s="10">
        <v>45934</v>
      </c>
      <c r="C1294" t="s">
        <v>1901</v>
      </c>
      <c r="D1294" t="s">
        <v>518</v>
      </c>
      <c r="E1294" t="s">
        <v>877</v>
      </c>
      <c r="F1294" t="s">
        <v>878</v>
      </c>
      <c r="G1294">
        <v>6</v>
      </c>
      <c r="H1294">
        <v>434.9</v>
      </c>
      <c r="I1294">
        <v>5</v>
      </c>
      <c r="J1294">
        <v>130.47</v>
      </c>
      <c r="K1294">
        <v>2478.9299999999998</v>
      </c>
      <c r="L1294">
        <v>2047.44</v>
      </c>
      <c r="M1294">
        <v>431.49</v>
      </c>
      <c r="N1294" t="s">
        <v>4971</v>
      </c>
      <c r="O1294" t="s">
        <v>24</v>
      </c>
      <c r="P1294" t="s">
        <v>55</v>
      </c>
      <c r="Q1294">
        <v>0.50902777777777775</v>
      </c>
      <c r="R1294" t="s">
        <v>49</v>
      </c>
      <c r="S1294" t="s">
        <v>4840</v>
      </c>
      <c r="T1294" t="s">
        <v>4828</v>
      </c>
      <c r="U1294">
        <v>404.97</v>
      </c>
      <c r="V1294" t="s">
        <v>5397</v>
      </c>
      <c r="W1294" t="s">
        <v>4958</v>
      </c>
      <c r="X1294" t="s">
        <v>5391</v>
      </c>
      <c r="Y1294" t="s">
        <v>4960</v>
      </c>
      <c r="Z1294" t="s">
        <v>5392</v>
      </c>
      <c r="AA1294" t="s">
        <v>5060</v>
      </c>
      <c r="AB1294">
        <f>YEAR(Sales_Trans_2[[#This Row],[Transaction_Date]])</f>
        <v>2025</v>
      </c>
      <c r="AC1294" t="str">
        <f>TEXT(Sales_Trans_2[[#This Row],[Transaction_Date]],"mmm")</f>
        <v>Oct</v>
      </c>
      <c r="AD1294">
        <f>MONTH(Sales_Trans_2[[#This Row],[Transaction_Date]])</f>
        <v>10</v>
      </c>
      <c r="AE1294" s="19">
        <f>IFERROR(Sales_Trans_2[[#This Row],[Profit]]/Sales_Trans_2[[#This Row],[Sales_Amount]],0)</f>
        <v>0.17406300298919294</v>
      </c>
      <c r="AF1294" s="20" t="str">
        <f>IF(Sales_Trans_2[[#This Row],[Discount_Pct]]=0,"0%",
IF(Sales_Trans_2[[#This Row],[Discount_Pct]]&lt;=5,"1-5%",
IF(Sales_Trans_2[[#This Row],[Discount_Pct]]&lt;=10,"6-10%",
IF(Sales_Trans_2[[#This Row],[Discount_Pct]]&lt;=15,"11-15%","&gt;15%"))))</f>
        <v>1-5%</v>
      </c>
    </row>
    <row r="1295" spans="1:32" x14ac:dyDescent="0.25">
      <c r="A1295" t="s">
        <v>4312</v>
      </c>
      <c r="B1295" s="10">
        <v>45812</v>
      </c>
      <c r="C1295" t="s">
        <v>152</v>
      </c>
      <c r="D1295" t="s">
        <v>242</v>
      </c>
      <c r="E1295" t="s">
        <v>270</v>
      </c>
      <c r="F1295" t="s">
        <v>450</v>
      </c>
      <c r="G1295">
        <v>6</v>
      </c>
      <c r="H1295">
        <v>82.49</v>
      </c>
      <c r="I1295">
        <v>20</v>
      </c>
      <c r="J1295">
        <v>98.99</v>
      </c>
      <c r="K1295">
        <v>455.34</v>
      </c>
      <c r="L1295">
        <v>373.5</v>
      </c>
      <c r="M1295">
        <v>81.84</v>
      </c>
      <c r="N1295" t="s">
        <v>68</v>
      </c>
      <c r="O1295" t="s">
        <v>24</v>
      </c>
      <c r="P1295" t="s">
        <v>55</v>
      </c>
      <c r="Q1295">
        <v>0.71805555555555556</v>
      </c>
      <c r="R1295" t="s">
        <v>27</v>
      </c>
      <c r="S1295" t="s">
        <v>4921</v>
      </c>
      <c r="T1295" t="s">
        <v>4908</v>
      </c>
      <c r="U1295">
        <v>80.5</v>
      </c>
      <c r="V1295" t="s">
        <v>5127</v>
      </c>
      <c r="W1295" t="s">
        <v>4958</v>
      </c>
      <c r="X1295" t="s">
        <v>5137</v>
      </c>
      <c r="Y1295" t="s">
        <v>4966</v>
      </c>
      <c r="Z1295" t="s">
        <v>5280</v>
      </c>
      <c r="AA1295" t="s">
        <v>5060</v>
      </c>
      <c r="AB1295">
        <f>YEAR(Sales_Trans_2[[#This Row],[Transaction_Date]])</f>
        <v>2025</v>
      </c>
      <c r="AC1295" t="str">
        <f>TEXT(Sales_Trans_2[[#This Row],[Transaction_Date]],"mmm")</f>
        <v>Jun</v>
      </c>
      <c r="AD1295">
        <f>MONTH(Sales_Trans_2[[#This Row],[Transaction_Date]])</f>
        <v>6</v>
      </c>
      <c r="AE1295" s="19">
        <f>IFERROR(Sales_Trans_2[[#This Row],[Profit]]/Sales_Trans_2[[#This Row],[Sales_Amount]],0)</f>
        <v>0.17973382527342208</v>
      </c>
      <c r="AF1295" s="20" t="str">
        <f>IF(Sales_Trans_2[[#This Row],[Discount_Pct]]=0,"0%",
IF(Sales_Trans_2[[#This Row],[Discount_Pct]]&lt;=5,"1-5%",
IF(Sales_Trans_2[[#This Row],[Discount_Pct]]&lt;=10,"6-10%",
IF(Sales_Trans_2[[#This Row],[Discount_Pct]]&lt;=15,"11-15%","&gt;15%"))))</f>
        <v>&gt;15%</v>
      </c>
    </row>
    <row r="1296" spans="1:32" x14ac:dyDescent="0.25">
      <c r="A1296" t="s">
        <v>4487</v>
      </c>
      <c r="B1296" s="10">
        <v>46115</v>
      </c>
      <c r="C1296" t="s">
        <v>4488</v>
      </c>
      <c r="D1296" t="s">
        <v>176</v>
      </c>
      <c r="E1296" t="s">
        <v>1471</v>
      </c>
      <c r="F1296" t="s">
        <v>2194</v>
      </c>
      <c r="G1296">
        <v>2</v>
      </c>
      <c r="H1296">
        <v>355.64</v>
      </c>
      <c r="I1296">
        <v>15</v>
      </c>
      <c r="J1296">
        <v>106.69</v>
      </c>
      <c r="K1296">
        <v>604.59</v>
      </c>
      <c r="L1296">
        <v>606.82000000000005</v>
      </c>
      <c r="M1296">
        <v>-2.23</v>
      </c>
      <c r="N1296" t="s">
        <v>133</v>
      </c>
      <c r="O1296" t="s">
        <v>345</v>
      </c>
      <c r="P1296" t="s">
        <v>55</v>
      </c>
      <c r="Q1296">
        <v>0.88749999999999996</v>
      </c>
      <c r="R1296" t="s">
        <v>49</v>
      </c>
      <c r="S1296" t="s">
        <v>4860</v>
      </c>
      <c r="T1296" t="s">
        <v>4847</v>
      </c>
      <c r="U1296">
        <v>355.64</v>
      </c>
      <c r="V1296" t="s">
        <v>5456</v>
      </c>
      <c r="W1296" t="s">
        <v>4964</v>
      </c>
      <c r="X1296" t="s">
        <v>5455</v>
      </c>
      <c r="Y1296" t="s">
        <v>4970</v>
      </c>
      <c r="Z1296" t="s">
        <v>5295</v>
      </c>
      <c r="AA1296" t="s">
        <v>5060</v>
      </c>
      <c r="AB1296">
        <f>YEAR(Sales_Trans_2[[#This Row],[Transaction_Date]])</f>
        <v>2026</v>
      </c>
      <c r="AC1296" t="str">
        <f>TEXT(Sales_Trans_2[[#This Row],[Transaction_Date]],"mmm")</f>
        <v>Apr</v>
      </c>
      <c r="AD1296">
        <f>MONTH(Sales_Trans_2[[#This Row],[Transaction_Date]])</f>
        <v>4</v>
      </c>
      <c r="AE1296" s="19">
        <f>IFERROR(Sales_Trans_2[[#This Row],[Profit]]/Sales_Trans_2[[#This Row],[Sales_Amount]],0)</f>
        <v>-3.688450023983195E-3</v>
      </c>
      <c r="AF1296" s="20" t="str">
        <f>IF(Sales_Trans_2[[#This Row],[Discount_Pct]]=0,"0%",
IF(Sales_Trans_2[[#This Row],[Discount_Pct]]&lt;=5,"1-5%",
IF(Sales_Trans_2[[#This Row],[Discount_Pct]]&lt;=10,"6-10%",
IF(Sales_Trans_2[[#This Row],[Discount_Pct]]&lt;=15,"11-15%","&gt;15%"))))</f>
        <v>11-15%</v>
      </c>
    </row>
    <row r="1297" spans="1:32" x14ac:dyDescent="0.25">
      <c r="A1297" t="s">
        <v>2990</v>
      </c>
      <c r="B1297" s="10">
        <v>45914</v>
      </c>
      <c r="C1297" t="s">
        <v>1671</v>
      </c>
      <c r="D1297" t="s">
        <v>1475</v>
      </c>
      <c r="E1297" t="s">
        <v>2478</v>
      </c>
      <c r="F1297" t="s">
        <v>1881</v>
      </c>
      <c r="G1297">
        <v>2</v>
      </c>
      <c r="H1297">
        <v>183.39</v>
      </c>
      <c r="I1297">
        <v>15</v>
      </c>
      <c r="J1297">
        <v>55.02</v>
      </c>
      <c r="K1297">
        <v>358.52</v>
      </c>
      <c r="L1297">
        <v>316.86</v>
      </c>
      <c r="M1297">
        <v>41.66</v>
      </c>
      <c r="N1297" t="s">
        <v>68</v>
      </c>
      <c r="O1297" t="s">
        <v>345</v>
      </c>
      <c r="P1297" t="s">
        <v>55</v>
      </c>
      <c r="Q1297">
        <v>0.65694444444444444</v>
      </c>
      <c r="R1297" t="s">
        <v>27</v>
      </c>
      <c r="S1297" t="s">
        <v>4900</v>
      </c>
      <c r="T1297" t="s">
        <v>4887</v>
      </c>
      <c r="U1297">
        <v>183.39</v>
      </c>
      <c r="V1297" t="s">
        <v>5556</v>
      </c>
      <c r="W1297" t="s">
        <v>4964</v>
      </c>
      <c r="X1297" t="s">
        <v>5247</v>
      </c>
      <c r="Y1297" t="s">
        <v>4966</v>
      </c>
      <c r="Z1297" t="s">
        <v>5245</v>
      </c>
      <c r="AA1297" t="s">
        <v>5060</v>
      </c>
      <c r="AB1297">
        <f>YEAR(Sales_Trans_2[[#This Row],[Transaction_Date]])</f>
        <v>2025</v>
      </c>
      <c r="AC1297" t="str">
        <f>TEXT(Sales_Trans_2[[#This Row],[Transaction_Date]],"mmm")</f>
        <v>Sep</v>
      </c>
      <c r="AD1297">
        <f>MONTH(Sales_Trans_2[[#This Row],[Transaction_Date]])</f>
        <v>9</v>
      </c>
      <c r="AE1297" s="19">
        <f>IFERROR(Sales_Trans_2[[#This Row],[Profit]]/Sales_Trans_2[[#This Row],[Sales_Amount]],0)</f>
        <v>0.11619993305812786</v>
      </c>
      <c r="AF1297" s="20" t="str">
        <f>IF(Sales_Trans_2[[#This Row],[Discount_Pct]]=0,"0%",
IF(Sales_Trans_2[[#This Row],[Discount_Pct]]&lt;=5,"1-5%",
IF(Sales_Trans_2[[#This Row],[Discount_Pct]]&lt;=10,"6-10%",
IF(Sales_Trans_2[[#This Row],[Discount_Pct]]&lt;=15,"11-15%","&gt;15%"))))</f>
        <v>11-15%</v>
      </c>
    </row>
    <row r="1298" spans="1:32" x14ac:dyDescent="0.25">
      <c r="A1298" t="s">
        <v>1657</v>
      </c>
      <c r="B1298" s="10">
        <v>45829</v>
      </c>
      <c r="C1298" t="s">
        <v>1038</v>
      </c>
      <c r="D1298" t="s">
        <v>1658</v>
      </c>
      <c r="E1298" t="s">
        <v>709</v>
      </c>
      <c r="F1298" t="s">
        <v>710</v>
      </c>
      <c r="G1298">
        <v>1</v>
      </c>
      <c r="H1298">
        <v>233.47</v>
      </c>
      <c r="I1298">
        <v>15</v>
      </c>
      <c r="J1298">
        <v>35.020000000000003</v>
      </c>
      <c r="K1298">
        <v>228.22</v>
      </c>
      <c r="L1298">
        <v>188.98</v>
      </c>
      <c r="M1298">
        <v>39.24</v>
      </c>
      <c r="N1298" t="s">
        <v>133</v>
      </c>
      <c r="O1298" t="s">
        <v>345</v>
      </c>
      <c r="P1298" t="s">
        <v>55</v>
      </c>
      <c r="Q1298">
        <v>0.53263888888888888</v>
      </c>
      <c r="R1298" t="s">
        <v>27</v>
      </c>
      <c r="S1298" t="s">
        <v>4804</v>
      </c>
      <c r="T1298" t="s">
        <v>4805</v>
      </c>
      <c r="U1298">
        <v>233.47</v>
      </c>
      <c r="V1298" t="s">
        <v>5586</v>
      </c>
      <c r="W1298" t="s">
        <v>4964</v>
      </c>
      <c r="X1298" t="s">
        <v>5313</v>
      </c>
      <c r="Y1298" t="s">
        <v>4960</v>
      </c>
      <c r="Z1298" t="s">
        <v>5314</v>
      </c>
      <c r="AA1298" t="s">
        <v>5060</v>
      </c>
      <c r="AB1298">
        <f>YEAR(Sales_Trans_2[[#This Row],[Transaction_Date]])</f>
        <v>2025</v>
      </c>
      <c r="AC1298" t="str">
        <f>TEXT(Sales_Trans_2[[#This Row],[Transaction_Date]],"mmm")</f>
        <v>Jun</v>
      </c>
      <c r="AD1298">
        <f>MONTH(Sales_Trans_2[[#This Row],[Transaction_Date]])</f>
        <v>6</v>
      </c>
      <c r="AE1298" s="19">
        <f>IFERROR(Sales_Trans_2[[#This Row],[Profit]]/Sales_Trans_2[[#This Row],[Sales_Amount]],0)</f>
        <v>0.17193935676102007</v>
      </c>
      <c r="AF1298" s="20" t="str">
        <f>IF(Sales_Trans_2[[#This Row],[Discount_Pct]]=0,"0%",
IF(Sales_Trans_2[[#This Row],[Discount_Pct]]&lt;=5,"1-5%",
IF(Sales_Trans_2[[#This Row],[Discount_Pct]]&lt;=10,"6-10%",
IF(Sales_Trans_2[[#This Row],[Discount_Pct]]&lt;=15,"11-15%","&gt;15%"))))</f>
        <v>11-15%</v>
      </c>
    </row>
    <row r="1299" spans="1:32" x14ac:dyDescent="0.25">
      <c r="A1299" t="s">
        <v>1786</v>
      </c>
      <c r="B1299" s="10">
        <v>46013</v>
      </c>
      <c r="C1299" t="s">
        <v>1000</v>
      </c>
      <c r="D1299" t="s">
        <v>170</v>
      </c>
      <c r="E1299" t="s">
        <v>108</v>
      </c>
      <c r="F1299" t="s">
        <v>736</v>
      </c>
      <c r="G1299">
        <v>1</v>
      </c>
      <c r="H1299">
        <v>225.45</v>
      </c>
      <c r="I1299">
        <v>15</v>
      </c>
      <c r="J1299">
        <v>33.82</v>
      </c>
      <c r="K1299">
        <v>191.63</v>
      </c>
      <c r="L1299">
        <v>190.9</v>
      </c>
      <c r="M1299">
        <v>0.73</v>
      </c>
      <c r="N1299" t="s">
        <v>4971</v>
      </c>
      <c r="O1299" t="s">
        <v>24</v>
      </c>
      <c r="P1299" t="s">
        <v>55</v>
      </c>
      <c r="Q1299">
        <v>0.66597222222222219</v>
      </c>
      <c r="R1299" t="s">
        <v>49</v>
      </c>
      <c r="S1299" t="s">
        <v>4876</v>
      </c>
      <c r="T1299" t="s">
        <v>4864</v>
      </c>
      <c r="U1299">
        <v>225.45</v>
      </c>
      <c r="V1299" t="s">
        <v>5153</v>
      </c>
      <c r="W1299" t="s">
        <v>4968</v>
      </c>
      <c r="X1299" t="s">
        <v>5367</v>
      </c>
      <c r="Y1299" t="s">
        <v>4966</v>
      </c>
      <c r="Z1299" t="s">
        <v>5303</v>
      </c>
      <c r="AA1299" t="s">
        <v>4992</v>
      </c>
      <c r="AB1299">
        <f>YEAR(Sales_Trans_2[[#This Row],[Transaction_Date]])</f>
        <v>2025</v>
      </c>
      <c r="AC1299" t="str">
        <f>TEXT(Sales_Trans_2[[#This Row],[Transaction_Date]],"mmm")</f>
        <v>Dec</v>
      </c>
      <c r="AD1299">
        <f>MONTH(Sales_Trans_2[[#This Row],[Transaction_Date]])</f>
        <v>12</v>
      </c>
      <c r="AE1299" s="19">
        <f>IFERROR(Sales_Trans_2[[#This Row],[Profit]]/Sales_Trans_2[[#This Row],[Sales_Amount]],0)</f>
        <v>3.8094244116265719E-3</v>
      </c>
      <c r="AF1299" s="20" t="str">
        <f>IF(Sales_Trans_2[[#This Row],[Discount_Pct]]=0,"0%",
IF(Sales_Trans_2[[#This Row],[Discount_Pct]]&lt;=5,"1-5%",
IF(Sales_Trans_2[[#This Row],[Discount_Pct]]&lt;=10,"6-10%",
IF(Sales_Trans_2[[#This Row],[Discount_Pct]]&lt;=15,"11-15%","&gt;15%"))))</f>
        <v>11-15%</v>
      </c>
    </row>
    <row r="1300" spans="1:32" x14ac:dyDescent="0.25">
      <c r="A1300" t="s">
        <v>4418</v>
      </c>
      <c r="B1300" s="10">
        <v>46038</v>
      </c>
      <c r="C1300" t="s">
        <v>325</v>
      </c>
      <c r="D1300" t="s">
        <v>314</v>
      </c>
      <c r="E1300" t="s">
        <v>1162</v>
      </c>
      <c r="F1300" t="s">
        <v>1195</v>
      </c>
      <c r="G1300">
        <v>8</v>
      </c>
      <c r="H1300">
        <v>347.9</v>
      </c>
      <c r="I1300">
        <v>15</v>
      </c>
      <c r="J1300">
        <v>417.48</v>
      </c>
      <c r="K1300">
        <v>2365.7199999999998</v>
      </c>
      <c r="L1300">
        <v>1978</v>
      </c>
      <c r="M1300">
        <v>387.72</v>
      </c>
      <c r="N1300" t="s">
        <v>4971</v>
      </c>
      <c r="O1300" t="s">
        <v>24</v>
      </c>
      <c r="P1300" t="s">
        <v>55</v>
      </c>
      <c r="Q1300">
        <v>0.70833333333333337</v>
      </c>
      <c r="R1300" t="s">
        <v>49</v>
      </c>
      <c r="S1300" t="s">
        <v>4707</v>
      </c>
      <c r="T1300" t="s">
        <v>4703</v>
      </c>
      <c r="U1300">
        <v>329.69</v>
      </c>
      <c r="V1300" t="s">
        <v>5050</v>
      </c>
      <c r="W1300" t="s">
        <v>4958</v>
      </c>
      <c r="X1300" t="s">
        <v>5415</v>
      </c>
      <c r="Y1300" t="s">
        <v>4977</v>
      </c>
      <c r="Z1300" t="s">
        <v>5267</v>
      </c>
      <c r="AA1300" t="s">
        <v>4992</v>
      </c>
      <c r="AB1300">
        <f>YEAR(Sales_Trans_2[[#This Row],[Transaction_Date]])</f>
        <v>2026</v>
      </c>
      <c r="AC1300" t="str">
        <f>TEXT(Sales_Trans_2[[#This Row],[Transaction_Date]],"mmm")</f>
        <v>Jan</v>
      </c>
      <c r="AD1300">
        <f>MONTH(Sales_Trans_2[[#This Row],[Transaction_Date]])</f>
        <v>1</v>
      </c>
      <c r="AE1300" s="19">
        <f>IFERROR(Sales_Trans_2[[#This Row],[Profit]]/Sales_Trans_2[[#This Row],[Sales_Amount]],0)</f>
        <v>0.16389090847606652</v>
      </c>
      <c r="AF1300" s="20" t="str">
        <f>IF(Sales_Trans_2[[#This Row],[Discount_Pct]]=0,"0%",
IF(Sales_Trans_2[[#This Row],[Discount_Pct]]&lt;=5,"1-5%",
IF(Sales_Trans_2[[#This Row],[Discount_Pct]]&lt;=10,"6-10%",
IF(Sales_Trans_2[[#This Row],[Discount_Pct]]&lt;=15,"11-15%","&gt;15%"))))</f>
        <v>11-15%</v>
      </c>
    </row>
    <row r="1301" spans="1:32" x14ac:dyDescent="0.25">
      <c r="A1301" t="s">
        <v>4191</v>
      </c>
      <c r="B1301" s="10">
        <v>46004</v>
      </c>
      <c r="C1301" t="s">
        <v>3151</v>
      </c>
      <c r="D1301" t="s">
        <v>1305</v>
      </c>
      <c r="E1301" t="s">
        <v>1820</v>
      </c>
      <c r="F1301" t="s">
        <v>22</v>
      </c>
      <c r="G1301">
        <v>3</v>
      </c>
      <c r="H1301">
        <v>490.73</v>
      </c>
      <c r="I1301">
        <v>10</v>
      </c>
      <c r="J1301">
        <v>147.22</v>
      </c>
      <c r="K1301">
        <v>1523.72</v>
      </c>
      <c r="L1301">
        <v>1120.74</v>
      </c>
      <c r="M1301">
        <v>402.98</v>
      </c>
      <c r="N1301" t="s">
        <v>23</v>
      </c>
      <c r="O1301" t="s">
        <v>24</v>
      </c>
      <c r="P1301" t="s">
        <v>55</v>
      </c>
      <c r="Q1301">
        <v>0.62361111111111112</v>
      </c>
      <c r="R1301" t="s">
        <v>27</v>
      </c>
      <c r="S1301" t="s">
        <v>4911</v>
      </c>
      <c r="T1301" t="s">
        <v>4908</v>
      </c>
      <c r="U1301">
        <v>490.22</v>
      </c>
      <c r="V1301" t="s">
        <v>5232</v>
      </c>
      <c r="W1301" t="s">
        <v>4958</v>
      </c>
      <c r="X1301" t="s">
        <v>5444</v>
      </c>
      <c r="Y1301" t="s">
        <v>4960</v>
      </c>
      <c r="Z1301" t="s">
        <v>5347</v>
      </c>
      <c r="AA1301" t="s">
        <v>4992</v>
      </c>
      <c r="AB1301">
        <f>YEAR(Sales_Trans_2[[#This Row],[Transaction_Date]])</f>
        <v>2025</v>
      </c>
      <c r="AC1301" t="str">
        <f>TEXT(Sales_Trans_2[[#This Row],[Transaction_Date]],"mmm")</f>
        <v>Dec</v>
      </c>
      <c r="AD1301">
        <f>MONTH(Sales_Trans_2[[#This Row],[Transaction_Date]])</f>
        <v>12</v>
      </c>
      <c r="AE1301" s="19">
        <f>IFERROR(Sales_Trans_2[[#This Row],[Profit]]/Sales_Trans_2[[#This Row],[Sales_Amount]],0)</f>
        <v>0.2644711626808075</v>
      </c>
      <c r="AF1301" s="20" t="str">
        <f>IF(Sales_Trans_2[[#This Row],[Discount_Pct]]=0,"0%",
IF(Sales_Trans_2[[#This Row],[Discount_Pct]]&lt;=5,"1-5%",
IF(Sales_Trans_2[[#This Row],[Discount_Pct]]&lt;=10,"6-10%",
IF(Sales_Trans_2[[#This Row],[Discount_Pct]]&lt;=15,"11-15%","&gt;15%"))))</f>
        <v>6-10%</v>
      </c>
    </row>
    <row r="1302" spans="1:32" x14ac:dyDescent="0.25">
      <c r="A1302" t="s">
        <v>3130</v>
      </c>
      <c r="B1302" s="10">
        <v>46107</v>
      </c>
      <c r="C1302" t="s">
        <v>1699</v>
      </c>
      <c r="D1302" t="s">
        <v>280</v>
      </c>
      <c r="E1302" t="s">
        <v>2307</v>
      </c>
      <c r="F1302" t="s">
        <v>2308</v>
      </c>
      <c r="G1302">
        <v>4</v>
      </c>
      <c r="H1302">
        <v>124.84</v>
      </c>
      <c r="I1302">
        <v>15</v>
      </c>
      <c r="J1302">
        <v>74.900000000000006</v>
      </c>
      <c r="K1302">
        <v>424.46</v>
      </c>
      <c r="L1302">
        <v>389.4</v>
      </c>
      <c r="M1302">
        <v>35.06</v>
      </c>
      <c r="N1302" t="s">
        <v>40</v>
      </c>
      <c r="O1302" t="s">
        <v>24</v>
      </c>
      <c r="P1302" t="s">
        <v>55</v>
      </c>
      <c r="Q1302">
        <v>0.54722222222222228</v>
      </c>
      <c r="R1302" t="s">
        <v>49</v>
      </c>
      <c r="S1302" t="s">
        <v>4726</v>
      </c>
      <c r="T1302" t="s">
        <v>4703</v>
      </c>
      <c r="U1302">
        <v>124.84</v>
      </c>
      <c r="V1302" t="s">
        <v>5477</v>
      </c>
      <c r="W1302" t="s">
        <v>4964</v>
      </c>
      <c r="X1302" t="s">
        <v>5493</v>
      </c>
      <c r="Y1302" t="s">
        <v>4966</v>
      </c>
      <c r="Z1302" t="s">
        <v>5185</v>
      </c>
      <c r="AA1302" t="s">
        <v>4992</v>
      </c>
      <c r="AB1302">
        <f>YEAR(Sales_Trans_2[[#This Row],[Transaction_Date]])</f>
        <v>2026</v>
      </c>
      <c r="AC1302" t="str">
        <f>TEXT(Sales_Trans_2[[#This Row],[Transaction_Date]],"mmm")</f>
        <v>Mar</v>
      </c>
      <c r="AD1302">
        <f>MONTH(Sales_Trans_2[[#This Row],[Transaction_Date]])</f>
        <v>3</v>
      </c>
      <c r="AE1302" s="19">
        <f>IFERROR(Sales_Trans_2[[#This Row],[Profit]]/Sales_Trans_2[[#This Row],[Sales_Amount]],0)</f>
        <v>8.2599067049898708E-2</v>
      </c>
      <c r="AF1302" s="20" t="str">
        <f>IF(Sales_Trans_2[[#This Row],[Discount_Pct]]=0,"0%",
IF(Sales_Trans_2[[#This Row],[Discount_Pct]]&lt;=5,"1-5%",
IF(Sales_Trans_2[[#This Row],[Discount_Pct]]&lt;=10,"6-10%",
IF(Sales_Trans_2[[#This Row],[Discount_Pct]]&lt;=15,"11-15%","&gt;15%"))))</f>
        <v>11-15%</v>
      </c>
    </row>
    <row r="1303" spans="1:32" x14ac:dyDescent="0.25">
      <c r="A1303" t="s">
        <v>4380</v>
      </c>
      <c r="B1303" s="10">
        <v>46076</v>
      </c>
      <c r="C1303" t="s">
        <v>538</v>
      </c>
      <c r="D1303" t="s">
        <v>52</v>
      </c>
      <c r="E1303" t="s">
        <v>1744</v>
      </c>
      <c r="F1303" t="s">
        <v>1745</v>
      </c>
      <c r="G1303">
        <v>6</v>
      </c>
      <c r="H1303">
        <v>352.52</v>
      </c>
      <c r="I1303">
        <v>10</v>
      </c>
      <c r="J1303">
        <v>211.51</v>
      </c>
      <c r="K1303">
        <v>1903.61</v>
      </c>
      <c r="L1303">
        <v>1476.72</v>
      </c>
      <c r="M1303">
        <v>426.89</v>
      </c>
      <c r="N1303" t="s">
        <v>23</v>
      </c>
      <c r="O1303" t="s">
        <v>24</v>
      </c>
      <c r="P1303" t="s">
        <v>55</v>
      </c>
      <c r="Q1303">
        <v>0.90694444444444444</v>
      </c>
      <c r="R1303" t="s">
        <v>49</v>
      </c>
      <c r="S1303" t="s">
        <v>4701</v>
      </c>
      <c r="T1303" t="s">
        <v>4672</v>
      </c>
      <c r="U1303">
        <v>313.47000000000003</v>
      </c>
      <c r="V1303" t="s">
        <v>5521</v>
      </c>
      <c r="W1303" t="s">
        <v>4958</v>
      </c>
      <c r="X1303" t="s">
        <v>5471</v>
      </c>
      <c r="Y1303" t="s">
        <v>5018</v>
      </c>
      <c r="Z1303" t="s">
        <v>5472</v>
      </c>
      <c r="AA1303" t="s">
        <v>4992</v>
      </c>
      <c r="AB1303">
        <f>YEAR(Sales_Trans_2[[#This Row],[Transaction_Date]])</f>
        <v>2026</v>
      </c>
      <c r="AC1303" t="str">
        <f>TEXT(Sales_Trans_2[[#This Row],[Transaction_Date]],"mmm")</f>
        <v>Feb</v>
      </c>
      <c r="AD1303">
        <f>MONTH(Sales_Trans_2[[#This Row],[Transaction_Date]])</f>
        <v>2</v>
      </c>
      <c r="AE1303" s="19">
        <f>IFERROR(Sales_Trans_2[[#This Row],[Profit]]/Sales_Trans_2[[#This Row],[Sales_Amount]],0)</f>
        <v>0.22425286692127064</v>
      </c>
      <c r="AF1303" s="20" t="str">
        <f>IF(Sales_Trans_2[[#This Row],[Discount_Pct]]=0,"0%",
IF(Sales_Trans_2[[#This Row],[Discount_Pct]]&lt;=5,"1-5%",
IF(Sales_Trans_2[[#This Row],[Discount_Pct]]&lt;=10,"6-10%",
IF(Sales_Trans_2[[#This Row],[Discount_Pct]]&lt;=15,"11-15%","&gt;15%"))))</f>
        <v>6-10%</v>
      </c>
    </row>
    <row r="1304" spans="1:32" x14ac:dyDescent="0.25">
      <c r="A1304" t="s">
        <v>1902</v>
      </c>
      <c r="B1304" s="10">
        <v>46015</v>
      </c>
      <c r="C1304" t="s">
        <v>1412</v>
      </c>
      <c r="D1304" t="s">
        <v>928</v>
      </c>
      <c r="E1304" t="s">
        <v>1903</v>
      </c>
      <c r="F1304" t="s">
        <v>901</v>
      </c>
      <c r="G1304">
        <v>1</v>
      </c>
      <c r="H1304">
        <v>351.78</v>
      </c>
      <c r="I1304">
        <v>10</v>
      </c>
      <c r="J1304">
        <v>35.18</v>
      </c>
      <c r="K1304">
        <v>316.60000000000002</v>
      </c>
      <c r="L1304">
        <v>253.83</v>
      </c>
      <c r="M1304">
        <v>62.77</v>
      </c>
      <c r="N1304" t="s">
        <v>47</v>
      </c>
      <c r="O1304" t="s">
        <v>24</v>
      </c>
      <c r="P1304" t="s">
        <v>55</v>
      </c>
      <c r="Q1304">
        <v>0.57499999999999996</v>
      </c>
      <c r="R1304" t="s">
        <v>49</v>
      </c>
      <c r="S1304" t="s">
        <v>4919</v>
      </c>
      <c r="T1304" t="s">
        <v>4908</v>
      </c>
      <c r="U1304">
        <v>351.78</v>
      </c>
      <c r="V1304" t="s">
        <v>5553</v>
      </c>
      <c r="W1304" t="s">
        <v>4964</v>
      </c>
      <c r="X1304" t="s">
        <v>5554</v>
      </c>
      <c r="Y1304" t="s">
        <v>5007</v>
      </c>
      <c r="Z1304" t="s">
        <v>5276</v>
      </c>
      <c r="AA1304" t="s">
        <v>5163</v>
      </c>
      <c r="AB1304">
        <f>YEAR(Sales_Trans_2[[#This Row],[Transaction_Date]])</f>
        <v>2025</v>
      </c>
      <c r="AC1304" t="str">
        <f>TEXT(Sales_Trans_2[[#This Row],[Transaction_Date]],"mmm")</f>
        <v>Dec</v>
      </c>
      <c r="AD1304">
        <f>MONTH(Sales_Trans_2[[#This Row],[Transaction_Date]])</f>
        <v>12</v>
      </c>
      <c r="AE1304" s="19">
        <f>IFERROR(Sales_Trans_2[[#This Row],[Profit]]/Sales_Trans_2[[#This Row],[Sales_Amount]],0)</f>
        <v>0.19826279216677195</v>
      </c>
      <c r="AF1304" s="20" t="str">
        <f>IF(Sales_Trans_2[[#This Row],[Discount_Pct]]=0,"0%",
IF(Sales_Trans_2[[#This Row],[Discount_Pct]]&lt;=5,"1-5%",
IF(Sales_Trans_2[[#This Row],[Discount_Pct]]&lt;=10,"6-10%",
IF(Sales_Trans_2[[#This Row],[Discount_Pct]]&lt;=15,"11-15%","&gt;15%"))))</f>
        <v>6-10%</v>
      </c>
    </row>
    <row r="1305" spans="1:32" x14ac:dyDescent="0.25">
      <c r="A1305" t="s">
        <v>1037</v>
      </c>
      <c r="B1305" s="10">
        <v>46011</v>
      </c>
      <c r="C1305" t="s">
        <v>1038</v>
      </c>
      <c r="D1305" t="s">
        <v>37</v>
      </c>
      <c r="E1305" t="s">
        <v>791</v>
      </c>
      <c r="F1305" t="s">
        <v>1039</v>
      </c>
      <c r="G1305">
        <v>1</v>
      </c>
      <c r="H1305">
        <v>234.86</v>
      </c>
      <c r="I1305">
        <v>10</v>
      </c>
      <c r="J1305">
        <v>23.49</v>
      </c>
      <c r="K1305">
        <v>243.08</v>
      </c>
      <c r="L1305">
        <v>213.23</v>
      </c>
      <c r="M1305">
        <v>29.85</v>
      </c>
      <c r="N1305" t="s">
        <v>4971</v>
      </c>
      <c r="O1305" t="s">
        <v>24</v>
      </c>
      <c r="P1305" t="s">
        <v>55</v>
      </c>
      <c r="Q1305">
        <v>0.52638888888888891</v>
      </c>
      <c r="R1305" t="s">
        <v>27</v>
      </c>
      <c r="S1305" t="s">
        <v>4893</v>
      </c>
      <c r="T1305" t="s">
        <v>4887</v>
      </c>
      <c r="U1305">
        <v>234.86</v>
      </c>
      <c r="V1305" t="s">
        <v>5586</v>
      </c>
      <c r="W1305" t="s">
        <v>4964</v>
      </c>
      <c r="X1305" t="s">
        <v>5222</v>
      </c>
      <c r="Y1305" t="s">
        <v>4966</v>
      </c>
      <c r="Z1305" t="s">
        <v>5587</v>
      </c>
      <c r="AA1305" t="s">
        <v>4992</v>
      </c>
      <c r="AB1305">
        <f>YEAR(Sales_Trans_2[[#This Row],[Transaction_Date]])</f>
        <v>2025</v>
      </c>
      <c r="AC1305" t="str">
        <f>TEXT(Sales_Trans_2[[#This Row],[Transaction_Date]],"mmm")</f>
        <v>Dec</v>
      </c>
      <c r="AD1305">
        <f>MONTH(Sales_Trans_2[[#This Row],[Transaction_Date]])</f>
        <v>12</v>
      </c>
      <c r="AE1305" s="19">
        <f>IFERROR(Sales_Trans_2[[#This Row],[Profit]]/Sales_Trans_2[[#This Row],[Sales_Amount]],0)</f>
        <v>0.12279907849267731</v>
      </c>
      <c r="AF1305" s="20" t="str">
        <f>IF(Sales_Trans_2[[#This Row],[Discount_Pct]]=0,"0%",
IF(Sales_Trans_2[[#This Row],[Discount_Pct]]&lt;=5,"1-5%",
IF(Sales_Trans_2[[#This Row],[Discount_Pct]]&lt;=10,"6-10%",
IF(Sales_Trans_2[[#This Row],[Discount_Pct]]&lt;=15,"11-15%","&gt;15%"))))</f>
        <v>6-10%</v>
      </c>
    </row>
    <row r="1306" spans="1:32" x14ac:dyDescent="0.25">
      <c r="A1306" t="s">
        <v>491</v>
      </c>
      <c r="B1306" s="10">
        <v>46004</v>
      </c>
      <c r="C1306" t="s">
        <v>492</v>
      </c>
      <c r="D1306" t="s">
        <v>493</v>
      </c>
      <c r="E1306" t="s">
        <v>494</v>
      </c>
      <c r="F1306" t="s">
        <v>495</v>
      </c>
      <c r="G1306">
        <v>4</v>
      </c>
      <c r="H1306">
        <v>232.58</v>
      </c>
      <c r="I1306">
        <v>15</v>
      </c>
      <c r="J1306">
        <v>139.55000000000001</v>
      </c>
      <c r="K1306">
        <v>909.39</v>
      </c>
      <c r="L1306">
        <v>764.8</v>
      </c>
      <c r="M1306">
        <v>144.59</v>
      </c>
      <c r="N1306" t="s">
        <v>4971</v>
      </c>
      <c r="O1306" t="s">
        <v>24</v>
      </c>
      <c r="P1306" t="s">
        <v>55</v>
      </c>
      <c r="Q1306">
        <v>0.60624999999999996</v>
      </c>
      <c r="R1306" t="s">
        <v>27</v>
      </c>
      <c r="S1306" t="s">
        <v>4688</v>
      </c>
      <c r="T1306" t="s">
        <v>4672</v>
      </c>
      <c r="U1306">
        <v>232.58</v>
      </c>
      <c r="V1306" t="s">
        <v>5620</v>
      </c>
      <c r="W1306" t="s">
        <v>4968</v>
      </c>
      <c r="X1306" t="s">
        <v>5253</v>
      </c>
      <c r="Y1306" t="s">
        <v>4960</v>
      </c>
      <c r="Z1306" t="s">
        <v>5254</v>
      </c>
      <c r="AA1306" t="s">
        <v>5163</v>
      </c>
      <c r="AB1306">
        <f>YEAR(Sales_Trans_2[[#This Row],[Transaction_Date]])</f>
        <v>2025</v>
      </c>
      <c r="AC1306" t="str">
        <f>TEXT(Sales_Trans_2[[#This Row],[Transaction_Date]],"mmm")</f>
        <v>Dec</v>
      </c>
      <c r="AD1306">
        <f>MONTH(Sales_Trans_2[[#This Row],[Transaction_Date]])</f>
        <v>12</v>
      </c>
      <c r="AE1306" s="19">
        <f>IFERROR(Sales_Trans_2[[#This Row],[Profit]]/Sales_Trans_2[[#This Row],[Sales_Amount]],0)</f>
        <v>0.15899669008896075</v>
      </c>
      <c r="AF1306" s="20" t="str">
        <f>IF(Sales_Trans_2[[#This Row],[Discount_Pct]]=0,"0%",
IF(Sales_Trans_2[[#This Row],[Discount_Pct]]&lt;=5,"1-5%",
IF(Sales_Trans_2[[#This Row],[Discount_Pct]]&lt;=10,"6-10%",
IF(Sales_Trans_2[[#This Row],[Discount_Pct]]&lt;=15,"11-15%","&gt;15%"))))</f>
        <v>11-15%</v>
      </c>
    </row>
    <row r="1307" spans="1:32" x14ac:dyDescent="0.25">
      <c r="A1307" t="s">
        <v>2543</v>
      </c>
      <c r="B1307" s="10">
        <v>46039</v>
      </c>
      <c r="C1307" t="s">
        <v>1354</v>
      </c>
      <c r="D1307" t="s">
        <v>714</v>
      </c>
      <c r="E1307" t="s">
        <v>1081</v>
      </c>
      <c r="F1307" t="s">
        <v>1082</v>
      </c>
      <c r="G1307">
        <v>7</v>
      </c>
      <c r="H1307">
        <v>167.53</v>
      </c>
      <c r="I1307">
        <v>5</v>
      </c>
      <c r="J1307">
        <v>58.64</v>
      </c>
      <c r="K1307">
        <v>1281.18</v>
      </c>
      <c r="L1307">
        <v>869.68</v>
      </c>
      <c r="M1307">
        <v>411.5</v>
      </c>
      <c r="N1307" t="s">
        <v>133</v>
      </c>
      <c r="O1307" t="s">
        <v>345</v>
      </c>
      <c r="P1307" t="s">
        <v>55</v>
      </c>
      <c r="Q1307">
        <v>0.70277777777777772</v>
      </c>
      <c r="R1307" t="s">
        <v>27</v>
      </c>
      <c r="S1307" t="s">
        <v>4653</v>
      </c>
      <c r="T1307" t="s">
        <v>4672</v>
      </c>
      <c r="U1307">
        <v>161.03</v>
      </c>
      <c r="V1307" t="s">
        <v>5621</v>
      </c>
      <c r="W1307" t="s">
        <v>4958</v>
      </c>
      <c r="X1307" t="s">
        <v>5597</v>
      </c>
      <c r="Y1307" t="s">
        <v>5011</v>
      </c>
      <c r="Z1307" t="s">
        <v>5598</v>
      </c>
      <c r="AA1307" t="s">
        <v>4992</v>
      </c>
      <c r="AB1307">
        <f>YEAR(Sales_Trans_2[[#This Row],[Transaction_Date]])</f>
        <v>2026</v>
      </c>
      <c r="AC1307" t="str">
        <f>TEXT(Sales_Trans_2[[#This Row],[Transaction_Date]],"mmm")</f>
        <v>Jan</v>
      </c>
      <c r="AD1307">
        <f>MONTH(Sales_Trans_2[[#This Row],[Transaction_Date]])</f>
        <v>1</v>
      </c>
      <c r="AE1307" s="19">
        <f>IFERROR(Sales_Trans_2[[#This Row],[Profit]]/Sales_Trans_2[[#This Row],[Sales_Amount]],0)</f>
        <v>0.32118827955478541</v>
      </c>
      <c r="AF1307" s="20" t="str">
        <f>IF(Sales_Trans_2[[#This Row],[Discount_Pct]]=0,"0%",
IF(Sales_Trans_2[[#This Row],[Discount_Pct]]&lt;=5,"1-5%",
IF(Sales_Trans_2[[#This Row],[Discount_Pct]]&lt;=10,"6-10%",
IF(Sales_Trans_2[[#This Row],[Discount_Pct]]&lt;=15,"11-15%","&gt;15%"))))</f>
        <v>1-5%</v>
      </c>
    </row>
    <row r="1308" spans="1:32" x14ac:dyDescent="0.25">
      <c r="A1308" t="s">
        <v>717</v>
      </c>
      <c r="B1308" s="10">
        <v>46009</v>
      </c>
      <c r="C1308" t="s">
        <v>718</v>
      </c>
      <c r="D1308" t="s">
        <v>20</v>
      </c>
      <c r="E1308" t="s">
        <v>96</v>
      </c>
      <c r="F1308" t="s">
        <v>97</v>
      </c>
      <c r="G1308">
        <v>2</v>
      </c>
      <c r="H1308">
        <v>416.08</v>
      </c>
      <c r="I1308">
        <v>20</v>
      </c>
      <c r="J1308">
        <v>166.43</v>
      </c>
      <c r="K1308">
        <v>665.73</v>
      </c>
      <c r="L1308">
        <v>639.28</v>
      </c>
      <c r="M1308">
        <v>26.45</v>
      </c>
      <c r="N1308" t="s">
        <v>47</v>
      </c>
      <c r="O1308" t="s">
        <v>24</v>
      </c>
      <c r="P1308" t="s">
        <v>55</v>
      </c>
      <c r="Q1308">
        <v>0.50763888888888886</v>
      </c>
      <c r="R1308" t="s">
        <v>49</v>
      </c>
      <c r="S1308" t="s">
        <v>4928</v>
      </c>
      <c r="T1308" t="s">
        <v>4908</v>
      </c>
      <c r="U1308">
        <v>416.08</v>
      </c>
      <c r="V1308" t="s">
        <v>5654</v>
      </c>
      <c r="W1308" t="s">
        <v>4968</v>
      </c>
      <c r="X1308" t="s">
        <v>5533</v>
      </c>
      <c r="Y1308" t="s">
        <v>4966</v>
      </c>
      <c r="Z1308" t="s">
        <v>5534</v>
      </c>
      <c r="AA1308" t="s">
        <v>4992</v>
      </c>
      <c r="AB1308">
        <f>YEAR(Sales_Trans_2[[#This Row],[Transaction_Date]])</f>
        <v>2025</v>
      </c>
      <c r="AC1308" t="str">
        <f>TEXT(Sales_Trans_2[[#This Row],[Transaction_Date]],"mmm")</f>
        <v>Dec</v>
      </c>
      <c r="AD1308">
        <f>MONTH(Sales_Trans_2[[#This Row],[Transaction_Date]])</f>
        <v>12</v>
      </c>
      <c r="AE1308" s="19">
        <f>IFERROR(Sales_Trans_2[[#This Row],[Profit]]/Sales_Trans_2[[#This Row],[Sales_Amount]],0)</f>
        <v>3.973082180463551E-2</v>
      </c>
      <c r="AF1308" s="20" t="str">
        <f>IF(Sales_Trans_2[[#This Row],[Discount_Pct]]=0,"0%",
IF(Sales_Trans_2[[#This Row],[Discount_Pct]]&lt;=5,"1-5%",
IF(Sales_Trans_2[[#This Row],[Discount_Pct]]&lt;=10,"6-10%",
IF(Sales_Trans_2[[#This Row],[Discount_Pct]]&lt;=15,"11-15%","&gt;15%"))))</f>
        <v>&gt;15%</v>
      </c>
    </row>
    <row r="1309" spans="1:32" x14ac:dyDescent="0.25">
      <c r="A1309" t="s">
        <v>859</v>
      </c>
      <c r="B1309" s="10">
        <v>46074</v>
      </c>
      <c r="C1309" t="s">
        <v>860</v>
      </c>
      <c r="D1309" t="s">
        <v>666</v>
      </c>
      <c r="E1309" t="s">
        <v>791</v>
      </c>
      <c r="F1309" t="s">
        <v>861</v>
      </c>
      <c r="G1309">
        <v>2</v>
      </c>
      <c r="H1309">
        <v>372.61</v>
      </c>
      <c r="I1309">
        <v>20</v>
      </c>
      <c r="J1309">
        <v>149.04</v>
      </c>
      <c r="K1309">
        <v>685.61</v>
      </c>
      <c r="L1309">
        <v>639.82000000000005</v>
      </c>
      <c r="M1309">
        <v>45.79</v>
      </c>
      <c r="N1309" t="s">
        <v>68</v>
      </c>
      <c r="O1309" t="s">
        <v>24</v>
      </c>
      <c r="P1309" t="s">
        <v>55</v>
      </c>
      <c r="Q1309">
        <v>0.87152777777777779</v>
      </c>
      <c r="R1309" t="s">
        <v>27</v>
      </c>
      <c r="S1309" t="s">
        <v>4883</v>
      </c>
      <c r="T1309" t="s">
        <v>4864</v>
      </c>
      <c r="U1309">
        <v>372.61</v>
      </c>
      <c r="V1309" t="s">
        <v>5712</v>
      </c>
      <c r="W1309" t="s">
        <v>4968</v>
      </c>
      <c r="X1309" t="s">
        <v>5484</v>
      </c>
      <c r="Y1309" t="s">
        <v>4966</v>
      </c>
      <c r="Z1309" t="s">
        <v>5587</v>
      </c>
      <c r="AA1309" t="s">
        <v>4992</v>
      </c>
      <c r="AB1309">
        <f>YEAR(Sales_Trans_2[[#This Row],[Transaction_Date]])</f>
        <v>2026</v>
      </c>
      <c r="AC1309" t="str">
        <f>TEXT(Sales_Trans_2[[#This Row],[Transaction_Date]],"mmm")</f>
        <v>Feb</v>
      </c>
      <c r="AD1309">
        <f>MONTH(Sales_Trans_2[[#This Row],[Transaction_Date]])</f>
        <v>2</v>
      </c>
      <c r="AE1309" s="19">
        <f>IFERROR(Sales_Trans_2[[#This Row],[Profit]]/Sales_Trans_2[[#This Row],[Sales_Amount]],0)</f>
        <v>6.6787240559501748E-2</v>
      </c>
      <c r="AF1309" s="20" t="str">
        <f>IF(Sales_Trans_2[[#This Row],[Discount_Pct]]=0,"0%",
IF(Sales_Trans_2[[#This Row],[Discount_Pct]]&lt;=5,"1-5%",
IF(Sales_Trans_2[[#This Row],[Discount_Pct]]&lt;=10,"6-10%",
IF(Sales_Trans_2[[#This Row],[Discount_Pct]]&lt;=15,"11-15%","&gt;15%"))))</f>
        <v>&gt;15%</v>
      </c>
    </row>
    <row r="1310" spans="1:32" x14ac:dyDescent="0.25">
      <c r="A1310" t="s">
        <v>4102</v>
      </c>
      <c r="B1310" s="10">
        <v>45850</v>
      </c>
      <c r="C1310" t="s">
        <v>4103</v>
      </c>
      <c r="D1310" t="s">
        <v>158</v>
      </c>
      <c r="E1310" t="s">
        <v>872</v>
      </c>
      <c r="F1310" t="s">
        <v>1776</v>
      </c>
      <c r="G1310">
        <v>3</v>
      </c>
      <c r="H1310">
        <v>306.62</v>
      </c>
      <c r="I1310">
        <v>5</v>
      </c>
      <c r="J1310">
        <v>45.99</v>
      </c>
      <c r="K1310">
        <v>1004.95</v>
      </c>
      <c r="L1310">
        <v>779.79</v>
      </c>
      <c r="M1310">
        <v>225.16</v>
      </c>
      <c r="N1310" t="s">
        <v>4971</v>
      </c>
      <c r="O1310" t="s">
        <v>24</v>
      </c>
      <c r="P1310" t="s">
        <v>55</v>
      </c>
      <c r="Q1310">
        <v>0.63055555555555554</v>
      </c>
      <c r="R1310" t="s">
        <v>27</v>
      </c>
      <c r="S1310" t="s">
        <v>4871</v>
      </c>
      <c r="T1310" t="s">
        <v>4864</v>
      </c>
      <c r="U1310">
        <v>306.62</v>
      </c>
      <c r="V1310" t="s">
        <v>5771</v>
      </c>
      <c r="W1310" t="s">
        <v>4964</v>
      </c>
      <c r="X1310" t="s">
        <v>5552</v>
      </c>
      <c r="Y1310" t="s">
        <v>4966</v>
      </c>
      <c r="Z1310" t="s">
        <v>5278</v>
      </c>
      <c r="AA1310" t="s">
        <v>5163</v>
      </c>
      <c r="AB1310">
        <f>YEAR(Sales_Trans_2[[#This Row],[Transaction_Date]])</f>
        <v>2025</v>
      </c>
      <c r="AC1310" t="str">
        <f>TEXT(Sales_Trans_2[[#This Row],[Transaction_Date]],"mmm")</f>
        <v>Jul</v>
      </c>
      <c r="AD1310">
        <f>MONTH(Sales_Trans_2[[#This Row],[Transaction_Date]])</f>
        <v>7</v>
      </c>
      <c r="AE1310" s="19">
        <f>IFERROR(Sales_Trans_2[[#This Row],[Profit]]/Sales_Trans_2[[#This Row],[Sales_Amount]],0)</f>
        <v>0.22405094780834867</v>
      </c>
      <c r="AF1310" s="20" t="str">
        <f>IF(Sales_Trans_2[[#This Row],[Discount_Pct]]=0,"0%",
IF(Sales_Trans_2[[#This Row],[Discount_Pct]]&lt;=5,"1-5%",
IF(Sales_Trans_2[[#This Row],[Discount_Pct]]&lt;=10,"6-10%",
IF(Sales_Trans_2[[#This Row],[Discount_Pct]]&lt;=15,"11-15%","&gt;15%"))))</f>
        <v>1-5%</v>
      </c>
    </row>
    <row r="1311" spans="1:32" x14ac:dyDescent="0.25">
      <c r="A1311" t="s">
        <v>1393</v>
      </c>
      <c r="B1311" s="10">
        <v>45991</v>
      </c>
      <c r="C1311" t="s">
        <v>364</v>
      </c>
      <c r="D1311" t="s">
        <v>59</v>
      </c>
      <c r="E1311" t="s">
        <v>675</v>
      </c>
      <c r="F1311" t="s">
        <v>1394</v>
      </c>
      <c r="G1311">
        <v>5</v>
      </c>
      <c r="H1311">
        <v>386.4</v>
      </c>
      <c r="I1311">
        <v>5</v>
      </c>
      <c r="J1311">
        <v>96.6</v>
      </c>
      <c r="K1311">
        <v>2110.71</v>
      </c>
      <c r="L1311">
        <v>1358.9</v>
      </c>
      <c r="M1311">
        <v>751.81</v>
      </c>
      <c r="N1311" t="s">
        <v>68</v>
      </c>
      <c r="O1311" t="s">
        <v>24</v>
      </c>
      <c r="P1311" t="s">
        <v>55</v>
      </c>
      <c r="Q1311">
        <v>0.85902777777777772</v>
      </c>
      <c r="R1311" t="s">
        <v>27</v>
      </c>
      <c r="S1311" t="s">
        <v>4721</v>
      </c>
      <c r="T1311" t="s">
        <v>4703</v>
      </c>
      <c r="U1311">
        <v>342.46</v>
      </c>
      <c r="V1311" t="s">
        <v>5798</v>
      </c>
      <c r="W1311" t="s">
        <v>4958</v>
      </c>
      <c r="X1311" t="s">
        <v>5799</v>
      </c>
      <c r="Y1311" t="s">
        <v>4966</v>
      </c>
      <c r="Z1311" t="s">
        <v>5486</v>
      </c>
      <c r="AA1311" t="s">
        <v>4992</v>
      </c>
      <c r="AB1311">
        <f>YEAR(Sales_Trans_2[[#This Row],[Transaction_Date]])</f>
        <v>2025</v>
      </c>
      <c r="AC1311" t="str">
        <f>TEXT(Sales_Trans_2[[#This Row],[Transaction_Date]],"mmm")</f>
        <v>Nov</v>
      </c>
      <c r="AD1311">
        <f>MONTH(Sales_Trans_2[[#This Row],[Transaction_Date]])</f>
        <v>11</v>
      </c>
      <c r="AE1311" s="19">
        <f>IFERROR(Sales_Trans_2[[#This Row],[Profit]]/Sales_Trans_2[[#This Row],[Sales_Amount]],0)</f>
        <v>0.35618820207418356</v>
      </c>
      <c r="AF1311" s="20" t="str">
        <f>IF(Sales_Trans_2[[#This Row],[Discount_Pct]]=0,"0%",
IF(Sales_Trans_2[[#This Row],[Discount_Pct]]&lt;=5,"1-5%",
IF(Sales_Trans_2[[#This Row],[Discount_Pct]]&lt;=10,"6-10%",
IF(Sales_Trans_2[[#This Row],[Discount_Pct]]&lt;=15,"11-15%","&gt;15%"))))</f>
        <v>1-5%</v>
      </c>
    </row>
    <row r="1312" spans="1:32" x14ac:dyDescent="0.25">
      <c r="A1312" t="s">
        <v>3671</v>
      </c>
      <c r="B1312" s="10">
        <v>45977</v>
      </c>
      <c r="C1312" t="s">
        <v>693</v>
      </c>
      <c r="D1312" t="s">
        <v>454</v>
      </c>
      <c r="E1312" t="s">
        <v>887</v>
      </c>
      <c r="F1312" t="s">
        <v>888</v>
      </c>
      <c r="G1312">
        <v>5</v>
      </c>
      <c r="H1312">
        <v>365.92</v>
      </c>
      <c r="I1312">
        <v>10</v>
      </c>
      <c r="J1312">
        <v>182.96</v>
      </c>
      <c r="K1312">
        <v>1893.64</v>
      </c>
      <c r="L1312">
        <v>1551.9</v>
      </c>
      <c r="M1312">
        <v>341.74</v>
      </c>
      <c r="N1312" t="s">
        <v>4971</v>
      </c>
      <c r="O1312" t="s">
        <v>24</v>
      </c>
      <c r="P1312" t="s">
        <v>55</v>
      </c>
      <c r="Q1312">
        <v>0.46041666666666664</v>
      </c>
      <c r="R1312" t="s">
        <v>27</v>
      </c>
      <c r="S1312" t="s">
        <v>4853</v>
      </c>
      <c r="T1312" t="s">
        <v>4847</v>
      </c>
      <c r="U1312">
        <v>365.92</v>
      </c>
      <c r="V1312" t="s">
        <v>5843</v>
      </c>
      <c r="W1312" t="s">
        <v>4968</v>
      </c>
      <c r="X1312" t="s">
        <v>5159</v>
      </c>
      <c r="Y1312" t="s">
        <v>4966</v>
      </c>
      <c r="Z1312" t="s">
        <v>5844</v>
      </c>
      <c r="AA1312" t="s">
        <v>4992</v>
      </c>
      <c r="AB1312">
        <f>YEAR(Sales_Trans_2[[#This Row],[Transaction_Date]])</f>
        <v>2025</v>
      </c>
      <c r="AC1312" t="str">
        <f>TEXT(Sales_Trans_2[[#This Row],[Transaction_Date]],"mmm")</f>
        <v>Nov</v>
      </c>
      <c r="AD1312">
        <f>MONTH(Sales_Trans_2[[#This Row],[Transaction_Date]])</f>
        <v>11</v>
      </c>
      <c r="AE1312" s="19">
        <f>IFERROR(Sales_Trans_2[[#This Row],[Profit]]/Sales_Trans_2[[#This Row],[Sales_Amount]],0)</f>
        <v>0.18046724826260535</v>
      </c>
      <c r="AF1312" s="20" t="str">
        <f>IF(Sales_Trans_2[[#This Row],[Discount_Pct]]=0,"0%",
IF(Sales_Trans_2[[#This Row],[Discount_Pct]]&lt;=5,"1-5%",
IF(Sales_Trans_2[[#This Row],[Discount_Pct]]&lt;=10,"6-10%",
IF(Sales_Trans_2[[#This Row],[Discount_Pct]]&lt;=15,"11-15%","&gt;15%"))))</f>
        <v>6-10%</v>
      </c>
    </row>
    <row r="1313" spans="1:32" x14ac:dyDescent="0.25">
      <c r="A1313" t="s">
        <v>4372</v>
      </c>
      <c r="B1313" s="10">
        <v>45959</v>
      </c>
      <c r="C1313" t="s">
        <v>820</v>
      </c>
      <c r="D1313" t="s">
        <v>2158</v>
      </c>
      <c r="E1313" t="s">
        <v>315</v>
      </c>
      <c r="F1313" t="s">
        <v>239</v>
      </c>
      <c r="G1313">
        <v>2</v>
      </c>
      <c r="H1313">
        <v>91.61</v>
      </c>
      <c r="I1313">
        <v>5</v>
      </c>
      <c r="J1313">
        <v>9.16</v>
      </c>
      <c r="K1313">
        <v>174.06</v>
      </c>
      <c r="L1313">
        <v>141.4</v>
      </c>
      <c r="M1313">
        <v>32.659999999999997</v>
      </c>
      <c r="N1313" t="s">
        <v>47</v>
      </c>
      <c r="O1313" t="s">
        <v>345</v>
      </c>
      <c r="P1313" t="s">
        <v>55</v>
      </c>
      <c r="Q1313">
        <v>0.5756944444444444</v>
      </c>
      <c r="R1313" t="s">
        <v>49</v>
      </c>
      <c r="S1313" t="s">
        <v>4929</v>
      </c>
      <c r="T1313" t="s">
        <v>4930</v>
      </c>
      <c r="U1313">
        <v>91.61</v>
      </c>
      <c r="V1313" t="s">
        <v>5855</v>
      </c>
      <c r="W1313" t="s">
        <v>4964</v>
      </c>
      <c r="X1313" t="s">
        <v>5015</v>
      </c>
      <c r="Y1313" t="s">
        <v>4966</v>
      </c>
      <c r="Z1313" t="s">
        <v>5257</v>
      </c>
      <c r="AA1313" t="s">
        <v>4992</v>
      </c>
      <c r="AB1313">
        <f>YEAR(Sales_Trans_2[[#This Row],[Transaction_Date]])</f>
        <v>2025</v>
      </c>
      <c r="AC1313" t="str">
        <f>TEXT(Sales_Trans_2[[#This Row],[Transaction_Date]],"mmm")</f>
        <v>Oct</v>
      </c>
      <c r="AD1313">
        <f>MONTH(Sales_Trans_2[[#This Row],[Transaction_Date]])</f>
        <v>10</v>
      </c>
      <c r="AE1313" s="19">
        <f>IFERROR(Sales_Trans_2[[#This Row],[Profit]]/Sales_Trans_2[[#This Row],[Sales_Amount]],0)</f>
        <v>0.1876364472021142</v>
      </c>
      <c r="AF1313" s="20" t="str">
        <f>IF(Sales_Trans_2[[#This Row],[Discount_Pct]]=0,"0%",
IF(Sales_Trans_2[[#This Row],[Discount_Pct]]&lt;=5,"1-5%",
IF(Sales_Trans_2[[#This Row],[Discount_Pct]]&lt;=10,"6-10%",
IF(Sales_Trans_2[[#This Row],[Discount_Pct]]&lt;=15,"11-15%","&gt;15%"))))</f>
        <v>1-5%</v>
      </c>
    </row>
    <row r="1314" spans="1:32" x14ac:dyDescent="0.25">
      <c r="A1314" t="s">
        <v>2724</v>
      </c>
      <c r="B1314" s="10">
        <v>45955</v>
      </c>
      <c r="C1314" t="s">
        <v>498</v>
      </c>
      <c r="D1314" t="s">
        <v>1269</v>
      </c>
      <c r="E1314" t="s">
        <v>1744</v>
      </c>
      <c r="F1314" t="s">
        <v>1745</v>
      </c>
      <c r="G1314">
        <v>3</v>
      </c>
      <c r="H1314">
        <v>236.56</v>
      </c>
      <c r="I1314">
        <v>15</v>
      </c>
      <c r="J1314">
        <v>106.45</v>
      </c>
      <c r="K1314">
        <v>693.71</v>
      </c>
      <c r="L1314">
        <v>635.19000000000005</v>
      </c>
      <c r="M1314">
        <v>58.52</v>
      </c>
      <c r="N1314" t="s">
        <v>47</v>
      </c>
      <c r="O1314" t="s">
        <v>24</v>
      </c>
      <c r="P1314" t="s">
        <v>55</v>
      </c>
      <c r="Q1314">
        <v>0.64930555555555558</v>
      </c>
      <c r="R1314" t="s">
        <v>27</v>
      </c>
      <c r="S1314" t="s">
        <v>4880</v>
      </c>
      <c r="T1314" t="s">
        <v>4864</v>
      </c>
      <c r="U1314">
        <v>236.56</v>
      </c>
      <c r="V1314" t="s">
        <v>5484</v>
      </c>
      <c r="W1314" t="s">
        <v>4964</v>
      </c>
      <c r="X1314" t="s">
        <v>5471</v>
      </c>
      <c r="Y1314" t="s">
        <v>5018</v>
      </c>
      <c r="Z1314" t="s">
        <v>5472</v>
      </c>
      <c r="AA1314" t="s">
        <v>4992</v>
      </c>
      <c r="AB1314">
        <f>YEAR(Sales_Trans_2[[#This Row],[Transaction_Date]])</f>
        <v>2025</v>
      </c>
      <c r="AC1314" t="str">
        <f>TEXT(Sales_Trans_2[[#This Row],[Transaction_Date]],"mmm")</f>
        <v>Oct</v>
      </c>
      <c r="AD1314">
        <f>MONTH(Sales_Trans_2[[#This Row],[Transaction_Date]])</f>
        <v>10</v>
      </c>
      <c r="AE1314" s="19">
        <f>IFERROR(Sales_Trans_2[[#This Row],[Profit]]/Sales_Trans_2[[#This Row],[Sales_Amount]],0)</f>
        <v>8.435801703882026E-2</v>
      </c>
      <c r="AF1314" s="20" t="str">
        <f>IF(Sales_Trans_2[[#This Row],[Discount_Pct]]=0,"0%",
IF(Sales_Trans_2[[#This Row],[Discount_Pct]]&lt;=5,"1-5%",
IF(Sales_Trans_2[[#This Row],[Discount_Pct]]&lt;=10,"6-10%",
IF(Sales_Trans_2[[#This Row],[Discount_Pct]]&lt;=15,"11-15%","&gt;15%"))))</f>
        <v>11-15%</v>
      </c>
    </row>
    <row r="1315" spans="1:32" x14ac:dyDescent="0.25">
      <c r="A1315" t="s">
        <v>3971</v>
      </c>
      <c r="B1315" s="10">
        <v>45953</v>
      </c>
      <c r="C1315" t="s">
        <v>562</v>
      </c>
      <c r="D1315" t="s">
        <v>2552</v>
      </c>
      <c r="E1315" t="s">
        <v>2224</v>
      </c>
      <c r="F1315" t="s">
        <v>1100</v>
      </c>
      <c r="G1315">
        <v>7</v>
      </c>
      <c r="H1315">
        <v>76.86</v>
      </c>
      <c r="I1315">
        <v>20</v>
      </c>
      <c r="J1315">
        <v>107.6</v>
      </c>
      <c r="K1315">
        <v>430.42</v>
      </c>
      <c r="L1315">
        <v>379.75</v>
      </c>
      <c r="M1315">
        <v>50.67</v>
      </c>
      <c r="N1315" t="s">
        <v>4971</v>
      </c>
      <c r="O1315" t="s">
        <v>24</v>
      </c>
      <c r="P1315" t="s">
        <v>55</v>
      </c>
      <c r="Q1315">
        <v>0.78541666666666665</v>
      </c>
      <c r="R1315" t="s">
        <v>49</v>
      </c>
      <c r="S1315" t="s">
        <v>4784</v>
      </c>
      <c r="T1315" t="s">
        <v>4776</v>
      </c>
      <c r="U1315">
        <v>72.930000000000007</v>
      </c>
      <c r="V1315" t="s">
        <v>5375</v>
      </c>
      <c r="W1315" t="s">
        <v>4958</v>
      </c>
      <c r="X1315" t="s">
        <v>5469</v>
      </c>
      <c r="Y1315" t="s">
        <v>5011</v>
      </c>
      <c r="Z1315" t="s">
        <v>5470</v>
      </c>
      <c r="AA1315" t="s">
        <v>4992</v>
      </c>
      <c r="AB1315">
        <f>YEAR(Sales_Trans_2[[#This Row],[Transaction_Date]])</f>
        <v>2025</v>
      </c>
      <c r="AC1315" t="str">
        <f>TEXT(Sales_Trans_2[[#This Row],[Transaction_Date]],"mmm")</f>
        <v>Oct</v>
      </c>
      <c r="AD1315">
        <f>MONTH(Sales_Trans_2[[#This Row],[Transaction_Date]])</f>
        <v>10</v>
      </c>
      <c r="AE1315" s="19">
        <f>IFERROR(Sales_Trans_2[[#This Row],[Profit]]/Sales_Trans_2[[#This Row],[Sales_Amount]],0)</f>
        <v>0.11772222480368012</v>
      </c>
      <c r="AF1315" s="20" t="str">
        <f>IF(Sales_Trans_2[[#This Row],[Discount_Pct]]=0,"0%",
IF(Sales_Trans_2[[#This Row],[Discount_Pct]]&lt;=5,"1-5%",
IF(Sales_Trans_2[[#This Row],[Discount_Pct]]&lt;=10,"6-10%",
IF(Sales_Trans_2[[#This Row],[Discount_Pct]]&lt;=15,"11-15%","&gt;15%"))))</f>
        <v>&gt;15%</v>
      </c>
    </row>
    <row r="1316" spans="1:32" x14ac:dyDescent="0.25">
      <c r="A1316" t="s">
        <v>4437</v>
      </c>
      <c r="B1316" s="10">
        <v>45948</v>
      </c>
      <c r="C1316" t="s">
        <v>191</v>
      </c>
      <c r="D1316" t="s">
        <v>1322</v>
      </c>
      <c r="E1316" t="s">
        <v>1744</v>
      </c>
      <c r="F1316" t="s">
        <v>1745</v>
      </c>
      <c r="G1316">
        <v>3</v>
      </c>
      <c r="H1316">
        <v>229.81</v>
      </c>
      <c r="I1316">
        <v>5</v>
      </c>
      <c r="J1316">
        <v>34.47</v>
      </c>
      <c r="K1316">
        <v>753.2</v>
      </c>
      <c r="L1316">
        <v>624.66</v>
      </c>
      <c r="M1316">
        <v>128.54</v>
      </c>
      <c r="N1316" t="s">
        <v>68</v>
      </c>
      <c r="O1316" t="s">
        <v>24</v>
      </c>
      <c r="P1316" t="s">
        <v>55</v>
      </c>
      <c r="Q1316">
        <v>0.63124999999999998</v>
      </c>
      <c r="R1316" t="s">
        <v>27</v>
      </c>
      <c r="S1316" t="s">
        <v>4747</v>
      </c>
      <c r="T1316" t="s">
        <v>4729</v>
      </c>
      <c r="U1316">
        <v>229.81</v>
      </c>
      <c r="V1316" t="s">
        <v>5304</v>
      </c>
      <c r="W1316" t="s">
        <v>4968</v>
      </c>
      <c r="X1316" t="s">
        <v>5471</v>
      </c>
      <c r="Y1316" t="s">
        <v>5018</v>
      </c>
      <c r="Z1316" t="s">
        <v>5472</v>
      </c>
      <c r="AA1316" t="s">
        <v>4992</v>
      </c>
      <c r="AB1316">
        <f>YEAR(Sales_Trans_2[[#This Row],[Transaction_Date]])</f>
        <v>2025</v>
      </c>
      <c r="AC1316" t="str">
        <f>TEXT(Sales_Trans_2[[#This Row],[Transaction_Date]],"mmm")</f>
        <v>Oct</v>
      </c>
      <c r="AD1316">
        <f>MONTH(Sales_Trans_2[[#This Row],[Transaction_Date]])</f>
        <v>10</v>
      </c>
      <c r="AE1316" s="19">
        <f>IFERROR(Sales_Trans_2[[#This Row],[Profit]]/Sales_Trans_2[[#This Row],[Sales_Amount]],0)</f>
        <v>0.17065852363250131</v>
      </c>
      <c r="AF1316" s="20" t="str">
        <f>IF(Sales_Trans_2[[#This Row],[Discount_Pct]]=0,"0%",
IF(Sales_Trans_2[[#This Row],[Discount_Pct]]&lt;=5,"1-5%",
IF(Sales_Trans_2[[#This Row],[Discount_Pct]]&lt;=10,"6-10%",
IF(Sales_Trans_2[[#This Row],[Discount_Pct]]&lt;=15,"11-15%","&gt;15%"))))</f>
        <v>1-5%</v>
      </c>
    </row>
    <row r="1317" spans="1:32" x14ac:dyDescent="0.25">
      <c r="A1317" t="s">
        <v>3511</v>
      </c>
      <c r="B1317" s="10">
        <v>45971</v>
      </c>
      <c r="C1317" t="s">
        <v>2662</v>
      </c>
      <c r="D1317" t="s">
        <v>186</v>
      </c>
      <c r="E1317" t="s">
        <v>887</v>
      </c>
      <c r="F1317" t="s">
        <v>265</v>
      </c>
      <c r="G1317">
        <v>4</v>
      </c>
      <c r="H1317">
        <v>241.53</v>
      </c>
      <c r="I1317">
        <v>15</v>
      </c>
      <c r="J1317">
        <v>144.91999999999999</v>
      </c>
      <c r="K1317">
        <v>944.38</v>
      </c>
      <c r="L1317">
        <v>708.12</v>
      </c>
      <c r="M1317">
        <v>236.26</v>
      </c>
      <c r="N1317" t="s">
        <v>68</v>
      </c>
      <c r="O1317" t="s">
        <v>24</v>
      </c>
      <c r="P1317" t="s">
        <v>55</v>
      </c>
      <c r="Q1317">
        <v>0.84861111111111109</v>
      </c>
      <c r="R1317" t="s">
        <v>27</v>
      </c>
      <c r="S1317" t="s">
        <v>4724</v>
      </c>
      <c r="T1317" t="s">
        <v>4703</v>
      </c>
      <c r="U1317">
        <v>217.42</v>
      </c>
      <c r="V1317" t="s">
        <v>5876</v>
      </c>
      <c r="W1317" t="s">
        <v>4958</v>
      </c>
      <c r="X1317" t="s">
        <v>5565</v>
      </c>
      <c r="Y1317" t="s">
        <v>4960</v>
      </c>
      <c r="Z1317" t="s">
        <v>5844</v>
      </c>
      <c r="AA1317" t="s">
        <v>4992</v>
      </c>
      <c r="AB1317">
        <f>YEAR(Sales_Trans_2[[#This Row],[Transaction_Date]])</f>
        <v>2025</v>
      </c>
      <c r="AC1317" t="str">
        <f>TEXT(Sales_Trans_2[[#This Row],[Transaction_Date]],"mmm")</f>
        <v>Nov</v>
      </c>
      <c r="AD1317">
        <f>MONTH(Sales_Trans_2[[#This Row],[Transaction_Date]])</f>
        <v>11</v>
      </c>
      <c r="AE1317" s="19">
        <f>IFERROR(Sales_Trans_2[[#This Row],[Profit]]/Sales_Trans_2[[#This Row],[Sales_Amount]],0)</f>
        <v>0.25017471780427369</v>
      </c>
      <c r="AF1317" s="20" t="str">
        <f>IF(Sales_Trans_2[[#This Row],[Discount_Pct]]=0,"0%",
IF(Sales_Trans_2[[#This Row],[Discount_Pct]]&lt;=5,"1-5%",
IF(Sales_Trans_2[[#This Row],[Discount_Pct]]&lt;=10,"6-10%",
IF(Sales_Trans_2[[#This Row],[Discount_Pct]]&lt;=15,"11-15%","&gt;15%"))))</f>
        <v>11-15%</v>
      </c>
    </row>
    <row r="1318" spans="1:32" x14ac:dyDescent="0.25">
      <c r="A1318" t="s">
        <v>4037</v>
      </c>
      <c r="B1318" s="10">
        <v>45667</v>
      </c>
      <c r="C1318" t="s">
        <v>2582</v>
      </c>
      <c r="D1318" t="s">
        <v>1156</v>
      </c>
      <c r="E1318" t="s">
        <v>1162</v>
      </c>
      <c r="F1318" t="s">
        <v>328</v>
      </c>
      <c r="G1318">
        <v>3</v>
      </c>
      <c r="H1318">
        <v>169.46</v>
      </c>
      <c r="I1318">
        <v>15</v>
      </c>
      <c r="J1318">
        <v>76.260000000000005</v>
      </c>
      <c r="K1318">
        <v>432.12</v>
      </c>
      <c r="L1318">
        <v>327.63</v>
      </c>
      <c r="M1318">
        <v>104.49</v>
      </c>
      <c r="N1318" t="s">
        <v>133</v>
      </c>
      <c r="O1318" t="s">
        <v>24</v>
      </c>
      <c r="P1318" t="s">
        <v>55</v>
      </c>
      <c r="Q1318">
        <v>0.75347222222222221</v>
      </c>
      <c r="R1318" t="s">
        <v>49</v>
      </c>
      <c r="S1318" t="s">
        <v>4755</v>
      </c>
      <c r="T1318" t="s">
        <v>4752</v>
      </c>
      <c r="U1318">
        <v>147.72</v>
      </c>
      <c r="V1318" t="s">
        <v>5719</v>
      </c>
      <c r="W1318" t="s">
        <v>4958</v>
      </c>
      <c r="X1318" t="s">
        <v>5215</v>
      </c>
      <c r="Y1318" t="s">
        <v>4960</v>
      </c>
      <c r="Z1318" t="s">
        <v>5267</v>
      </c>
      <c r="AA1318" t="s">
        <v>4992</v>
      </c>
      <c r="AB1318">
        <f>YEAR(Sales_Trans_2[[#This Row],[Transaction_Date]])</f>
        <v>2025</v>
      </c>
      <c r="AC1318" t="str">
        <f>TEXT(Sales_Trans_2[[#This Row],[Transaction_Date]],"mmm")</f>
        <v>Jan</v>
      </c>
      <c r="AD1318">
        <f>MONTH(Sales_Trans_2[[#This Row],[Transaction_Date]])</f>
        <v>1</v>
      </c>
      <c r="AE1318" s="19">
        <f>IFERROR(Sales_Trans_2[[#This Row],[Profit]]/Sales_Trans_2[[#This Row],[Sales_Amount]],0)</f>
        <v>0.24180783115801166</v>
      </c>
      <c r="AF1318" s="20" t="str">
        <f>IF(Sales_Trans_2[[#This Row],[Discount_Pct]]=0,"0%",
IF(Sales_Trans_2[[#This Row],[Discount_Pct]]&lt;=5,"1-5%",
IF(Sales_Trans_2[[#This Row],[Discount_Pct]]&lt;=10,"6-10%",
IF(Sales_Trans_2[[#This Row],[Discount_Pct]]&lt;=15,"11-15%","&gt;15%"))))</f>
        <v>11-15%</v>
      </c>
    </row>
    <row r="1319" spans="1:32" x14ac:dyDescent="0.25">
      <c r="A1319" t="s">
        <v>2665</v>
      </c>
      <c r="B1319" s="10">
        <v>45924</v>
      </c>
      <c r="C1319" t="s">
        <v>2666</v>
      </c>
      <c r="D1319" t="s">
        <v>794</v>
      </c>
      <c r="E1319" t="s">
        <v>968</v>
      </c>
      <c r="F1319" t="s">
        <v>1195</v>
      </c>
      <c r="G1319">
        <v>2</v>
      </c>
      <c r="H1319">
        <v>171.25</v>
      </c>
      <c r="I1319">
        <v>5</v>
      </c>
      <c r="J1319">
        <v>17.12</v>
      </c>
      <c r="K1319">
        <v>325.38</v>
      </c>
      <c r="L1319">
        <v>248.66</v>
      </c>
      <c r="M1319">
        <v>76.72</v>
      </c>
      <c r="N1319" t="s">
        <v>23</v>
      </c>
      <c r="O1319" t="s">
        <v>24</v>
      </c>
      <c r="P1319" t="s">
        <v>55</v>
      </c>
      <c r="Q1319">
        <v>0.48194444444444445</v>
      </c>
      <c r="R1319" t="s">
        <v>49</v>
      </c>
      <c r="S1319" t="s">
        <v>4946</v>
      </c>
      <c r="T1319" t="s">
        <v>4930</v>
      </c>
      <c r="U1319">
        <v>171.25</v>
      </c>
      <c r="V1319" t="s">
        <v>5963</v>
      </c>
      <c r="W1319" t="s">
        <v>4968</v>
      </c>
      <c r="X1319" t="s">
        <v>5415</v>
      </c>
      <c r="Y1319" t="s">
        <v>4977</v>
      </c>
      <c r="Z1319" t="s">
        <v>5411</v>
      </c>
      <c r="AA1319" t="s">
        <v>4992</v>
      </c>
      <c r="AB1319">
        <f>YEAR(Sales_Trans_2[[#This Row],[Transaction_Date]])</f>
        <v>2025</v>
      </c>
      <c r="AC1319" t="str">
        <f>TEXT(Sales_Trans_2[[#This Row],[Transaction_Date]],"mmm")</f>
        <v>Sep</v>
      </c>
      <c r="AD1319">
        <f>MONTH(Sales_Trans_2[[#This Row],[Transaction_Date]])</f>
        <v>9</v>
      </c>
      <c r="AE1319" s="19">
        <f>IFERROR(Sales_Trans_2[[#This Row],[Profit]]/Sales_Trans_2[[#This Row],[Sales_Amount]],0)</f>
        <v>0.23578585039031286</v>
      </c>
      <c r="AF1319" s="20" t="str">
        <f>IF(Sales_Trans_2[[#This Row],[Discount_Pct]]=0,"0%",
IF(Sales_Trans_2[[#This Row],[Discount_Pct]]&lt;=5,"1-5%",
IF(Sales_Trans_2[[#This Row],[Discount_Pct]]&lt;=10,"6-10%",
IF(Sales_Trans_2[[#This Row],[Discount_Pct]]&lt;=15,"11-15%","&gt;15%"))))</f>
        <v>1-5%</v>
      </c>
    </row>
    <row r="1320" spans="1:32" x14ac:dyDescent="0.25">
      <c r="A1320" t="s">
        <v>1474</v>
      </c>
      <c r="B1320" s="10">
        <v>45914</v>
      </c>
      <c r="C1320" t="s">
        <v>469</v>
      </c>
      <c r="D1320" t="s">
        <v>1475</v>
      </c>
      <c r="E1320" t="s">
        <v>1476</v>
      </c>
      <c r="F1320" t="s">
        <v>1375</v>
      </c>
      <c r="G1320">
        <v>8</v>
      </c>
      <c r="H1320">
        <v>204.03</v>
      </c>
      <c r="I1320">
        <v>5</v>
      </c>
      <c r="J1320">
        <v>81.61</v>
      </c>
      <c r="K1320">
        <v>1783.22</v>
      </c>
      <c r="L1320">
        <v>1267.44</v>
      </c>
      <c r="M1320">
        <v>515.78</v>
      </c>
      <c r="N1320" t="s">
        <v>68</v>
      </c>
      <c r="O1320" t="s">
        <v>24</v>
      </c>
      <c r="P1320" t="s">
        <v>55</v>
      </c>
      <c r="Q1320">
        <v>0.82638888888888884</v>
      </c>
      <c r="R1320" t="s">
        <v>27</v>
      </c>
      <c r="S1320" t="s">
        <v>4900</v>
      </c>
      <c r="T1320" t="s">
        <v>4887</v>
      </c>
      <c r="U1320">
        <v>183.39</v>
      </c>
      <c r="V1320" t="s">
        <v>5409</v>
      </c>
      <c r="W1320" t="s">
        <v>4958</v>
      </c>
      <c r="X1320" t="s">
        <v>5024</v>
      </c>
      <c r="Y1320" t="s">
        <v>4960</v>
      </c>
      <c r="Z1320" t="s">
        <v>5025</v>
      </c>
      <c r="AA1320" t="s">
        <v>4992</v>
      </c>
      <c r="AB1320">
        <f>YEAR(Sales_Trans_2[[#This Row],[Transaction_Date]])</f>
        <v>2025</v>
      </c>
      <c r="AC1320" t="str">
        <f>TEXT(Sales_Trans_2[[#This Row],[Transaction_Date]],"mmm")</f>
        <v>Sep</v>
      </c>
      <c r="AD1320">
        <f>MONTH(Sales_Trans_2[[#This Row],[Transaction_Date]])</f>
        <v>9</v>
      </c>
      <c r="AE1320" s="19">
        <f>IFERROR(Sales_Trans_2[[#This Row],[Profit]]/Sales_Trans_2[[#This Row],[Sales_Amount]],0)</f>
        <v>0.28924081156559478</v>
      </c>
      <c r="AF1320" s="20" t="str">
        <f>IF(Sales_Trans_2[[#This Row],[Discount_Pct]]=0,"0%",
IF(Sales_Trans_2[[#This Row],[Discount_Pct]]&lt;=5,"1-5%",
IF(Sales_Trans_2[[#This Row],[Discount_Pct]]&lt;=10,"6-10%",
IF(Sales_Trans_2[[#This Row],[Discount_Pct]]&lt;=15,"11-15%","&gt;15%"))))</f>
        <v>1-5%</v>
      </c>
    </row>
    <row r="1321" spans="1:32" x14ac:dyDescent="0.25">
      <c r="A1321" t="s">
        <v>3100</v>
      </c>
      <c r="B1321" s="10">
        <v>45914</v>
      </c>
      <c r="C1321" t="s">
        <v>3101</v>
      </c>
      <c r="D1321" t="s">
        <v>119</v>
      </c>
      <c r="E1321" t="s">
        <v>494</v>
      </c>
      <c r="F1321" t="s">
        <v>239</v>
      </c>
      <c r="G1321">
        <v>2</v>
      </c>
      <c r="H1321">
        <v>141.11000000000001</v>
      </c>
      <c r="I1321">
        <v>15</v>
      </c>
      <c r="J1321">
        <v>42.33</v>
      </c>
      <c r="K1321">
        <v>275.87</v>
      </c>
      <c r="L1321">
        <v>231.82</v>
      </c>
      <c r="M1321">
        <v>44.05</v>
      </c>
      <c r="N1321" t="s">
        <v>47</v>
      </c>
      <c r="O1321" t="s">
        <v>24</v>
      </c>
      <c r="P1321" t="s">
        <v>55</v>
      </c>
      <c r="Q1321">
        <v>0.8979166666666667</v>
      </c>
      <c r="R1321" t="s">
        <v>27</v>
      </c>
      <c r="S1321" t="s">
        <v>4722</v>
      </c>
      <c r="T1321" t="s">
        <v>4703</v>
      </c>
      <c r="U1321">
        <v>141.11000000000001</v>
      </c>
      <c r="V1321" t="s">
        <v>5972</v>
      </c>
      <c r="W1321" t="s">
        <v>4964</v>
      </c>
      <c r="X1321" t="s">
        <v>5015</v>
      </c>
      <c r="Y1321" t="s">
        <v>4966</v>
      </c>
      <c r="Z1321" t="s">
        <v>5254</v>
      </c>
      <c r="AA1321" t="s">
        <v>5163</v>
      </c>
      <c r="AB1321">
        <f>YEAR(Sales_Trans_2[[#This Row],[Transaction_Date]])</f>
        <v>2025</v>
      </c>
      <c r="AC1321" t="str">
        <f>TEXT(Sales_Trans_2[[#This Row],[Transaction_Date]],"mmm")</f>
        <v>Sep</v>
      </c>
      <c r="AD1321">
        <f>MONTH(Sales_Trans_2[[#This Row],[Transaction_Date]])</f>
        <v>9</v>
      </c>
      <c r="AE1321" s="19">
        <f>IFERROR(Sales_Trans_2[[#This Row],[Profit]]/Sales_Trans_2[[#This Row],[Sales_Amount]],0)</f>
        <v>0.15967665929604521</v>
      </c>
      <c r="AF1321" s="20" t="str">
        <f>IF(Sales_Trans_2[[#This Row],[Discount_Pct]]=0,"0%",
IF(Sales_Trans_2[[#This Row],[Discount_Pct]]&lt;=5,"1-5%",
IF(Sales_Trans_2[[#This Row],[Discount_Pct]]&lt;=10,"6-10%",
IF(Sales_Trans_2[[#This Row],[Discount_Pct]]&lt;=15,"11-15%","&gt;15%"))))</f>
        <v>11-15%</v>
      </c>
    </row>
    <row r="1322" spans="1:32" x14ac:dyDescent="0.25">
      <c r="A1322" t="s">
        <v>4250</v>
      </c>
      <c r="B1322" s="10">
        <v>45998</v>
      </c>
      <c r="D1322" t="s">
        <v>44</v>
      </c>
      <c r="E1322" t="s">
        <v>872</v>
      </c>
      <c r="F1322" t="s">
        <v>873</v>
      </c>
      <c r="G1322">
        <v>4</v>
      </c>
      <c r="H1322">
        <v>398.25</v>
      </c>
      <c r="I1322">
        <v>10</v>
      </c>
      <c r="J1322">
        <v>159.30000000000001</v>
      </c>
      <c r="K1322">
        <v>1648.75</v>
      </c>
      <c r="L1322">
        <v>946.16</v>
      </c>
      <c r="M1322">
        <v>702.59</v>
      </c>
      <c r="N1322" t="s">
        <v>23</v>
      </c>
      <c r="O1322" t="s">
        <v>24</v>
      </c>
      <c r="P1322" t="s">
        <v>55</v>
      </c>
      <c r="Q1322">
        <v>0.69513888888888886</v>
      </c>
      <c r="R1322" t="s">
        <v>27</v>
      </c>
      <c r="S1322" t="s">
        <v>4650</v>
      </c>
      <c r="T1322" t="s">
        <v>4636</v>
      </c>
      <c r="U1322">
        <v>398.25</v>
      </c>
      <c r="X1322" t="s">
        <v>5277</v>
      </c>
      <c r="Y1322" t="s">
        <v>4960</v>
      </c>
      <c r="Z1322" t="s">
        <v>5278</v>
      </c>
      <c r="AA1322" t="s">
        <v>5163</v>
      </c>
      <c r="AB1322">
        <f>YEAR(Sales_Trans_2[[#This Row],[Transaction_Date]])</f>
        <v>2025</v>
      </c>
      <c r="AC1322" t="str">
        <f>TEXT(Sales_Trans_2[[#This Row],[Transaction_Date]],"mmm")</f>
        <v>Dec</v>
      </c>
      <c r="AD1322">
        <f>MONTH(Sales_Trans_2[[#This Row],[Transaction_Date]])</f>
        <v>12</v>
      </c>
      <c r="AE1322" s="19">
        <f>IFERROR(Sales_Trans_2[[#This Row],[Profit]]/Sales_Trans_2[[#This Row],[Sales_Amount]],0)</f>
        <v>0.4261349507202426</v>
      </c>
      <c r="AF1322" s="20" t="str">
        <f>IF(Sales_Trans_2[[#This Row],[Discount_Pct]]=0,"0%",
IF(Sales_Trans_2[[#This Row],[Discount_Pct]]&lt;=5,"1-5%",
IF(Sales_Trans_2[[#This Row],[Discount_Pct]]&lt;=10,"6-10%",
IF(Sales_Trans_2[[#This Row],[Discount_Pct]]&lt;=15,"11-15%","&gt;15%"))))</f>
        <v>6-10%</v>
      </c>
    </row>
    <row r="1323" spans="1:32" x14ac:dyDescent="0.25">
      <c r="A1323" t="s">
        <v>3215</v>
      </c>
      <c r="B1323" s="10">
        <v>45875</v>
      </c>
      <c r="C1323" t="s">
        <v>580</v>
      </c>
      <c r="D1323" t="s">
        <v>751</v>
      </c>
      <c r="E1323" t="s">
        <v>2307</v>
      </c>
      <c r="F1323" t="s">
        <v>3216</v>
      </c>
      <c r="G1323">
        <v>7</v>
      </c>
      <c r="H1323">
        <v>158.4</v>
      </c>
      <c r="I1323">
        <v>5</v>
      </c>
      <c r="J1323">
        <v>55.44</v>
      </c>
      <c r="K1323">
        <v>1211.3599999999999</v>
      </c>
      <c r="L1323">
        <v>892.36</v>
      </c>
      <c r="M1323">
        <v>319</v>
      </c>
      <c r="N1323" t="s">
        <v>47</v>
      </c>
      <c r="O1323" t="s">
        <v>24</v>
      </c>
      <c r="P1323" t="s">
        <v>55</v>
      </c>
      <c r="Q1323">
        <v>0.58750000000000002</v>
      </c>
      <c r="R1323" t="s">
        <v>27</v>
      </c>
      <c r="S1323" t="s">
        <v>4740</v>
      </c>
      <c r="T1323" t="s">
        <v>4729</v>
      </c>
      <c r="U1323">
        <v>144.03</v>
      </c>
      <c r="V1323" t="s">
        <v>5644</v>
      </c>
      <c r="W1323" t="s">
        <v>4958</v>
      </c>
      <c r="X1323" t="s">
        <v>6034</v>
      </c>
      <c r="Y1323" t="s">
        <v>4977</v>
      </c>
      <c r="Z1323" t="s">
        <v>5185</v>
      </c>
      <c r="AA1323" t="s">
        <v>4992</v>
      </c>
      <c r="AB1323">
        <f>YEAR(Sales_Trans_2[[#This Row],[Transaction_Date]])</f>
        <v>2025</v>
      </c>
      <c r="AC1323" t="str">
        <f>TEXT(Sales_Trans_2[[#This Row],[Transaction_Date]],"mmm")</f>
        <v>Aug</v>
      </c>
      <c r="AD1323">
        <f>MONTH(Sales_Trans_2[[#This Row],[Transaction_Date]])</f>
        <v>8</v>
      </c>
      <c r="AE1323" s="19">
        <f>IFERROR(Sales_Trans_2[[#This Row],[Profit]]/Sales_Trans_2[[#This Row],[Sales_Amount]],0)</f>
        <v>0.26334037775723157</v>
      </c>
      <c r="AF1323" s="20" t="str">
        <f>IF(Sales_Trans_2[[#This Row],[Discount_Pct]]=0,"0%",
IF(Sales_Trans_2[[#This Row],[Discount_Pct]]&lt;=5,"1-5%",
IF(Sales_Trans_2[[#This Row],[Discount_Pct]]&lt;=10,"6-10%",
IF(Sales_Trans_2[[#This Row],[Discount_Pct]]&lt;=15,"11-15%","&gt;15%"))))</f>
        <v>1-5%</v>
      </c>
    </row>
    <row r="1324" spans="1:32" x14ac:dyDescent="0.25">
      <c r="A1324" t="s">
        <v>3635</v>
      </c>
      <c r="B1324" s="10">
        <v>45753</v>
      </c>
      <c r="C1324" t="s">
        <v>1545</v>
      </c>
      <c r="D1324" t="s">
        <v>275</v>
      </c>
      <c r="E1324" t="s">
        <v>968</v>
      </c>
      <c r="F1324" t="s">
        <v>1738</v>
      </c>
      <c r="G1324">
        <v>4</v>
      </c>
      <c r="H1324">
        <v>51.33</v>
      </c>
      <c r="I1324">
        <v>10</v>
      </c>
      <c r="J1324">
        <v>20.53</v>
      </c>
      <c r="K1324">
        <v>184.79</v>
      </c>
      <c r="L1324">
        <v>149.91999999999999</v>
      </c>
      <c r="M1324">
        <v>34.869999999999997</v>
      </c>
      <c r="N1324" t="s">
        <v>68</v>
      </c>
      <c r="O1324" t="s">
        <v>24</v>
      </c>
      <c r="P1324" t="s">
        <v>55</v>
      </c>
      <c r="Q1324">
        <v>0.88958333333333328</v>
      </c>
      <c r="R1324" t="s">
        <v>49</v>
      </c>
      <c r="S1324" t="s">
        <v>4760</v>
      </c>
      <c r="T1324" t="s">
        <v>4752</v>
      </c>
      <c r="U1324">
        <v>51.33</v>
      </c>
      <c r="V1324" t="s">
        <v>5515</v>
      </c>
      <c r="W1324" t="s">
        <v>4964</v>
      </c>
      <c r="X1324" t="s">
        <v>5825</v>
      </c>
      <c r="Y1324" t="s">
        <v>5018</v>
      </c>
      <c r="Z1324" t="s">
        <v>5411</v>
      </c>
      <c r="AA1324" t="s">
        <v>4992</v>
      </c>
      <c r="AB1324">
        <f>YEAR(Sales_Trans_2[[#This Row],[Transaction_Date]])</f>
        <v>2025</v>
      </c>
      <c r="AC1324" t="str">
        <f>TEXT(Sales_Trans_2[[#This Row],[Transaction_Date]],"mmm")</f>
        <v>Apr</v>
      </c>
      <c r="AD1324">
        <f>MONTH(Sales_Trans_2[[#This Row],[Transaction_Date]])</f>
        <v>4</v>
      </c>
      <c r="AE1324" s="19">
        <f>IFERROR(Sales_Trans_2[[#This Row],[Profit]]/Sales_Trans_2[[#This Row],[Sales_Amount]],0)</f>
        <v>0.18870068726662698</v>
      </c>
      <c r="AF1324" s="20" t="str">
        <f>IF(Sales_Trans_2[[#This Row],[Discount_Pct]]=0,"0%",
IF(Sales_Trans_2[[#This Row],[Discount_Pct]]&lt;=5,"1-5%",
IF(Sales_Trans_2[[#This Row],[Discount_Pct]]&lt;=10,"6-10%",
IF(Sales_Trans_2[[#This Row],[Discount_Pct]]&lt;=15,"11-15%","&gt;15%"))))</f>
        <v>6-10%</v>
      </c>
    </row>
    <row r="1325" spans="1:32" x14ac:dyDescent="0.25">
      <c r="A1325" t="s">
        <v>789</v>
      </c>
      <c r="B1325" s="10">
        <v>45802</v>
      </c>
      <c r="C1325" t="s">
        <v>790</v>
      </c>
      <c r="D1325" t="s">
        <v>141</v>
      </c>
      <c r="E1325" t="s">
        <v>791</v>
      </c>
      <c r="F1325" t="s">
        <v>716</v>
      </c>
      <c r="G1325">
        <v>4</v>
      </c>
      <c r="H1325">
        <v>437.49</v>
      </c>
      <c r="I1325">
        <v>15</v>
      </c>
      <c r="J1325">
        <v>262.49</v>
      </c>
      <c r="K1325">
        <v>1710.59</v>
      </c>
      <c r="L1325">
        <v>1061.76</v>
      </c>
      <c r="M1325">
        <v>648.83000000000004</v>
      </c>
      <c r="N1325" t="s">
        <v>133</v>
      </c>
      <c r="O1325" t="s">
        <v>24</v>
      </c>
      <c r="P1325" t="s">
        <v>55</v>
      </c>
      <c r="Q1325">
        <v>0.61111111111111116</v>
      </c>
      <c r="R1325" t="s">
        <v>27</v>
      </c>
      <c r="S1325" t="s">
        <v>4658</v>
      </c>
      <c r="T1325" t="s">
        <v>4636</v>
      </c>
      <c r="U1325">
        <v>437.49</v>
      </c>
      <c r="V1325" t="s">
        <v>6041</v>
      </c>
      <c r="W1325" t="s">
        <v>4964</v>
      </c>
      <c r="X1325" t="s">
        <v>5437</v>
      </c>
      <c r="Y1325" t="s">
        <v>4960</v>
      </c>
      <c r="Z1325" t="s">
        <v>5587</v>
      </c>
      <c r="AA1325" t="s">
        <v>4992</v>
      </c>
      <c r="AB1325">
        <f>YEAR(Sales_Trans_2[[#This Row],[Transaction_Date]])</f>
        <v>2025</v>
      </c>
      <c r="AC1325" t="str">
        <f>TEXT(Sales_Trans_2[[#This Row],[Transaction_Date]],"mmm")</f>
        <v>May</v>
      </c>
      <c r="AD1325">
        <f>MONTH(Sales_Trans_2[[#This Row],[Transaction_Date]])</f>
        <v>5</v>
      </c>
      <c r="AE1325" s="19">
        <f>IFERROR(Sales_Trans_2[[#This Row],[Profit]]/Sales_Trans_2[[#This Row],[Sales_Amount]],0)</f>
        <v>0.37930187829930029</v>
      </c>
      <c r="AF1325" s="20" t="str">
        <f>IF(Sales_Trans_2[[#This Row],[Discount_Pct]]=0,"0%",
IF(Sales_Trans_2[[#This Row],[Discount_Pct]]&lt;=5,"1-5%",
IF(Sales_Trans_2[[#This Row],[Discount_Pct]]&lt;=10,"6-10%",
IF(Sales_Trans_2[[#This Row],[Discount_Pct]]&lt;=15,"11-15%","&gt;15%"))))</f>
        <v>11-15%</v>
      </c>
    </row>
    <row r="1326" spans="1:32" x14ac:dyDescent="0.25">
      <c r="A1326" t="s">
        <v>1935</v>
      </c>
      <c r="B1326" s="10">
        <v>45767</v>
      </c>
      <c r="C1326" t="s">
        <v>1019</v>
      </c>
      <c r="D1326" t="s">
        <v>1382</v>
      </c>
      <c r="E1326" t="s">
        <v>1936</v>
      </c>
      <c r="F1326" t="s">
        <v>1937</v>
      </c>
      <c r="G1326">
        <v>3</v>
      </c>
      <c r="H1326">
        <v>317.99</v>
      </c>
      <c r="I1326">
        <v>5</v>
      </c>
      <c r="J1326">
        <v>47.7</v>
      </c>
      <c r="K1326">
        <v>1042.21</v>
      </c>
      <c r="L1326">
        <v>705.15</v>
      </c>
      <c r="M1326">
        <v>337.06</v>
      </c>
      <c r="N1326" t="s">
        <v>4971</v>
      </c>
      <c r="O1326" t="s">
        <v>24</v>
      </c>
      <c r="P1326" t="s">
        <v>55</v>
      </c>
      <c r="Q1326">
        <v>0.68263888888888891</v>
      </c>
      <c r="R1326" t="s">
        <v>27</v>
      </c>
      <c r="S1326" t="s">
        <v>4774</v>
      </c>
      <c r="T1326" t="s">
        <v>4752</v>
      </c>
      <c r="U1326">
        <v>317.99</v>
      </c>
      <c r="V1326" t="s">
        <v>5933</v>
      </c>
      <c r="W1326" t="s">
        <v>4968</v>
      </c>
      <c r="X1326" t="s">
        <v>5288</v>
      </c>
      <c r="Y1326" t="s">
        <v>4960</v>
      </c>
      <c r="Z1326" t="s">
        <v>5950</v>
      </c>
      <c r="AA1326" t="s">
        <v>4992</v>
      </c>
      <c r="AB1326">
        <f>YEAR(Sales_Trans_2[[#This Row],[Transaction_Date]])</f>
        <v>2025</v>
      </c>
      <c r="AC1326" t="str">
        <f>TEXT(Sales_Trans_2[[#This Row],[Transaction_Date]],"mmm")</f>
        <v>Apr</v>
      </c>
      <c r="AD1326">
        <f>MONTH(Sales_Trans_2[[#This Row],[Transaction_Date]])</f>
        <v>4</v>
      </c>
      <c r="AE1326" s="19">
        <f>IFERROR(Sales_Trans_2[[#This Row],[Profit]]/Sales_Trans_2[[#This Row],[Sales_Amount]],0)</f>
        <v>0.32340890991258958</v>
      </c>
      <c r="AF1326" s="20" t="str">
        <f>IF(Sales_Trans_2[[#This Row],[Discount_Pct]]=0,"0%",
IF(Sales_Trans_2[[#This Row],[Discount_Pct]]&lt;=5,"1-5%",
IF(Sales_Trans_2[[#This Row],[Discount_Pct]]&lt;=10,"6-10%",
IF(Sales_Trans_2[[#This Row],[Discount_Pct]]&lt;=15,"11-15%","&gt;15%"))))</f>
        <v>1-5%</v>
      </c>
    </row>
    <row r="1327" spans="1:32" x14ac:dyDescent="0.25">
      <c r="A1327" t="s">
        <v>637</v>
      </c>
      <c r="B1327" s="10">
        <v>46067</v>
      </c>
      <c r="C1327" t="s">
        <v>638</v>
      </c>
      <c r="D1327" t="s">
        <v>130</v>
      </c>
      <c r="E1327" t="s">
        <v>639</v>
      </c>
      <c r="F1327" t="s">
        <v>640</v>
      </c>
      <c r="G1327">
        <v>1</v>
      </c>
      <c r="H1327">
        <v>379.12</v>
      </c>
      <c r="I1327">
        <v>5</v>
      </c>
      <c r="J1327">
        <v>18.96</v>
      </c>
      <c r="K1327">
        <v>414.18</v>
      </c>
      <c r="L1327">
        <v>293.05</v>
      </c>
      <c r="M1327">
        <v>121.13</v>
      </c>
      <c r="N1327" t="s">
        <v>133</v>
      </c>
      <c r="O1327" t="s">
        <v>345</v>
      </c>
      <c r="P1327" t="s">
        <v>55</v>
      </c>
      <c r="Q1327">
        <v>0.68263888888888891</v>
      </c>
      <c r="R1327" t="s">
        <v>27</v>
      </c>
      <c r="S1327" t="s">
        <v>4923</v>
      </c>
      <c r="T1327" t="s">
        <v>4908</v>
      </c>
      <c r="U1327">
        <v>379.12</v>
      </c>
      <c r="V1327" t="s">
        <v>5551</v>
      </c>
      <c r="W1327" t="s">
        <v>4968</v>
      </c>
      <c r="X1327" t="s">
        <v>5655</v>
      </c>
      <c r="Y1327" t="s">
        <v>5007</v>
      </c>
      <c r="Z1327" t="s">
        <v>4986</v>
      </c>
      <c r="AA1327" t="s">
        <v>4962</v>
      </c>
      <c r="AB1327">
        <f>YEAR(Sales_Trans_2[[#This Row],[Transaction_Date]])</f>
        <v>2026</v>
      </c>
      <c r="AC1327" t="str">
        <f>TEXT(Sales_Trans_2[[#This Row],[Transaction_Date]],"mmm")</f>
        <v>Feb</v>
      </c>
      <c r="AD1327">
        <f>MONTH(Sales_Trans_2[[#This Row],[Transaction_Date]])</f>
        <v>2</v>
      </c>
      <c r="AE1327" s="19">
        <f>IFERROR(Sales_Trans_2[[#This Row],[Profit]]/Sales_Trans_2[[#This Row],[Sales_Amount]],0)</f>
        <v>0.29245738567772467</v>
      </c>
      <c r="AF1327" s="20" t="str">
        <f>IF(Sales_Trans_2[[#This Row],[Discount_Pct]]=0,"0%",
IF(Sales_Trans_2[[#This Row],[Discount_Pct]]&lt;=5,"1-5%",
IF(Sales_Trans_2[[#This Row],[Discount_Pct]]&lt;=10,"6-10%",
IF(Sales_Trans_2[[#This Row],[Discount_Pct]]&lt;=15,"11-15%","&gt;15%"))))</f>
        <v>1-5%</v>
      </c>
    </row>
    <row r="1328" spans="1:32" x14ac:dyDescent="0.25">
      <c r="A1328" t="s">
        <v>1433</v>
      </c>
      <c r="B1328" s="10">
        <v>46019</v>
      </c>
      <c r="C1328" t="s">
        <v>1300</v>
      </c>
      <c r="D1328" t="s">
        <v>247</v>
      </c>
      <c r="E1328" t="s">
        <v>187</v>
      </c>
      <c r="F1328" t="s">
        <v>188</v>
      </c>
      <c r="G1328">
        <v>5</v>
      </c>
      <c r="H1328">
        <v>317.72000000000003</v>
      </c>
      <c r="I1328">
        <v>20</v>
      </c>
      <c r="J1328">
        <v>317.72000000000003</v>
      </c>
      <c r="K1328">
        <v>1461.51</v>
      </c>
      <c r="L1328">
        <v>1357.65</v>
      </c>
      <c r="M1328">
        <v>103.86</v>
      </c>
      <c r="N1328" t="s">
        <v>4971</v>
      </c>
      <c r="O1328" t="s">
        <v>345</v>
      </c>
      <c r="P1328" t="s">
        <v>55</v>
      </c>
      <c r="Q1328">
        <v>0.53888888888888886</v>
      </c>
      <c r="R1328" t="s">
        <v>27</v>
      </c>
      <c r="S1328" t="s">
        <v>4897</v>
      </c>
      <c r="T1328" t="s">
        <v>4887</v>
      </c>
      <c r="U1328">
        <v>223.15</v>
      </c>
      <c r="V1328" t="s">
        <v>5672</v>
      </c>
      <c r="W1328" t="s">
        <v>4968</v>
      </c>
      <c r="X1328" t="s">
        <v>5199</v>
      </c>
      <c r="Y1328" t="s">
        <v>4960</v>
      </c>
      <c r="Z1328" t="s">
        <v>5200</v>
      </c>
      <c r="AA1328" t="s">
        <v>4962</v>
      </c>
      <c r="AB1328">
        <f>YEAR(Sales_Trans_2[[#This Row],[Transaction_Date]])</f>
        <v>2025</v>
      </c>
      <c r="AC1328" t="str">
        <f>TEXT(Sales_Trans_2[[#This Row],[Transaction_Date]],"mmm")</f>
        <v>Dec</v>
      </c>
      <c r="AD1328">
        <f>MONTH(Sales_Trans_2[[#This Row],[Transaction_Date]])</f>
        <v>12</v>
      </c>
      <c r="AE1328" s="19">
        <f>IFERROR(Sales_Trans_2[[#This Row],[Profit]]/Sales_Trans_2[[#This Row],[Sales_Amount]],0)</f>
        <v>7.1063489131104135E-2</v>
      </c>
      <c r="AF1328" s="20" t="str">
        <f>IF(Sales_Trans_2[[#This Row],[Discount_Pct]]=0,"0%",
IF(Sales_Trans_2[[#This Row],[Discount_Pct]]&lt;=5,"1-5%",
IF(Sales_Trans_2[[#This Row],[Discount_Pct]]&lt;=10,"6-10%",
IF(Sales_Trans_2[[#This Row],[Discount_Pct]]&lt;=15,"11-15%","&gt;15%"))))</f>
        <v>&gt;15%</v>
      </c>
    </row>
    <row r="1329" spans="1:32" x14ac:dyDescent="0.25">
      <c r="A1329" t="s">
        <v>4114</v>
      </c>
      <c r="B1329" s="10">
        <v>45987</v>
      </c>
      <c r="C1329" t="s">
        <v>1605</v>
      </c>
      <c r="D1329" t="s">
        <v>124</v>
      </c>
      <c r="E1329" t="s">
        <v>1413</v>
      </c>
      <c r="F1329" t="s">
        <v>1829</v>
      </c>
      <c r="G1329">
        <v>3</v>
      </c>
      <c r="H1329">
        <v>397.22</v>
      </c>
      <c r="I1329">
        <v>15</v>
      </c>
      <c r="J1329">
        <v>178.75</v>
      </c>
      <c r="K1329">
        <v>1012.91</v>
      </c>
      <c r="L1329">
        <v>958.11</v>
      </c>
      <c r="M1329">
        <v>54.8</v>
      </c>
      <c r="N1329" t="s">
        <v>40</v>
      </c>
      <c r="O1329" t="s">
        <v>345</v>
      </c>
      <c r="P1329" t="s">
        <v>55</v>
      </c>
      <c r="Q1329">
        <v>0.71250000000000002</v>
      </c>
      <c r="R1329" t="s">
        <v>49</v>
      </c>
      <c r="S1329" t="s">
        <v>4697</v>
      </c>
      <c r="T1329" t="s">
        <v>4672</v>
      </c>
      <c r="U1329">
        <v>397.22</v>
      </c>
      <c r="V1329" t="s">
        <v>5282</v>
      </c>
      <c r="W1329" t="s">
        <v>4968</v>
      </c>
      <c r="X1329" t="s">
        <v>5463</v>
      </c>
      <c r="Y1329" t="s">
        <v>4970</v>
      </c>
      <c r="Z1329" t="s">
        <v>5310</v>
      </c>
      <c r="AA1329" t="s">
        <v>4962</v>
      </c>
      <c r="AB1329">
        <f>YEAR(Sales_Trans_2[[#This Row],[Transaction_Date]])</f>
        <v>2025</v>
      </c>
      <c r="AC1329" t="str">
        <f>TEXT(Sales_Trans_2[[#This Row],[Transaction_Date]],"mmm")</f>
        <v>Nov</v>
      </c>
      <c r="AD1329">
        <f>MONTH(Sales_Trans_2[[#This Row],[Transaction_Date]])</f>
        <v>11</v>
      </c>
      <c r="AE1329" s="19">
        <f>IFERROR(Sales_Trans_2[[#This Row],[Profit]]/Sales_Trans_2[[#This Row],[Sales_Amount]],0)</f>
        <v>5.4101549002379283E-2</v>
      </c>
      <c r="AF1329" s="20" t="str">
        <f>IF(Sales_Trans_2[[#This Row],[Discount_Pct]]=0,"0%",
IF(Sales_Trans_2[[#This Row],[Discount_Pct]]&lt;=5,"1-5%",
IF(Sales_Trans_2[[#This Row],[Discount_Pct]]&lt;=10,"6-10%",
IF(Sales_Trans_2[[#This Row],[Discount_Pct]]&lt;=15,"11-15%","&gt;15%"))))</f>
        <v>11-15%</v>
      </c>
    </row>
    <row r="1330" spans="1:32" x14ac:dyDescent="0.25">
      <c r="A1330" t="s">
        <v>3977</v>
      </c>
      <c r="B1330" s="10">
        <v>45954</v>
      </c>
      <c r="C1330" t="s">
        <v>931</v>
      </c>
      <c r="D1330" t="s">
        <v>280</v>
      </c>
      <c r="E1330" t="s">
        <v>400</v>
      </c>
      <c r="F1330" t="s">
        <v>1223</v>
      </c>
      <c r="G1330">
        <v>6</v>
      </c>
      <c r="H1330">
        <v>126.77</v>
      </c>
      <c r="I1330">
        <v>20</v>
      </c>
      <c r="J1330">
        <v>152.12</v>
      </c>
      <c r="K1330">
        <v>608.5</v>
      </c>
      <c r="L1330">
        <v>584.1</v>
      </c>
      <c r="M1330">
        <v>24.4</v>
      </c>
      <c r="N1330" t="s">
        <v>133</v>
      </c>
      <c r="O1330" t="s">
        <v>345</v>
      </c>
      <c r="P1330" t="s">
        <v>55</v>
      </c>
      <c r="Q1330">
        <v>0.56388888888888888</v>
      </c>
      <c r="R1330" t="s">
        <v>49</v>
      </c>
      <c r="S1330" t="s">
        <v>4726</v>
      </c>
      <c r="T1330" t="s">
        <v>4703</v>
      </c>
      <c r="U1330">
        <v>124.84</v>
      </c>
      <c r="V1330" t="s">
        <v>5005</v>
      </c>
      <c r="W1330" t="s">
        <v>4958</v>
      </c>
      <c r="X1330" t="s">
        <v>5326</v>
      </c>
      <c r="Y1330" t="s">
        <v>4960</v>
      </c>
      <c r="Z1330" t="s">
        <v>5003</v>
      </c>
      <c r="AA1330" t="s">
        <v>4962</v>
      </c>
      <c r="AB1330">
        <f>YEAR(Sales_Trans_2[[#This Row],[Transaction_Date]])</f>
        <v>2025</v>
      </c>
      <c r="AC1330" t="str">
        <f>TEXT(Sales_Trans_2[[#This Row],[Transaction_Date]],"mmm")</f>
        <v>Oct</v>
      </c>
      <c r="AD1330">
        <f>MONTH(Sales_Trans_2[[#This Row],[Transaction_Date]])</f>
        <v>10</v>
      </c>
      <c r="AE1330" s="19">
        <f>IFERROR(Sales_Trans_2[[#This Row],[Profit]]/Sales_Trans_2[[#This Row],[Sales_Amount]],0)</f>
        <v>4.0098603122432207E-2</v>
      </c>
      <c r="AF1330" s="20" t="str">
        <f>IF(Sales_Trans_2[[#This Row],[Discount_Pct]]=0,"0%",
IF(Sales_Trans_2[[#This Row],[Discount_Pct]]&lt;=5,"1-5%",
IF(Sales_Trans_2[[#This Row],[Discount_Pct]]&lt;=10,"6-10%",
IF(Sales_Trans_2[[#This Row],[Discount_Pct]]&lt;=15,"11-15%","&gt;15%"))))</f>
        <v>&gt;15%</v>
      </c>
    </row>
    <row r="1331" spans="1:32" x14ac:dyDescent="0.25">
      <c r="A1331" t="s">
        <v>3683</v>
      </c>
      <c r="B1331" s="10">
        <v>45948</v>
      </c>
      <c r="C1331" t="s">
        <v>2151</v>
      </c>
      <c r="D1331" t="s">
        <v>714</v>
      </c>
      <c r="E1331" t="s">
        <v>254</v>
      </c>
      <c r="F1331" t="s">
        <v>255</v>
      </c>
      <c r="G1331">
        <v>1</v>
      </c>
      <c r="H1331">
        <v>161.03</v>
      </c>
      <c r="I1331">
        <v>10</v>
      </c>
      <c r="J1331">
        <v>16.100000000000001</v>
      </c>
      <c r="K1331">
        <v>166.67</v>
      </c>
      <c r="L1331">
        <v>124.24</v>
      </c>
      <c r="M1331">
        <v>42.43</v>
      </c>
      <c r="N1331" t="s">
        <v>4971</v>
      </c>
      <c r="O1331" t="s">
        <v>345</v>
      </c>
      <c r="P1331" t="s">
        <v>55</v>
      </c>
      <c r="Q1331">
        <v>0.66666666666666663</v>
      </c>
      <c r="R1331" t="s">
        <v>27</v>
      </c>
      <c r="S1331" t="s">
        <v>4653</v>
      </c>
      <c r="T1331" t="s">
        <v>4672</v>
      </c>
      <c r="U1331">
        <v>161.03</v>
      </c>
      <c r="V1331" t="s">
        <v>5882</v>
      </c>
      <c r="W1331" t="s">
        <v>4968</v>
      </c>
      <c r="X1331" t="s">
        <v>5435</v>
      </c>
      <c r="Y1331" t="s">
        <v>5018</v>
      </c>
      <c r="Z1331" t="s">
        <v>5436</v>
      </c>
      <c r="AA1331" t="s">
        <v>4962</v>
      </c>
      <c r="AB1331">
        <f>YEAR(Sales_Trans_2[[#This Row],[Transaction_Date]])</f>
        <v>2025</v>
      </c>
      <c r="AC1331" t="str">
        <f>TEXT(Sales_Trans_2[[#This Row],[Transaction_Date]],"mmm")</f>
        <v>Oct</v>
      </c>
      <c r="AD1331">
        <f>MONTH(Sales_Trans_2[[#This Row],[Transaction_Date]])</f>
        <v>10</v>
      </c>
      <c r="AE1331" s="19">
        <f>IFERROR(Sales_Trans_2[[#This Row],[Profit]]/Sales_Trans_2[[#This Row],[Sales_Amount]],0)</f>
        <v>0.25457490850182996</v>
      </c>
      <c r="AF1331" s="20" t="str">
        <f>IF(Sales_Trans_2[[#This Row],[Discount_Pct]]=0,"0%",
IF(Sales_Trans_2[[#This Row],[Discount_Pct]]&lt;=5,"1-5%",
IF(Sales_Trans_2[[#This Row],[Discount_Pct]]&lt;=10,"6-10%",
IF(Sales_Trans_2[[#This Row],[Discount_Pct]]&lt;=15,"11-15%","&gt;15%"))))</f>
        <v>6-10%</v>
      </c>
    </row>
    <row r="1332" spans="1:32" x14ac:dyDescent="0.25">
      <c r="A1332" t="s">
        <v>4097</v>
      </c>
      <c r="B1332" s="10">
        <v>45922</v>
      </c>
      <c r="C1332" t="s">
        <v>152</v>
      </c>
      <c r="D1332" t="s">
        <v>137</v>
      </c>
      <c r="E1332" t="s">
        <v>21</v>
      </c>
      <c r="F1332" t="s">
        <v>2318</v>
      </c>
      <c r="G1332">
        <v>6</v>
      </c>
      <c r="H1332">
        <v>101.17</v>
      </c>
      <c r="I1332">
        <v>5</v>
      </c>
      <c r="J1332">
        <v>30.35</v>
      </c>
      <c r="K1332">
        <v>576.66999999999996</v>
      </c>
      <c r="L1332">
        <v>433.74</v>
      </c>
      <c r="M1332">
        <v>142.93</v>
      </c>
      <c r="N1332" t="s">
        <v>68</v>
      </c>
      <c r="O1332" t="s">
        <v>345</v>
      </c>
      <c r="P1332" t="s">
        <v>55</v>
      </c>
      <c r="Q1332">
        <v>0.87361111111111112</v>
      </c>
      <c r="R1332" t="s">
        <v>49</v>
      </c>
      <c r="S1332" t="s">
        <v>4917</v>
      </c>
      <c r="T1332" t="s">
        <v>4908</v>
      </c>
      <c r="U1332">
        <v>93.47</v>
      </c>
      <c r="V1332" t="s">
        <v>5127</v>
      </c>
      <c r="W1332" t="s">
        <v>4958</v>
      </c>
      <c r="X1332" t="s">
        <v>5225</v>
      </c>
      <c r="Y1332" t="s">
        <v>5011</v>
      </c>
      <c r="Z1332" t="s">
        <v>5133</v>
      </c>
      <c r="AA1332" t="s">
        <v>4962</v>
      </c>
      <c r="AB1332">
        <f>YEAR(Sales_Trans_2[[#This Row],[Transaction_Date]])</f>
        <v>2025</v>
      </c>
      <c r="AC1332" t="str">
        <f>TEXT(Sales_Trans_2[[#This Row],[Transaction_Date]],"mmm")</f>
        <v>Sep</v>
      </c>
      <c r="AD1332">
        <f>MONTH(Sales_Trans_2[[#This Row],[Transaction_Date]])</f>
        <v>9</v>
      </c>
      <c r="AE1332" s="19">
        <f>IFERROR(Sales_Trans_2[[#This Row],[Profit]]/Sales_Trans_2[[#This Row],[Sales_Amount]],0)</f>
        <v>0.24785405864705987</v>
      </c>
      <c r="AF1332" s="20" t="str">
        <f>IF(Sales_Trans_2[[#This Row],[Discount_Pct]]=0,"0%",
IF(Sales_Trans_2[[#This Row],[Discount_Pct]]&lt;=5,"1-5%",
IF(Sales_Trans_2[[#This Row],[Discount_Pct]]&lt;=10,"6-10%",
IF(Sales_Trans_2[[#This Row],[Discount_Pct]]&lt;=15,"11-15%","&gt;15%"))))</f>
        <v>1-5%</v>
      </c>
    </row>
    <row r="1333" spans="1:32" x14ac:dyDescent="0.25">
      <c r="A1333" t="s">
        <v>2892</v>
      </c>
      <c r="B1333" s="10">
        <v>45847</v>
      </c>
      <c r="C1333" t="s">
        <v>246</v>
      </c>
      <c r="D1333" t="s">
        <v>708</v>
      </c>
      <c r="E1333" t="s">
        <v>1031</v>
      </c>
      <c r="F1333" t="s">
        <v>1795</v>
      </c>
      <c r="G1333">
        <v>7</v>
      </c>
      <c r="H1333">
        <v>503.11</v>
      </c>
      <c r="I1333">
        <v>10</v>
      </c>
      <c r="J1333">
        <v>352.18</v>
      </c>
      <c r="K1333">
        <v>3645.03</v>
      </c>
      <c r="L1333">
        <v>2407.23</v>
      </c>
      <c r="M1333">
        <v>1237.8</v>
      </c>
      <c r="N1333" t="s">
        <v>4971</v>
      </c>
      <c r="O1333" t="s">
        <v>345</v>
      </c>
      <c r="P1333" t="s">
        <v>55</v>
      </c>
      <c r="Q1333">
        <v>0.61944444444444446</v>
      </c>
      <c r="R1333" t="s">
        <v>27</v>
      </c>
      <c r="S1333" t="s">
        <v>4751</v>
      </c>
      <c r="T1333" t="s">
        <v>4752</v>
      </c>
      <c r="U1333">
        <v>474.19</v>
      </c>
      <c r="V1333" t="s">
        <v>5183</v>
      </c>
      <c r="W1333" t="s">
        <v>4958</v>
      </c>
      <c r="X1333" t="s">
        <v>4999</v>
      </c>
      <c r="Y1333" t="s">
        <v>4960</v>
      </c>
      <c r="Z1333" t="s">
        <v>5000</v>
      </c>
      <c r="AA1333" t="s">
        <v>4962</v>
      </c>
      <c r="AB1333">
        <f>YEAR(Sales_Trans_2[[#This Row],[Transaction_Date]])</f>
        <v>2025</v>
      </c>
      <c r="AC1333" t="str">
        <f>TEXT(Sales_Trans_2[[#This Row],[Transaction_Date]],"mmm")</f>
        <v>Jul</v>
      </c>
      <c r="AD1333">
        <f>MONTH(Sales_Trans_2[[#This Row],[Transaction_Date]])</f>
        <v>7</v>
      </c>
      <c r="AE1333" s="19">
        <f>IFERROR(Sales_Trans_2[[#This Row],[Profit]]/Sales_Trans_2[[#This Row],[Sales_Amount]],0)</f>
        <v>0.33958568242236686</v>
      </c>
      <c r="AF1333" s="20" t="str">
        <f>IF(Sales_Trans_2[[#This Row],[Discount_Pct]]=0,"0%",
IF(Sales_Trans_2[[#This Row],[Discount_Pct]]&lt;=5,"1-5%",
IF(Sales_Trans_2[[#This Row],[Discount_Pct]]&lt;=10,"6-10%",
IF(Sales_Trans_2[[#This Row],[Discount_Pct]]&lt;=15,"11-15%","&gt;15%"))))</f>
        <v>6-10%</v>
      </c>
    </row>
    <row r="1334" spans="1:32" x14ac:dyDescent="0.25">
      <c r="A1334" t="s">
        <v>4060</v>
      </c>
      <c r="B1334" s="10">
        <v>46110</v>
      </c>
      <c r="C1334" t="s">
        <v>966</v>
      </c>
      <c r="D1334" t="s">
        <v>371</v>
      </c>
      <c r="E1334" t="s">
        <v>438</v>
      </c>
      <c r="F1334" t="s">
        <v>551</v>
      </c>
      <c r="G1334">
        <v>6</v>
      </c>
      <c r="H1334">
        <v>389.12</v>
      </c>
      <c r="I1334">
        <v>10</v>
      </c>
      <c r="J1334">
        <v>233.47</v>
      </c>
      <c r="K1334">
        <v>2416.44</v>
      </c>
      <c r="L1334">
        <v>1859.88</v>
      </c>
      <c r="M1334">
        <v>556.55999999999995</v>
      </c>
      <c r="N1334" t="s">
        <v>133</v>
      </c>
      <c r="O1334" t="s">
        <v>24</v>
      </c>
      <c r="P1334" t="s">
        <v>55</v>
      </c>
      <c r="Q1334">
        <v>0.51666666666666672</v>
      </c>
      <c r="R1334" t="s">
        <v>27</v>
      </c>
      <c r="S1334" t="s">
        <v>4714</v>
      </c>
      <c r="T1334" t="s">
        <v>4703</v>
      </c>
      <c r="U1334">
        <v>380.12</v>
      </c>
      <c r="V1334" t="s">
        <v>4957</v>
      </c>
      <c r="W1334" t="s">
        <v>4958</v>
      </c>
      <c r="X1334" t="s">
        <v>4959</v>
      </c>
      <c r="Y1334" t="s">
        <v>4960</v>
      </c>
      <c r="Z1334" t="s">
        <v>4961</v>
      </c>
      <c r="AA1334" t="s">
        <v>4962</v>
      </c>
      <c r="AB1334">
        <f>YEAR(Sales_Trans_2[[#This Row],[Transaction_Date]])</f>
        <v>2026</v>
      </c>
      <c r="AC1334" t="str">
        <f>TEXT(Sales_Trans_2[[#This Row],[Transaction_Date]],"mmm")</f>
        <v>Mar</v>
      </c>
      <c r="AD1334">
        <f>MONTH(Sales_Trans_2[[#This Row],[Transaction_Date]])</f>
        <v>3</v>
      </c>
      <c r="AE1334" s="19">
        <f>IFERROR(Sales_Trans_2[[#This Row],[Profit]]/Sales_Trans_2[[#This Row],[Sales_Amount]],0)</f>
        <v>0.2303222922977603</v>
      </c>
      <c r="AF1334" s="20" t="str">
        <f>IF(Sales_Trans_2[[#This Row],[Discount_Pct]]=0,"0%",
IF(Sales_Trans_2[[#This Row],[Discount_Pct]]&lt;=5,"1-5%",
IF(Sales_Trans_2[[#This Row],[Discount_Pct]]&lt;=10,"6-10%",
IF(Sales_Trans_2[[#This Row],[Discount_Pct]]&lt;=15,"11-15%","&gt;15%"))))</f>
        <v>6-10%</v>
      </c>
    </row>
    <row r="1335" spans="1:32" x14ac:dyDescent="0.25">
      <c r="A1335" t="s">
        <v>4100</v>
      </c>
      <c r="B1335" s="10">
        <v>46109</v>
      </c>
      <c r="C1335" t="s">
        <v>4101</v>
      </c>
      <c r="D1335" t="s">
        <v>365</v>
      </c>
      <c r="E1335" t="s">
        <v>38</v>
      </c>
      <c r="F1335" t="s">
        <v>210</v>
      </c>
      <c r="G1335">
        <v>1</v>
      </c>
      <c r="H1335">
        <v>459.58</v>
      </c>
      <c r="I1335">
        <v>5</v>
      </c>
      <c r="J1335">
        <v>22.98</v>
      </c>
      <c r="K1335">
        <v>502.09</v>
      </c>
      <c r="L1335">
        <v>386.89</v>
      </c>
      <c r="M1335">
        <v>115.2</v>
      </c>
      <c r="N1335" t="s">
        <v>4971</v>
      </c>
      <c r="O1335" t="s">
        <v>24</v>
      </c>
      <c r="P1335" t="s">
        <v>55</v>
      </c>
      <c r="Q1335">
        <v>0.74861111111111112</v>
      </c>
      <c r="R1335" t="s">
        <v>27</v>
      </c>
      <c r="S1335" t="s">
        <v>4680</v>
      </c>
      <c r="T1335" t="s">
        <v>4672</v>
      </c>
      <c r="U1335">
        <v>459.58</v>
      </c>
      <c r="V1335" t="s">
        <v>4990</v>
      </c>
      <c r="W1335" t="s">
        <v>4968</v>
      </c>
      <c r="X1335" t="s">
        <v>4973</v>
      </c>
      <c r="Y1335" t="s">
        <v>4960</v>
      </c>
      <c r="Z1335" t="s">
        <v>4989</v>
      </c>
      <c r="AA1335" t="s">
        <v>4962</v>
      </c>
      <c r="AB1335">
        <f>YEAR(Sales_Trans_2[[#This Row],[Transaction_Date]])</f>
        <v>2026</v>
      </c>
      <c r="AC1335" t="str">
        <f>TEXT(Sales_Trans_2[[#This Row],[Transaction_Date]],"mmm")</f>
        <v>Mar</v>
      </c>
      <c r="AD1335">
        <f>MONTH(Sales_Trans_2[[#This Row],[Transaction_Date]])</f>
        <v>3</v>
      </c>
      <c r="AE1335" s="19">
        <f>IFERROR(Sales_Trans_2[[#This Row],[Profit]]/Sales_Trans_2[[#This Row],[Sales_Amount]],0)</f>
        <v>0.22944093688382564</v>
      </c>
      <c r="AF1335" s="20" t="str">
        <f>IF(Sales_Trans_2[[#This Row],[Discount_Pct]]=0,"0%",
IF(Sales_Trans_2[[#This Row],[Discount_Pct]]&lt;=5,"1-5%",
IF(Sales_Trans_2[[#This Row],[Discount_Pct]]&lt;=10,"6-10%",
IF(Sales_Trans_2[[#This Row],[Discount_Pct]]&lt;=15,"11-15%","&gt;15%"))))</f>
        <v>1-5%</v>
      </c>
    </row>
    <row r="1336" spans="1:32" x14ac:dyDescent="0.25">
      <c r="A1336" t="s">
        <v>3838</v>
      </c>
      <c r="B1336" s="10">
        <v>46236</v>
      </c>
      <c r="C1336" t="s">
        <v>1618</v>
      </c>
      <c r="D1336" t="s">
        <v>20</v>
      </c>
      <c r="E1336" t="s">
        <v>72</v>
      </c>
      <c r="F1336" t="s">
        <v>1986</v>
      </c>
      <c r="G1336">
        <v>3</v>
      </c>
      <c r="H1336">
        <v>416.08</v>
      </c>
      <c r="I1336">
        <v>5</v>
      </c>
      <c r="J1336">
        <v>62.41</v>
      </c>
      <c r="K1336">
        <v>1363.7</v>
      </c>
      <c r="L1336">
        <v>958.92</v>
      </c>
      <c r="M1336">
        <v>404.78</v>
      </c>
      <c r="N1336" t="s">
        <v>4971</v>
      </c>
      <c r="O1336" t="s">
        <v>24</v>
      </c>
      <c r="P1336" t="s">
        <v>55</v>
      </c>
      <c r="Q1336">
        <v>0.77500000000000002</v>
      </c>
      <c r="R1336" t="s">
        <v>27</v>
      </c>
      <c r="S1336" t="s">
        <v>4928</v>
      </c>
      <c r="T1336" t="s">
        <v>4908</v>
      </c>
      <c r="U1336">
        <v>416.08</v>
      </c>
      <c r="V1336" t="s">
        <v>5029</v>
      </c>
      <c r="W1336" t="s">
        <v>4968</v>
      </c>
      <c r="X1336" t="s">
        <v>5030</v>
      </c>
      <c r="Y1336" t="s">
        <v>4960</v>
      </c>
      <c r="Z1336" t="s">
        <v>5031</v>
      </c>
      <c r="AA1336" t="s">
        <v>4962</v>
      </c>
      <c r="AB1336">
        <f>YEAR(Sales_Trans_2[[#This Row],[Transaction_Date]])</f>
        <v>2026</v>
      </c>
      <c r="AC1336" t="str">
        <f>TEXT(Sales_Trans_2[[#This Row],[Transaction_Date]],"mmm")</f>
        <v>Aug</v>
      </c>
      <c r="AD1336">
        <f>MONTH(Sales_Trans_2[[#This Row],[Transaction_Date]])</f>
        <v>8</v>
      </c>
      <c r="AE1336" s="19">
        <f>IFERROR(Sales_Trans_2[[#This Row],[Profit]]/Sales_Trans_2[[#This Row],[Sales_Amount]],0)</f>
        <v>0.29682481484197404</v>
      </c>
      <c r="AF1336" s="20" t="str">
        <f>IF(Sales_Trans_2[[#This Row],[Discount_Pct]]=0,"0%",
IF(Sales_Trans_2[[#This Row],[Discount_Pct]]&lt;=5,"1-5%",
IF(Sales_Trans_2[[#This Row],[Discount_Pct]]&lt;=10,"6-10%",
IF(Sales_Trans_2[[#This Row],[Discount_Pct]]&lt;=15,"11-15%","&gt;15%"))))</f>
        <v>1-5%</v>
      </c>
    </row>
    <row r="1337" spans="1:32" x14ac:dyDescent="0.25">
      <c r="A1337" t="s">
        <v>2096</v>
      </c>
      <c r="B1337" s="10">
        <v>46021</v>
      </c>
      <c r="C1337" t="s">
        <v>1200</v>
      </c>
      <c r="D1337" t="s">
        <v>377</v>
      </c>
      <c r="E1337" t="s">
        <v>1453</v>
      </c>
      <c r="F1337" t="s">
        <v>1454</v>
      </c>
      <c r="G1337">
        <v>1</v>
      </c>
      <c r="H1337">
        <v>53.39</v>
      </c>
      <c r="I1337">
        <v>15</v>
      </c>
      <c r="J1337">
        <v>8.01</v>
      </c>
      <c r="K1337">
        <v>45.38</v>
      </c>
      <c r="L1337">
        <v>43.01</v>
      </c>
      <c r="M1337">
        <v>2.37</v>
      </c>
      <c r="N1337" t="s">
        <v>40</v>
      </c>
      <c r="O1337" t="s">
        <v>24</v>
      </c>
      <c r="P1337" t="s">
        <v>55</v>
      </c>
      <c r="Q1337">
        <v>0.51249999999999996</v>
      </c>
      <c r="R1337" t="s">
        <v>49</v>
      </c>
      <c r="S1337" t="s">
        <v>4808</v>
      </c>
      <c r="T1337" t="s">
        <v>4805</v>
      </c>
      <c r="U1337">
        <v>53.39</v>
      </c>
      <c r="V1337" t="s">
        <v>5052</v>
      </c>
      <c r="W1337" t="s">
        <v>4968</v>
      </c>
      <c r="X1337" t="s">
        <v>5053</v>
      </c>
      <c r="Y1337" t="s">
        <v>4960</v>
      </c>
      <c r="Z1337" t="s">
        <v>5054</v>
      </c>
      <c r="AA1337" t="s">
        <v>4962</v>
      </c>
      <c r="AB1337">
        <f>YEAR(Sales_Trans_2[[#This Row],[Transaction_Date]])</f>
        <v>2025</v>
      </c>
      <c r="AC1337" t="str">
        <f>TEXT(Sales_Trans_2[[#This Row],[Transaction_Date]],"mmm")</f>
        <v>Dec</v>
      </c>
      <c r="AD1337">
        <f>MONTH(Sales_Trans_2[[#This Row],[Transaction_Date]])</f>
        <v>12</v>
      </c>
      <c r="AE1337" s="19">
        <f>IFERROR(Sales_Trans_2[[#This Row],[Profit]]/Sales_Trans_2[[#This Row],[Sales_Amount]],0)</f>
        <v>5.2225650066108416E-2</v>
      </c>
      <c r="AF1337" s="20" t="str">
        <f>IF(Sales_Trans_2[[#This Row],[Discount_Pct]]=0,"0%",
IF(Sales_Trans_2[[#This Row],[Discount_Pct]]&lt;=5,"1-5%",
IF(Sales_Trans_2[[#This Row],[Discount_Pct]]&lt;=10,"6-10%",
IF(Sales_Trans_2[[#This Row],[Discount_Pct]]&lt;=15,"11-15%","&gt;15%"))))</f>
        <v>11-15%</v>
      </c>
    </row>
    <row r="1338" spans="1:32" x14ac:dyDescent="0.25">
      <c r="A1338" t="s">
        <v>3824</v>
      </c>
      <c r="B1338" s="10">
        <v>46015</v>
      </c>
      <c r="C1338" t="s">
        <v>379</v>
      </c>
      <c r="D1338" t="s">
        <v>280</v>
      </c>
      <c r="E1338" t="s">
        <v>232</v>
      </c>
      <c r="F1338" t="s">
        <v>1132</v>
      </c>
      <c r="G1338">
        <v>3</v>
      </c>
      <c r="H1338">
        <v>127.18</v>
      </c>
      <c r="I1338">
        <v>15</v>
      </c>
      <c r="J1338">
        <v>57.23</v>
      </c>
      <c r="K1338">
        <v>324.31</v>
      </c>
      <c r="L1338">
        <v>292.05</v>
      </c>
      <c r="M1338">
        <v>32.26</v>
      </c>
      <c r="N1338" t="s">
        <v>68</v>
      </c>
      <c r="O1338" t="s">
        <v>24</v>
      </c>
      <c r="P1338" t="s">
        <v>55</v>
      </c>
      <c r="Q1338">
        <v>0.77569444444444446</v>
      </c>
      <c r="R1338" t="s">
        <v>49</v>
      </c>
      <c r="S1338" t="s">
        <v>4726</v>
      </c>
      <c r="T1338" t="s">
        <v>4703</v>
      </c>
      <c r="U1338">
        <v>124.84</v>
      </c>
      <c r="V1338" t="s">
        <v>5074</v>
      </c>
      <c r="W1338" t="s">
        <v>4958</v>
      </c>
      <c r="X1338" t="s">
        <v>5078</v>
      </c>
      <c r="Y1338" t="s">
        <v>4960</v>
      </c>
      <c r="Z1338" t="s">
        <v>5079</v>
      </c>
      <c r="AA1338" t="s">
        <v>4962</v>
      </c>
      <c r="AB1338">
        <f>YEAR(Sales_Trans_2[[#This Row],[Transaction_Date]])</f>
        <v>2025</v>
      </c>
      <c r="AC1338" t="str">
        <f>TEXT(Sales_Trans_2[[#This Row],[Transaction_Date]],"mmm")</f>
        <v>Dec</v>
      </c>
      <c r="AD1338">
        <f>MONTH(Sales_Trans_2[[#This Row],[Transaction_Date]])</f>
        <v>12</v>
      </c>
      <c r="AE1338" s="19">
        <f>IFERROR(Sales_Trans_2[[#This Row],[Profit]]/Sales_Trans_2[[#This Row],[Sales_Amount]],0)</f>
        <v>9.9472726712096449E-2</v>
      </c>
      <c r="AF1338" s="20" t="str">
        <f>IF(Sales_Trans_2[[#This Row],[Discount_Pct]]=0,"0%",
IF(Sales_Trans_2[[#This Row],[Discount_Pct]]&lt;=5,"1-5%",
IF(Sales_Trans_2[[#This Row],[Discount_Pct]]&lt;=10,"6-10%",
IF(Sales_Trans_2[[#This Row],[Discount_Pct]]&lt;=15,"11-15%","&gt;15%"))))</f>
        <v>11-15%</v>
      </c>
    </row>
    <row r="1339" spans="1:32" x14ac:dyDescent="0.25">
      <c r="A1339" t="s">
        <v>4502</v>
      </c>
      <c r="B1339" s="10">
        <v>46076</v>
      </c>
      <c r="C1339" t="s">
        <v>3016</v>
      </c>
      <c r="D1339" t="s">
        <v>905</v>
      </c>
      <c r="E1339" t="s">
        <v>232</v>
      </c>
      <c r="F1339" t="s">
        <v>233</v>
      </c>
      <c r="G1339">
        <v>1</v>
      </c>
      <c r="H1339">
        <v>464.41</v>
      </c>
      <c r="I1339">
        <v>20</v>
      </c>
      <c r="J1339">
        <v>92.88</v>
      </c>
      <c r="K1339">
        <v>371.53</v>
      </c>
      <c r="L1339">
        <v>397.69</v>
      </c>
      <c r="M1339">
        <v>-26.16</v>
      </c>
      <c r="N1339" t="s">
        <v>68</v>
      </c>
      <c r="O1339" t="s">
        <v>24</v>
      </c>
      <c r="P1339" t="s">
        <v>55</v>
      </c>
      <c r="Q1339">
        <v>0.56736111111111109</v>
      </c>
      <c r="R1339" t="s">
        <v>49</v>
      </c>
      <c r="S1339" t="s">
        <v>4686</v>
      </c>
      <c r="T1339" t="s">
        <v>4672</v>
      </c>
      <c r="U1339">
        <v>464.41</v>
      </c>
      <c r="V1339" t="s">
        <v>5004</v>
      </c>
      <c r="W1339" t="s">
        <v>4968</v>
      </c>
      <c r="X1339" t="s">
        <v>5081</v>
      </c>
      <c r="Y1339" t="s">
        <v>4970</v>
      </c>
      <c r="Z1339" t="s">
        <v>5079</v>
      </c>
      <c r="AA1339" t="s">
        <v>4962</v>
      </c>
      <c r="AB1339">
        <f>YEAR(Sales_Trans_2[[#This Row],[Transaction_Date]])</f>
        <v>2026</v>
      </c>
      <c r="AC1339" t="str">
        <f>TEXT(Sales_Trans_2[[#This Row],[Transaction_Date]],"mmm")</f>
        <v>Feb</v>
      </c>
      <c r="AD1339">
        <f>MONTH(Sales_Trans_2[[#This Row],[Transaction_Date]])</f>
        <v>2</v>
      </c>
      <c r="AE1339" s="19">
        <f>IFERROR(Sales_Trans_2[[#This Row],[Profit]]/Sales_Trans_2[[#This Row],[Sales_Amount]],0)</f>
        <v>-7.041154146367723E-2</v>
      </c>
      <c r="AF1339" s="20" t="str">
        <f>IF(Sales_Trans_2[[#This Row],[Discount_Pct]]=0,"0%",
IF(Sales_Trans_2[[#This Row],[Discount_Pct]]&lt;=5,"1-5%",
IF(Sales_Trans_2[[#This Row],[Discount_Pct]]&lt;=10,"6-10%",
IF(Sales_Trans_2[[#This Row],[Discount_Pct]]&lt;=15,"11-15%","&gt;15%"))))</f>
        <v>&gt;15%</v>
      </c>
    </row>
    <row r="1340" spans="1:32" x14ac:dyDescent="0.25">
      <c r="A1340" t="s">
        <v>1871</v>
      </c>
      <c r="B1340" s="10">
        <v>46077</v>
      </c>
      <c r="C1340" t="s">
        <v>548</v>
      </c>
      <c r="D1340" t="s">
        <v>237</v>
      </c>
      <c r="E1340" t="s">
        <v>816</v>
      </c>
      <c r="F1340" t="s">
        <v>1589</v>
      </c>
      <c r="G1340">
        <v>8</v>
      </c>
      <c r="H1340">
        <v>574.91</v>
      </c>
      <c r="I1340">
        <v>15</v>
      </c>
      <c r="J1340">
        <v>689.89</v>
      </c>
      <c r="K1340">
        <v>3909.39</v>
      </c>
      <c r="L1340">
        <v>2691.2</v>
      </c>
      <c r="M1340">
        <v>1218.19</v>
      </c>
      <c r="N1340" t="s">
        <v>40</v>
      </c>
      <c r="O1340" t="s">
        <v>24</v>
      </c>
      <c r="P1340" t="s">
        <v>55</v>
      </c>
      <c r="Q1340">
        <v>0.86458333333333337</v>
      </c>
      <c r="R1340" t="s">
        <v>49</v>
      </c>
      <c r="S1340" t="s">
        <v>4670</v>
      </c>
      <c r="T1340" t="s">
        <v>4636</v>
      </c>
      <c r="U1340">
        <v>541.35</v>
      </c>
      <c r="V1340" t="s">
        <v>4979</v>
      </c>
      <c r="W1340" t="s">
        <v>4958</v>
      </c>
      <c r="X1340" t="s">
        <v>5093</v>
      </c>
      <c r="Y1340" t="s">
        <v>5011</v>
      </c>
      <c r="Z1340" t="s">
        <v>5094</v>
      </c>
      <c r="AA1340" t="s">
        <v>4962</v>
      </c>
      <c r="AB1340">
        <f>YEAR(Sales_Trans_2[[#This Row],[Transaction_Date]])</f>
        <v>2026</v>
      </c>
      <c r="AC1340" t="str">
        <f>TEXT(Sales_Trans_2[[#This Row],[Transaction_Date]],"mmm")</f>
        <v>Feb</v>
      </c>
      <c r="AD1340">
        <f>MONTH(Sales_Trans_2[[#This Row],[Transaction_Date]])</f>
        <v>2</v>
      </c>
      <c r="AE1340" s="19">
        <f>IFERROR(Sales_Trans_2[[#This Row],[Profit]]/Sales_Trans_2[[#This Row],[Sales_Amount]],0)</f>
        <v>0.3116061585055469</v>
      </c>
      <c r="AF1340" s="20" t="str">
        <f>IF(Sales_Trans_2[[#This Row],[Discount_Pct]]=0,"0%",
IF(Sales_Trans_2[[#This Row],[Discount_Pct]]&lt;=5,"1-5%",
IF(Sales_Trans_2[[#This Row],[Discount_Pct]]&lt;=10,"6-10%",
IF(Sales_Trans_2[[#This Row],[Discount_Pct]]&lt;=15,"11-15%","&gt;15%"))))</f>
        <v>11-15%</v>
      </c>
    </row>
    <row r="1341" spans="1:32" x14ac:dyDescent="0.25">
      <c r="A1341" t="s">
        <v>3577</v>
      </c>
      <c r="B1341" s="10">
        <v>46004</v>
      </c>
      <c r="C1341" t="s">
        <v>3578</v>
      </c>
      <c r="D1341" t="s">
        <v>119</v>
      </c>
      <c r="E1341" t="s">
        <v>1109</v>
      </c>
      <c r="F1341" t="s">
        <v>1110</v>
      </c>
      <c r="G1341">
        <v>1</v>
      </c>
      <c r="H1341">
        <v>141.11000000000001</v>
      </c>
      <c r="I1341">
        <v>15</v>
      </c>
      <c r="J1341">
        <v>21.17</v>
      </c>
      <c r="K1341">
        <v>137.93</v>
      </c>
      <c r="L1341">
        <v>115.91</v>
      </c>
      <c r="M1341">
        <v>22.02</v>
      </c>
      <c r="N1341" t="s">
        <v>68</v>
      </c>
      <c r="O1341" t="s">
        <v>24</v>
      </c>
      <c r="P1341" t="s">
        <v>55</v>
      </c>
      <c r="Q1341">
        <v>0.50416666666666665</v>
      </c>
      <c r="R1341" t="s">
        <v>27</v>
      </c>
      <c r="S1341" t="s">
        <v>4722</v>
      </c>
      <c r="T1341" t="s">
        <v>4703</v>
      </c>
      <c r="U1341">
        <v>141.11000000000001</v>
      </c>
      <c r="V1341" t="s">
        <v>5103</v>
      </c>
      <c r="W1341" t="s">
        <v>4968</v>
      </c>
      <c r="X1341" t="s">
        <v>5104</v>
      </c>
      <c r="Y1341" t="s">
        <v>4970</v>
      </c>
      <c r="Z1341" t="s">
        <v>5105</v>
      </c>
      <c r="AA1341" t="s">
        <v>4962</v>
      </c>
      <c r="AB1341">
        <f>YEAR(Sales_Trans_2[[#This Row],[Transaction_Date]])</f>
        <v>2025</v>
      </c>
      <c r="AC1341" t="str">
        <f>TEXT(Sales_Trans_2[[#This Row],[Transaction_Date]],"mmm")</f>
        <v>Dec</v>
      </c>
      <c r="AD1341">
        <f>MONTH(Sales_Trans_2[[#This Row],[Transaction_Date]])</f>
        <v>12</v>
      </c>
      <c r="AE1341" s="19">
        <f>IFERROR(Sales_Trans_2[[#This Row],[Profit]]/Sales_Trans_2[[#This Row],[Sales_Amount]],0)</f>
        <v>0.15964619734648008</v>
      </c>
      <c r="AF1341" s="20" t="str">
        <f>IF(Sales_Trans_2[[#This Row],[Discount_Pct]]=0,"0%",
IF(Sales_Trans_2[[#This Row],[Discount_Pct]]&lt;=5,"1-5%",
IF(Sales_Trans_2[[#This Row],[Discount_Pct]]&lt;=10,"6-10%",
IF(Sales_Trans_2[[#This Row],[Discount_Pct]]&lt;=15,"11-15%","&gt;15%"))))</f>
        <v>11-15%</v>
      </c>
    </row>
    <row r="1342" spans="1:32" x14ac:dyDescent="0.25">
      <c r="A1342" t="s">
        <v>3171</v>
      </c>
      <c r="B1342" s="10">
        <v>46018</v>
      </c>
      <c r="C1342" t="s">
        <v>29</v>
      </c>
      <c r="D1342" t="s">
        <v>124</v>
      </c>
      <c r="E1342" t="s">
        <v>1621</v>
      </c>
      <c r="F1342" t="s">
        <v>1622</v>
      </c>
      <c r="G1342">
        <v>1</v>
      </c>
      <c r="H1342">
        <v>397.22</v>
      </c>
      <c r="I1342">
        <v>5</v>
      </c>
      <c r="J1342">
        <v>19.86</v>
      </c>
      <c r="K1342">
        <v>433.96</v>
      </c>
      <c r="L1342">
        <v>319.37</v>
      </c>
      <c r="M1342">
        <v>114.59</v>
      </c>
      <c r="N1342" t="s">
        <v>133</v>
      </c>
      <c r="O1342" t="s">
        <v>24</v>
      </c>
      <c r="P1342" t="s">
        <v>55</v>
      </c>
      <c r="Q1342">
        <v>0.3923611111111111</v>
      </c>
      <c r="R1342" t="s">
        <v>27</v>
      </c>
      <c r="S1342" t="s">
        <v>4697</v>
      </c>
      <c r="T1342" t="s">
        <v>4672</v>
      </c>
      <c r="U1342">
        <v>397.22</v>
      </c>
      <c r="V1342" t="s">
        <v>5139</v>
      </c>
      <c r="W1342" t="s">
        <v>4964</v>
      </c>
      <c r="X1342" t="s">
        <v>5048</v>
      </c>
      <c r="Y1342" t="s">
        <v>5011</v>
      </c>
      <c r="Z1342" t="s">
        <v>5138</v>
      </c>
      <c r="AA1342" t="s">
        <v>4962</v>
      </c>
      <c r="AB1342">
        <f>YEAR(Sales_Trans_2[[#This Row],[Transaction_Date]])</f>
        <v>2025</v>
      </c>
      <c r="AC1342" t="str">
        <f>TEXT(Sales_Trans_2[[#This Row],[Transaction_Date]],"mmm")</f>
        <v>Dec</v>
      </c>
      <c r="AD1342">
        <f>MONTH(Sales_Trans_2[[#This Row],[Transaction_Date]])</f>
        <v>12</v>
      </c>
      <c r="AE1342" s="19">
        <f>IFERROR(Sales_Trans_2[[#This Row],[Profit]]/Sales_Trans_2[[#This Row],[Sales_Amount]],0)</f>
        <v>0.26405659507788737</v>
      </c>
      <c r="AF1342" s="20" t="str">
        <f>IF(Sales_Trans_2[[#This Row],[Discount_Pct]]=0,"0%",
IF(Sales_Trans_2[[#This Row],[Discount_Pct]]&lt;=5,"1-5%",
IF(Sales_Trans_2[[#This Row],[Discount_Pct]]&lt;=10,"6-10%",
IF(Sales_Trans_2[[#This Row],[Discount_Pct]]&lt;=15,"11-15%","&gt;15%"))))</f>
        <v>1-5%</v>
      </c>
    </row>
    <row r="1343" spans="1:32" x14ac:dyDescent="0.25">
      <c r="A1343" t="s">
        <v>3690</v>
      </c>
      <c r="B1343" s="10">
        <v>46268</v>
      </c>
      <c r="C1343" t="s">
        <v>977</v>
      </c>
      <c r="D1343" t="s">
        <v>499</v>
      </c>
      <c r="E1343" t="s">
        <v>415</v>
      </c>
      <c r="F1343" t="s">
        <v>416</v>
      </c>
      <c r="G1343">
        <v>8</v>
      </c>
      <c r="H1343">
        <v>442.74</v>
      </c>
      <c r="I1343">
        <v>15</v>
      </c>
      <c r="J1343">
        <v>531.29</v>
      </c>
      <c r="K1343">
        <v>3010.63</v>
      </c>
      <c r="L1343">
        <v>2779.76</v>
      </c>
      <c r="M1343">
        <v>230.87</v>
      </c>
      <c r="N1343" t="s">
        <v>133</v>
      </c>
      <c r="O1343" t="s">
        <v>24</v>
      </c>
      <c r="P1343" t="s">
        <v>55</v>
      </c>
      <c r="Q1343">
        <v>0.63888888888888884</v>
      </c>
      <c r="R1343" t="s">
        <v>49</v>
      </c>
      <c r="S1343" t="s">
        <v>4816</v>
      </c>
      <c r="T1343" t="s">
        <v>4847</v>
      </c>
      <c r="U1343">
        <v>401.06</v>
      </c>
      <c r="V1343" t="s">
        <v>5070</v>
      </c>
      <c r="W1343" t="s">
        <v>4958</v>
      </c>
      <c r="X1343" t="s">
        <v>5174</v>
      </c>
      <c r="Y1343" t="s">
        <v>4960</v>
      </c>
      <c r="Z1343" t="s">
        <v>5175</v>
      </c>
      <c r="AA1343" t="s">
        <v>4962</v>
      </c>
      <c r="AB1343">
        <f>YEAR(Sales_Trans_2[[#This Row],[Transaction_Date]])</f>
        <v>2026</v>
      </c>
      <c r="AC1343" t="str">
        <f>TEXT(Sales_Trans_2[[#This Row],[Transaction_Date]],"mmm")</f>
        <v>Sep</v>
      </c>
      <c r="AD1343">
        <f>MONTH(Sales_Trans_2[[#This Row],[Transaction_Date]])</f>
        <v>9</v>
      </c>
      <c r="AE1343" s="19">
        <f>IFERROR(Sales_Trans_2[[#This Row],[Profit]]/Sales_Trans_2[[#This Row],[Sales_Amount]],0)</f>
        <v>7.6684946340134785E-2</v>
      </c>
      <c r="AF1343" s="20" t="str">
        <f>IF(Sales_Trans_2[[#This Row],[Discount_Pct]]=0,"0%",
IF(Sales_Trans_2[[#This Row],[Discount_Pct]]&lt;=5,"1-5%",
IF(Sales_Trans_2[[#This Row],[Discount_Pct]]&lt;=10,"6-10%",
IF(Sales_Trans_2[[#This Row],[Discount_Pct]]&lt;=15,"11-15%","&gt;15%"))))</f>
        <v>11-15%</v>
      </c>
    </row>
    <row r="1344" spans="1:32" x14ac:dyDescent="0.25">
      <c r="A1344" t="s">
        <v>3210</v>
      </c>
      <c r="B1344" s="10">
        <v>46074</v>
      </c>
      <c r="C1344" t="s">
        <v>2672</v>
      </c>
      <c r="D1344" t="s">
        <v>405</v>
      </c>
      <c r="E1344" t="s">
        <v>1157</v>
      </c>
      <c r="F1344" t="s">
        <v>1158</v>
      </c>
      <c r="G1344">
        <v>5</v>
      </c>
      <c r="H1344">
        <v>463.38</v>
      </c>
      <c r="I1344">
        <v>10</v>
      </c>
      <c r="J1344">
        <v>231.69</v>
      </c>
      <c r="K1344">
        <v>2397.9899999999998</v>
      </c>
      <c r="L1344">
        <v>1270.25</v>
      </c>
      <c r="M1344">
        <v>1127.74</v>
      </c>
      <c r="N1344" t="s">
        <v>23</v>
      </c>
      <c r="O1344" t="s">
        <v>24</v>
      </c>
      <c r="P1344" t="s">
        <v>55</v>
      </c>
      <c r="Q1344">
        <v>0.62152777777777779</v>
      </c>
      <c r="R1344" t="s">
        <v>27</v>
      </c>
      <c r="S1344" t="s">
        <v>4642</v>
      </c>
      <c r="T1344" t="s">
        <v>4636</v>
      </c>
      <c r="U1344">
        <v>440.5</v>
      </c>
      <c r="V1344" t="s">
        <v>5178</v>
      </c>
      <c r="W1344" t="s">
        <v>4958</v>
      </c>
      <c r="X1344" t="s">
        <v>5179</v>
      </c>
      <c r="Y1344" t="s">
        <v>5007</v>
      </c>
      <c r="Z1344" t="s">
        <v>5180</v>
      </c>
      <c r="AA1344" t="s">
        <v>4962</v>
      </c>
      <c r="AB1344">
        <f>YEAR(Sales_Trans_2[[#This Row],[Transaction_Date]])</f>
        <v>2026</v>
      </c>
      <c r="AC1344" t="str">
        <f>TEXT(Sales_Trans_2[[#This Row],[Transaction_Date]],"mmm")</f>
        <v>Feb</v>
      </c>
      <c r="AD1344">
        <f>MONTH(Sales_Trans_2[[#This Row],[Transaction_Date]])</f>
        <v>2</v>
      </c>
      <c r="AE1344" s="19">
        <f>IFERROR(Sales_Trans_2[[#This Row],[Profit]]/Sales_Trans_2[[#This Row],[Sales_Amount]],0)</f>
        <v>0.47028553079871066</v>
      </c>
      <c r="AF1344" s="20" t="str">
        <f>IF(Sales_Trans_2[[#This Row],[Discount_Pct]]=0,"0%",
IF(Sales_Trans_2[[#This Row],[Discount_Pct]]&lt;=5,"1-5%",
IF(Sales_Trans_2[[#This Row],[Discount_Pct]]&lt;=10,"6-10%",
IF(Sales_Trans_2[[#This Row],[Discount_Pct]]&lt;=15,"11-15%","&gt;15%"))))</f>
        <v>6-10%</v>
      </c>
    </row>
    <row r="1345" spans="1:32" x14ac:dyDescent="0.25">
      <c r="A1345" t="s">
        <v>740</v>
      </c>
      <c r="B1345" s="10">
        <v>46328</v>
      </c>
      <c r="C1345" t="s">
        <v>741</v>
      </c>
      <c r="D1345" t="s">
        <v>101</v>
      </c>
      <c r="E1345" t="s">
        <v>623</v>
      </c>
      <c r="F1345" t="s">
        <v>742</v>
      </c>
      <c r="G1345">
        <v>3</v>
      </c>
      <c r="H1345">
        <v>434.65</v>
      </c>
      <c r="I1345">
        <v>10</v>
      </c>
      <c r="J1345">
        <v>130.38999999999999</v>
      </c>
      <c r="K1345">
        <v>1173.56</v>
      </c>
      <c r="L1345">
        <v>1054.8900000000001</v>
      </c>
      <c r="M1345">
        <v>118.67</v>
      </c>
      <c r="N1345" t="s">
        <v>133</v>
      </c>
      <c r="O1345" t="s">
        <v>24</v>
      </c>
      <c r="P1345" t="s">
        <v>55</v>
      </c>
      <c r="Q1345">
        <v>0.48125000000000001</v>
      </c>
      <c r="R1345" t="s">
        <v>49</v>
      </c>
      <c r="S1345" t="s">
        <v>4676</v>
      </c>
      <c r="T1345" t="s">
        <v>4672</v>
      </c>
      <c r="U1345">
        <v>434.65</v>
      </c>
      <c r="V1345" t="s">
        <v>5197</v>
      </c>
      <c r="W1345" t="s">
        <v>4964</v>
      </c>
      <c r="X1345" t="s">
        <v>5198</v>
      </c>
      <c r="Y1345" t="s">
        <v>4960</v>
      </c>
      <c r="Z1345" t="s">
        <v>5196</v>
      </c>
      <c r="AA1345" t="s">
        <v>4962</v>
      </c>
      <c r="AB1345">
        <f>YEAR(Sales_Trans_2[[#This Row],[Transaction_Date]])</f>
        <v>2026</v>
      </c>
      <c r="AC1345" t="str">
        <f>TEXT(Sales_Trans_2[[#This Row],[Transaction_Date]],"mmm")</f>
        <v>Nov</v>
      </c>
      <c r="AD1345">
        <f>MONTH(Sales_Trans_2[[#This Row],[Transaction_Date]])</f>
        <v>11</v>
      </c>
      <c r="AE1345" s="19">
        <f>IFERROR(Sales_Trans_2[[#This Row],[Profit]]/Sales_Trans_2[[#This Row],[Sales_Amount]],0)</f>
        <v>0.10111967006373769</v>
      </c>
      <c r="AF1345" s="20" t="str">
        <f>IF(Sales_Trans_2[[#This Row],[Discount_Pct]]=0,"0%",
IF(Sales_Trans_2[[#This Row],[Discount_Pct]]&lt;=5,"1-5%",
IF(Sales_Trans_2[[#This Row],[Discount_Pct]]&lt;=10,"6-10%",
IF(Sales_Trans_2[[#This Row],[Discount_Pct]]&lt;=15,"11-15%","&gt;15%"))))</f>
        <v>6-10%</v>
      </c>
    </row>
    <row r="1346" spans="1:32" x14ac:dyDescent="0.25">
      <c r="A1346" t="s">
        <v>2390</v>
      </c>
      <c r="B1346" s="10">
        <v>46009</v>
      </c>
      <c r="D1346" t="s">
        <v>2391</v>
      </c>
      <c r="E1346" t="s">
        <v>1309</v>
      </c>
      <c r="F1346" t="s">
        <v>654</v>
      </c>
      <c r="G1346">
        <v>4</v>
      </c>
      <c r="H1346">
        <v>168.55</v>
      </c>
      <c r="I1346">
        <v>20</v>
      </c>
      <c r="J1346">
        <v>134.84</v>
      </c>
      <c r="K1346">
        <v>539.36</v>
      </c>
      <c r="L1346">
        <v>511.92</v>
      </c>
      <c r="M1346">
        <v>27.44</v>
      </c>
      <c r="N1346" t="s">
        <v>4971</v>
      </c>
      <c r="O1346" t="s">
        <v>24</v>
      </c>
      <c r="P1346" t="s">
        <v>55</v>
      </c>
      <c r="Q1346">
        <v>0.49583333333333335</v>
      </c>
      <c r="R1346" t="s">
        <v>49</v>
      </c>
      <c r="S1346" t="s">
        <v>4885</v>
      </c>
      <c r="T1346" t="s">
        <v>4864</v>
      </c>
      <c r="U1346">
        <v>150.04</v>
      </c>
      <c r="X1346" t="s">
        <v>5028</v>
      </c>
      <c r="Y1346" t="s">
        <v>4960</v>
      </c>
      <c r="Z1346" t="s">
        <v>5212</v>
      </c>
      <c r="AA1346" t="s">
        <v>4962</v>
      </c>
      <c r="AB1346">
        <f>YEAR(Sales_Trans_2[[#This Row],[Transaction_Date]])</f>
        <v>2025</v>
      </c>
      <c r="AC1346" t="str">
        <f>TEXT(Sales_Trans_2[[#This Row],[Transaction_Date]],"mmm")</f>
        <v>Dec</v>
      </c>
      <c r="AD1346">
        <f>MONTH(Sales_Trans_2[[#This Row],[Transaction_Date]])</f>
        <v>12</v>
      </c>
      <c r="AE1346" s="19">
        <f>IFERROR(Sales_Trans_2[[#This Row],[Profit]]/Sales_Trans_2[[#This Row],[Sales_Amount]],0)</f>
        <v>5.0875111242954615E-2</v>
      </c>
      <c r="AF1346" s="20" t="str">
        <f>IF(Sales_Trans_2[[#This Row],[Discount_Pct]]=0,"0%",
IF(Sales_Trans_2[[#This Row],[Discount_Pct]]&lt;=5,"1-5%",
IF(Sales_Trans_2[[#This Row],[Discount_Pct]]&lt;=10,"6-10%",
IF(Sales_Trans_2[[#This Row],[Discount_Pct]]&lt;=15,"11-15%","&gt;15%"))))</f>
        <v>&gt;15%</v>
      </c>
    </row>
    <row r="1347" spans="1:32" x14ac:dyDescent="0.25">
      <c r="A1347" t="s">
        <v>4594</v>
      </c>
      <c r="B1347" s="10">
        <v>46096</v>
      </c>
      <c r="C1347" t="s">
        <v>2278</v>
      </c>
      <c r="D1347" t="s">
        <v>405</v>
      </c>
      <c r="E1347" t="s">
        <v>327</v>
      </c>
      <c r="F1347" t="s">
        <v>328</v>
      </c>
      <c r="G1347">
        <v>2</v>
      </c>
      <c r="H1347">
        <v>440.5</v>
      </c>
      <c r="I1347">
        <v>10</v>
      </c>
      <c r="J1347">
        <v>88.1</v>
      </c>
      <c r="K1347">
        <v>911.83</v>
      </c>
      <c r="L1347">
        <v>508.1</v>
      </c>
      <c r="M1347">
        <v>403.73</v>
      </c>
      <c r="N1347" t="s">
        <v>23</v>
      </c>
      <c r="O1347" t="s">
        <v>24</v>
      </c>
      <c r="P1347" t="s">
        <v>55</v>
      </c>
      <c r="Q1347">
        <v>0.66249999999999998</v>
      </c>
      <c r="R1347" t="s">
        <v>27</v>
      </c>
      <c r="S1347" t="s">
        <v>4642</v>
      </c>
      <c r="T1347" t="s">
        <v>4636</v>
      </c>
      <c r="U1347">
        <v>440.5</v>
      </c>
      <c r="V1347" t="s">
        <v>5213</v>
      </c>
      <c r="W1347" t="s">
        <v>4964</v>
      </c>
      <c r="X1347" t="s">
        <v>5215</v>
      </c>
      <c r="Y1347" t="s">
        <v>4960</v>
      </c>
      <c r="Z1347" t="s">
        <v>5216</v>
      </c>
      <c r="AA1347" t="s">
        <v>4962</v>
      </c>
      <c r="AB1347">
        <f>YEAR(Sales_Trans_2[[#This Row],[Transaction_Date]])</f>
        <v>2026</v>
      </c>
      <c r="AC1347" t="str">
        <f>TEXT(Sales_Trans_2[[#This Row],[Transaction_Date]],"mmm")</f>
        <v>Mar</v>
      </c>
      <c r="AD1347">
        <f>MONTH(Sales_Trans_2[[#This Row],[Transaction_Date]])</f>
        <v>3</v>
      </c>
      <c r="AE1347" s="19">
        <f>IFERROR(Sales_Trans_2[[#This Row],[Profit]]/Sales_Trans_2[[#This Row],[Sales_Amount]],0)</f>
        <v>0.44276893719223981</v>
      </c>
      <c r="AF1347" s="20" t="str">
        <f>IF(Sales_Trans_2[[#This Row],[Discount_Pct]]=0,"0%",
IF(Sales_Trans_2[[#This Row],[Discount_Pct]]&lt;=5,"1-5%",
IF(Sales_Trans_2[[#This Row],[Discount_Pct]]&lt;=10,"6-10%",
IF(Sales_Trans_2[[#This Row],[Discount_Pct]]&lt;=15,"11-15%","&gt;15%"))))</f>
        <v>6-10%</v>
      </c>
    </row>
    <row r="1348" spans="1:32" x14ac:dyDescent="0.25">
      <c r="A1348" t="s">
        <v>4218</v>
      </c>
      <c r="B1348" s="10">
        <v>46011</v>
      </c>
      <c r="C1348" t="s">
        <v>1605</v>
      </c>
      <c r="D1348" t="s">
        <v>454</v>
      </c>
      <c r="E1348" t="s">
        <v>350</v>
      </c>
      <c r="F1348" t="s">
        <v>351</v>
      </c>
      <c r="G1348">
        <v>5</v>
      </c>
      <c r="H1348">
        <v>365.92</v>
      </c>
      <c r="I1348">
        <v>15</v>
      </c>
      <c r="J1348">
        <v>274.44</v>
      </c>
      <c r="K1348">
        <v>1788.43</v>
      </c>
      <c r="L1348">
        <v>1551.9</v>
      </c>
      <c r="M1348">
        <v>236.53</v>
      </c>
      <c r="N1348" t="s">
        <v>68</v>
      </c>
      <c r="O1348" t="s">
        <v>24</v>
      </c>
      <c r="P1348" t="s">
        <v>55</v>
      </c>
      <c r="Q1348">
        <v>0.8520833333333333</v>
      </c>
      <c r="R1348" t="s">
        <v>27</v>
      </c>
      <c r="S1348" t="s">
        <v>4853</v>
      </c>
      <c r="T1348" t="s">
        <v>4847</v>
      </c>
      <c r="U1348">
        <v>365.92</v>
      </c>
      <c r="V1348" t="s">
        <v>5282</v>
      </c>
      <c r="W1348" t="s">
        <v>4968</v>
      </c>
      <c r="X1348" t="s">
        <v>5285</v>
      </c>
      <c r="Y1348" t="s">
        <v>5011</v>
      </c>
      <c r="Z1348" t="s">
        <v>4981</v>
      </c>
      <c r="AA1348" t="s">
        <v>4962</v>
      </c>
      <c r="AB1348">
        <f>YEAR(Sales_Trans_2[[#This Row],[Transaction_Date]])</f>
        <v>2025</v>
      </c>
      <c r="AC1348" t="str">
        <f>TEXT(Sales_Trans_2[[#This Row],[Transaction_Date]],"mmm")</f>
        <v>Dec</v>
      </c>
      <c r="AD1348">
        <f>MONTH(Sales_Trans_2[[#This Row],[Transaction_Date]])</f>
        <v>12</v>
      </c>
      <c r="AE1348" s="19">
        <f>IFERROR(Sales_Trans_2[[#This Row],[Profit]]/Sales_Trans_2[[#This Row],[Sales_Amount]],0)</f>
        <v>0.13225566558378019</v>
      </c>
      <c r="AF1348" s="20" t="str">
        <f>IF(Sales_Trans_2[[#This Row],[Discount_Pct]]=0,"0%",
IF(Sales_Trans_2[[#This Row],[Discount_Pct]]&lt;=5,"1-5%",
IF(Sales_Trans_2[[#This Row],[Discount_Pct]]&lt;=10,"6-10%",
IF(Sales_Trans_2[[#This Row],[Discount_Pct]]&lt;=15,"11-15%","&gt;15%"))))</f>
        <v>11-15%</v>
      </c>
    </row>
    <row r="1349" spans="1:32" x14ac:dyDescent="0.25">
      <c r="A1349" t="s">
        <v>3493</v>
      </c>
      <c r="B1349" s="10">
        <v>46105</v>
      </c>
      <c r="C1349" t="s">
        <v>3494</v>
      </c>
      <c r="D1349" t="s">
        <v>214</v>
      </c>
      <c r="E1349" t="s">
        <v>192</v>
      </c>
      <c r="F1349" t="s">
        <v>2538</v>
      </c>
      <c r="G1349">
        <v>4</v>
      </c>
      <c r="H1349">
        <v>147.97</v>
      </c>
      <c r="I1349">
        <v>15</v>
      </c>
      <c r="J1349">
        <v>88.78</v>
      </c>
      <c r="K1349">
        <v>503.1</v>
      </c>
      <c r="L1349">
        <v>451.2</v>
      </c>
      <c r="M1349">
        <v>51.9</v>
      </c>
      <c r="N1349" t="s">
        <v>4971</v>
      </c>
      <c r="O1349" t="s">
        <v>24</v>
      </c>
      <c r="P1349" t="s">
        <v>55</v>
      </c>
      <c r="Q1349">
        <v>0.55486111111111114</v>
      </c>
      <c r="R1349" t="s">
        <v>49</v>
      </c>
      <c r="S1349" t="s">
        <v>4764</v>
      </c>
      <c r="T1349" t="s">
        <v>4752</v>
      </c>
      <c r="U1349">
        <v>147.97</v>
      </c>
      <c r="V1349" t="s">
        <v>5429</v>
      </c>
      <c r="W1349" t="s">
        <v>4968</v>
      </c>
      <c r="X1349" t="s">
        <v>5428</v>
      </c>
      <c r="Y1349" t="s">
        <v>5011</v>
      </c>
      <c r="Z1349" t="s">
        <v>5284</v>
      </c>
      <c r="AA1349" t="s">
        <v>4962</v>
      </c>
      <c r="AB1349">
        <f>YEAR(Sales_Trans_2[[#This Row],[Transaction_Date]])</f>
        <v>2026</v>
      </c>
      <c r="AC1349" t="str">
        <f>TEXT(Sales_Trans_2[[#This Row],[Transaction_Date]],"mmm")</f>
        <v>Mar</v>
      </c>
      <c r="AD1349">
        <f>MONTH(Sales_Trans_2[[#This Row],[Transaction_Date]])</f>
        <v>3</v>
      </c>
      <c r="AE1349" s="19">
        <f>IFERROR(Sales_Trans_2[[#This Row],[Profit]]/Sales_Trans_2[[#This Row],[Sales_Amount]],0)</f>
        <v>0.10316040548598687</v>
      </c>
      <c r="AF1349" s="20" t="str">
        <f>IF(Sales_Trans_2[[#This Row],[Discount_Pct]]=0,"0%",
IF(Sales_Trans_2[[#This Row],[Discount_Pct]]&lt;=5,"1-5%",
IF(Sales_Trans_2[[#This Row],[Discount_Pct]]&lt;=10,"6-10%",
IF(Sales_Trans_2[[#This Row],[Discount_Pct]]&lt;=15,"11-15%","&gt;15%"))))</f>
        <v>11-15%</v>
      </c>
    </row>
    <row r="1350" spans="1:32" x14ac:dyDescent="0.25">
      <c r="A1350" t="s">
        <v>1222</v>
      </c>
      <c r="B1350" s="10">
        <v>46006</v>
      </c>
      <c r="C1350" t="s">
        <v>513</v>
      </c>
      <c r="D1350" t="s">
        <v>871</v>
      </c>
      <c r="E1350" t="s">
        <v>400</v>
      </c>
      <c r="F1350" t="s">
        <v>1223</v>
      </c>
      <c r="G1350">
        <v>4</v>
      </c>
      <c r="H1350">
        <v>214.04</v>
      </c>
      <c r="I1350">
        <v>5</v>
      </c>
      <c r="J1350">
        <v>42.81</v>
      </c>
      <c r="K1350">
        <v>813.35</v>
      </c>
      <c r="L1350">
        <v>632.24</v>
      </c>
      <c r="M1350">
        <v>181.11</v>
      </c>
      <c r="N1350" t="s">
        <v>47</v>
      </c>
      <c r="O1350" t="s">
        <v>24</v>
      </c>
      <c r="P1350" t="s">
        <v>55</v>
      </c>
      <c r="Q1350">
        <v>0.62569444444444444</v>
      </c>
      <c r="R1350" t="s">
        <v>49</v>
      </c>
      <c r="S1350" t="s">
        <v>4947</v>
      </c>
      <c r="T1350" t="s">
        <v>4930</v>
      </c>
      <c r="U1350">
        <v>214.04</v>
      </c>
      <c r="V1350" t="s">
        <v>5500</v>
      </c>
      <c r="W1350" t="s">
        <v>4968</v>
      </c>
      <c r="X1350" t="s">
        <v>5326</v>
      </c>
      <c r="Y1350" t="s">
        <v>4960</v>
      </c>
      <c r="Z1350" t="s">
        <v>5003</v>
      </c>
      <c r="AA1350" t="s">
        <v>4962</v>
      </c>
      <c r="AB1350">
        <f>YEAR(Sales_Trans_2[[#This Row],[Transaction_Date]])</f>
        <v>2025</v>
      </c>
      <c r="AC1350" t="str">
        <f>TEXT(Sales_Trans_2[[#This Row],[Transaction_Date]],"mmm")</f>
        <v>Dec</v>
      </c>
      <c r="AD1350">
        <f>MONTH(Sales_Trans_2[[#This Row],[Transaction_Date]])</f>
        <v>12</v>
      </c>
      <c r="AE1350" s="19">
        <f>IFERROR(Sales_Trans_2[[#This Row],[Profit]]/Sales_Trans_2[[#This Row],[Sales_Amount]],0)</f>
        <v>0.22267166656420975</v>
      </c>
      <c r="AF1350" s="20" t="str">
        <f>IF(Sales_Trans_2[[#This Row],[Discount_Pct]]=0,"0%",
IF(Sales_Trans_2[[#This Row],[Discount_Pct]]&lt;=5,"1-5%",
IF(Sales_Trans_2[[#This Row],[Discount_Pct]]&lt;=10,"6-10%",
IF(Sales_Trans_2[[#This Row],[Discount_Pct]]&lt;=15,"11-15%","&gt;15%"))))</f>
        <v>1-5%</v>
      </c>
    </row>
    <row r="1351" spans="1:32" x14ac:dyDescent="0.25">
      <c r="A1351" t="s">
        <v>3715</v>
      </c>
      <c r="B1351" s="10">
        <v>46082</v>
      </c>
      <c r="C1351" t="s">
        <v>3033</v>
      </c>
      <c r="D1351" t="s">
        <v>176</v>
      </c>
      <c r="E1351" t="s">
        <v>1157</v>
      </c>
      <c r="F1351" t="s">
        <v>1158</v>
      </c>
      <c r="G1351">
        <v>3</v>
      </c>
      <c r="H1351">
        <v>355.64</v>
      </c>
      <c r="I1351">
        <v>15</v>
      </c>
      <c r="J1351">
        <v>160.04</v>
      </c>
      <c r="K1351">
        <v>1042.9100000000001</v>
      </c>
      <c r="L1351">
        <v>910.23</v>
      </c>
      <c r="M1351">
        <v>132.68</v>
      </c>
      <c r="N1351" t="s">
        <v>133</v>
      </c>
      <c r="O1351" t="s">
        <v>24</v>
      </c>
      <c r="P1351" t="s">
        <v>55</v>
      </c>
      <c r="Q1351">
        <v>0.60555555555555551</v>
      </c>
      <c r="R1351" t="s">
        <v>27</v>
      </c>
      <c r="S1351" t="s">
        <v>4860</v>
      </c>
      <c r="T1351" t="s">
        <v>4847</v>
      </c>
      <c r="U1351">
        <v>355.64</v>
      </c>
      <c r="V1351" t="s">
        <v>5555</v>
      </c>
      <c r="W1351" t="s">
        <v>4968</v>
      </c>
      <c r="X1351" t="s">
        <v>5179</v>
      </c>
      <c r="Y1351" t="s">
        <v>5007</v>
      </c>
      <c r="Z1351" t="s">
        <v>5180</v>
      </c>
      <c r="AA1351" t="s">
        <v>4962</v>
      </c>
      <c r="AB1351">
        <f>YEAR(Sales_Trans_2[[#This Row],[Transaction_Date]])</f>
        <v>2026</v>
      </c>
      <c r="AC1351" t="str">
        <f>TEXT(Sales_Trans_2[[#This Row],[Transaction_Date]],"mmm")</f>
        <v>Mar</v>
      </c>
      <c r="AD1351">
        <f>MONTH(Sales_Trans_2[[#This Row],[Transaction_Date]])</f>
        <v>3</v>
      </c>
      <c r="AE1351" s="19">
        <f>IFERROR(Sales_Trans_2[[#This Row],[Profit]]/Sales_Trans_2[[#This Row],[Sales_Amount]],0)</f>
        <v>0.12722094907518386</v>
      </c>
      <c r="AF1351" s="20" t="str">
        <f>IF(Sales_Trans_2[[#This Row],[Discount_Pct]]=0,"0%",
IF(Sales_Trans_2[[#This Row],[Discount_Pct]]&lt;=5,"1-5%",
IF(Sales_Trans_2[[#This Row],[Discount_Pct]]&lt;=10,"6-10%",
IF(Sales_Trans_2[[#This Row],[Discount_Pct]]&lt;=15,"11-15%","&gt;15%"))))</f>
        <v>11-15%</v>
      </c>
    </row>
    <row r="1352" spans="1:32" x14ac:dyDescent="0.25">
      <c r="A1352" t="s">
        <v>1751</v>
      </c>
      <c r="B1352" s="10">
        <v>46236</v>
      </c>
      <c r="C1352" t="s">
        <v>801</v>
      </c>
      <c r="D1352" t="s">
        <v>1194</v>
      </c>
      <c r="E1352" t="s">
        <v>198</v>
      </c>
      <c r="F1352" t="s">
        <v>694</v>
      </c>
      <c r="G1352">
        <v>4</v>
      </c>
      <c r="H1352">
        <v>109.69</v>
      </c>
      <c r="I1352">
        <v>20</v>
      </c>
      <c r="J1352">
        <v>87.75</v>
      </c>
      <c r="K1352">
        <v>403.66</v>
      </c>
      <c r="L1352">
        <v>371.84</v>
      </c>
      <c r="M1352">
        <v>31.82</v>
      </c>
      <c r="N1352" t="s">
        <v>23</v>
      </c>
      <c r="O1352" t="s">
        <v>24</v>
      </c>
      <c r="P1352" t="s">
        <v>55</v>
      </c>
      <c r="Q1352">
        <v>0.71388888888888891</v>
      </c>
      <c r="R1352" t="s">
        <v>27</v>
      </c>
      <c r="S1352" t="s">
        <v>4896</v>
      </c>
      <c r="T1352" t="s">
        <v>4887</v>
      </c>
      <c r="U1352">
        <v>109.69</v>
      </c>
      <c r="V1352" t="s">
        <v>5581</v>
      </c>
      <c r="W1352" t="s">
        <v>4968</v>
      </c>
      <c r="X1352" t="s">
        <v>5096</v>
      </c>
      <c r="Y1352" t="s">
        <v>4960</v>
      </c>
      <c r="Z1352" t="s">
        <v>5097</v>
      </c>
      <c r="AA1352" t="s">
        <v>4962</v>
      </c>
      <c r="AB1352">
        <f>YEAR(Sales_Trans_2[[#This Row],[Transaction_Date]])</f>
        <v>2026</v>
      </c>
      <c r="AC1352" t="str">
        <f>TEXT(Sales_Trans_2[[#This Row],[Transaction_Date]],"mmm")</f>
        <v>Aug</v>
      </c>
      <c r="AD1352">
        <f>MONTH(Sales_Trans_2[[#This Row],[Transaction_Date]])</f>
        <v>8</v>
      </c>
      <c r="AE1352" s="19">
        <f>IFERROR(Sales_Trans_2[[#This Row],[Profit]]/Sales_Trans_2[[#This Row],[Sales_Amount]],0)</f>
        <v>7.8828717237278897E-2</v>
      </c>
      <c r="AF1352" s="20" t="str">
        <f>IF(Sales_Trans_2[[#This Row],[Discount_Pct]]=0,"0%",
IF(Sales_Trans_2[[#This Row],[Discount_Pct]]&lt;=5,"1-5%",
IF(Sales_Trans_2[[#This Row],[Discount_Pct]]&lt;=10,"6-10%",
IF(Sales_Trans_2[[#This Row],[Discount_Pct]]&lt;=15,"11-15%","&gt;15%"))))</f>
        <v>&gt;15%</v>
      </c>
    </row>
    <row r="1353" spans="1:32" x14ac:dyDescent="0.25">
      <c r="A1353" t="s">
        <v>4049</v>
      </c>
      <c r="B1353" s="10">
        <v>46043</v>
      </c>
      <c r="C1353" t="s">
        <v>627</v>
      </c>
      <c r="D1353" t="s">
        <v>661</v>
      </c>
      <c r="E1353" t="s">
        <v>634</v>
      </c>
      <c r="F1353" t="s">
        <v>635</v>
      </c>
      <c r="G1353">
        <v>3</v>
      </c>
      <c r="H1353">
        <v>224.28</v>
      </c>
      <c r="I1353">
        <v>10</v>
      </c>
      <c r="J1353">
        <v>67.28</v>
      </c>
      <c r="K1353">
        <v>605.55999999999995</v>
      </c>
      <c r="L1353">
        <v>577.16999999999996</v>
      </c>
      <c r="M1353">
        <v>28.39</v>
      </c>
      <c r="N1353" t="s">
        <v>40</v>
      </c>
      <c r="O1353" t="s">
        <v>24</v>
      </c>
      <c r="P1353" t="s">
        <v>55</v>
      </c>
      <c r="Q1353">
        <v>0.69861111111111107</v>
      </c>
      <c r="R1353" t="s">
        <v>49</v>
      </c>
      <c r="S1353" t="s">
        <v>4845</v>
      </c>
      <c r="T1353" t="s">
        <v>4828</v>
      </c>
      <c r="U1353">
        <v>224.28</v>
      </c>
      <c r="V1353" t="s">
        <v>5613</v>
      </c>
      <c r="W1353" t="s">
        <v>4964</v>
      </c>
      <c r="X1353" t="s">
        <v>5616</v>
      </c>
      <c r="Y1353" t="s">
        <v>5011</v>
      </c>
      <c r="Z1353" t="s">
        <v>4995</v>
      </c>
      <c r="AA1353" t="s">
        <v>4962</v>
      </c>
      <c r="AB1353">
        <f>YEAR(Sales_Trans_2[[#This Row],[Transaction_Date]])</f>
        <v>2026</v>
      </c>
      <c r="AC1353" t="str">
        <f>TEXT(Sales_Trans_2[[#This Row],[Transaction_Date]],"mmm")</f>
        <v>Jan</v>
      </c>
      <c r="AD1353">
        <f>MONTH(Sales_Trans_2[[#This Row],[Transaction_Date]])</f>
        <v>1</v>
      </c>
      <c r="AE1353" s="19">
        <f>IFERROR(Sales_Trans_2[[#This Row],[Profit]]/Sales_Trans_2[[#This Row],[Sales_Amount]],0)</f>
        <v>4.6882224717616758E-2</v>
      </c>
      <c r="AF1353" s="20" t="str">
        <f>IF(Sales_Trans_2[[#This Row],[Discount_Pct]]=0,"0%",
IF(Sales_Trans_2[[#This Row],[Discount_Pct]]&lt;=5,"1-5%",
IF(Sales_Trans_2[[#This Row],[Discount_Pct]]&lt;=10,"6-10%",
IF(Sales_Trans_2[[#This Row],[Discount_Pct]]&lt;=15,"11-15%","&gt;15%"))))</f>
        <v>6-10%</v>
      </c>
    </row>
    <row r="1354" spans="1:32" x14ac:dyDescent="0.25">
      <c r="A1354" t="s">
        <v>3226</v>
      </c>
      <c r="B1354" s="10">
        <v>46042</v>
      </c>
      <c r="C1354" t="s">
        <v>376</v>
      </c>
      <c r="D1354" t="s">
        <v>708</v>
      </c>
      <c r="E1354" t="s">
        <v>1066</v>
      </c>
      <c r="F1354" t="s">
        <v>2141</v>
      </c>
      <c r="G1354">
        <v>5</v>
      </c>
      <c r="H1354">
        <v>474.19</v>
      </c>
      <c r="I1354">
        <v>5</v>
      </c>
      <c r="J1354">
        <v>118.55</v>
      </c>
      <c r="K1354">
        <v>2252.4</v>
      </c>
      <c r="L1354">
        <v>1719.45</v>
      </c>
      <c r="M1354">
        <v>532.95000000000005</v>
      </c>
      <c r="N1354" t="s">
        <v>133</v>
      </c>
      <c r="O1354" t="s">
        <v>24</v>
      </c>
      <c r="P1354" t="s">
        <v>55</v>
      </c>
      <c r="Q1354">
        <v>0.75763888888888886</v>
      </c>
      <c r="R1354" t="s">
        <v>49</v>
      </c>
      <c r="S1354" t="s">
        <v>4751</v>
      </c>
      <c r="T1354" t="s">
        <v>4752</v>
      </c>
      <c r="U1354">
        <v>474.19</v>
      </c>
      <c r="V1354" t="s">
        <v>5629</v>
      </c>
      <c r="W1354" t="s">
        <v>4968</v>
      </c>
      <c r="X1354" t="s">
        <v>5630</v>
      </c>
      <c r="Y1354" t="s">
        <v>4960</v>
      </c>
      <c r="Z1354" t="s">
        <v>5120</v>
      </c>
      <c r="AA1354" t="s">
        <v>4962</v>
      </c>
      <c r="AB1354">
        <f>YEAR(Sales_Trans_2[[#This Row],[Transaction_Date]])</f>
        <v>2026</v>
      </c>
      <c r="AC1354" t="str">
        <f>TEXT(Sales_Trans_2[[#This Row],[Transaction_Date]],"mmm")</f>
        <v>Jan</v>
      </c>
      <c r="AD1354">
        <f>MONTH(Sales_Trans_2[[#This Row],[Transaction_Date]])</f>
        <v>1</v>
      </c>
      <c r="AE1354" s="19">
        <f>IFERROR(Sales_Trans_2[[#This Row],[Profit]]/Sales_Trans_2[[#This Row],[Sales_Amount]],0)</f>
        <v>0.23661427810335642</v>
      </c>
      <c r="AF1354" s="20" t="str">
        <f>IF(Sales_Trans_2[[#This Row],[Discount_Pct]]=0,"0%",
IF(Sales_Trans_2[[#This Row],[Discount_Pct]]&lt;=5,"1-5%",
IF(Sales_Trans_2[[#This Row],[Discount_Pct]]&lt;=10,"6-10%",
IF(Sales_Trans_2[[#This Row],[Discount_Pct]]&lt;=15,"11-15%","&gt;15%"))))</f>
        <v>1-5%</v>
      </c>
    </row>
    <row r="1355" spans="1:32" x14ac:dyDescent="0.25">
      <c r="A1355" t="s">
        <v>1264</v>
      </c>
      <c r="B1355" s="10">
        <v>46005</v>
      </c>
      <c r="C1355" t="s">
        <v>1265</v>
      </c>
      <c r="D1355" t="s">
        <v>581</v>
      </c>
      <c r="E1355" t="s">
        <v>612</v>
      </c>
      <c r="F1355" t="s">
        <v>1266</v>
      </c>
      <c r="G1355">
        <v>3</v>
      </c>
      <c r="H1355">
        <v>139.21</v>
      </c>
      <c r="I1355">
        <v>5</v>
      </c>
      <c r="J1355">
        <v>20.88</v>
      </c>
      <c r="K1355">
        <v>456.26</v>
      </c>
      <c r="L1355">
        <v>320.97000000000003</v>
      </c>
      <c r="M1355">
        <v>135.29</v>
      </c>
      <c r="N1355" t="s">
        <v>47</v>
      </c>
      <c r="O1355" t="s">
        <v>24</v>
      </c>
      <c r="P1355" t="s">
        <v>55</v>
      </c>
      <c r="Q1355">
        <v>0.40347222222222223</v>
      </c>
      <c r="R1355" t="s">
        <v>27</v>
      </c>
      <c r="S1355" t="s">
        <v>4710</v>
      </c>
      <c r="T1355" t="s">
        <v>4703</v>
      </c>
      <c r="U1355">
        <v>139.21</v>
      </c>
      <c r="V1355" t="s">
        <v>5657</v>
      </c>
      <c r="W1355" t="s">
        <v>4968</v>
      </c>
      <c r="X1355" t="s">
        <v>5006</v>
      </c>
      <c r="Y1355" t="s">
        <v>5007</v>
      </c>
      <c r="Z1355" t="s">
        <v>5008</v>
      </c>
      <c r="AA1355" t="s">
        <v>4962</v>
      </c>
      <c r="AB1355">
        <f>YEAR(Sales_Trans_2[[#This Row],[Transaction_Date]])</f>
        <v>2025</v>
      </c>
      <c r="AC1355" t="str">
        <f>TEXT(Sales_Trans_2[[#This Row],[Transaction_Date]],"mmm")</f>
        <v>Dec</v>
      </c>
      <c r="AD1355">
        <f>MONTH(Sales_Trans_2[[#This Row],[Transaction_Date]])</f>
        <v>12</v>
      </c>
      <c r="AE1355" s="19">
        <f>IFERROR(Sales_Trans_2[[#This Row],[Profit]]/Sales_Trans_2[[#This Row],[Sales_Amount]],0)</f>
        <v>0.29651952833910489</v>
      </c>
      <c r="AF1355" s="20" t="str">
        <f>IF(Sales_Trans_2[[#This Row],[Discount_Pct]]=0,"0%",
IF(Sales_Trans_2[[#This Row],[Discount_Pct]]&lt;=5,"1-5%",
IF(Sales_Trans_2[[#This Row],[Discount_Pct]]&lt;=10,"6-10%",
IF(Sales_Trans_2[[#This Row],[Discount_Pct]]&lt;=15,"11-15%","&gt;15%"))))</f>
        <v>1-5%</v>
      </c>
    </row>
    <row r="1356" spans="1:32" x14ac:dyDescent="0.25">
      <c r="A1356" t="s">
        <v>300</v>
      </c>
      <c r="B1356" s="10">
        <v>46039</v>
      </c>
      <c r="C1356" t="s">
        <v>301</v>
      </c>
      <c r="D1356" t="s">
        <v>302</v>
      </c>
      <c r="E1356" t="s">
        <v>303</v>
      </c>
      <c r="F1356" t="s">
        <v>304</v>
      </c>
      <c r="G1356">
        <v>2</v>
      </c>
      <c r="H1356">
        <v>343.56</v>
      </c>
      <c r="I1356">
        <v>10</v>
      </c>
      <c r="J1356">
        <v>68.709999999999994</v>
      </c>
      <c r="K1356">
        <v>711.17</v>
      </c>
      <c r="L1356">
        <v>432.64</v>
      </c>
      <c r="M1356">
        <v>278.52999999999997</v>
      </c>
      <c r="N1356" t="s">
        <v>4971</v>
      </c>
      <c r="O1356" t="s">
        <v>24</v>
      </c>
      <c r="P1356" t="s">
        <v>55</v>
      </c>
      <c r="Q1356">
        <v>0.49722222222222223</v>
      </c>
      <c r="R1356" t="s">
        <v>27</v>
      </c>
      <c r="S1356" t="s">
        <v>4655</v>
      </c>
      <c r="T1356" t="s">
        <v>4636</v>
      </c>
      <c r="U1356">
        <v>343.56</v>
      </c>
      <c r="V1356" t="s">
        <v>5286</v>
      </c>
      <c r="W1356" t="s">
        <v>4968</v>
      </c>
      <c r="X1356" t="s">
        <v>5101</v>
      </c>
      <c r="Y1356" t="s">
        <v>4970</v>
      </c>
      <c r="Z1356" t="s">
        <v>5351</v>
      </c>
      <c r="AA1356" t="s">
        <v>4962</v>
      </c>
      <c r="AB1356">
        <f>YEAR(Sales_Trans_2[[#This Row],[Transaction_Date]])</f>
        <v>2026</v>
      </c>
      <c r="AC1356" t="str">
        <f>TEXT(Sales_Trans_2[[#This Row],[Transaction_Date]],"mmm")</f>
        <v>Jan</v>
      </c>
      <c r="AD1356">
        <f>MONTH(Sales_Trans_2[[#This Row],[Transaction_Date]])</f>
        <v>1</v>
      </c>
      <c r="AE1356" s="19">
        <f>IFERROR(Sales_Trans_2[[#This Row],[Profit]]/Sales_Trans_2[[#This Row],[Sales_Amount]],0)</f>
        <v>0.39165037895299293</v>
      </c>
      <c r="AF1356" s="20" t="str">
        <f>IF(Sales_Trans_2[[#This Row],[Discount_Pct]]=0,"0%",
IF(Sales_Trans_2[[#This Row],[Discount_Pct]]&lt;=5,"1-5%",
IF(Sales_Trans_2[[#This Row],[Discount_Pct]]&lt;=10,"6-10%",
IF(Sales_Trans_2[[#This Row],[Discount_Pct]]&lt;=15,"11-15%","&gt;15%"))))</f>
        <v>6-10%</v>
      </c>
    </row>
    <row r="1357" spans="1:32" x14ac:dyDescent="0.25">
      <c r="A1357" t="s">
        <v>4457</v>
      </c>
      <c r="B1357" s="10">
        <v>45973</v>
      </c>
      <c r="C1357" t="s">
        <v>2496</v>
      </c>
      <c r="D1357" t="s">
        <v>1991</v>
      </c>
      <c r="E1357" t="s">
        <v>957</v>
      </c>
      <c r="F1357" t="s">
        <v>958</v>
      </c>
      <c r="G1357">
        <v>4</v>
      </c>
      <c r="H1357">
        <v>352.51</v>
      </c>
      <c r="I1357">
        <v>20</v>
      </c>
      <c r="J1357">
        <v>282.01</v>
      </c>
      <c r="K1357">
        <v>1128.03</v>
      </c>
      <c r="L1357">
        <v>1040.24</v>
      </c>
      <c r="M1357">
        <v>87.79</v>
      </c>
      <c r="N1357" t="s">
        <v>47</v>
      </c>
      <c r="O1357" t="s">
        <v>24</v>
      </c>
      <c r="P1357" t="s">
        <v>55</v>
      </c>
      <c r="Q1357">
        <v>0.76666666666666672</v>
      </c>
      <c r="R1357" t="s">
        <v>49</v>
      </c>
      <c r="S1357" t="s">
        <v>4933</v>
      </c>
      <c r="T1357" t="s">
        <v>4930</v>
      </c>
      <c r="U1357">
        <v>352.51</v>
      </c>
      <c r="V1357" t="s">
        <v>5674</v>
      </c>
      <c r="W1357" t="s">
        <v>4968</v>
      </c>
      <c r="X1357" t="s">
        <v>5614</v>
      </c>
      <c r="Y1357" t="s">
        <v>4960</v>
      </c>
      <c r="Z1357" t="s">
        <v>5280</v>
      </c>
      <c r="AA1357" t="s">
        <v>4962</v>
      </c>
      <c r="AB1357">
        <f>YEAR(Sales_Trans_2[[#This Row],[Transaction_Date]])</f>
        <v>2025</v>
      </c>
      <c r="AC1357" t="str">
        <f>TEXT(Sales_Trans_2[[#This Row],[Transaction_Date]],"mmm")</f>
        <v>Nov</v>
      </c>
      <c r="AD1357">
        <f>MONTH(Sales_Trans_2[[#This Row],[Transaction_Date]])</f>
        <v>11</v>
      </c>
      <c r="AE1357" s="19">
        <f>IFERROR(Sales_Trans_2[[#This Row],[Profit]]/Sales_Trans_2[[#This Row],[Sales_Amount]],0)</f>
        <v>7.7825944345451814E-2</v>
      </c>
      <c r="AF1357" s="20" t="str">
        <f>IF(Sales_Trans_2[[#This Row],[Discount_Pct]]=0,"0%",
IF(Sales_Trans_2[[#This Row],[Discount_Pct]]&lt;=5,"1-5%",
IF(Sales_Trans_2[[#This Row],[Discount_Pct]]&lt;=10,"6-10%",
IF(Sales_Trans_2[[#This Row],[Discount_Pct]]&lt;=15,"11-15%","&gt;15%"))))</f>
        <v>&gt;15%</v>
      </c>
    </row>
    <row r="1358" spans="1:32" x14ac:dyDescent="0.25">
      <c r="A1358" t="s">
        <v>2146</v>
      </c>
      <c r="B1358" s="10">
        <v>46078</v>
      </c>
      <c r="C1358" t="s">
        <v>1090</v>
      </c>
      <c r="D1358" t="s">
        <v>247</v>
      </c>
      <c r="E1358" t="s">
        <v>66</v>
      </c>
      <c r="F1358" t="s">
        <v>495</v>
      </c>
      <c r="G1358">
        <v>6</v>
      </c>
      <c r="H1358">
        <v>322.24</v>
      </c>
      <c r="I1358">
        <v>15</v>
      </c>
      <c r="J1358">
        <v>290.02</v>
      </c>
      <c r="K1358">
        <v>1643.42</v>
      </c>
      <c r="L1358">
        <v>1629.18</v>
      </c>
      <c r="M1358">
        <v>14.24</v>
      </c>
      <c r="N1358" t="s">
        <v>40</v>
      </c>
      <c r="O1358" t="s">
        <v>24</v>
      </c>
      <c r="P1358" t="s">
        <v>55</v>
      </c>
      <c r="Q1358">
        <v>0.85277777777777775</v>
      </c>
      <c r="R1358" t="s">
        <v>49</v>
      </c>
      <c r="S1358" t="s">
        <v>4897</v>
      </c>
      <c r="T1358" t="s">
        <v>4887</v>
      </c>
      <c r="U1358">
        <v>223.15</v>
      </c>
      <c r="V1358" t="s">
        <v>5700</v>
      </c>
      <c r="W1358" t="s">
        <v>4958</v>
      </c>
      <c r="X1358" t="s">
        <v>5253</v>
      </c>
      <c r="Y1358" t="s">
        <v>4960</v>
      </c>
      <c r="Z1358" t="s">
        <v>5155</v>
      </c>
      <c r="AA1358" t="s">
        <v>4962</v>
      </c>
      <c r="AB1358">
        <f>YEAR(Sales_Trans_2[[#This Row],[Transaction_Date]])</f>
        <v>2026</v>
      </c>
      <c r="AC1358" t="str">
        <f>TEXT(Sales_Trans_2[[#This Row],[Transaction_Date]],"mmm")</f>
        <v>Feb</v>
      </c>
      <c r="AD1358">
        <f>MONTH(Sales_Trans_2[[#This Row],[Transaction_Date]])</f>
        <v>2</v>
      </c>
      <c r="AE1358" s="19">
        <f>IFERROR(Sales_Trans_2[[#This Row],[Profit]]/Sales_Trans_2[[#This Row],[Sales_Amount]],0)</f>
        <v>8.6648574314539192E-3</v>
      </c>
      <c r="AF1358" s="20" t="str">
        <f>IF(Sales_Trans_2[[#This Row],[Discount_Pct]]=0,"0%",
IF(Sales_Trans_2[[#This Row],[Discount_Pct]]&lt;=5,"1-5%",
IF(Sales_Trans_2[[#This Row],[Discount_Pct]]&lt;=10,"6-10%",
IF(Sales_Trans_2[[#This Row],[Discount_Pct]]&lt;=15,"11-15%","&gt;15%"))))</f>
        <v>11-15%</v>
      </c>
    </row>
    <row r="1359" spans="1:32" x14ac:dyDescent="0.25">
      <c r="A1359" t="s">
        <v>2020</v>
      </c>
      <c r="B1359" s="10">
        <v>46297</v>
      </c>
      <c r="C1359" t="s">
        <v>1826</v>
      </c>
      <c r="D1359" t="s">
        <v>714</v>
      </c>
      <c r="E1359" t="s">
        <v>343</v>
      </c>
      <c r="F1359" t="s">
        <v>344</v>
      </c>
      <c r="G1359">
        <v>4</v>
      </c>
      <c r="H1359">
        <v>161.03</v>
      </c>
      <c r="I1359">
        <v>10</v>
      </c>
      <c r="J1359">
        <v>64.41</v>
      </c>
      <c r="K1359">
        <v>579.71</v>
      </c>
      <c r="L1359">
        <v>496.96</v>
      </c>
      <c r="M1359">
        <v>82.75</v>
      </c>
      <c r="N1359" t="s">
        <v>133</v>
      </c>
      <c r="O1359" t="s">
        <v>24</v>
      </c>
      <c r="P1359" t="s">
        <v>55</v>
      </c>
      <c r="Q1359">
        <v>0.59791666666666665</v>
      </c>
      <c r="R1359" t="s">
        <v>49</v>
      </c>
      <c r="S1359" t="s">
        <v>4653</v>
      </c>
      <c r="T1359" t="s">
        <v>4672</v>
      </c>
      <c r="U1359">
        <v>161.03</v>
      </c>
      <c r="V1359" t="s">
        <v>5705</v>
      </c>
      <c r="W1359" t="s">
        <v>4968</v>
      </c>
      <c r="X1359" t="s">
        <v>5445</v>
      </c>
      <c r="Y1359" t="s">
        <v>4977</v>
      </c>
      <c r="Z1359" t="s">
        <v>5446</v>
      </c>
      <c r="AA1359" t="s">
        <v>4962</v>
      </c>
      <c r="AB1359">
        <f>YEAR(Sales_Trans_2[[#This Row],[Transaction_Date]])</f>
        <v>2026</v>
      </c>
      <c r="AC1359" t="str">
        <f>TEXT(Sales_Trans_2[[#This Row],[Transaction_Date]],"mmm")</f>
        <v>Oct</v>
      </c>
      <c r="AD1359">
        <f>MONTH(Sales_Trans_2[[#This Row],[Transaction_Date]])</f>
        <v>10</v>
      </c>
      <c r="AE1359" s="19">
        <f>IFERROR(Sales_Trans_2[[#This Row],[Profit]]/Sales_Trans_2[[#This Row],[Sales_Amount]],0)</f>
        <v>0.14274378568594642</v>
      </c>
      <c r="AF1359" s="20" t="str">
        <f>IF(Sales_Trans_2[[#This Row],[Discount_Pct]]=0,"0%",
IF(Sales_Trans_2[[#This Row],[Discount_Pct]]&lt;=5,"1-5%",
IF(Sales_Trans_2[[#This Row],[Discount_Pct]]&lt;=10,"6-10%",
IF(Sales_Trans_2[[#This Row],[Discount_Pct]]&lt;=15,"11-15%","&gt;15%"))))</f>
        <v>6-10%</v>
      </c>
    </row>
    <row r="1360" spans="1:32" x14ac:dyDescent="0.25">
      <c r="A1360" t="s">
        <v>4108</v>
      </c>
      <c r="B1360" s="10">
        <v>46007</v>
      </c>
      <c r="C1360" t="s">
        <v>844</v>
      </c>
      <c r="D1360" t="s">
        <v>231</v>
      </c>
      <c r="E1360" t="s">
        <v>612</v>
      </c>
      <c r="F1360" t="s">
        <v>2256</v>
      </c>
      <c r="G1360">
        <v>1</v>
      </c>
      <c r="H1360">
        <v>418.79</v>
      </c>
      <c r="I1360">
        <v>15</v>
      </c>
      <c r="J1360">
        <v>62.82</v>
      </c>
      <c r="K1360">
        <v>355.97</v>
      </c>
      <c r="L1360">
        <v>308.94</v>
      </c>
      <c r="M1360">
        <v>47.03</v>
      </c>
      <c r="N1360" t="s">
        <v>47</v>
      </c>
      <c r="O1360" t="s">
        <v>24</v>
      </c>
      <c r="P1360" t="s">
        <v>55</v>
      </c>
      <c r="Q1360">
        <v>0.63472222222222219</v>
      </c>
      <c r="R1360" t="s">
        <v>49</v>
      </c>
      <c r="S1360" t="s">
        <v>4756</v>
      </c>
      <c r="T1360" t="s">
        <v>4752</v>
      </c>
      <c r="U1360">
        <v>418.79</v>
      </c>
      <c r="V1360" t="s">
        <v>5741</v>
      </c>
      <c r="W1360" t="s">
        <v>4968</v>
      </c>
      <c r="X1360" t="s">
        <v>5742</v>
      </c>
      <c r="Y1360" t="s">
        <v>4970</v>
      </c>
      <c r="Z1360" t="s">
        <v>5008</v>
      </c>
      <c r="AA1360" t="s">
        <v>4962</v>
      </c>
      <c r="AB1360">
        <f>YEAR(Sales_Trans_2[[#This Row],[Transaction_Date]])</f>
        <v>2025</v>
      </c>
      <c r="AC1360" t="str">
        <f>TEXT(Sales_Trans_2[[#This Row],[Transaction_Date]],"mmm")</f>
        <v>Dec</v>
      </c>
      <c r="AD1360">
        <f>MONTH(Sales_Trans_2[[#This Row],[Transaction_Date]])</f>
        <v>12</v>
      </c>
      <c r="AE1360" s="19">
        <f>IFERROR(Sales_Trans_2[[#This Row],[Profit]]/Sales_Trans_2[[#This Row],[Sales_Amount]],0)</f>
        <v>0.13211787510183443</v>
      </c>
      <c r="AF1360" s="20" t="str">
        <f>IF(Sales_Trans_2[[#This Row],[Discount_Pct]]=0,"0%",
IF(Sales_Trans_2[[#This Row],[Discount_Pct]]&lt;=5,"1-5%",
IF(Sales_Trans_2[[#This Row],[Discount_Pct]]&lt;=10,"6-10%",
IF(Sales_Trans_2[[#This Row],[Discount_Pct]]&lt;=15,"11-15%","&gt;15%"))))</f>
        <v>11-15%</v>
      </c>
    </row>
    <row r="1361" spans="1:32" x14ac:dyDescent="0.25">
      <c r="A1361" t="s">
        <v>4408</v>
      </c>
      <c r="B1361" s="10">
        <v>45850</v>
      </c>
      <c r="C1361" t="s">
        <v>4069</v>
      </c>
      <c r="D1361" t="s">
        <v>59</v>
      </c>
      <c r="E1361" t="s">
        <v>198</v>
      </c>
      <c r="F1361" t="s">
        <v>694</v>
      </c>
      <c r="G1361">
        <v>5</v>
      </c>
      <c r="H1361">
        <v>342.46</v>
      </c>
      <c r="I1361">
        <v>20</v>
      </c>
      <c r="J1361">
        <v>342.46</v>
      </c>
      <c r="K1361">
        <v>1575.32</v>
      </c>
      <c r="L1361">
        <v>1358.9</v>
      </c>
      <c r="M1361">
        <v>216.42</v>
      </c>
      <c r="N1361" t="s">
        <v>23</v>
      </c>
      <c r="O1361" t="s">
        <v>24</v>
      </c>
      <c r="P1361" t="s">
        <v>55</v>
      </c>
      <c r="Q1361">
        <v>0.47499999999999998</v>
      </c>
      <c r="R1361" t="s">
        <v>27</v>
      </c>
      <c r="S1361" t="s">
        <v>4721</v>
      </c>
      <c r="T1361" t="s">
        <v>4703</v>
      </c>
      <c r="U1361">
        <v>342.46</v>
      </c>
      <c r="V1361" t="s">
        <v>5111</v>
      </c>
      <c r="W1361" t="s">
        <v>4968</v>
      </c>
      <c r="X1361" t="s">
        <v>5096</v>
      </c>
      <c r="Y1361" t="s">
        <v>4960</v>
      </c>
      <c r="Z1361" t="s">
        <v>5097</v>
      </c>
      <c r="AA1361" t="s">
        <v>4962</v>
      </c>
      <c r="AB1361">
        <f>YEAR(Sales_Trans_2[[#This Row],[Transaction_Date]])</f>
        <v>2025</v>
      </c>
      <c r="AC1361" t="str">
        <f>TEXT(Sales_Trans_2[[#This Row],[Transaction_Date]],"mmm")</f>
        <v>Jul</v>
      </c>
      <c r="AD1361">
        <f>MONTH(Sales_Trans_2[[#This Row],[Transaction_Date]])</f>
        <v>7</v>
      </c>
      <c r="AE1361" s="19">
        <f>IFERROR(Sales_Trans_2[[#This Row],[Profit]]/Sales_Trans_2[[#This Row],[Sales_Amount]],0)</f>
        <v>0.13738161135515323</v>
      </c>
      <c r="AF1361" s="20" t="str">
        <f>IF(Sales_Trans_2[[#This Row],[Discount_Pct]]=0,"0%",
IF(Sales_Trans_2[[#This Row],[Discount_Pct]]&lt;=5,"1-5%",
IF(Sales_Trans_2[[#This Row],[Discount_Pct]]&lt;=10,"6-10%",
IF(Sales_Trans_2[[#This Row],[Discount_Pct]]&lt;=15,"11-15%","&gt;15%"))))</f>
        <v>&gt;15%</v>
      </c>
    </row>
    <row r="1362" spans="1:32" x14ac:dyDescent="0.25">
      <c r="A1362" t="s">
        <v>1825</v>
      </c>
      <c r="B1362" s="10">
        <v>45820</v>
      </c>
      <c r="C1362" t="s">
        <v>1826</v>
      </c>
      <c r="D1362" t="s">
        <v>886</v>
      </c>
      <c r="E1362" t="s">
        <v>192</v>
      </c>
      <c r="G1362">
        <v>1</v>
      </c>
      <c r="H1362">
        <v>232.92</v>
      </c>
      <c r="I1362">
        <v>10</v>
      </c>
      <c r="J1362">
        <v>23.29</v>
      </c>
      <c r="K1362">
        <v>241.07</v>
      </c>
      <c r="L1362">
        <v>192.41</v>
      </c>
      <c r="M1362">
        <v>48.66</v>
      </c>
      <c r="N1362" t="s">
        <v>4971</v>
      </c>
      <c r="O1362" t="s">
        <v>24</v>
      </c>
      <c r="P1362" t="s">
        <v>55</v>
      </c>
      <c r="Q1362">
        <v>0.75277777777777777</v>
      </c>
      <c r="R1362" t="s">
        <v>27</v>
      </c>
      <c r="S1362" t="s">
        <v>4827</v>
      </c>
      <c r="T1362" t="s">
        <v>4828</v>
      </c>
      <c r="U1362">
        <v>232.92</v>
      </c>
      <c r="V1362" t="s">
        <v>5705</v>
      </c>
      <c r="W1362" t="s">
        <v>4968</v>
      </c>
      <c r="Z1362" t="s">
        <v>5284</v>
      </c>
      <c r="AA1362" t="s">
        <v>4962</v>
      </c>
      <c r="AB1362">
        <f>YEAR(Sales_Trans_2[[#This Row],[Transaction_Date]])</f>
        <v>2025</v>
      </c>
      <c r="AC1362" t="str">
        <f>TEXT(Sales_Trans_2[[#This Row],[Transaction_Date]],"mmm")</f>
        <v>Jun</v>
      </c>
      <c r="AD1362">
        <f>MONTH(Sales_Trans_2[[#This Row],[Transaction_Date]])</f>
        <v>6</v>
      </c>
      <c r="AE1362" s="19">
        <f>IFERROR(Sales_Trans_2[[#This Row],[Profit]]/Sales_Trans_2[[#This Row],[Sales_Amount]],0)</f>
        <v>0.20185008503754095</v>
      </c>
      <c r="AF1362" s="20" t="str">
        <f>IF(Sales_Trans_2[[#This Row],[Discount_Pct]]=0,"0%",
IF(Sales_Trans_2[[#This Row],[Discount_Pct]]&lt;=5,"1-5%",
IF(Sales_Trans_2[[#This Row],[Discount_Pct]]&lt;=10,"6-10%",
IF(Sales_Trans_2[[#This Row],[Discount_Pct]]&lt;=15,"11-15%","&gt;15%"))))</f>
        <v>6-10%</v>
      </c>
    </row>
    <row r="1363" spans="1:32" x14ac:dyDescent="0.25">
      <c r="A1363" t="s">
        <v>4420</v>
      </c>
      <c r="B1363" s="10">
        <v>45789</v>
      </c>
      <c r="C1363" t="s">
        <v>1048</v>
      </c>
      <c r="D1363" t="s">
        <v>302</v>
      </c>
      <c r="E1363" t="s">
        <v>187</v>
      </c>
      <c r="F1363" t="s">
        <v>188</v>
      </c>
      <c r="G1363">
        <v>3</v>
      </c>
      <c r="H1363">
        <v>343.56</v>
      </c>
      <c r="I1363">
        <v>20</v>
      </c>
      <c r="J1363">
        <v>206.14</v>
      </c>
      <c r="K1363">
        <v>824.54</v>
      </c>
      <c r="L1363">
        <v>648.96</v>
      </c>
      <c r="M1363">
        <v>175.58</v>
      </c>
      <c r="N1363" t="s">
        <v>133</v>
      </c>
      <c r="O1363" t="s">
        <v>24</v>
      </c>
      <c r="P1363" t="s">
        <v>55</v>
      </c>
      <c r="Q1363">
        <v>0.79722222222222228</v>
      </c>
      <c r="R1363" t="s">
        <v>49</v>
      </c>
      <c r="S1363" t="s">
        <v>4655</v>
      </c>
      <c r="T1363" t="s">
        <v>4636</v>
      </c>
      <c r="U1363">
        <v>343.56</v>
      </c>
      <c r="V1363" t="s">
        <v>5785</v>
      </c>
      <c r="W1363" t="s">
        <v>4964</v>
      </c>
      <c r="X1363" t="s">
        <v>5199</v>
      </c>
      <c r="Y1363" t="s">
        <v>4960</v>
      </c>
      <c r="Z1363" t="s">
        <v>5200</v>
      </c>
      <c r="AA1363" t="s">
        <v>4962</v>
      </c>
      <c r="AB1363">
        <f>YEAR(Sales_Trans_2[[#This Row],[Transaction_Date]])</f>
        <v>2025</v>
      </c>
      <c r="AC1363" t="str">
        <f>TEXT(Sales_Trans_2[[#This Row],[Transaction_Date]],"mmm")</f>
        <v>May</v>
      </c>
      <c r="AD1363">
        <f>MONTH(Sales_Trans_2[[#This Row],[Transaction_Date]])</f>
        <v>5</v>
      </c>
      <c r="AE1363" s="19">
        <f>IFERROR(Sales_Trans_2[[#This Row],[Profit]]/Sales_Trans_2[[#This Row],[Sales_Amount]],0)</f>
        <v>0.21294297426443837</v>
      </c>
      <c r="AF1363" s="20" t="str">
        <f>IF(Sales_Trans_2[[#This Row],[Discount_Pct]]=0,"0%",
IF(Sales_Trans_2[[#This Row],[Discount_Pct]]&lt;=5,"1-5%",
IF(Sales_Trans_2[[#This Row],[Discount_Pct]]&lt;=10,"6-10%",
IF(Sales_Trans_2[[#This Row],[Discount_Pct]]&lt;=15,"11-15%","&gt;15%"))))</f>
        <v>&gt;15%</v>
      </c>
    </row>
    <row r="1364" spans="1:32" x14ac:dyDescent="0.25">
      <c r="A1364" t="s">
        <v>2482</v>
      </c>
      <c r="B1364" s="10">
        <v>45728</v>
      </c>
      <c r="C1364" t="s">
        <v>1409</v>
      </c>
      <c r="D1364" t="s">
        <v>414</v>
      </c>
      <c r="E1364" t="s">
        <v>1339</v>
      </c>
      <c r="F1364" t="s">
        <v>2001</v>
      </c>
      <c r="G1364">
        <v>8</v>
      </c>
      <c r="H1364">
        <v>101.26</v>
      </c>
      <c r="I1364">
        <v>10</v>
      </c>
      <c r="J1364">
        <v>81.010000000000005</v>
      </c>
      <c r="K1364">
        <v>729.07</v>
      </c>
      <c r="L1364">
        <v>638.55999999999995</v>
      </c>
      <c r="M1364">
        <v>90.51</v>
      </c>
      <c r="N1364" t="s">
        <v>68</v>
      </c>
      <c r="O1364" t="s">
        <v>24</v>
      </c>
      <c r="P1364" t="s">
        <v>55</v>
      </c>
      <c r="Q1364">
        <v>0.69930555555555551</v>
      </c>
      <c r="R1364" t="s">
        <v>49</v>
      </c>
      <c r="S1364" t="s">
        <v>4846</v>
      </c>
      <c r="T1364" t="s">
        <v>4847</v>
      </c>
      <c r="U1364">
        <v>96.72</v>
      </c>
      <c r="V1364" t="s">
        <v>5492</v>
      </c>
      <c r="W1364" t="s">
        <v>4958</v>
      </c>
      <c r="X1364" t="s">
        <v>5791</v>
      </c>
      <c r="Y1364" t="s">
        <v>4970</v>
      </c>
      <c r="Z1364" t="s">
        <v>5792</v>
      </c>
      <c r="AA1364" t="s">
        <v>4962</v>
      </c>
      <c r="AB1364">
        <f>YEAR(Sales_Trans_2[[#This Row],[Transaction_Date]])</f>
        <v>2025</v>
      </c>
      <c r="AC1364" t="str">
        <f>TEXT(Sales_Trans_2[[#This Row],[Transaction_Date]],"mmm")</f>
        <v>Mar</v>
      </c>
      <c r="AD1364">
        <f>MONTH(Sales_Trans_2[[#This Row],[Transaction_Date]])</f>
        <v>3</v>
      </c>
      <c r="AE1364" s="19">
        <f>IFERROR(Sales_Trans_2[[#This Row],[Profit]]/Sales_Trans_2[[#This Row],[Sales_Amount]],0)</f>
        <v>0.12414445800814737</v>
      </c>
      <c r="AF1364" s="20" t="str">
        <f>IF(Sales_Trans_2[[#This Row],[Discount_Pct]]=0,"0%",
IF(Sales_Trans_2[[#This Row],[Discount_Pct]]&lt;=5,"1-5%",
IF(Sales_Trans_2[[#This Row],[Discount_Pct]]&lt;=10,"6-10%",
IF(Sales_Trans_2[[#This Row],[Discount_Pct]]&lt;=15,"11-15%","&gt;15%"))))</f>
        <v>6-10%</v>
      </c>
    </row>
    <row r="1365" spans="1:32" x14ac:dyDescent="0.25">
      <c r="A1365" t="s">
        <v>3548</v>
      </c>
      <c r="B1365" s="10">
        <v>45700</v>
      </c>
      <c r="C1365" t="s">
        <v>274</v>
      </c>
      <c r="D1365" t="s">
        <v>275</v>
      </c>
      <c r="E1365" t="s">
        <v>957</v>
      </c>
      <c r="F1365" t="s">
        <v>1896</v>
      </c>
      <c r="G1365">
        <v>5</v>
      </c>
      <c r="H1365">
        <v>51.63</v>
      </c>
      <c r="I1365">
        <v>5</v>
      </c>
      <c r="J1365">
        <v>12.91</v>
      </c>
      <c r="K1365">
        <v>245.24</v>
      </c>
      <c r="L1365">
        <v>187.4</v>
      </c>
      <c r="M1365">
        <v>57.84</v>
      </c>
      <c r="N1365" t="s">
        <v>23</v>
      </c>
      <c r="O1365" t="s">
        <v>24</v>
      </c>
      <c r="P1365" t="s">
        <v>55</v>
      </c>
      <c r="Q1365">
        <v>0.42430555555555555</v>
      </c>
      <c r="R1365" t="s">
        <v>49</v>
      </c>
      <c r="S1365" t="s">
        <v>4760</v>
      </c>
      <c r="T1365" t="s">
        <v>4752</v>
      </c>
      <c r="U1365">
        <v>51.33</v>
      </c>
      <c r="V1365" t="s">
        <v>5134</v>
      </c>
      <c r="W1365" t="s">
        <v>4958</v>
      </c>
      <c r="X1365" t="s">
        <v>5434</v>
      </c>
      <c r="Y1365" t="s">
        <v>5007</v>
      </c>
      <c r="Z1365" t="s">
        <v>5280</v>
      </c>
      <c r="AA1365" t="s">
        <v>4962</v>
      </c>
      <c r="AB1365">
        <f>YEAR(Sales_Trans_2[[#This Row],[Transaction_Date]])</f>
        <v>2025</v>
      </c>
      <c r="AC1365" t="str">
        <f>TEXT(Sales_Trans_2[[#This Row],[Transaction_Date]],"mmm")</f>
        <v>Feb</v>
      </c>
      <c r="AD1365">
        <f>MONTH(Sales_Trans_2[[#This Row],[Transaction_Date]])</f>
        <v>2</v>
      </c>
      <c r="AE1365" s="19">
        <f>IFERROR(Sales_Trans_2[[#This Row],[Profit]]/Sales_Trans_2[[#This Row],[Sales_Amount]],0)</f>
        <v>0.23585059533518188</v>
      </c>
      <c r="AF1365" s="20" t="str">
        <f>IF(Sales_Trans_2[[#This Row],[Discount_Pct]]=0,"0%",
IF(Sales_Trans_2[[#This Row],[Discount_Pct]]&lt;=5,"1-5%",
IF(Sales_Trans_2[[#This Row],[Discount_Pct]]&lt;=10,"6-10%",
IF(Sales_Trans_2[[#This Row],[Discount_Pct]]&lt;=15,"11-15%","&gt;15%"))))</f>
        <v>1-5%</v>
      </c>
    </row>
    <row r="1366" spans="1:32" x14ac:dyDescent="0.25">
      <c r="A1366" t="s">
        <v>4584</v>
      </c>
      <c r="B1366" s="10">
        <v>45990</v>
      </c>
      <c r="C1366" t="s">
        <v>413</v>
      </c>
      <c r="D1366" t="s">
        <v>371</v>
      </c>
      <c r="E1366" t="s">
        <v>209</v>
      </c>
      <c r="F1366" t="s">
        <v>210</v>
      </c>
      <c r="G1366">
        <v>8</v>
      </c>
      <c r="H1366">
        <v>429.84</v>
      </c>
      <c r="I1366">
        <v>5</v>
      </c>
      <c r="J1366">
        <v>171.94</v>
      </c>
      <c r="K1366">
        <v>3756.8</v>
      </c>
      <c r="L1366">
        <v>2479.84</v>
      </c>
      <c r="M1366">
        <v>1276.96</v>
      </c>
      <c r="N1366" t="s">
        <v>40</v>
      </c>
      <c r="O1366" t="s">
        <v>24</v>
      </c>
      <c r="P1366" t="s">
        <v>55</v>
      </c>
      <c r="Q1366">
        <v>0.77361111111111114</v>
      </c>
      <c r="R1366" t="s">
        <v>27</v>
      </c>
      <c r="S1366" t="s">
        <v>4714</v>
      </c>
      <c r="T1366" t="s">
        <v>4703</v>
      </c>
      <c r="U1366">
        <v>380.12</v>
      </c>
      <c r="V1366" t="s">
        <v>5812</v>
      </c>
      <c r="W1366" t="s">
        <v>4958</v>
      </c>
      <c r="X1366" t="s">
        <v>4973</v>
      </c>
      <c r="Y1366" t="s">
        <v>4960</v>
      </c>
      <c r="Z1366" t="s">
        <v>5067</v>
      </c>
      <c r="AA1366" t="s">
        <v>4962</v>
      </c>
      <c r="AB1366">
        <f>YEAR(Sales_Trans_2[[#This Row],[Transaction_Date]])</f>
        <v>2025</v>
      </c>
      <c r="AC1366" t="str">
        <f>TEXT(Sales_Trans_2[[#This Row],[Transaction_Date]],"mmm")</f>
        <v>Nov</v>
      </c>
      <c r="AD1366">
        <f>MONTH(Sales_Trans_2[[#This Row],[Transaction_Date]])</f>
        <v>11</v>
      </c>
      <c r="AE1366" s="19">
        <f>IFERROR(Sales_Trans_2[[#This Row],[Profit]]/Sales_Trans_2[[#This Row],[Sales_Amount]],0)</f>
        <v>0.33990630323679727</v>
      </c>
      <c r="AF1366" s="20" t="str">
        <f>IF(Sales_Trans_2[[#This Row],[Discount_Pct]]=0,"0%",
IF(Sales_Trans_2[[#This Row],[Discount_Pct]]&lt;=5,"1-5%",
IF(Sales_Trans_2[[#This Row],[Discount_Pct]]&lt;=10,"6-10%",
IF(Sales_Trans_2[[#This Row],[Discount_Pct]]&lt;=15,"11-15%","&gt;15%"))))</f>
        <v>1-5%</v>
      </c>
    </row>
    <row r="1367" spans="1:32" x14ac:dyDescent="0.25">
      <c r="A1367" t="s">
        <v>1203</v>
      </c>
      <c r="B1367" s="10">
        <v>45987</v>
      </c>
      <c r="C1367" t="s">
        <v>252</v>
      </c>
      <c r="D1367" t="s">
        <v>1156</v>
      </c>
      <c r="E1367" t="s">
        <v>1066</v>
      </c>
      <c r="F1367" t="s">
        <v>471</v>
      </c>
      <c r="G1367">
        <v>7</v>
      </c>
      <c r="H1367">
        <v>150.41999999999999</v>
      </c>
      <c r="I1367">
        <v>15</v>
      </c>
      <c r="J1367">
        <v>157.94</v>
      </c>
      <c r="K1367">
        <v>895</v>
      </c>
      <c r="L1367">
        <v>764.47</v>
      </c>
      <c r="M1367">
        <v>130.53</v>
      </c>
      <c r="N1367" t="s">
        <v>47</v>
      </c>
      <c r="O1367" t="s">
        <v>24</v>
      </c>
      <c r="P1367" t="s">
        <v>55</v>
      </c>
      <c r="Q1367">
        <v>0.42430555555555555</v>
      </c>
      <c r="R1367" t="s">
        <v>49</v>
      </c>
      <c r="S1367" t="s">
        <v>4755</v>
      </c>
      <c r="T1367" t="s">
        <v>4752</v>
      </c>
      <c r="U1367">
        <v>147.72</v>
      </c>
      <c r="V1367" t="s">
        <v>5635</v>
      </c>
      <c r="W1367" t="s">
        <v>4958</v>
      </c>
      <c r="X1367" t="s">
        <v>5376</v>
      </c>
      <c r="Y1367" t="s">
        <v>4970</v>
      </c>
      <c r="Z1367" t="s">
        <v>5120</v>
      </c>
      <c r="AA1367" t="s">
        <v>4962</v>
      </c>
      <c r="AB1367">
        <f>YEAR(Sales_Trans_2[[#This Row],[Transaction_Date]])</f>
        <v>2025</v>
      </c>
      <c r="AC1367" t="str">
        <f>TEXT(Sales_Trans_2[[#This Row],[Transaction_Date]],"mmm")</f>
        <v>Nov</v>
      </c>
      <c r="AD1367">
        <f>MONTH(Sales_Trans_2[[#This Row],[Transaction_Date]])</f>
        <v>11</v>
      </c>
      <c r="AE1367" s="19">
        <f>IFERROR(Sales_Trans_2[[#This Row],[Profit]]/Sales_Trans_2[[#This Row],[Sales_Amount]],0)</f>
        <v>0.14584357541899443</v>
      </c>
      <c r="AF1367" s="20" t="str">
        <f>IF(Sales_Trans_2[[#This Row],[Discount_Pct]]=0,"0%",
IF(Sales_Trans_2[[#This Row],[Discount_Pct]]&lt;=5,"1-5%",
IF(Sales_Trans_2[[#This Row],[Discount_Pct]]&lt;=10,"6-10%",
IF(Sales_Trans_2[[#This Row],[Discount_Pct]]&lt;=15,"11-15%","&gt;15%"))))</f>
        <v>11-15%</v>
      </c>
    </row>
    <row r="1368" spans="1:32" x14ac:dyDescent="0.25">
      <c r="A1368" t="s">
        <v>1808</v>
      </c>
      <c r="B1368" s="10">
        <v>45985</v>
      </c>
      <c r="C1368" t="s">
        <v>616</v>
      </c>
      <c r="D1368" t="s">
        <v>1804</v>
      </c>
      <c r="E1368" t="s">
        <v>366</v>
      </c>
      <c r="F1368" t="s">
        <v>969</v>
      </c>
      <c r="G1368">
        <v>5</v>
      </c>
      <c r="H1368">
        <v>42.97</v>
      </c>
      <c r="I1368">
        <v>5</v>
      </c>
      <c r="J1368">
        <v>10.74</v>
      </c>
      <c r="K1368">
        <v>204.11</v>
      </c>
      <c r="L1368">
        <v>182.95</v>
      </c>
      <c r="M1368">
        <v>21.16</v>
      </c>
      <c r="N1368" t="s">
        <v>47</v>
      </c>
      <c r="O1368" t="s">
        <v>24</v>
      </c>
      <c r="P1368" t="s">
        <v>55</v>
      </c>
      <c r="Q1368">
        <v>0.53819444444444442</v>
      </c>
      <c r="R1368" t="s">
        <v>49</v>
      </c>
      <c r="S1368" t="s">
        <v>4744</v>
      </c>
      <c r="T1368" t="s">
        <v>4729</v>
      </c>
      <c r="U1368">
        <v>42.97</v>
      </c>
      <c r="V1368" t="s">
        <v>5546</v>
      </c>
      <c r="W1368" t="s">
        <v>4968</v>
      </c>
      <c r="X1368" t="s">
        <v>5820</v>
      </c>
      <c r="Y1368" t="s">
        <v>4960</v>
      </c>
      <c r="Z1368" t="s">
        <v>5334</v>
      </c>
      <c r="AA1368" t="s">
        <v>4962</v>
      </c>
      <c r="AB1368">
        <f>YEAR(Sales_Trans_2[[#This Row],[Transaction_Date]])</f>
        <v>2025</v>
      </c>
      <c r="AC1368" t="str">
        <f>TEXT(Sales_Trans_2[[#This Row],[Transaction_Date]],"mmm")</f>
        <v>Nov</v>
      </c>
      <c r="AD1368">
        <f>MONTH(Sales_Trans_2[[#This Row],[Transaction_Date]])</f>
        <v>11</v>
      </c>
      <c r="AE1368" s="19">
        <f>IFERROR(Sales_Trans_2[[#This Row],[Profit]]/Sales_Trans_2[[#This Row],[Sales_Amount]],0)</f>
        <v>0.10366958992700014</v>
      </c>
      <c r="AF1368" s="20" t="str">
        <f>IF(Sales_Trans_2[[#This Row],[Discount_Pct]]=0,"0%",
IF(Sales_Trans_2[[#This Row],[Discount_Pct]]&lt;=5,"1-5%",
IF(Sales_Trans_2[[#This Row],[Discount_Pct]]&lt;=10,"6-10%",
IF(Sales_Trans_2[[#This Row],[Discount_Pct]]&lt;=15,"11-15%","&gt;15%"))))</f>
        <v>1-5%</v>
      </c>
    </row>
    <row r="1369" spans="1:32" x14ac:dyDescent="0.25">
      <c r="A1369" t="s">
        <v>2311</v>
      </c>
      <c r="B1369" s="10">
        <v>45984</v>
      </c>
      <c r="C1369" t="s">
        <v>444</v>
      </c>
      <c r="D1369" t="s">
        <v>314</v>
      </c>
      <c r="E1369" t="s">
        <v>1031</v>
      </c>
      <c r="F1369" t="s">
        <v>2312</v>
      </c>
      <c r="G1369">
        <v>6</v>
      </c>
      <c r="H1369">
        <v>348.01</v>
      </c>
      <c r="I1369">
        <v>5</v>
      </c>
      <c r="J1369">
        <v>104.4</v>
      </c>
      <c r="K1369">
        <v>2281.21</v>
      </c>
      <c r="L1369">
        <v>1483.5</v>
      </c>
      <c r="M1369">
        <v>797.71</v>
      </c>
      <c r="N1369" t="s">
        <v>68</v>
      </c>
      <c r="O1369" t="s">
        <v>24</v>
      </c>
      <c r="P1369" t="s">
        <v>55</v>
      </c>
      <c r="Q1369">
        <v>0.38541666666666669</v>
      </c>
      <c r="R1369" t="s">
        <v>27</v>
      </c>
      <c r="S1369" t="s">
        <v>4707</v>
      </c>
      <c r="T1369" t="s">
        <v>4703</v>
      </c>
      <c r="U1369">
        <v>329.69</v>
      </c>
      <c r="V1369" t="s">
        <v>5047</v>
      </c>
      <c r="W1369" t="s">
        <v>4958</v>
      </c>
      <c r="X1369" t="s">
        <v>5645</v>
      </c>
      <c r="Y1369" t="s">
        <v>4960</v>
      </c>
      <c r="Z1369" t="s">
        <v>5000</v>
      </c>
      <c r="AA1369" t="s">
        <v>4962</v>
      </c>
      <c r="AB1369">
        <f>YEAR(Sales_Trans_2[[#This Row],[Transaction_Date]])</f>
        <v>2025</v>
      </c>
      <c r="AC1369" t="str">
        <f>TEXT(Sales_Trans_2[[#This Row],[Transaction_Date]],"mmm")</f>
        <v>Nov</v>
      </c>
      <c r="AD1369">
        <f>MONTH(Sales_Trans_2[[#This Row],[Transaction_Date]])</f>
        <v>11</v>
      </c>
      <c r="AE1369" s="19">
        <f>IFERROR(Sales_Trans_2[[#This Row],[Profit]]/Sales_Trans_2[[#This Row],[Sales_Amount]],0)</f>
        <v>0.34968722739248032</v>
      </c>
      <c r="AF1369" s="20" t="str">
        <f>IF(Sales_Trans_2[[#This Row],[Discount_Pct]]=0,"0%",
IF(Sales_Trans_2[[#This Row],[Discount_Pct]]&lt;=5,"1-5%",
IF(Sales_Trans_2[[#This Row],[Discount_Pct]]&lt;=10,"6-10%",
IF(Sales_Trans_2[[#This Row],[Discount_Pct]]&lt;=15,"11-15%","&gt;15%"))))</f>
        <v>1-5%</v>
      </c>
    </row>
    <row r="1370" spans="1:32" x14ac:dyDescent="0.25">
      <c r="A1370" t="s">
        <v>4388</v>
      </c>
      <c r="B1370" s="10">
        <v>45976</v>
      </c>
      <c r="C1370" t="s">
        <v>1062</v>
      </c>
      <c r="D1370" t="s">
        <v>371</v>
      </c>
      <c r="E1370" t="s">
        <v>355</v>
      </c>
      <c r="F1370" t="s">
        <v>356</v>
      </c>
      <c r="G1370">
        <v>6</v>
      </c>
      <c r="H1370">
        <v>427.65</v>
      </c>
      <c r="I1370">
        <v>5</v>
      </c>
      <c r="J1370">
        <v>128.29</v>
      </c>
      <c r="K1370">
        <v>2803.25</v>
      </c>
      <c r="L1370">
        <v>1859.88</v>
      </c>
      <c r="M1370">
        <v>943.37</v>
      </c>
      <c r="N1370" t="s">
        <v>4971</v>
      </c>
      <c r="O1370" t="s">
        <v>24</v>
      </c>
      <c r="P1370" t="s">
        <v>55</v>
      </c>
      <c r="Q1370">
        <v>0.7319444444444444</v>
      </c>
      <c r="R1370" t="s">
        <v>27</v>
      </c>
      <c r="S1370" t="s">
        <v>4714</v>
      </c>
      <c r="T1370" t="s">
        <v>4703</v>
      </c>
      <c r="U1370">
        <v>380.12</v>
      </c>
      <c r="V1370" t="s">
        <v>5093</v>
      </c>
      <c r="W1370" t="s">
        <v>4958</v>
      </c>
      <c r="X1370" t="s">
        <v>5205</v>
      </c>
      <c r="Y1370" t="s">
        <v>4960</v>
      </c>
      <c r="Z1370" t="s">
        <v>5204</v>
      </c>
      <c r="AA1370" t="s">
        <v>4962</v>
      </c>
      <c r="AB1370">
        <f>YEAR(Sales_Trans_2[[#This Row],[Transaction_Date]])</f>
        <v>2025</v>
      </c>
      <c r="AC1370" t="str">
        <f>TEXT(Sales_Trans_2[[#This Row],[Transaction_Date]],"mmm")</f>
        <v>Nov</v>
      </c>
      <c r="AD1370">
        <f>MONTH(Sales_Trans_2[[#This Row],[Transaction_Date]])</f>
        <v>11</v>
      </c>
      <c r="AE1370" s="19">
        <f>IFERROR(Sales_Trans_2[[#This Row],[Profit]]/Sales_Trans_2[[#This Row],[Sales_Amount]],0)</f>
        <v>0.33652724516186572</v>
      </c>
      <c r="AF1370" s="20" t="str">
        <f>IF(Sales_Trans_2[[#This Row],[Discount_Pct]]=0,"0%",
IF(Sales_Trans_2[[#This Row],[Discount_Pct]]&lt;=5,"1-5%",
IF(Sales_Trans_2[[#This Row],[Discount_Pct]]&lt;=10,"6-10%",
IF(Sales_Trans_2[[#This Row],[Discount_Pct]]&lt;=15,"11-15%","&gt;15%"))))</f>
        <v>1-5%</v>
      </c>
    </row>
    <row r="1371" spans="1:32" x14ac:dyDescent="0.25">
      <c r="A1371" t="s">
        <v>4204</v>
      </c>
      <c r="B1371" s="10">
        <v>46002</v>
      </c>
      <c r="C1371" t="s">
        <v>2305</v>
      </c>
      <c r="D1371" t="s">
        <v>130</v>
      </c>
      <c r="E1371" t="s">
        <v>85</v>
      </c>
      <c r="F1371" t="s">
        <v>2200</v>
      </c>
      <c r="G1371">
        <v>4</v>
      </c>
      <c r="H1371">
        <v>379.12</v>
      </c>
      <c r="I1371">
        <v>5</v>
      </c>
      <c r="J1371">
        <v>75.819999999999993</v>
      </c>
      <c r="K1371">
        <v>1440.66</v>
      </c>
      <c r="L1371">
        <v>1172.2</v>
      </c>
      <c r="M1371">
        <v>268.45999999999998</v>
      </c>
      <c r="N1371" t="s">
        <v>23</v>
      </c>
      <c r="O1371" t="s">
        <v>24</v>
      </c>
      <c r="P1371" t="s">
        <v>55</v>
      </c>
      <c r="Q1371">
        <v>0.66597222222222219</v>
      </c>
      <c r="R1371" t="s">
        <v>49</v>
      </c>
      <c r="S1371" t="s">
        <v>4923</v>
      </c>
      <c r="T1371" t="s">
        <v>4908</v>
      </c>
      <c r="U1371">
        <v>379.12</v>
      </c>
      <c r="V1371" t="s">
        <v>5850</v>
      </c>
      <c r="W1371" t="s">
        <v>4968</v>
      </c>
      <c r="X1371" t="s">
        <v>5851</v>
      </c>
      <c r="Y1371" t="s">
        <v>4960</v>
      </c>
      <c r="Z1371" t="s">
        <v>5312</v>
      </c>
      <c r="AA1371" t="s">
        <v>4962</v>
      </c>
      <c r="AB1371">
        <f>YEAR(Sales_Trans_2[[#This Row],[Transaction_Date]])</f>
        <v>2025</v>
      </c>
      <c r="AC1371" t="str">
        <f>TEXT(Sales_Trans_2[[#This Row],[Transaction_Date]],"mmm")</f>
        <v>Dec</v>
      </c>
      <c r="AD1371">
        <f>MONTH(Sales_Trans_2[[#This Row],[Transaction_Date]])</f>
        <v>12</v>
      </c>
      <c r="AE1371" s="19">
        <f>IFERROR(Sales_Trans_2[[#This Row],[Profit]]/Sales_Trans_2[[#This Row],[Sales_Amount]],0)</f>
        <v>0.18634514736301416</v>
      </c>
      <c r="AF1371" s="20" t="str">
        <f>IF(Sales_Trans_2[[#This Row],[Discount_Pct]]=0,"0%",
IF(Sales_Trans_2[[#This Row],[Discount_Pct]]&lt;=5,"1-5%",
IF(Sales_Trans_2[[#This Row],[Discount_Pct]]&lt;=10,"6-10%",
IF(Sales_Trans_2[[#This Row],[Discount_Pct]]&lt;=15,"11-15%","&gt;15%"))))</f>
        <v>1-5%</v>
      </c>
    </row>
    <row r="1372" spans="1:32" x14ac:dyDescent="0.25">
      <c r="A1372" t="s">
        <v>3926</v>
      </c>
      <c r="B1372" s="10">
        <v>45727</v>
      </c>
      <c r="C1372" t="s">
        <v>2711</v>
      </c>
      <c r="D1372" t="s">
        <v>399</v>
      </c>
      <c r="E1372" t="s">
        <v>1157</v>
      </c>
      <c r="F1372" t="s">
        <v>1158</v>
      </c>
      <c r="G1372">
        <v>1</v>
      </c>
      <c r="H1372">
        <v>99.93</v>
      </c>
      <c r="I1372">
        <v>10</v>
      </c>
      <c r="J1372">
        <v>9.99</v>
      </c>
      <c r="K1372">
        <v>89.94</v>
      </c>
      <c r="L1372">
        <v>86.05</v>
      </c>
      <c r="M1372">
        <v>3.89</v>
      </c>
      <c r="N1372" t="s">
        <v>133</v>
      </c>
      <c r="O1372" t="s">
        <v>24</v>
      </c>
      <c r="P1372" t="s">
        <v>55</v>
      </c>
      <c r="Q1372">
        <v>0.70902777777777781</v>
      </c>
      <c r="R1372" t="s">
        <v>49</v>
      </c>
      <c r="S1372" t="s">
        <v>4693</v>
      </c>
      <c r="T1372" t="s">
        <v>4672</v>
      </c>
      <c r="U1372">
        <v>99.93</v>
      </c>
      <c r="V1372" t="s">
        <v>5869</v>
      </c>
      <c r="W1372" t="s">
        <v>4964</v>
      </c>
      <c r="X1372" t="s">
        <v>5179</v>
      </c>
      <c r="Y1372" t="s">
        <v>5007</v>
      </c>
      <c r="Z1372" t="s">
        <v>5180</v>
      </c>
      <c r="AA1372" t="s">
        <v>4962</v>
      </c>
      <c r="AB1372">
        <f>YEAR(Sales_Trans_2[[#This Row],[Transaction_Date]])</f>
        <v>2025</v>
      </c>
      <c r="AC1372" t="str">
        <f>TEXT(Sales_Trans_2[[#This Row],[Transaction_Date]],"mmm")</f>
        <v>Mar</v>
      </c>
      <c r="AD1372">
        <f>MONTH(Sales_Trans_2[[#This Row],[Transaction_Date]])</f>
        <v>3</v>
      </c>
      <c r="AE1372" s="19">
        <f>IFERROR(Sales_Trans_2[[#This Row],[Profit]]/Sales_Trans_2[[#This Row],[Sales_Amount]],0)</f>
        <v>4.3251056259728714E-2</v>
      </c>
      <c r="AF1372" s="20" t="str">
        <f>IF(Sales_Trans_2[[#This Row],[Discount_Pct]]=0,"0%",
IF(Sales_Trans_2[[#This Row],[Discount_Pct]]&lt;=5,"1-5%",
IF(Sales_Trans_2[[#This Row],[Discount_Pct]]&lt;=10,"6-10%",
IF(Sales_Trans_2[[#This Row],[Discount_Pct]]&lt;=15,"11-15%","&gt;15%"))))</f>
        <v>6-10%</v>
      </c>
    </row>
    <row r="1373" spans="1:32" x14ac:dyDescent="0.25">
      <c r="A1373" t="s">
        <v>2484</v>
      </c>
      <c r="B1373" s="10">
        <v>45699</v>
      </c>
      <c r="C1373" t="s">
        <v>307</v>
      </c>
      <c r="D1373" t="s">
        <v>680</v>
      </c>
      <c r="E1373" t="s">
        <v>153</v>
      </c>
      <c r="F1373" t="s">
        <v>182</v>
      </c>
      <c r="G1373">
        <v>7</v>
      </c>
      <c r="H1373">
        <v>159.38</v>
      </c>
      <c r="I1373">
        <v>10</v>
      </c>
      <c r="J1373">
        <v>111.57</v>
      </c>
      <c r="K1373">
        <v>1154.7</v>
      </c>
      <c r="L1373">
        <v>965.65</v>
      </c>
      <c r="M1373">
        <v>189.05</v>
      </c>
      <c r="N1373" t="s">
        <v>133</v>
      </c>
      <c r="O1373" t="s">
        <v>24</v>
      </c>
      <c r="P1373" t="s">
        <v>55</v>
      </c>
      <c r="Q1373">
        <v>0.73958333333333337</v>
      </c>
      <c r="R1373" t="s">
        <v>27</v>
      </c>
      <c r="S1373" t="s">
        <v>4873</v>
      </c>
      <c r="T1373" t="s">
        <v>4864</v>
      </c>
      <c r="U1373">
        <v>157.97999999999999</v>
      </c>
      <c r="V1373" t="s">
        <v>5035</v>
      </c>
      <c r="W1373" t="s">
        <v>4958</v>
      </c>
      <c r="X1373" t="s">
        <v>5615</v>
      </c>
      <c r="Y1373" t="s">
        <v>4960</v>
      </c>
      <c r="Z1373" t="s">
        <v>5126</v>
      </c>
      <c r="AA1373" t="s">
        <v>4962</v>
      </c>
      <c r="AB1373">
        <f>YEAR(Sales_Trans_2[[#This Row],[Transaction_Date]])</f>
        <v>2025</v>
      </c>
      <c r="AC1373" t="str">
        <f>TEXT(Sales_Trans_2[[#This Row],[Transaction_Date]],"mmm")</f>
        <v>Feb</v>
      </c>
      <c r="AD1373">
        <f>MONTH(Sales_Trans_2[[#This Row],[Transaction_Date]])</f>
        <v>2</v>
      </c>
      <c r="AE1373" s="19">
        <f>IFERROR(Sales_Trans_2[[#This Row],[Profit]]/Sales_Trans_2[[#This Row],[Sales_Amount]],0)</f>
        <v>0.16372217892093185</v>
      </c>
      <c r="AF1373" s="20" t="str">
        <f>IF(Sales_Trans_2[[#This Row],[Discount_Pct]]=0,"0%",
IF(Sales_Trans_2[[#This Row],[Discount_Pct]]&lt;=5,"1-5%",
IF(Sales_Trans_2[[#This Row],[Discount_Pct]]&lt;=10,"6-10%",
IF(Sales_Trans_2[[#This Row],[Discount_Pct]]&lt;=15,"11-15%","&gt;15%"))))</f>
        <v>6-10%</v>
      </c>
    </row>
    <row r="1374" spans="1:32" x14ac:dyDescent="0.25">
      <c r="A1374" t="s">
        <v>4327</v>
      </c>
      <c r="B1374" s="10">
        <v>45699</v>
      </c>
      <c r="C1374" t="s">
        <v>1003</v>
      </c>
      <c r="D1374" t="s">
        <v>794</v>
      </c>
      <c r="E1374" t="s">
        <v>1339</v>
      </c>
      <c r="F1374" t="s">
        <v>1310</v>
      </c>
      <c r="G1374">
        <v>6</v>
      </c>
      <c r="H1374">
        <v>189.82</v>
      </c>
      <c r="I1374">
        <v>5</v>
      </c>
      <c r="J1374">
        <v>56.95</v>
      </c>
      <c r="K1374">
        <v>1244.27</v>
      </c>
      <c r="L1374">
        <v>745.98</v>
      </c>
      <c r="M1374">
        <v>498.29</v>
      </c>
      <c r="N1374" t="s">
        <v>23</v>
      </c>
      <c r="O1374" t="s">
        <v>24</v>
      </c>
      <c r="P1374" t="s">
        <v>55</v>
      </c>
      <c r="Q1374">
        <v>0.60347222222222219</v>
      </c>
      <c r="R1374" t="s">
        <v>27</v>
      </c>
      <c r="S1374" t="s">
        <v>4946</v>
      </c>
      <c r="T1374" t="s">
        <v>4930</v>
      </c>
      <c r="U1374">
        <v>171.25</v>
      </c>
      <c r="V1374" t="s">
        <v>5697</v>
      </c>
      <c r="W1374" t="s">
        <v>4958</v>
      </c>
      <c r="X1374" t="s">
        <v>5377</v>
      </c>
      <c r="Y1374" t="s">
        <v>4970</v>
      </c>
      <c r="Z1374" t="s">
        <v>5792</v>
      </c>
      <c r="AA1374" t="s">
        <v>4962</v>
      </c>
      <c r="AB1374">
        <f>YEAR(Sales_Trans_2[[#This Row],[Transaction_Date]])</f>
        <v>2025</v>
      </c>
      <c r="AC1374" t="str">
        <f>TEXT(Sales_Trans_2[[#This Row],[Transaction_Date]],"mmm")</f>
        <v>Feb</v>
      </c>
      <c r="AD1374">
        <f>MONTH(Sales_Trans_2[[#This Row],[Transaction_Date]])</f>
        <v>2</v>
      </c>
      <c r="AE1374" s="19">
        <f>IFERROR(Sales_Trans_2[[#This Row],[Profit]]/Sales_Trans_2[[#This Row],[Sales_Amount]],0)</f>
        <v>0.40046774413913383</v>
      </c>
      <c r="AF1374" s="20" t="str">
        <f>IF(Sales_Trans_2[[#This Row],[Discount_Pct]]=0,"0%",
IF(Sales_Trans_2[[#This Row],[Discount_Pct]]&lt;=5,"1-5%",
IF(Sales_Trans_2[[#This Row],[Discount_Pct]]&lt;=10,"6-10%",
IF(Sales_Trans_2[[#This Row],[Discount_Pct]]&lt;=15,"11-15%","&gt;15%"))))</f>
        <v>1-5%</v>
      </c>
    </row>
    <row r="1375" spans="1:32" x14ac:dyDescent="0.25">
      <c r="A1375" t="s">
        <v>1250</v>
      </c>
      <c r="B1375" s="10">
        <v>45961</v>
      </c>
      <c r="C1375" t="s">
        <v>1251</v>
      </c>
      <c r="D1375" t="s">
        <v>432</v>
      </c>
      <c r="E1375" t="s">
        <v>1252</v>
      </c>
      <c r="F1375" t="s">
        <v>1253</v>
      </c>
      <c r="G1375">
        <v>3</v>
      </c>
      <c r="H1375">
        <v>305.67</v>
      </c>
      <c r="I1375">
        <v>10</v>
      </c>
      <c r="J1375">
        <v>91.7</v>
      </c>
      <c r="K1375">
        <v>825.31</v>
      </c>
      <c r="L1375">
        <v>754.26</v>
      </c>
      <c r="M1375">
        <v>71.05</v>
      </c>
      <c r="N1375" t="s">
        <v>68</v>
      </c>
      <c r="O1375" t="s">
        <v>24</v>
      </c>
      <c r="P1375" t="s">
        <v>55</v>
      </c>
      <c r="Q1375">
        <v>0.54097222222222219</v>
      </c>
      <c r="R1375" t="s">
        <v>49</v>
      </c>
      <c r="S1375" t="s">
        <v>4841</v>
      </c>
      <c r="T1375" t="s">
        <v>4828</v>
      </c>
      <c r="U1375">
        <v>305.67</v>
      </c>
      <c r="V1375" t="s">
        <v>5390</v>
      </c>
      <c r="W1375" t="s">
        <v>4964</v>
      </c>
      <c r="X1375" t="s">
        <v>5777</v>
      </c>
      <c r="Y1375" t="s">
        <v>4960</v>
      </c>
      <c r="Z1375" t="s">
        <v>5498</v>
      </c>
      <c r="AA1375" t="s">
        <v>4962</v>
      </c>
      <c r="AB1375">
        <f>YEAR(Sales_Trans_2[[#This Row],[Transaction_Date]])</f>
        <v>2025</v>
      </c>
      <c r="AC1375" t="str">
        <f>TEXT(Sales_Trans_2[[#This Row],[Transaction_Date]],"mmm")</f>
        <v>Oct</v>
      </c>
      <c r="AD1375">
        <f>MONTH(Sales_Trans_2[[#This Row],[Transaction_Date]])</f>
        <v>10</v>
      </c>
      <c r="AE1375" s="19">
        <f>IFERROR(Sales_Trans_2[[#This Row],[Profit]]/Sales_Trans_2[[#This Row],[Sales_Amount]],0)</f>
        <v>8.6088863578534125E-2</v>
      </c>
      <c r="AF1375" s="20" t="str">
        <f>IF(Sales_Trans_2[[#This Row],[Discount_Pct]]=0,"0%",
IF(Sales_Trans_2[[#This Row],[Discount_Pct]]&lt;=5,"1-5%",
IF(Sales_Trans_2[[#This Row],[Discount_Pct]]&lt;=10,"6-10%",
IF(Sales_Trans_2[[#This Row],[Discount_Pct]]&lt;=15,"11-15%","&gt;15%"))))</f>
        <v>6-10%</v>
      </c>
    </row>
    <row r="1376" spans="1:32" x14ac:dyDescent="0.25">
      <c r="A1376" t="s">
        <v>4088</v>
      </c>
      <c r="B1376" s="10">
        <v>45960</v>
      </c>
      <c r="C1376" t="s">
        <v>1422</v>
      </c>
      <c r="D1376" t="s">
        <v>605</v>
      </c>
      <c r="E1376" t="s">
        <v>957</v>
      </c>
      <c r="F1376" t="s">
        <v>1735</v>
      </c>
      <c r="G1376">
        <v>1</v>
      </c>
      <c r="H1376">
        <v>75.680000000000007</v>
      </c>
      <c r="I1376">
        <v>15</v>
      </c>
      <c r="J1376">
        <v>11.35</v>
      </c>
      <c r="K1376">
        <v>64.33</v>
      </c>
      <c r="L1376">
        <v>62.14</v>
      </c>
      <c r="M1376">
        <v>2.19</v>
      </c>
      <c r="N1376" t="s">
        <v>47</v>
      </c>
      <c r="O1376" t="s">
        <v>24</v>
      </c>
      <c r="P1376" t="s">
        <v>55</v>
      </c>
      <c r="Q1376">
        <v>0.87361111111111112</v>
      </c>
      <c r="R1376" t="s">
        <v>49</v>
      </c>
      <c r="S1376" t="s">
        <v>4851</v>
      </c>
      <c r="T1376" t="s">
        <v>4847</v>
      </c>
      <c r="U1376">
        <v>75.680000000000007</v>
      </c>
      <c r="V1376" t="s">
        <v>5886</v>
      </c>
      <c r="W1376" t="s">
        <v>4964</v>
      </c>
      <c r="X1376" t="s">
        <v>5279</v>
      </c>
      <c r="Y1376" t="s">
        <v>4960</v>
      </c>
      <c r="Z1376" t="s">
        <v>5280</v>
      </c>
      <c r="AA1376" t="s">
        <v>4962</v>
      </c>
      <c r="AB1376">
        <f>YEAR(Sales_Trans_2[[#This Row],[Transaction_Date]])</f>
        <v>2025</v>
      </c>
      <c r="AC1376" t="str">
        <f>TEXT(Sales_Trans_2[[#This Row],[Transaction_Date]],"mmm")</f>
        <v>Oct</v>
      </c>
      <c r="AD1376">
        <f>MONTH(Sales_Trans_2[[#This Row],[Transaction_Date]])</f>
        <v>10</v>
      </c>
      <c r="AE1376" s="19">
        <f>IFERROR(Sales_Trans_2[[#This Row],[Profit]]/Sales_Trans_2[[#This Row],[Sales_Amount]],0)</f>
        <v>3.4043214674335458E-2</v>
      </c>
      <c r="AF1376" s="20" t="str">
        <f>IF(Sales_Trans_2[[#This Row],[Discount_Pct]]=0,"0%",
IF(Sales_Trans_2[[#This Row],[Discount_Pct]]&lt;=5,"1-5%",
IF(Sales_Trans_2[[#This Row],[Discount_Pct]]&lt;=10,"6-10%",
IF(Sales_Trans_2[[#This Row],[Discount_Pct]]&lt;=15,"11-15%","&gt;15%"))))</f>
        <v>11-15%</v>
      </c>
    </row>
    <row r="1377" spans="1:32" x14ac:dyDescent="0.25">
      <c r="A1377" t="s">
        <v>4201</v>
      </c>
      <c r="B1377" s="10">
        <v>45960</v>
      </c>
      <c r="C1377" t="s">
        <v>1470</v>
      </c>
      <c r="D1377" t="s">
        <v>247</v>
      </c>
      <c r="E1377" t="s">
        <v>957</v>
      </c>
      <c r="F1377" t="s">
        <v>958</v>
      </c>
      <c r="G1377">
        <v>6</v>
      </c>
      <c r="H1377">
        <v>339.33</v>
      </c>
      <c r="I1377">
        <v>20</v>
      </c>
      <c r="J1377">
        <v>407.2</v>
      </c>
      <c r="K1377">
        <v>1628.78</v>
      </c>
      <c r="L1377">
        <v>1629.18</v>
      </c>
      <c r="M1377">
        <v>-0.4</v>
      </c>
      <c r="N1377" t="s">
        <v>4971</v>
      </c>
      <c r="O1377" t="s">
        <v>24</v>
      </c>
      <c r="P1377" t="s">
        <v>55</v>
      </c>
      <c r="Q1377">
        <v>0.80347222222222225</v>
      </c>
      <c r="R1377" t="s">
        <v>49</v>
      </c>
      <c r="S1377" t="s">
        <v>4897</v>
      </c>
      <c r="T1377" t="s">
        <v>4887</v>
      </c>
      <c r="U1377">
        <v>223.15</v>
      </c>
      <c r="V1377" t="s">
        <v>5293</v>
      </c>
      <c r="W1377" t="s">
        <v>4958</v>
      </c>
      <c r="X1377" t="s">
        <v>5614</v>
      </c>
      <c r="Y1377" t="s">
        <v>4960</v>
      </c>
      <c r="Z1377" t="s">
        <v>5280</v>
      </c>
      <c r="AA1377" t="s">
        <v>4962</v>
      </c>
      <c r="AB1377">
        <f>YEAR(Sales_Trans_2[[#This Row],[Transaction_Date]])</f>
        <v>2025</v>
      </c>
      <c r="AC1377" t="str">
        <f>TEXT(Sales_Trans_2[[#This Row],[Transaction_Date]],"mmm")</f>
        <v>Oct</v>
      </c>
      <c r="AD1377">
        <f>MONTH(Sales_Trans_2[[#This Row],[Transaction_Date]])</f>
        <v>10</v>
      </c>
      <c r="AE1377" s="19">
        <f>IFERROR(Sales_Trans_2[[#This Row],[Profit]]/Sales_Trans_2[[#This Row],[Sales_Amount]],0)</f>
        <v>-2.4558258328319355E-4</v>
      </c>
      <c r="AF1377" s="20" t="str">
        <f>IF(Sales_Trans_2[[#This Row],[Discount_Pct]]=0,"0%",
IF(Sales_Trans_2[[#This Row],[Discount_Pct]]&lt;=5,"1-5%",
IF(Sales_Trans_2[[#This Row],[Discount_Pct]]&lt;=10,"6-10%",
IF(Sales_Trans_2[[#This Row],[Discount_Pct]]&lt;=15,"11-15%","&gt;15%"))))</f>
        <v>&gt;15%</v>
      </c>
    </row>
    <row r="1378" spans="1:32" x14ac:dyDescent="0.25">
      <c r="A1378" t="s">
        <v>2339</v>
      </c>
      <c r="B1378" s="10">
        <v>45956</v>
      </c>
      <c r="C1378" t="s">
        <v>307</v>
      </c>
      <c r="D1378" t="s">
        <v>493</v>
      </c>
      <c r="E1378" t="s">
        <v>808</v>
      </c>
      <c r="F1378" t="s">
        <v>381</v>
      </c>
      <c r="G1378">
        <v>7</v>
      </c>
      <c r="H1378">
        <v>260.82</v>
      </c>
      <c r="I1378">
        <v>20</v>
      </c>
      <c r="J1378">
        <v>365.15</v>
      </c>
      <c r="K1378">
        <v>1679.68</v>
      </c>
      <c r="L1378">
        <v>1338.4</v>
      </c>
      <c r="M1378">
        <v>341.28</v>
      </c>
      <c r="N1378" t="s">
        <v>40</v>
      </c>
      <c r="O1378" t="s">
        <v>24</v>
      </c>
      <c r="P1378" t="s">
        <v>55</v>
      </c>
      <c r="Q1378">
        <v>0.48749999999999999</v>
      </c>
      <c r="R1378" t="s">
        <v>27</v>
      </c>
      <c r="S1378" t="s">
        <v>4688</v>
      </c>
      <c r="T1378" t="s">
        <v>4672</v>
      </c>
      <c r="U1378">
        <v>232.58</v>
      </c>
      <c r="V1378" t="s">
        <v>5035</v>
      </c>
      <c r="W1378" t="s">
        <v>4958</v>
      </c>
      <c r="X1378" t="s">
        <v>5075</v>
      </c>
      <c r="Y1378" t="s">
        <v>4960</v>
      </c>
      <c r="Z1378" t="s">
        <v>5703</v>
      </c>
      <c r="AA1378" t="s">
        <v>4962</v>
      </c>
      <c r="AB1378">
        <f>YEAR(Sales_Trans_2[[#This Row],[Transaction_Date]])</f>
        <v>2025</v>
      </c>
      <c r="AC1378" t="str">
        <f>TEXT(Sales_Trans_2[[#This Row],[Transaction_Date]],"mmm")</f>
        <v>Oct</v>
      </c>
      <c r="AD1378">
        <f>MONTH(Sales_Trans_2[[#This Row],[Transaction_Date]])</f>
        <v>10</v>
      </c>
      <c r="AE1378" s="19">
        <f>IFERROR(Sales_Trans_2[[#This Row],[Profit]]/Sales_Trans_2[[#This Row],[Sales_Amount]],0)</f>
        <v>0.20318155839207466</v>
      </c>
      <c r="AF1378" s="20" t="str">
        <f>IF(Sales_Trans_2[[#This Row],[Discount_Pct]]=0,"0%",
IF(Sales_Trans_2[[#This Row],[Discount_Pct]]&lt;=5,"1-5%",
IF(Sales_Trans_2[[#This Row],[Discount_Pct]]&lt;=10,"6-10%",
IF(Sales_Trans_2[[#This Row],[Discount_Pct]]&lt;=15,"11-15%","&gt;15%"))))</f>
        <v>&gt;15%</v>
      </c>
    </row>
    <row r="1379" spans="1:32" x14ac:dyDescent="0.25">
      <c r="A1379" t="s">
        <v>3940</v>
      </c>
      <c r="B1379" s="10">
        <v>45954</v>
      </c>
      <c r="C1379" t="s">
        <v>342</v>
      </c>
      <c r="D1379" t="s">
        <v>755</v>
      </c>
      <c r="E1379" t="s">
        <v>78</v>
      </c>
      <c r="F1379" t="s">
        <v>79</v>
      </c>
      <c r="G1379">
        <v>6</v>
      </c>
      <c r="H1379">
        <v>485.63</v>
      </c>
      <c r="I1379">
        <v>5</v>
      </c>
      <c r="J1379">
        <v>145.69</v>
      </c>
      <c r="K1379">
        <v>2768.09</v>
      </c>
      <c r="L1379">
        <v>2111.2199999999998</v>
      </c>
      <c r="M1379">
        <v>656.87</v>
      </c>
      <c r="N1379" t="s">
        <v>4971</v>
      </c>
      <c r="O1379" t="s">
        <v>24</v>
      </c>
      <c r="P1379" t="s">
        <v>55</v>
      </c>
      <c r="Q1379">
        <v>0.80277777777777781</v>
      </c>
      <c r="R1379" t="s">
        <v>49</v>
      </c>
      <c r="S1379" t="s">
        <v>4927</v>
      </c>
      <c r="T1379" t="s">
        <v>4908</v>
      </c>
      <c r="U1379">
        <v>442.14</v>
      </c>
      <c r="V1379" t="s">
        <v>5174</v>
      </c>
      <c r="W1379" t="s">
        <v>4958</v>
      </c>
      <c r="X1379" t="s">
        <v>5359</v>
      </c>
      <c r="Y1379" t="s">
        <v>4960</v>
      </c>
      <c r="Z1379" t="s">
        <v>5360</v>
      </c>
      <c r="AA1379" t="s">
        <v>4962</v>
      </c>
      <c r="AB1379">
        <f>YEAR(Sales_Trans_2[[#This Row],[Transaction_Date]])</f>
        <v>2025</v>
      </c>
      <c r="AC1379" t="str">
        <f>TEXT(Sales_Trans_2[[#This Row],[Transaction_Date]],"mmm")</f>
        <v>Oct</v>
      </c>
      <c r="AD1379">
        <f>MONTH(Sales_Trans_2[[#This Row],[Transaction_Date]])</f>
        <v>10</v>
      </c>
      <c r="AE1379" s="19">
        <f>IFERROR(Sales_Trans_2[[#This Row],[Profit]]/Sales_Trans_2[[#This Row],[Sales_Amount]],0)</f>
        <v>0.23730081030602326</v>
      </c>
      <c r="AF1379" s="20" t="str">
        <f>IF(Sales_Trans_2[[#This Row],[Discount_Pct]]=0,"0%",
IF(Sales_Trans_2[[#This Row],[Discount_Pct]]&lt;=5,"1-5%",
IF(Sales_Trans_2[[#This Row],[Discount_Pct]]&lt;=10,"6-10%",
IF(Sales_Trans_2[[#This Row],[Discount_Pct]]&lt;=15,"11-15%","&gt;15%"))))</f>
        <v>1-5%</v>
      </c>
    </row>
    <row r="1380" spans="1:32" x14ac:dyDescent="0.25">
      <c r="A1380" t="s">
        <v>4419</v>
      </c>
      <c r="B1380" s="10">
        <v>45954</v>
      </c>
      <c r="C1380" t="s">
        <v>940</v>
      </c>
      <c r="D1380" t="s">
        <v>1305</v>
      </c>
      <c r="E1380" t="s">
        <v>327</v>
      </c>
      <c r="F1380" t="s">
        <v>892</v>
      </c>
      <c r="G1380">
        <v>3</v>
      </c>
      <c r="H1380">
        <v>490.22</v>
      </c>
      <c r="I1380">
        <v>5</v>
      </c>
      <c r="J1380">
        <v>73.53</v>
      </c>
      <c r="K1380">
        <v>1397.13</v>
      </c>
      <c r="L1380">
        <v>1120.74</v>
      </c>
      <c r="M1380">
        <v>276.39</v>
      </c>
      <c r="N1380" t="s">
        <v>47</v>
      </c>
      <c r="O1380" t="s">
        <v>24</v>
      </c>
      <c r="P1380" t="s">
        <v>55</v>
      </c>
      <c r="Q1380">
        <v>0.89861111111111114</v>
      </c>
      <c r="R1380" t="s">
        <v>49</v>
      </c>
      <c r="S1380" t="s">
        <v>4911</v>
      </c>
      <c r="T1380" t="s">
        <v>4908</v>
      </c>
      <c r="U1380">
        <v>490.22</v>
      </c>
      <c r="V1380" t="s">
        <v>5905</v>
      </c>
      <c r="W1380" t="s">
        <v>4968</v>
      </c>
      <c r="X1380" t="s">
        <v>5669</v>
      </c>
      <c r="Y1380" t="s">
        <v>4970</v>
      </c>
      <c r="Z1380" t="s">
        <v>5216</v>
      </c>
      <c r="AA1380" t="s">
        <v>4962</v>
      </c>
      <c r="AB1380">
        <f>YEAR(Sales_Trans_2[[#This Row],[Transaction_Date]])</f>
        <v>2025</v>
      </c>
      <c r="AC1380" t="str">
        <f>TEXT(Sales_Trans_2[[#This Row],[Transaction_Date]],"mmm")</f>
        <v>Oct</v>
      </c>
      <c r="AD1380">
        <f>MONTH(Sales_Trans_2[[#This Row],[Transaction_Date]])</f>
        <v>10</v>
      </c>
      <c r="AE1380" s="19">
        <f>IFERROR(Sales_Trans_2[[#This Row],[Profit]]/Sales_Trans_2[[#This Row],[Sales_Amount]],0)</f>
        <v>0.19782697386785766</v>
      </c>
      <c r="AF1380" s="20" t="str">
        <f>IF(Sales_Trans_2[[#This Row],[Discount_Pct]]=0,"0%",
IF(Sales_Trans_2[[#This Row],[Discount_Pct]]&lt;=5,"1-5%",
IF(Sales_Trans_2[[#This Row],[Discount_Pct]]&lt;=10,"6-10%",
IF(Sales_Trans_2[[#This Row],[Discount_Pct]]&lt;=15,"11-15%","&gt;15%"))))</f>
        <v>1-5%</v>
      </c>
    </row>
    <row r="1381" spans="1:32" x14ac:dyDescent="0.25">
      <c r="A1381" t="s">
        <v>4219</v>
      </c>
      <c r="B1381" s="10">
        <v>45951</v>
      </c>
      <c r="C1381" t="s">
        <v>43</v>
      </c>
      <c r="D1381" t="s">
        <v>1650</v>
      </c>
      <c r="E1381" t="s">
        <v>31</v>
      </c>
      <c r="F1381" t="s">
        <v>32</v>
      </c>
      <c r="G1381">
        <v>2</v>
      </c>
      <c r="H1381">
        <v>232.2</v>
      </c>
      <c r="I1381">
        <v>10</v>
      </c>
      <c r="J1381">
        <v>46.44</v>
      </c>
      <c r="K1381">
        <v>417.96</v>
      </c>
      <c r="L1381">
        <v>321.95999999999998</v>
      </c>
      <c r="M1381">
        <v>96</v>
      </c>
      <c r="N1381" t="s">
        <v>47</v>
      </c>
      <c r="O1381" t="s">
        <v>24</v>
      </c>
      <c r="P1381" t="s">
        <v>55</v>
      </c>
      <c r="Q1381">
        <v>0.72083333333333333</v>
      </c>
      <c r="R1381" t="s">
        <v>49</v>
      </c>
      <c r="S1381" t="s">
        <v>4800</v>
      </c>
      <c r="T1381" t="s">
        <v>4776</v>
      </c>
      <c r="U1381">
        <v>232.2</v>
      </c>
      <c r="V1381" t="s">
        <v>5898</v>
      </c>
      <c r="W1381" t="s">
        <v>4968</v>
      </c>
      <c r="X1381" t="s">
        <v>5187</v>
      </c>
      <c r="Y1381" t="s">
        <v>5007</v>
      </c>
      <c r="Z1381" t="s">
        <v>5188</v>
      </c>
      <c r="AA1381" t="s">
        <v>4962</v>
      </c>
      <c r="AB1381">
        <f>YEAR(Sales_Trans_2[[#This Row],[Transaction_Date]])</f>
        <v>2025</v>
      </c>
      <c r="AC1381" t="str">
        <f>TEXT(Sales_Trans_2[[#This Row],[Transaction_Date]],"mmm")</f>
        <v>Oct</v>
      </c>
      <c r="AD1381">
        <f>MONTH(Sales_Trans_2[[#This Row],[Transaction_Date]])</f>
        <v>10</v>
      </c>
      <c r="AE1381" s="19">
        <f>IFERROR(Sales_Trans_2[[#This Row],[Profit]]/Sales_Trans_2[[#This Row],[Sales_Amount]],0)</f>
        <v>0.22968705139247775</v>
      </c>
      <c r="AF1381" s="20" t="str">
        <f>IF(Sales_Trans_2[[#This Row],[Discount_Pct]]=0,"0%",
IF(Sales_Trans_2[[#This Row],[Discount_Pct]]&lt;=5,"1-5%",
IF(Sales_Trans_2[[#This Row],[Discount_Pct]]&lt;=10,"6-10%",
IF(Sales_Trans_2[[#This Row],[Discount_Pct]]&lt;=15,"11-15%","&gt;15%"))))</f>
        <v>6-10%</v>
      </c>
    </row>
    <row r="1382" spans="1:32" x14ac:dyDescent="0.25">
      <c r="A1382" t="s">
        <v>4563</v>
      </c>
      <c r="B1382" s="10">
        <v>45950</v>
      </c>
      <c r="C1382" t="s">
        <v>1535</v>
      </c>
      <c r="D1382" t="s">
        <v>1668</v>
      </c>
      <c r="E1382" t="s">
        <v>438</v>
      </c>
      <c r="F1382" t="s">
        <v>46</v>
      </c>
      <c r="G1382">
        <v>2</v>
      </c>
      <c r="H1382">
        <v>242.22</v>
      </c>
      <c r="I1382">
        <v>5</v>
      </c>
      <c r="J1382">
        <v>24.22</v>
      </c>
      <c r="K1382">
        <v>460.22</v>
      </c>
      <c r="L1382">
        <v>372.08</v>
      </c>
      <c r="M1382">
        <v>88.14</v>
      </c>
      <c r="N1382" t="s">
        <v>23</v>
      </c>
      <c r="O1382" t="s">
        <v>24</v>
      </c>
      <c r="P1382" t="s">
        <v>55</v>
      </c>
      <c r="Q1382">
        <v>0.76388888888888884</v>
      </c>
      <c r="R1382" t="s">
        <v>49</v>
      </c>
      <c r="S1382" t="s">
        <v>4941</v>
      </c>
      <c r="T1382" t="s">
        <v>4930</v>
      </c>
      <c r="U1382">
        <v>242.22</v>
      </c>
      <c r="V1382" t="s">
        <v>5332</v>
      </c>
      <c r="W1382" t="s">
        <v>4968</v>
      </c>
      <c r="X1382" t="s">
        <v>5422</v>
      </c>
      <c r="Y1382" t="s">
        <v>5011</v>
      </c>
      <c r="Z1382" t="s">
        <v>4961</v>
      </c>
      <c r="AA1382" t="s">
        <v>4962</v>
      </c>
      <c r="AB1382">
        <f>YEAR(Sales_Trans_2[[#This Row],[Transaction_Date]])</f>
        <v>2025</v>
      </c>
      <c r="AC1382" t="str">
        <f>TEXT(Sales_Trans_2[[#This Row],[Transaction_Date]],"mmm")</f>
        <v>Oct</v>
      </c>
      <c r="AD1382">
        <f>MONTH(Sales_Trans_2[[#This Row],[Transaction_Date]])</f>
        <v>10</v>
      </c>
      <c r="AE1382" s="19">
        <f>IFERROR(Sales_Trans_2[[#This Row],[Profit]]/Sales_Trans_2[[#This Row],[Sales_Amount]],0)</f>
        <v>0.19151710051714396</v>
      </c>
      <c r="AF1382" s="20" t="str">
        <f>IF(Sales_Trans_2[[#This Row],[Discount_Pct]]=0,"0%",
IF(Sales_Trans_2[[#This Row],[Discount_Pct]]&lt;=5,"1-5%",
IF(Sales_Trans_2[[#This Row],[Discount_Pct]]&lt;=10,"6-10%",
IF(Sales_Trans_2[[#This Row],[Discount_Pct]]&lt;=15,"11-15%","&gt;15%"))))</f>
        <v>1-5%</v>
      </c>
    </row>
    <row r="1383" spans="1:32" x14ac:dyDescent="0.25">
      <c r="A1383" t="s">
        <v>4541</v>
      </c>
      <c r="B1383" s="10">
        <v>45949</v>
      </c>
      <c r="C1383" t="s">
        <v>181</v>
      </c>
      <c r="D1383" t="s">
        <v>264</v>
      </c>
      <c r="E1383" t="s">
        <v>488</v>
      </c>
      <c r="F1383" t="s">
        <v>489</v>
      </c>
      <c r="G1383">
        <v>6</v>
      </c>
      <c r="H1383">
        <v>391.43</v>
      </c>
      <c r="I1383">
        <v>15</v>
      </c>
      <c r="J1383">
        <v>352.29</v>
      </c>
      <c r="K1383">
        <v>2295.73</v>
      </c>
      <c r="L1383">
        <v>1715.4</v>
      </c>
      <c r="M1383">
        <v>580.33000000000004</v>
      </c>
      <c r="N1383" t="s">
        <v>47</v>
      </c>
      <c r="O1383" t="s">
        <v>24</v>
      </c>
      <c r="P1383" t="s">
        <v>55</v>
      </c>
      <c r="Q1383">
        <v>0.66388888888888886</v>
      </c>
      <c r="R1383" t="s">
        <v>27</v>
      </c>
      <c r="S1383" t="s">
        <v>4702</v>
      </c>
      <c r="T1383" t="s">
        <v>4703</v>
      </c>
      <c r="U1383">
        <v>383.51</v>
      </c>
      <c r="V1383" t="s">
        <v>5746</v>
      </c>
      <c r="W1383" t="s">
        <v>4958</v>
      </c>
      <c r="X1383" t="s">
        <v>5338</v>
      </c>
      <c r="Y1383" t="s">
        <v>5011</v>
      </c>
      <c r="Z1383" t="s">
        <v>5339</v>
      </c>
      <c r="AA1383" t="s">
        <v>4962</v>
      </c>
      <c r="AB1383">
        <f>YEAR(Sales_Trans_2[[#This Row],[Transaction_Date]])</f>
        <v>2025</v>
      </c>
      <c r="AC1383" t="str">
        <f>TEXT(Sales_Trans_2[[#This Row],[Transaction_Date]],"mmm")</f>
        <v>Oct</v>
      </c>
      <c r="AD1383">
        <f>MONTH(Sales_Trans_2[[#This Row],[Transaction_Date]])</f>
        <v>10</v>
      </c>
      <c r="AE1383" s="19">
        <f>IFERROR(Sales_Trans_2[[#This Row],[Profit]]/Sales_Trans_2[[#This Row],[Sales_Amount]],0)</f>
        <v>0.25278669529953435</v>
      </c>
      <c r="AF1383" s="20" t="str">
        <f>IF(Sales_Trans_2[[#This Row],[Discount_Pct]]=0,"0%",
IF(Sales_Trans_2[[#This Row],[Discount_Pct]]&lt;=5,"1-5%",
IF(Sales_Trans_2[[#This Row],[Discount_Pct]]&lt;=10,"6-10%",
IF(Sales_Trans_2[[#This Row],[Discount_Pct]]&lt;=15,"11-15%","&gt;15%"))))</f>
        <v>11-15%</v>
      </c>
    </row>
    <row r="1384" spans="1:32" x14ac:dyDescent="0.25">
      <c r="A1384" t="s">
        <v>1713</v>
      </c>
      <c r="B1384" s="10">
        <v>45947</v>
      </c>
      <c r="C1384" t="s">
        <v>43</v>
      </c>
      <c r="D1384" t="s">
        <v>708</v>
      </c>
      <c r="E1384" t="s">
        <v>950</v>
      </c>
      <c r="F1384" t="s">
        <v>1655</v>
      </c>
      <c r="G1384">
        <v>5</v>
      </c>
      <c r="H1384">
        <v>474.19</v>
      </c>
      <c r="I1384">
        <v>10</v>
      </c>
      <c r="J1384">
        <v>237.09</v>
      </c>
      <c r="K1384">
        <v>2133.86</v>
      </c>
      <c r="L1384">
        <v>1719.45</v>
      </c>
      <c r="M1384">
        <v>414.41</v>
      </c>
      <c r="N1384" t="s">
        <v>40</v>
      </c>
      <c r="O1384" t="s">
        <v>24</v>
      </c>
      <c r="P1384" t="s">
        <v>55</v>
      </c>
      <c r="Q1384">
        <v>0.59375</v>
      </c>
      <c r="R1384" t="s">
        <v>49</v>
      </c>
      <c r="S1384" t="s">
        <v>4751</v>
      </c>
      <c r="T1384" t="s">
        <v>4752</v>
      </c>
      <c r="U1384">
        <v>474.19</v>
      </c>
      <c r="V1384" t="s">
        <v>5898</v>
      </c>
      <c r="W1384" t="s">
        <v>4968</v>
      </c>
      <c r="X1384" t="s">
        <v>5801</v>
      </c>
      <c r="Y1384" t="s">
        <v>4960</v>
      </c>
      <c r="Z1384" t="s">
        <v>5049</v>
      </c>
      <c r="AA1384" t="s">
        <v>4962</v>
      </c>
      <c r="AB1384">
        <f>YEAR(Sales_Trans_2[[#This Row],[Transaction_Date]])</f>
        <v>2025</v>
      </c>
      <c r="AC1384" t="str">
        <f>TEXT(Sales_Trans_2[[#This Row],[Transaction_Date]],"mmm")</f>
        <v>Oct</v>
      </c>
      <c r="AD1384">
        <f>MONTH(Sales_Trans_2[[#This Row],[Transaction_Date]])</f>
        <v>10</v>
      </c>
      <c r="AE1384" s="19">
        <f>IFERROR(Sales_Trans_2[[#This Row],[Profit]]/Sales_Trans_2[[#This Row],[Sales_Amount]],0)</f>
        <v>0.19420674271039337</v>
      </c>
      <c r="AF1384" s="20" t="str">
        <f>IF(Sales_Trans_2[[#This Row],[Discount_Pct]]=0,"0%",
IF(Sales_Trans_2[[#This Row],[Discount_Pct]]&lt;=5,"1-5%",
IF(Sales_Trans_2[[#This Row],[Discount_Pct]]&lt;=10,"6-10%",
IF(Sales_Trans_2[[#This Row],[Discount_Pct]]&lt;=15,"11-15%","&gt;15%"))))</f>
        <v>6-10%</v>
      </c>
    </row>
    <row r="1385" spans="1:32" x14ac:dyDescent="0.25">
      <c r="A1385" t="s">
        <v>4351</v>
      </c>
      <c r="B1385" s="10">
        <v>45947</v>
      </c>
      <c r="C1385" t="s">
        <v>2811</v>
      </c>
      <c r="D1385" t="s">
        <v>158</v>
      </c>
      <c r="E1385" t="s">
        <v>66</v>
      </c>
      <c r="F1385" t="s">
        <v>1310</v>
      </c>
      <c r="G1385">
        <v>5</v>
      </c>
      <c r="H1385">
        <v>306.62</v>
      </c>
      <c r="I1385">
        <v>10</v>
      </c>
      <c r="J1385">
        <v>153.31</v>
      </c>
      <c r="K1385">
        <v>1379.79</v>
      </c>
      <c r="L1385">
        <v>1299.6500000000001</v>
      </c>
      <c r="M1385">
        <v>80.14</v>
      </c>
      <c r="N1385" t="s">
        <v>40</v>
      </c>
      <c r="O1385" t="s">
        <v>24</v>
      </c>
      <c r="P1385" t="s">
        <v>55</v>
      </c>
      <c r="Q1385">
        <v>0.85902777777777772</v>
      </c>
      <c r="R1385" t="s">
        <v>49</v>
      </c>
      <c r="S1385" t="s">
        <v>4871</v>
      </c>
      <c r="T1385" t="s">
        <v>4864</v>
      </c>
      <c r="U1385">
        <v>306.62</v>
      </c>
      <c r="V1385" t="s">
        <v>5715</v>
      </c>
      <c r="W1385" t="s">
        <v>4968</v>
      </c>
      <c r="X1385" t="s">
        <v>5377</v>
      </c>
      <c r="Y1385" t="s">
        <v>4970</v>
      </c>
      <c r="Z1385" t="s">
        <v>5155</v>
      </c>
      <c r="AA1385" t="s">
        <v>4962</v>
      </c>
      <c r="AB1385">
        <f>YEAR(Sales_Trans_2[[#This Row],[Transaction_Date]])</f>
        <v>2025</v>
      </c>
      <c r="AC1385" t="str">
        <f>TEXT(Sales_Trans_2[[#This Row],[Transaction_Date]],"mmm")</f>
        <v>Oct</v>
      </c>
      <c r="AD1385">
        <f>MONTH(Sales_Trans_2[[#This Row],[Transaction_Date]])</f>
        <v>10</v>
      </c>
      <c r="AE1385" s="19">
        <f>IFERROR(Sales_Trans_2[[#This Row],[Profit]]/Sales_Trans_2[[#This Row],[Sales_Amount]],0)</f>
        <v>5.8081302227150508E-2</v>
      </c>
      <c r="AF1385" s="20" t="str">
        <f>IF(Sales_Trans_2[[#This Row],[Discount_Pct]]=0,"0%",
IF(Sales_Trans_2[[#This Row],[Discount_Pct]]&lt;=5,"1-5%",
IF(Sales_Trans_2[[#This Row],[Discount_Pct]]&lt;=10,"6-10%",
IF(Sales_Trans_2[[#This Row],[Discount_Pct]]&lt;=15,"11-15%","&gt;15%"))))</f>
        <v>6-10%</v>
      </c>
    </row>
    <row r="1386" spans="1:32" x14ac:dyDescent="0.25">
      <c r="A1386" t="s">
        <v>468</v>
      </c>
      <c r="B1386" s="10">
        <v>45946</v>
      </c>
      <c r="C1386" t="s">
        <v>469</v>
      </c>
      <c r="D1386" t="s">
        <v>470</v>
      </c>
      <c r="E1386" t="s">
        <v>21</v>
      </c>
      <c r="F1386" t="s">
        <v>471</v>
      </c>
      <c r="G1386">
        <v>5</v>
      </c>
      <c r="H1386">
        <v>671.76</v>
      </c>
      <c r="I1386">
        <v>15</v>
      </c>
      <c r="J1386">
        <v>503.82</v>
      </c>
      <c r="K1386">
        <v>2854.98</v>
      </c>
      <c r="L1386">
        <v>1718.25</v>
      </c>
      <c r="M1386">
        <v>1136.73</v>
      </c>
      <c r="N1386" t="s">
        <v>47</v>
      </c>
      <c r="O1386" t="s">
        <v>24</v>
      </c>
      <c r="P1386" t="s">
        <v>55</v>
      </c>
      <c r="Q1386">
        <v>0.66666666666666663</v>
      </c>
      <c r="R1386" t="s">
        <v>49</v>
      </c>
      <c r="S1386" t="s">
        <v>4646</v>
      </c>
      <c r="T1386" t="s">
        <v>4636</v>
      </c>
      <c r="U1386">
        <v>589.75</v>
      </c>
      <c r="V1386" t="s">
        <v>5409</v>
      </c>
      <c r="W1386" t="s">
        <v>4958</v>
      </c>
      <c r="X1386" t="s">
        <v>5376</v>
      </c>
      <c r="Y1386" t="s">
        <v>4970</v>
      </c>
      <c r="Z1386" t="s">
        <v>5133</v>
      </c>
      <c r="AA1386" t="s">
        <v>4962</v>
      </c>
      <c r="AB1386">
        <f>YEAR(Sales_Trans_2[[#This Row],[Transaction_Date]])</f>
        <v>2025</v>
      </c>
      <c r="AC1386" t="str">
        <f>TEXT(Sales_Trans_2[[#This Row],[Transaction_Date]],"mmm")</f>
        <v>Oct</v>
      </c>
      <c r="AD1386">
        <f>MONTH(Sales_Trans_2[[#This Row],[Transaction_Date]])</f>
        <v>10</v>
      </c>
      <c r="AE1386" s="19">
        <f>IFERROR(Sales_Trans_2[[#This Row],[Profit]]/Sales_Trans_2[[#This Row],[Sales_Amount]],0)</f>
        <v>0.39815690477691612</v>
      </c>
      <c r="AF1386" s="20" t="str">
        <f>IF(Sales_Trans_2[[#This Row],[Discount_Pct]]=0,"0%",
IF(Sales_Trans_2[[#This Row],[Discount_Pct]]&lt;=5,"1-5%",
IF(Sales_Trans_2[[#This Row],[Discount_Pct]]&lt;=10,"6-10%",
IF(Sales_Trans_2[[#This Row],[Discount_Pct]]&lt;=15,"11-15%","&gt;15%"))))</f>
        <v>11-15%</v>
      </c>
    </row>
    <row r="1387" spans="1:32" x14ac:dyDescent="0.25">
      <c r="A1387" t="s">
        <v>949</v>
      </c>
      <c r="B1387" s="10">
        <v>45943</v>
      </c>
      <c r="C1387" t="s">
        <v>458</v>
      </c>
      <c r="D1387" t="s">
        <v>147</v>
      </c>
      <c r="E1387" t="s">
        <v>950</v>
      </c>
      <c r="F1387" t="s">
        <v>951</v>
      </c>
      <c r="G1387">
        <v>4</v>
      </c>
      <c r="H1387">
        <v>332.73</v>
      </c>
      <c r="I1387">
        <v>5</v>
      </c>
      <c r="J1387">
        <v>66.55</v>
      </c>
      <c r="K1387">
        <v>1264.3699999999999</v>
      </c>
      <c r="L1387">
        <v>1044.8800000000001</v>
      </c>
      <c r="M1387">
        <v>219.49</v>
      </c>
      <c r="N1387" t="s">
        <v>68</v>
      </c>
      <c r="O1387" t="s">
        <v>24</v>
      </c>
      <c r="P1387" t="s">
        <v>55</v>
      </c>
      <c r="Q1387">
        <v>0.42638888888888887</v>
      </c>
      <c r="R1387" t="s">
        <v>49</v>
      </c>
      <c r="S1387" t="s">
        <v>4717</v>
      </c>
      <c r="T1387" t="s">
        <v>4703</v>
      </c>
      <c r="U1387">
        <v>332.73</v>
      </c>
      <c r="V1387" t="s">
        <v>5368</v>
      </c>
      <c r="W1387" t="s">
        <v>4968</v>
      </c>
      <c r="X1387" t="s">
        <v>5261</v>
      </c>
      <c r="Y1387" t="s">
        <v>4970</v>
      </c>
      <c r="Z1387" t="s">
        <v>5049</v>
      </c>
      <c r="AA1387" t="s">
        <v>4962</v>
      </c>
      <c r="AB1387">
        <f>YEAR(Sales_Trans_2[[#This Row],[Transaction_Date]])</f>
        <v>2025</v>
      </c>
      <c r="AC1387" t="str">
        <f>TEXT(Sales_Trans_2[[#This Row],[Transaction_Date]],"mmm")</f>
        <v>Oct</v>
      </c>
      <c r="AD1387">
        <f>MONTH(Sales_Trans_2[[#This Row],[Transaction_Date]])</f>
        <v>10</v>
      </c>
      <c r="AE1387" s="19">
        <f>IFERROR(Sales_Trans_2[[#This Row],[Profit]]/Sales_Trans_2[[#This Row],[Sales_Amount]],0)</f>
        <v>0.17359633651541878</v>
      </c>
      <c r="AF1387" s="20" t="str">
        <f>IF(Sales_Trans_2[[#This Row],[Discount_Pct]]=0,"0%",
IF(Sales_Trans_2[[#This Row],[Discount_Pct]]&lt;=5,"1-5%",
IF(Sales_Trans_2[[#This Row],[Discount_Pct]]&lt;=10,"6-10%",
IF(Sales_Trans_2[[#This Row],[Discount_Pct]]&lt;=15,"11-15%","&gt;15%"))))</f>
        <v>1-5%</v>
      </c>
    </row>
    <row r="1388" spans="1:32" x14ac:dyDescent="0.25">
      <c r="A1388" t="s">
        <v>2884</v>
      </c>
      <c r="B1388" s="10">
        <v>45971</v>
      </c>
      <c r="C1388" t="s">
        <v>1354</v>
      </c>
      <c r="D1388" t="s">
        <v>384</v>
      </c>
      <c r="E1388" t="s">
        <v>209</v>
      </c>
      <c r="F1388" t="s">
        <v>210</v>
      </c>
      <c r="G1388">
        <v>7</v>
      </c>
      <c r="H1388">
        <v>414.65</v>
      </c>
      <c r="I1388">
        <v>5</v>
      </c>
      <c r="J1388">
        <v>145.13</v>
      </c>
      <c r="K1388">
        <v>3171.03</v>
      </c>
      <c r="L1388">
        <v>2352.4899999999998</v>
      </c>
      <c r="M1388">
        <v>818.54</v>
      </c>
      <c r="N1388" t="s">
        <v>68</v>
      </c>
      <c r="O1388" t="s">
        <v>24</v>
      </c>
      <c r="P1388" t="s">
        <v>55</v>
      </c>
      <c r="Q1388">
        <v>0.6333333333333333</v>
      </c>
      <c r="R1388" t="s">
        <v>27</v>
      </c>
      <c r="S1388" t="s">
        <v>4835</v>
      </c>
      <c r="T1388" t="s">
        <v>4828</v>
      </c>
      <c r="U1388">
        <v>389.61</v>
      </c>
      <c r="V1388" t="s">
        <v>5621</v>
      </c>
      <c r="W1388" t="s">
        <v>4958</v>
      </c>
      <c r="X1388" t="s">
        <v>4973</v>
      </c>
      <c r="Y1388" t="s">
        <v>4960</v>
      </c>
      <c r="Z1388" t="s">
        <v>5067</v>
      </c>
      <c r="AA1388" t="s">
        <v>4962</v>
      </c>
      <c r="AB1388">
        <f>YEAR(Sales_Trans_2[[#This Row],[Transaction_Date]])</f>
        <v>2025</v>
      </c>
      <c r="AC1388" t="str">
        <f>TEXT(Sales_Trans_2[[#This Row],[Transaction_Date]],"mmm")</f>
        <v>Nov</v>
      </c>
      <c r="AD1388">
        <f>MONTH(Sales_Trans_2[[#This Row],[Transaction_Date]])</f>
        <v>11</v>
      </c>
      <c r="AE1388" s="19">
        <f>IFERROR(Sales_Trans_2[[#This Row],[Profit]]/Sales_Trans_2[[#This Row],[Sales_Amount]],0)</f>
        <v>0.25813063894065963</v>
      </c>
      <c r="AF1388" s="20" t="str">
        <f>IF(Sales_Trans_2[[#This Row],[Discount_Pct]]=0,"0%",
IF(Sales_Trans_2[[#This Row],[Discount_Pct]]&lt;=5,"1-5%",
IF(Sales_Trans_2[[#This Row],[Discount_Pct]]&lt;=10,"6-10%",
IF(Sales_Trans_2[[#This Row],[Discount_Pct]]&lt;=15,"11-15%","&gt;15%"))))</f>
        <v>1-5%</v>
      </c>
    </row>
    <row r="1389" spans="1:32" x14ac:dyDescent="0.25">
      <c r="A1389" t="s">
        <v>3803</v>
      </c>
      <c r="B1389" s="10">
        <v>45971</v>
      </c>
      <c r="C1389" t="s">
        <v>1976</v>
      </c>
      <c r="D1389" t="s">
        <v>371</v>
      </c>
      <c r="E1389" t="s">
        <v>771</v>
      </c>
      <c r="F1389" t="s">
        <v>772</v>
      </c>
      <c r="G1389">
        <v>3</v>
      </c>
      <c r="H1389">
        <v>380.12</v>
      </c>
      <c r="I1389">
        <v>20</v>
      </c>
      <c r="J1389">
        <v>228.07</v>
      </c>
      <c r="K1389">
        <v>1049.1300000000001</v>
      </c>
      <c r="L1389">
        <v>929.94</v>
      </c>
      <c r="M1389">
        <v>119.19</v>
      </c>
      <c r="N1389" t="s">
        <v>47</v>
      </c>
      <c r="O1389" t="s">
        <v>24</v>
      </c>
      <c r="P1389" t="s">
        <v>55</v>
      </c>
      <c r="Q1389">
        <v>0.71666666666666667</v>
      </c>
      <c r="R1389" t="s">
        <v>27</v>
      </c>
      <c r="S1389" t="s">
        <v>4714</v>
      </c>
      <c r="T1389" t="s">
        <v>4703</v>
      </c>
      <c r="U1389">
        <v>380.12</v>
      </c>
      <c r="V1389" t="s">
        <v>5580</v>
      </c>
      <c r="W1389" t="s">
        <v>4964</v>
      </c>
      <c r="X1389" t="s">
        <v>5618</v>
      </c>
      <c r="Y1389" t="s">
        <v>5011</v>
      </c>
      <c r="Z1389" t="s">
        <v>4978</v>
      </c>
      <c r="AA1389" t="s">
        <v>4962</v>
      </c>
      <c r="AB1389">
        <f>YEAR(Sales_Trans_2[[#This Row],[Transaction_Date]])</f>
        <v>2025</v>
      </c>
      <c r="AC1389" t="str">
        <f>TEXT(Sales_Trans_2[[#This Row],[Transaction_Date]],"mmm")</f>
        <v>Nov</v>
      </c>
      <c r="AD1389">
        <f>MONTH(Sales_Trans_2[[#This Row],[Transaction_Date]])</f>
        <v>11</v>
      </c>
      <c r="AE1389" s="19">
        <f>IFERROR(Sales_Trans_2[[#This Row],[Profit]]/Sales_Trans_2[[#This Row],[Sales_Amount]],0)</f>
        <v>0.1136084184038203</v>
      </c>
      <c r="AF1389" s="20" t="str">
        <f>IF(Sales_Trans_2[[#This Row],[Discount_Pct]]=0,"0%",
IF(Sales_Trans_2[[#This Row],[Discount_Pct]]&lt;=5,"1-5%",
IF(Sales_Trans_2[[#This Row],[Discount_Pct]]&lt;=10,"6-10%",
IF(Sales_Trans_2[[#This Row],[Discount_Pct]]&lt;=15,"11-15%","&gt;15%"))))</f>
        <v>&gt;15%</v>
      </c>
    </row>
    <row r="1390" spans="1:32" x14ac:dyDescent="0.25">
      <c r="A1390" t="s">
        <v>4378</v>
      </c>
      <c r="B1390" s="10">
        <v>45971</v>
      </c>
      <c r="C1390" t="s">
        <v>1228</v>
      </c>
      <c r="D1390" t="s">
        <v>176</v>
      </c>
      <c r="E1390" t="s">
        <v>1347</v>
      </c>
      <c r="F1390" t="s">
        <v>1313</v>
      </c>
      <c r="G1390">
        <v>3</v>
      </c>
      <c r="H1390">
        <v>365.91</v>
      </c>
      <c r="I1390">
        <v>15</v>
      </c>
      <c r="J1390">
        <v>164.66</v>
      </c>
      <c r="K1390">
        <v>1073.03</v>
      </c>
      <c r="L1390">
        <v>910.23</v>
      </c>
      <c r="M1390">
        <v>162.80000000000001</v>
      </c>
      <c r="N1390" t="s">
        <v>4971</v>
      </c>
      <c r="O1390" t="s">
        <v>24</v>
      </c>
      <c r="P1390" t="s">
        <v>55</v>
      </c>
      <c r="Q1390">
        <v>0.8208333333333333</v>
      </c>
      <c r="R1390" t="s">
        <v>27</v>
      </c>
      <c r="S1390" t="s">
        <v>4860</v>
      </c>
      <c r="T1390" t="s">
        <v>4847</v>
      </c>
      <c r="U1390">
        <v>355.64</v>
      </c>
      <c r="V1390" t="s">
        <v>5062</v>
      </c>
      <c r="W1390" t="s">
        <v>4958</v>
      </c>
      <c r="X1390" t="s">
        <v>4976</v>
      </c>
      <c r="Y1390" t="s">
        <v>4977</v>
      </c>
      <c r="Z1390" t="s">
        <v>5089</v>
      </c>
      <c r="AA1390" t="s">
        <v>4962</v>
      </c>
      <c r="AB1390">
        <f>YEAR(Sales_Trans_2[[#This Row],[Transaction_Date]])</f>
        <v>2025</v>
      </c>
      <c r="AC1390" t="str">
        <f>TEXT(Sales_Trans_2[[#This Row],[Transaction_Date]],"mmm")</f>
        <v>Nov</v>
      </c>
      <c r="AD1390">
        <f>MONTH(Sales_Trans_2[[#This Row],[Transaction_Date]])</f>
        <v>11</v>
      </c>
      <c r="AE1390" s="19">
        <f>IFERROR(Sales_Trans_2[[#This Row],[Profit]]/Sales_Trans_2[[#This Row],[Sales_Amount]],0)</f>
        <v>0.15171989599545216</v>
      </c>
      <c r="AF1390" s="20" t="str">
        <f>IF(Sales_Trans_2[[#This Row],[Discount_Pct]]=0,"0%",
IF(Sales_Trans_2[[#This Row],[Discount_Pct]]&lt;=5,"1-5%",
IF(Sales_Trans_2[[#This Row],[Discount_Pct]]&lt;=10,"6-10%",
IF(Sales_Trans_2[[#This Row],[Discount_Pct]]&lt;=15,"11-15%","&gt;15%"))))</f>
        <v>11-15%</v>
      </c>
    </row>
    <row r="1391" spans="1:32" x14ac:dyDescent="0.25">
      <c r="A1391" t="s">
        <v>1528</v>
      </c>
      <c r="B1391" s="10">
        <v>45940</v>
      </c>
      <c r="C1391" t="s">
        <v>1529</v>
      </c>
      <c r="D1391" t="s">
        <v>186</v>
      </c>
      <c r="E1391" t="s">
        <v>544</v>
      </c>
      <c r="F1391" t="s">
        <v>545</v>
      </c>
      <c r="G1391">
        <v>4</v>
      </c>
      <c r="H1391">
        <v>217.42</v>
      </c>
      <c r="I1391">
        <v>5</v>
      </c>
      <c r="J1391">
        <v>43.48</v>
      </c>
      <c r="K1391">
        <v>826.2</v>
      </c>
      <c r="L1391">
        <v>708.12</v>
      </c>
      <c r="M1391">
        <v>118.08</v>
      </c>
      <c r="N1391" t="s">
        <v>47</v>
      </c>
      <c r="O1391" t="s">
        <v>24</v>
      </c>
      <c r="P1391" t="s">
        <v>55</v>
      </c>
      <c r="Q1391">
        <v>0.80555555555555558</v>
      </c>
      <c r="R1391" t="s">
        <v>49</v>
      </c>
      <c r="S1391" t="s">
        <v>4724</v>
      </c>
      <c r="T1391" t="s">
        <v>4703</v>
      </c>
      <c r="U1391">
        <v>217.42</v>
      </c>
      <c r="V1391" t="s">
        <v>5909</v>
      </c>
      <c r="W1391" t="s">
        <v>4968</v>
      </c>
      <c r="X1391" t="s">
        <v>5406</v>
      </c>
      <c r="Y1391" t="s">
        <v>4960</v>
      </c>
      <c r="Z1391" t="s">
        <v>5407</v>
      </c>
      <c r="AA1391" t="s">
        <v>4962</v>
      </c>
      <c r="AB1391">
        <f>YEAR(Sales_Trans_2[[#This Row],[Transaction_Date]])</f>
        <v>2025</v>
      </c>
      <c r="AC1391" t="str">
        <f>TEXT(Sales_Trans_2[[#This Row],[Transaction_Date]],"mmm")</f>
        <v>Oct</v>
      </c>
      <c r="AD1391">
        <f>MONTH(Sales_Trans_2[[#This Row],[Transaction_Date]])</f>
        <v>10</v>
      </c>
      <c r="AE1391" s="19">
        <f>IFERROR(Sales_Trans_2[[#This Row],[Profit]]/Sales_Trans_2[[#This Row],[Sales_Amount]],0)</f>
        <v>0.14291938997821349</v>
      </c>
      <c r="AF1391" s="20" t="str">
        <f>IF(Sales_Trans_2[[#This Row],[Discount_Pct]]=0,"0%",
IF(Sales_Trans_2[[#This Row],[Discount_Pct]]&lt;=5,"1-5%",
IF(Sales_Trans_2[[#This Row],[Discount_Pct]]&lt;=10,"6-10%",
IF(Sales_Trans_2[[#This Row],[Discount_Pct]]&lt;=15,"11-15%","&gt;15%"))))</f>
        <v>1-5%</v>
      </c>
    </row>
    <row r="1392" spans="1:32" x14ac:dyDescent="0.25">
      <c r="A1392" t="s">
        <v>2647</v>
      </c>
      <c r="B1392" s="10">
        <v>45787</v>
      </c>
      <c r="C1392" t="s">
        <v>593</v>
      </c>
      <c r="D1392" t="s">
        <v>454</v>
      </c>
      <c r="E1392" t="s">
        <v>1339</v>
      </c>
      <c r="F1392" t="s">
        <v>2001</v>
      </c>
      <c r="G1392">
        <v>2</v>
      </c>
      <c r="H1392">
        <v>365.92</v>
      </c>
      <c r="I1392">
        <v>5</v>
      </c>
      <c r="J1392">
        <v>36.590000000000003</v>
      </c>
      <c r="K1392">
        <v>799.54</v>
      </c>
      <c r="L1392">
        <v>620.76</v>
      </c>
      <c r="M1392">
        <v>178.78</v>
      </c>
      <c r="N1392" t="s">
        <v>47</v>
      </c>
      <c r="O1392" t="s">
        <v>24</v>
      </c>
      <c r="P1392" t="s">
        <v>55</v>
      </c>
      <c r="Q1392">
        <v>0.47847222222222224</v>
      </c>
      <c r="R1392" t="s">
        <v>27</v>
      </c>
      <c r="S1392" t="s">
        <v>4853</v>
      </c>
      <c r="T1392" t="s">
        <v>4847</v>
      </c>
      <c r="U1392">
        <v>365.92</v>
      </c>
      <c r="V1392" t="s">
        <v>5900</v>
      </c>
      <c r="W1392" t="s">
        <v>4968</v>
      </c>
      <c r="X1392" t="s">
        <v>5791</v>
      </c>
      <c r="Y1392" t="s">
        <v>4970</v>
      </c>
      <c r="Z1392" t="s">
        <v>5792</v>
      </c>
      <c r="AA1392" t="s">
        <v>4962</v>
      </c>
      <c r="AB1392">
        <f>YEAR(Sales_Trans_2[[#This Row],[Transaction_Date]])</f>
        <v>2025</v>
      </c>
      <c r="AC1392" t="str">
        <f>TEXT(Sales_Trans_2[[#This Row],[Transaction_Date]],"mmm")</f>
        <v>May</v>
      </c>
      <c r="AD1392">
        <f>MONTH(Sales_Trans_2[[#This Row],[Transaction_Date]])</f>
        <v>5</v>
      </c>
      <c r="AE1392" s="19">
        <f>IFERROR(Sales_Trans_2[[#This Row],[Profit]]/Sales_Trans_2[[#This Row],[Sales_Amount]],0)</f>
        <v>0.22360357205393103</v>
      </c>
      <c r="AF1392" s="20" t="str">
        <f>IF(Sales_Trans_2[[#This Row],[Discount_Pct]]=0,"0%",
IF(Sales_Trans_2[[#This Row],[Discount_Pct]]&lt;=5,"1-5%",
IF(Sales_Trans_2[[#This Row],[Discount_Pct]]&lt;=10,"6-10%",
IF(Sales_Trans_2[[#This Row],[Discount_Pct]]&lt;=15,"11-15%","&gt;15%"))))</f>
        <v>1-5%</v>
      </c>
    </row>
    <row r="1393" spans="1:32" x14ac:dyDescent="0.25">
      <c r="A1393" t="s">
        <v>419</v>
      </c>
      <c r="B1393" s="10">
        <v>45757</v>
      </c>
      <c r="C1393" t="s">
        <v>420</v>
      </c>
      <c r="D1393" t="s">
        <v>203</v>
      </c>
      <c r="E1393" t="s">
        <v>421</v>
      </c>
      <c r="F1393" t="s">
        <v>422</v>
      </c>
      <c r="G1393">
        <v>4</v>
      </c>
      <c r="H1393">
        <v>205.93</v>
      </c>
      <c r="I1393">
        <v>15</v>
      </c>
      <c r="J1393">
        <v>123.56</v>
      </c>
      <c r="K1393">
        <v>805.18</v>
      </c>
      <c r="L1393">
        <v>680.8</v>
      </c>
      <c r="M1393">
        <v>124.38</v>
      </c>
      <c r="N1393" t="s">
        <v>4971</v>
      </c>
      <c r="O1393" t="s">
        <v>24</v>
      </c>
      <c r="P1393" t="s">
        <v>55</v>
      </c>
      <c r="Q1393">
        <v>0.57986111111111116</v>
      </c>
      <c r="R1393" t="s">
        <v>27</v>
      </c>
      <c r="S1393" t="s">
        <v>4852</v>
      </c>
      <c r="T1393" t="s">
        <v>4847</v>
      </c>
      <c r="U1393">
        <v>205.93</v>
      </c>
      <c r="V1393" t="s">
        <v>5947</v>
      </c>
      <c r="W1393" t="s">
        <v>4968</v>
      </c>
      <c r="X1393" t="s">
        <v>5691</v>
      </c>
      <c r="Y1393" t="s">
        <v>4960</v>
      </c>
      <c r="Z1393" t="s">
        <v>5069</v>
      </c>
      <c r="AA1393" t="s">
        <v>4962</v>
      </c>
      <c r="AB1393">
        <f>YEAR(Sales_Trans_2[[#This Row],[Transaction_Date]])</f>
        <v>2025</v>
      </c>
      <c r="AC1393" t="str">
        <f>TEXT(Sales_Trans_2[[#This Row],[Transaction_Date]],"mmm")</f>
        <v>Apr</v>
      </c>
      <c r="AD1393">
        <f>MONTH(Sales_Trans_2[[#This Row],[Transaction_Date]])</f>
        <v>4</v>
      </c>
      <c r="AE1393" s="19">
        <f>IFERROR(Sales_Trans_2[[#This Row],[Profit]]/Sales_Trans_2[[#This Row],[Sales_Amount]],0)</f>
        <v>0.15447477582652328</v>
      </c>
      <c r="AF1393" s="20" t="str">
        <f>IF(Sales_Trans_2[[#This Row],[Discount_Pct]]=0,"0%",
IF(Sales_Trans_2[[#This Row],[Discount_Pct]]&lt;=5,"1-5%",
IF(Sales_Trans_2[[#This Row],[Discount_Pct]]&lt;=10,"6-10%",
IF(Sales_Trans_2[[#This Row],[Discount_Pct]]&lt;=15,"11-15%","&gt;15%"))))</f>
        <v>11-15%</v>
      </c>
    </row>
    <row r="1394" spans="1:32" x14ac:dyDescent="0.25">
      <c r="A1394" t="s">
        <v>2784</v>
      </c>
      <c r="B1394" s="10">
        <v>45757</v>
      </c>
      <c r="C1394" t="s">
        <v>2128</v>
      </c>
      <c r="D1394" t="s">
        <v>147</v>
      </c>
      <c r="E1394" t="s">
        <v>192</v>
      </c>
      <c r="F1394" t="s">
        <v>2538</v>
      </c>
      <c r="G1394">
        <v>5</v>
      </c>
      <c r="H1394">
        <v>342.72</v>
      </c>
      <c r="I1394">
        <v>10</v>
      </c>
      <c r="J1394">
        <v>171.36</v>
      </c>
      <c r="K1394">
        <v>1773.58</v>
      </c>
      <c r="L1394">
        <v>1306.0999999999999</v>
      </c>
      <c r="M1394">
        <v>467.48</v>
      </c>
      <c r="N1394" t="s">
        <v>23</v>
      </c>
      <c r="O1394" t="s">
        <v>24</v>
      </c>
      <c r="P1394" t="s">
        <v>55</v>
      </c>
      <c r="Q1394">
        <v>0.42291666666666666</v>
      </c>
      <c r="R1394" t="s">
        <v>27</v>
      </c>
      <c r="S1394" t="s">
        <v>4717</v>
      </c>
      <c r="T1394" t="s">
        <v>4703</v>
      </c>
      <c r="U1394">
        <v>332.73</v>
      </c>
      <c r="V1394" t="s">
        <v>5665</v>
      </c>
      <c r="W1394" t="s">
        <v>4958</v>
      </c>
      <c r="X1394" t="s">
        <v>5428</v>
      </c>
      <c r="Y1394" t="s">
        <v>5011</v>
      </c>
      <c r="Z1394" t="s">
        <v>5284</v>
      </c>
      <c r="AA1394" t="s">
        <v>4962</v>
      </c>
      <c r="AB1394">
        <f>YEAR(Sales_Trans_2[[#This Row],[Transaction_Date]])</f>
        <v>2025</v>
      </c>
      <c r="AC1394" t="str">
        <f>TEXT(Sales_Trans_2[[#This Row],[Transaction_Date]],"mmm")</f>
        <v>Apr</v>
      </c>
      <c r="AD1394">
        <f>MONTH(Sales_Trans_2[[#This Row],[Transaction_Date]])</f>
        <v>4</v>
      </c>
      <c r="AE1394" s="19">
        <f>IFERROR(Sales_Trans_2[[#This Row],[Profit]]/Sales_Trans_2[[#This Row],[Sales_Amount]],0)</f>
        <v>0.26357987798689658</v>
      </c>
      <c r="AF1394" s="20" t="str">
        <f>IF(Sales_Trans_2[[#This Row],[Discount_Pct]]=0,"0%",
IF(Sales_Trans_2[[#This Row],[Discount_Pct]]&lt;=5,"1-5%",
IF(Sales_Trans_2[[#This Row],[Discount_Pct]]&lt;=10,"6-10%",
IF(Sales_Trans_2[[#This Row],[Discount_Pct]]&lt;=15,"11-15%","&gt;15%"))))</f>
        <v>6-10%</v>
      </c>
    </row>
    <row r="1395" spans="1:32" x14ac:dyDescent="0.25">
      <c r="A1395" t="s">
        <v>4391</v>
      </c>
      <c r="B1395" s="10">
        <v>45757</v>
      </c>
      <c r="C1395" t="s">
        <v>3063</v>
      </c>
      <c r="D1395" t="s">
        <v>264</v>
      </c>
      <c r="E1395" t="s">
        <v>957</v>
      </c>
      <c r="F1395" t="s">
        <v>1358</v>
      </c>
      <c r="G1395">
        <v>3</v>
      </c>
      <c r="H1395">
        <v>383.51</v>
      </c>
      <c r="I1395">
        <v>15</v>
      </c>
      <c r="J1395">
        <v>172.58</v>
      </c>
      <c r="K1395">
        <v>1124.6400000000001</v>
      </c>
      <c r="L1395">
        <v>857.7</v>
      </c>
      <c r="M1395">
        <v>266.94</v>
      </c>
      <c r="N1395" t="s">
        <v>47</v>
      </c>
      <c r="O1395" t="s">
        <v>24</v>
      </c>
      <c r="P1395" t="s">
        <v>55</v>
      </c>
      <c r="Q1395">
        <v>0.69027777777777777</v>
      </c>
      <c r="R1395" t="s">
        <v>27</v>
      </c>
      <c r="S1395" t="s">
        <v>4702</v>
      </c>
      <c r="T1395" t="s">
        <v>4703</v>
      </c>
      <c r="U1395">
        <v>383.51</v>
      </c>
      <c r="V1395" t="s">
        <v>5953</v>
      </c>
      <c r="W1395" t="s">
        <v>4964</v>
      </c>
      <c r="X1395" t="s">
        <v>5623</v>
      </c>
      <c r="Y1395" t="s">
        <v>4960</v>
      </c>
      <c r="Z1395" t="s">
        <v>5280</v>
      </c>
      <c r="AA1395" t="s">
        <v>4962</v>
      </c>
      <c r="AB1395">
        <f>YEAR(Sales_Trans_2[[#This Row],[Transaction_Date]])</f>
        <v>2025</v>
      </c>
      <c r="AC1395" t="str">
        <f>TEXT(Sales_Trans_2[[#This Row],[Transaction_Date]],"mmm")</f>
        <v>Apr</v>
      </c>
      <c r="AD1395">
        <f>MONTH(Sales_Trans_2[[#This Row],[Transaction_Date]])</f>
        <v>4</v>
      </c>
      <c r="AE1395" s="19">
        <f>IFERROR(Sales_Trans_2[[#This Row],[Profit]]/Sales_Trans_2[[#This Row],[Sales_Amount]],0)</f>
        <v>0.23735595390524966</v>
      </c>
      <c r="AF1395" s="20" t="str">
        <f>IF(Sales_Trans_2[[#This Row],[Discount_Pct]]=0,"0%",
IF(Sales_Trans_2[[#This Row],[Discount_Pct]]&lt;=5,"1-5%",
IF(Sales_Trans_2[[#This Row],[Discount_Pct]]&lt;=10,"6-10%",
IF(Sales_Trans_2[[#This Row],[Discount_Pct]]&lt;=15,"11-15%","&gt;15%"))))</f>
        <v>11-15%</v>
      </c>
    </row>
    <row r="1396" spans="1:32" x14ac:dyDescent="0.25">
      <c r="A1396" t="s">
        <v>2229</v>
      </c>
      <c r="B1396" s="10">
        <v>45698</v>
      </c>
      <c r="C1396" t="s">
        <v>1496</v>
      </c>
      <c r="D1396" t="s">
        <v>253</v>
      </c>
      <c r="E1396" t="s">
        <v>60</v>
      </c>
      <c r="F1396" t="s">
        <v>1262</v>
      </c>
      <c r="G1396">
        <v>5</v>
      </c>
      <c r="H1396">
        <v>240.8</v>
      </c>
      <c r="I1396">
        <v>10</v>
      </c>
      <c r="J1396">
        <v>120.4</v>
      </c>
      <c r="K1396">
        <v>1083.5999999999999</v>
      </c>
      <c r="L1396">
        <v>977.2</v>
      </c>
      <c r="M1396">
        <v>106.4</v>
      </c>
      <c r="N1396" t="s">
        <v>47</v>
      </c>
      <c r="O1396" t="s">
        <v>24</v>
      </c>
      <c r="P1396" t="s">
        <v>55</v>
      </c>
      <c r="Q1396">
        <v>0.66111111111111109</v>
      </c>
      <c r="R1396" t="s">
        <v>49</v>
      </c>
      <c r="S1396" t="s">
        <v>4903</v>
      </c>
      <c r="T1396" t="s">
        <v>4887</v>
      </c>
      <c r="U1396">
        <v>219.39</v>
      </c>
      <c r="V1396" t="s">
        <v>5123</v>
      </c>
      <c r="W1396" t="s">
        <v>4958</v>
      </c>
      <c r="X1396" t="s">
        <v>5044</v>
      </c>
      <c r="Y1396" t="s">
        <v>4970</v>
      </c>
      <c r="Z1396" t="s">
        <v>5051</v>
      </c>
      <c r="AA1396" t="s">
        <v>4962</v>
      </c>
      <c r="AB1396">
        <f>YEAR(Sales_Trans_2[[#This Row],[Transaction_Date]])</f>
        <v>2025</v>
      </c>
      <c r="AC1396" t="str">
        <f>TEXT(Sales_Trans_2[[#This Row],[Transaction_Date]],"mmm")</f>
        <v>Feb</v>
      </c>
      <c r="AD1396">
        <f>MONTH(Sales_Trans_2[[#This Row],[Transaction_Date]])</f>
        <v>2</v>
      </c>
      <c r="AE1396" s="19">
        <f>IFERROR(Sales_Trans_2[[#This Row],[Profit]]/Sales_Trans_2[[#This Row],[Sales_Amount]],0)</f>
        <v>9.8191214470284255E-2</v>
      </c>
      <c r="AF1396" s="20" t="str">
        <f>IF(Sales_Trans_2[[#This Row],[Discount_Pct]]=0,"0%",
IF(Sales_Trans_2[[#This Row],[Discount_Pct]]&lt;=5,"1-5%",
IF(Sales_Trans_2[[#This Row],[Discount_Pct]]&lt;=10,"6-10%",
IF(Sales_Trans_2[[#This Row],[Discount_Pct]]&lt;=15,"11-15%","&gt;15%"))))</f>
        <v>6-10%</v>
      </c>
    </row>
    <row r="1397" spans="1:32" x14ac:dyDescent="0.25">
      <c r="A1397" t="s">
        <v>4004</v>
      </c>
      <c r="B1397" s="10">
        <v>45667</v>
      </c>
      <c r="C1397" t="s">
        <v>508</v>
      </c>
      <c r="D1397" t="s">
        <v>371</v>
      </c>
      <c r="E1397" t="s">
        <v>1323</v>
      </c>
      <c r="F1397" t="s">
        <v>2870</v>
      </c>
      <c r="G1397">
        <v>8</v>
      </c>
      <c r="H1397">
        <v>401.72</v>
      </c>
      <c r="I1397">
        <v>20</v>
      </c>
      <c r="J1397">
        <v>642.75</v>
      </c>
      <c r="K1397">
        <v>2571.0100000000002</v>
      </c>
      <c r="L1397">
        <v>2479.84</v>
      </c>
      <c r="M1397">
        <v>91.17</v>
      </c>
      <c r="N1397" t="s">
        <v>68</v>
      </c>
      <c r="O1397" t="s">
        <v>24</v>
      </c>
      <c r="P1397" t="s">
        <v>55</v>
      </c>
      <c r="Q1397">
        <v>0.78541666666666665</v>
      </c>
      <c r="R1397" t="s">
        <v>49</v>
      </c>
      <c r="S1397" t="s">
        <v>4714</v>
      </c>
      <c r="T1397" t="s">
        <v>4703</v>
      </c>
      <c r="U1397">
        <v>380.12</v>
      </c>
      <c r="V1397" t="s">
        <v>5748</v>
      </c>
      <c r="W1397" t="s">
        <v>4958</v>
      </c>
      <c r="X1397" t="s">
        <v>5146</v>
      </c>
      <c r="Y1397" t="s">
        <v>4960</v>
      </c>
      <c r="Z1397" t="s">
        <v>5147</v>
      </c>
      <c r="AA1397" t="s">
        <v>4962</v>
      </c>
      <c r="AB1397">
        <f>YEAR(Sales_Trans_2[[#This Row],[Transaction_Date]])</f>
        <v>2025</v>
      </c>
      <c r="AC1397" t="str">
        <f>TEXT(Sales_Trans_2[[#This Row],[Transaction_Date]],"mmm")</f>
        <v>Jan</v>
      </c>
      <c r="AD1397">
        <f>MONTH(Sales_Trans_2[[#This Row],[Transaction_Date]])</f>
        <v>1</v>
      </c>
      <c r="AE1397" s="19">
        <f>IFERROR(Sales_Trans_2[[#This Row],[Profit]]/Sales_Trans_2[[#This Row],[Sales_Amount]],0)</f>
        <v>3.5460772225701181E-2</v>
      </c>
      <c r="AF1397" s="20" t="str">
        <f>IF(Sales_Trans_2[[#This Row],[Discount_Pct]]=0,"0%",
IF(Sales_Trans_2[[#This Row],[Discount_Pct]]&lt;=5,"1-5%",
IF(Sales_Trans_2[[#This Row],[Discount_Pct]]&lt;=10,"6-10%",
IF(Sales_Trans_2[[#This Row],[Discount_Pct]]&lt;=15,"11-15%","&gt;15%"))))</f>
        <v>&gt;15%</v>
      </c>
    </row>
    <row r="1398" spans="1:32" x14ac:dyDescent="0.25">
      <c r="A1398" t="s">
        <v>2068</v>
      </c>
      <c r="B1398" s="10">
        <v>45929</v>
      </c>
      <c r="C1398" t="s">
        <v>2069</v>
      </c>
      <c r="D1398" t="s">
        <v>666</v>
      </c>
      <c r="E1398" t="s">
        <v>1682</v>
      </c>
      <c r="F1398" t="s">
        <v>2070</v>
      </c>
      <c r="G1398">
        <v>1</v>
      </c>
      <c r="H1398">
        <v>372.61</v>
      </c>
      <c r="I1398">
        <v>20</v>
      </c>
      <c r="J1398">
        <v>74.52</v>
      </c>
      <c r="K1398">
        <v>298.08999999999997</v>
      </c>
      <c r="L1398">
        <v>319.91000000000003</v>
      </c>
      <c r="M1398">
        <v>-21.82</v>
      </c>
      <c r="N1398" t="s">
        <v>23</v>
      </c>
      <c r="O1398" t="s">
        <v>24</v>
      </c>
      <c r="P1398" t="s">
        <v>55</v>
      </c>
      <c r="Q1398">
        <v>0.71111111111111114</v>
      </c>
      <c r="R1398" t="s">
        <v>49</v>
      </c>
      <c r="S1398" t="s">
        <v>4883</v>
      </c>
      <c r="T1398" t="s">
        <v>4864</v>
      </c>
      <c r="U1398">
        <v>372.61</v>
      </c>
      <c r="V1398" t="s">
        <v>5711</v>
      </c>
      <c r="W1398" t="s">
        <v>4968</v>
      </c>
      <c r="X1398" t="s">
        <v>5114</v>
      </c>
      <c r="Y1398" t="s">
        <v>5011</v>
      </c>
      <c r="Z1398" t="s">
        <v>5160</v>
      </c>
      <c r="AA1398" t="s">
        <v>4962</v>
      </c>
      <c r="AB1398">
        <f>YEAR(Sales_Trans_2[[#This Row],[Transaction_Date]])</f>
        <v>2025</v>
      </c>
      <c r="AC1398" t="str">
        <f>TEXT(Sales_Trans_2[[#This Row],[Transaction_Date]],"mmm")</f>
        <v>Sep</v>
      </c>
      <c r="AD1398">
        <f>MONTH(Sales_Trans_2[[#This Row],[Transaction_Date]])</f>
        <v>9</v>
      </c>
      <c r="AE1398" s="19">
        <f>IFERROR(Sales_Trans_2[[#This Row],[Profit]]/Sales_Trans_2[[#This Row],[Sales_Amount]],0)</f>
        <v>-7.3199369317991217E-2</v>
      </c>
      <c r="AF1398" s="20" t="str">
        <f>IF(Sales_Trans_2[[#This Row],[Discount_Pct]]=0,"0%",
IF(Sales_Trans_2[[#This Row],[Discount_Pct]]&lt;=5,"1-5%",
IF(Sales_Trans_2[[#This Row],[Discount_Pct]]&lt;=10,"6-10%",
IF(Sales_Trans_2[[#This Row],[Discount_Pct]]&lt;=15,"11-15%","&gt;15%"))))</f>
        <v>&gt;15%</v>
      </c>
    </row>
    <row r="1399" spans="1:32" x14ac:dyDescent="0.25">
      <c r="A1399" t="s">
        <v>1451</v>
      </c>
      <c r="B1399" s="10">
        <v>45928</v>
      </c>
      <c r="C1399" t="s">
        <v>1452</v>
      </c>
      <c r="D1399" t="s">
        <v>714</v>
      </c>
      <c r="E1399" t="s">
        <v>1453</v>
      </c>
      <c r="F1399" t="s">
        <v>1454</v>
      </c>
      <c r="G1399">
        <v>1</v>
      </c>
      <c r="H1399">
        <v>161.03</v>
      </c>
      <c r="I1399">
        <v>10</v>
      </c>
      <c r="J1399">
        <v>16.100000000000001</v>
      </c>
      <c r="K1399">
        <v>166.67</v>
      </c>
      <c r="L1399">
        <v>124.24</v>
      </c>
      <c r="M1399">
        <v>42.43</v>
      </c>
      <c r="N1399" t="s">
        <v>40</v>
      </c>
      <c r="O1399" t="s">
        <v>24</v>
      </c>
      <c r="P1399" t="s">
        <v>55</v>
      </c>
      <c r="Q1399">
        <v>0.84097222222222223</v>
      </c>
      <c r="R1399" t="s">
        <v>27</v>
      </c>
      <c r="S1399" t="s">
        <v>4653</v>
      </c>
      <c r="T1399" t="s">
        <v>4672</v>
      </c>
      <c r="U1399">
        <v>161.03</v>
      </c>
      <c r="V1399" t="s">
        <v>5803</v>
      </c>
      <c r="W1399" t="s">
        <v>4968</v>
      </c>
      <c r="X1399" t="s">
        <v>5053</v>
      </c>
      <c r="Y1399" t="s">
        <v>4960</v>
      </c>
      <c r="Z1399" t="s">
        <v>5054</v>
      </c>
      <c r="AA1399" t="s">
        <v>4962</v>
      </c>
      <c r="AB1399">
        <f>YEAR(Sales_Trans_2[[#This Row],[Transaction_Date]])</f>
        <v>2025</v>
      </c>
      <c r="AC1399" t="str">
        <f>TEXT(Sales_Trans_2[[#This Row],[Transaction_Date]],"mmm")</f>
        <v>Sep</v>
      </c>
      <c r="AD1399">
        <f>MONTH(Sales_Trans_2[[#This Row],[Transaction_Date]])</f>
        <v>9</v>
      </c>
      <c r="AE1399" s="19">
        <f>IFERROR(Sales_Trans_2[[#This Row],[Profit]]/Sales_Trans_2[[#This Row],[Sales_Amount]],0)</f>
        <v>0.25457490850182996</v>
      </c>
      <c r="AF1399" s="20" t="str">
        <f>IF(Sales_Trans_2[[#This Row],[Discount_Pct]]=0,"0%",
IF(Sales_Trans_2[[#This Row],[Discount_Pct]]&lt;=5,"1-5%",
IF(Sales_Trans_2[[#This Row],[Discount_Pct]]&lt;=10,"6-10%",
IF(Sales_Trans_2[[#This Row],[Discount_Pct]]&lt;=15,"11-15%","&gt;15%"))))</f>
        <v>6-10%</v>
      </c>
    </row>
    <row r="1400" spans="1:32" x14ac:dyDescent="0.25">
      <c r="A1400" t="s">
        <v>3948</v>
      </c>
      <c r="B1400" s="10">
        <v>45928</v>
      </c>
      <c r="C1400" t="s">
        <v>3158</v>
      </c>
      <c r="D1400" t="s">
        <v>723</v>
      </c>
      <c r="E1400" t="s">
        <v>830</v>
      </c>
      <c r="F1400" t="s">
        <v>831</v>
      </c>
      <c r="G1400">
        <v>7</v>
      </c>
      <c r="H1400">
        <v>401.61</v>
      </c>
      <c r="I1400">
        <v>10</v>
      </c>
      <c r="J1400">
        <v>281.13</v>
      </c>
      <c r="K1400">
        <v>2909.66</v>
      </c>
      <c r="L1400">
        <v>2110.9899999999998</v>
      </c>
      <c r="M1400">
        <v>798.67</v>
      </c>
      <c r="N1400" t="s">
        <v>4971</v>
      </c>
      <c r="O1400" t="s">
        <v>24</v>
      </c>
      <c r="P1400" t="s">
        <v>55</v>
      </c>
      <c r="Q1400">
        <v>0.64513888888888893</v>
      </c>
      <c r="R1400" t="s">
        <v>27</v>
      </c>
      <c r="S1400" t="s">
        <v>4844</v>
      </c>
      <c r="T1400" t="s">
        <v>4828</v>
      </c>
      <c r="U1400">
        <v>376.11</v>
      </c>
      <c r="V1400" t="s">
        <v>5520</v>
      </c>
      <c r="W1400" t="s">
        <v>4958</v>
      </c>
      <c r="X1400" t="s">
        <v>5402</v>
      </c>
      <c r="Y1400" t="s">
        <v>4977</v>
      </c>
      <c r="Z1400" t="s">
        <v>5403</v>
      </c>
      <c r="AA1400" t="s">
        <v>4962</v>
      </c>
      <c r="AB1400">
        <f>YEAR(Sales_Trans_2[[#This Row],[Transaction_Date]])</f>
        <v>2025</v>
      </c>
      <c r="AC1400" t="str">
        <f>TEXT(Sales_Trans_2[[#This Row],[Transaction_Date]],"mmm")</f>
        <v>Sep</v>
      </c>
      <c r="AD1400">
        <f>MONTH(Sales_Trans_2[[#This Row],[Transaction_Date]])</f>
        <v>9</v>
      </c>
      <c r="AE1400" s="19">
        <f>IFERROR(Sales_Trans_2[[#This Row],[Profit]]/Sales_Trans_2[[#This Row],[Sales_Amount]],0)</f>
        <v>0.27448911556676725</v>
      </c>
      <c r="AF1400" s="20" t="str">
        <f>IF(Sales_Trans_2[[#This Row],[Discount_Pct]]=0,"0%",
IF(Sales_Trans_2[[#This Row],[Discount_Pct]]&lt;=5,"1-5%",
IF(Sales_Trans_2[[#This Row],[Discount_Pct]]&lt;=10,"6-10%",
IF(Sales_Trans_2[[#This Row],[Discount_Pct]]&lt;=15,"11-15%","&gt;15%"))))</f>
        <v>6-10%</v>
      </c>
    </row>
    <row r="1401" spans="1:32" x14ac:dyDescent="0.25">
      <c r="A1401" t="s">
        <v>2879</v>
      </c>
      <c r="B1401" s="10">
        <v>45927</v>
      </c>
      <c r="C1401" t="s">
        <v>2880</v>
      </c>
      <c r="D1401" t="s">
        <v>253</v>
      </c>
      <c r="E1401" t="s">
        <v>1621</v>
      </c>
      <c r="F1401" t="s">
        <v>1622</v>
      </c>
      <c r="G1401">
        <v>3</v>
      </c>
      <c r="H1401">
        <v>219.39</v>
      </c>
      <c r="I1401">
        <v>5</v>
      </c>
      <c r="J1401">
        <v>32.909999999999997</v>
      </c>
      <c r="K1401">
        <v>719.05</v>
      </c>
      <c r="L1401">
        <v>586.32000000000005</v>
      </c>
      <c r="M1401">
        <v>132.72999999999999</v>
      </c>
      <c r="N1401" t="s">
        <v>133</v>
      </c>
      <c r="O1401" t="s">
        <v>24</v>
      </c>
      <c r="P1401" t="s">
        <v>55</v>
      </c>
      <c r="Q1401">
        <v>0.79861111111111116</v>
      </c>
      <c r="R1401" t="s">
        <v>27</v>
      </c>
      <c r="S1401" t="s">
        <v>4903</v>
      </c>
      <c r="T1401" t="s">
        <v>4887</v>
      </c>
      <c r="U1401">
        <v>219.39</v>
      </c>
      <c r="V1401" t="s">
        <v>5941</v>
      </c>
      <c r="W1401" t="s">
        <v>4964</v>
      </c>
      <c r="X1401" t="s">
        <v>5048</v>
      </c>
      <c r="Y1401" t="s">
        <v>5011</v>
      </c>
      <c r="Z1401" t="s">
        <v>5138</v>
      </c>
      <c r="AA1401" t="s">
        <v>4962</v>
      </c>
      <c r="AB1401">
        <f>YEAR(Sales_Trans_2[[#This Row],[Transaction_Date]])</f>
        <v>2025</v>
      </c>
      <c r="AC1401" t="str">
        <f>TEXT(Sales_Trans_2[[#This Row],[Transaction_Date]],"mmm")</f>
        <v>Sep</v>
      </c>
      <c r="AD1401">
        <f>MONTH(Sales_Trans_2[[#This Row],[Transaction_Date]])</f>
        <v>9</v>
      </c>
      <c r="AE1401" s="19">
        <f>IFERROR(Sales_Trans_2[[#This Row],[Profit]]/Sales_Trans_2[[#This Row],[Sales_Amount]],0)</f>
        <v>0.18459077950073013</v>
      </c>
      <c r="AF1401" s="20" t="str">
        <f>IF(Sales_Trans_2[[#This Row],[Discount_Pct]]=0,"0%",
IF(Sales_Trans_2[[#This Row],[Discount_Pct]]&lt;=5,"1-5%",
IF(Sales_Trans_2[[#This Row],[Discount_Pct]]&lt;=10,"6-10%",
IF(Sales_Trans_2[[#This Row],[Discount_Pct]]&lt;=15,"11-15%","&gt;15%"))))</f>
        <v>1-5%</v>
      </c>
    </row>
    <row r="1402" spans="1:32" x14ac:dyDescent="0.25">
      <c r="A1402" t="s">
        <v>3608</v>
      </c>
      <c r="B1402" s="10">
        <v>45924</v>
      </c>
      <c r="C1402" t="s">
        <v>2235</v>
      </c>
      <c r="D1402" t="s">
        <v>119</v>
      </c>
      <c r="E1402" t="s">
        <v>1066</v>
      </c>
      <c r="F1402" t="s">
        <v>471</v>
      </c>
      <c r="G1402">
        <v>7</v>
      </c>
      <c r="H1402">
        <v>145.25</v>
      </c>
      <c r="I1402">
        <v>20</v>
      </c>
      <c r="J1402">
        <v>203.35</v>
      </c>
      <c r="K1402">
        <v>813.4</v>
      </c>
      <c r="L1402">
        <v>811.37</v>
      </c>
      <c r="M1402">
        <v>2.0299999999999998</v>
      </c>
      <c r="N1402" t="s">
        <v>133</v>
      </c>
      <c r="O1402" t="s">
        <v>24</v>
      </c>
      <c r="P1402" t="s">
        <v>55</v>
      </c>
      <c r="Q1402">
        <v>0.6166666666666667</v>
      </c>
      <c r="R1402" t="s">
        <v>49</v>
      </c>
      <c r="S1402" t="s">
        <v>4722</v>
      </c>
      <c r="T1402" t="s">
        <v>4703</v>
      </c>
      <c r="U1402">
        <v>141.11000000000001</v>
      </c>
      <c r="V1402" t="s">
        <v>5648</v>
      </c>
      <c r="W1402" t="s">
        <v>4958</v>
      </c>
      <c r="X1402" t="s">
        <v>5376</v>
      </c>
      <c r="Y1402" t="s">
        <v>4970</v>
      </c>
      <c r="Z1402" t="s">
        <v>5120</v>
      </c>
      <c r="AA1402" t="s">
        <v>4962</v>
      </c>
      <c r="AB1402">
        <f>YEAR(Sales_Trans_2[[#This Row],[Transaction_Date]])</f>
        <v>2025</v>
      </c>
      <c r="AC1402" t="str">
        <f>TEXT(Sales_Trans_2[[#This Row],[Transaction_Date]],"mmm")</f>
        <v>Sep</v>
      </c>
      <c r="AD1402">
        <f>MONTH(Sales_Trans_2[[#This Row],[Transaction_Date]])</f>
        <v>9</v>
      </c>
      <c r="AE1402" s="19">
        <f>IFERROR(Sales_Trans_2[[#This Row],[Profit]]/Sales_Trans_2[[#This Row],[Sales_Amount]],0)</f>
        <v>2.4956970740103268E-3</v>
      </c>
      <c r="AF1402" s="20" t="str">
        <f>IF(Sales_Trans_2[[#This Row],[Discount_Pct]]=0,"0%",
IF(Sales_Trans_2[[#This Row],[Discount_Pct]]&lt;=5,"1-5%",
IF(Sales_Trans_2[[#This Row],[Discount_Pct]]&lt;=10,"6-10%",
IF(Sales_Trans_2[[#This Row],[Discount_Pct]]&lt;=15,"11-15%","&gt;15%"))))</f>
        <v>&gt;15%</v>
      </c>
    </row>
    <row r="1403" spans="1:32" x14ac:dyDescent="0.25">
      <c r="A1403" t="s">
        <v>2371</v>
      </c>
      <c r="B1403" s="10">
        <v>45923</v>
      </c>
      <c r="C1403" t="s">
        <v>2372</v>
      </c>
      <c r="D1403" t="s">
        <v>107</v>
      </c>
      <c r="E1403" t="s">
        <v>21</v>
      </c>
      <c r="F1403" t="s">
        <v>1170</v>
      </c>
      <c r="G1403">
        <v>1</v>
      </c>
      <c r="H1403">
        <v>59.92</v>
      </c>
      <c r="I1403">
        <v>20</v>
      </c>
      <c r="J1403">
        <v>11.98</v>
      </c>
      <c r="K1403">
        <v>47.94</v>
      </c>
      <c r="L1403">
        <v>48.15</v>
      </c>
      <c r="M1403">
        <v>-0.21</v>
      </c>
      <c r="N1403" t="s">
        <v>23</v>
      </c>
      <c r="O1403" t="s">
        <v>24</v>
      </c>
      <c r="P1403" t="s">
        <v>55</v>
      </c>
      <c r="Q1403">
        <v>0.45347222222222222</v>
      </c>
      <c r="R1403" t="s">
        <v>49</v>
      </c>
      <c r="S1403" t="s">
        <v>4683</v>
      </c>
      <c r="T1403" t="s">
        <v>4672</v>
      </c>
      <c r="U1403">
        <v>59.92</v>
      </c>
      <c r="V1403" t="s">
        <v>5885</v>
      </c>
      <c r="W1403" t="s">
        <v>4964</v>
      </c>
      <c r="X1403" t="s">
        <v>5176</v>
      </c>
      <c r="Y1403" t="s">
        <v>5011</v>
      </c>
      <c r="Z1403" t="s">
        <v>5133</v>
      </c>
      <c r="AA1403" t="s">
        <v>4962</v>
      </c>
      <c r="AB1403">
        <f>YEAR(Sales_Trans_2[[#This Row],[Transaction_Date]])</f>
        <v>2025</v>
      </c>
      <c r="AC1403" t="str">
        <f>TEXT(Sales_Trans_2[[#This Row],[Transaction_Date]],"mmm")</f>
        <v>Sep</v>
      </c>
      <c r="AD1403">
        <f>MONTH(Sales_Trans_2[[#This Row],[Transaction_Date]])</f>
        <v>9</v>
      </c>
      <c r="AE1403" s="19">
        <f>IFERROR(Sales_Trans_2[[#This Row],[Profit]]/Sales_Trans_2[[#This Row],[Sales_Amount]],0)</f>
        <v>-4.3804755944931162E-3</v>
      </c>
      <c r="AF1403" s="20" t="str">
        <f>IF(Sales_Trans_2[[#This Row],[Discount_Pct]]=0,"0%",
IF(Sales_Trans_2[[#This Row],[Discount_Pct]]&lt;=5,"1-5%",
IF(Sales_Trans_2[[#This Row],[Discount_Pct]]&lt;=10,"6-10%",
IF(Sales_Trans_2[[#This Row],[Discount_Pct]]&lt;=15,"11-15%","&gt;15%"))))</f>
        <v>&gt;15%</v>
      </c>
    </row>
    <row r="1404" spans="1:32" x14ac:dyDescent="0.25">
      <c r="A1404" t="s">
        <v>3152</v>
      </c>
      <c r="B1404" s="10">
        <v>45921</v>
      </c>
      <c r="C1404" t="s">
        <v>2342</v>
      </c>
      <c r="D1404" t="s">
        <v>530</v>
      </c>
      <c r="E1404" t="s">
        <v>400</v>
      </c>
      <c r="F1404" t="s">
        <v>401</v>
      </c>
      <c r="G1404">
        <v>4</v>
      </c>
      <c r="H1404">
        <v>125.15</v>
      </c>
      <c r="I1404">
        <v>5</v>
      </c>
      <c r="J1404">
        <v>25.03</v>
      </c>
      <c r="K1404">
        <v>546.91</v>
      </c>
      <c r="L1404">
        <v>382.8</v>
      </c>
      <c r="M1404">
        <v>164.11</v>
      </c>
      <c r="N1404" t="s">
        <v>4971</v>
      </c>
      <c r="O1404" t="s">
        <v>24</v>
      </c>
      <c r="P1404" t="s">
        <v>55</v>
      </c>
      <c r="Q1404">
        <v>0.63194444444444442</v>
      </c>
      <c r="R1404" t="s">
        <v>27</v>
      </c>
      <c r="S1404" t="s">
        <v>4772</v>
      </c>
      <c r="T1404" t="s">
        <v>4752</v>
      </c>
      <c r="U1404">
        <v>125.15</v>
      </c>
      <c r="V1404" t="s">
        <v>4969</v>
      </c>
      <c r="W1404" t="s">
        <v>4964</v>
      </c>
      <c r="X1404" t="s">
        <v>5002</v>
      </c>
      <c r="Y1404" t="s">
        <v>4970</v>
      </c>
      <c r="Z1404" t="s">
        <v>5003</v>
      </c>
      <c r="AA1404" t="s">
        <v>4962</v>
      </c>
      <c r="AB1404">
        <f>YEAR(Sales_Trans_2[[#This Row],[Transaction_Date]])</f>
        <v>2025</v>
      </c>
      <c r="AC1404" t="str">
        <f>TEXT(Sales_Trans_2[[#This Row],[Transaction_Date]],"mmm")</f>
        <v>Sep</v>
      </c>
      <c r="AD1404">
        <f>MONTH(Sales_Trans_2[[#This Row],[Transaction_Date]])</f>
        <v>9</v>
      </c>
      <c r="AE1404" s="19">
        <f>IFERROR(Sales_Trans_2[[#This Row],[Profit]]/Sales_Trans_2[[#This Row],[Sales_Amount]],0)</f>
        <v>0.30006765281307712</v>
      </c>
      <c r="AF1404" s="20" t="str">
        <f>IF(Sales_Trans_2[[#This Row],[Discount_Pct]]=0,"0%",
IF(Sales_Trans_2[[#This Row],[Discount_Pct]]&lt;=5,"1-5%",
IF(Sales_Trans_2[[#This Row],[Discount_Pct]]&lt;=10,"6-10%",
IF(Sales_Trans_2[[#This Row],[Discount_Pct]]&lt;=15,"11-15%","&gt;15%"))))</f>
        <v>1-5%</v>
      </c>
    </row>
    <row r="1405" spans="1:32" x14ac:dyDescent="0.25">
      <c r="A1405" t="s">
        <v>3280</v>
      </c>
      <c r="B1405" s="10">
        <v>45920</v>
      </c>
      <c r="C1405" t="s">
        <v>3281</v>
      </c>
      <c r="D1405" t="s">
        <v>197</v>
      </c>
      <c r="E1405" t="s">
        <v>808</v>
      </c>
      <c r="F1405" t="s">
        <v>227</v>
      </c>
      <c r="G1405">
        <v>1</v>
      </c>
      <c r="H1405">
        <v>121.9</v>
      </c>
      <c r="I1405">
        <v>20</v>
      </c>
      <c r="J1405">
        <v>24.38</v>
      </c>
      <c r="K1405">
        <v>112.15</v>
      </c>
      <c r="L1405">
        <v>108.92</v>
      </c>
      <c r="M1405">
        <v>3.23</v>
      </c>
      <c r="N1405" t="s">
        <v>68</v>
      </c>
      <c r="O1405" t="s">
        <v>24</v>
      </c>
      <c r="P1405" t="s">
        <v>55</v>
      </c>
      <c r="Q1405">
        <v>0.54722222222222228</v>
      </c>
      <c r="R1405" t="s">
        <v>27</v>
      </c>
      <c r="S1405" t="s">
        <v>4902</v>
      </c>
      <c r="T1405" t="s">
        <v>4887</v>
      </c>
      <c r="U1405">
        <v>121.9</v>
      </c>
      <c r="V1405" t="s">
        <v>5966</v>
      </c>
      <c r="W1405" t="s">
        <v>4968</v>
      </c>
      <c r="X1405" t="s">
        <v>5283</v>
      </c>
      <c r="Y1405" t="s">
        <v>5011</v>
      </c>
      <c r="Z1405" t="s">
        <v>5703</v>
      </c>
      <c r="AA1405" t="s">
        <v>4962</v>
      </c>
      <c r="AB1405">
        <f>YEAR(Sales_Trans_2[[#This Row],[Transaction_Date]])</f>
        <v>2025</v>
      </c>
      <c r="AC1405" t="str">
        <f>TEXT(Sales_Trans_2[[#This Row],[Transaction_Date]],"mmm")</f>
        <v>Sep</v>
      </c>
      <c r="AD1405">
        <f>MONTH(Sales_Trans_2[[#This Row],[Transaction_Date]])</f>
        <v>9</v>
      </c>
      <c r="AE1405" s="19">
        <f>IFERROR(Sales_Trans_2[[#This Row],[Profit]]/Sales_Trans_2[[#This Row],[Sales_Amount]],0)</f>
        <v>2.8800713330361122E-2</v>
      </c>
      <c r="AF1405" s="20" t="str">
        <f>IF(Sales_Trans_2[[#This Row],[Discount_Pct]]=0,"0%",
IF(Sales_Trans_2[[#This Row],[Discount_Pct]]&lt;=5,"1-5%",
IF(Sales_Trans_2[[#This Row],[Discount_Pct]]&lt;=10,"6-10%",
IF(Sales_Trans_2[[#This Row],[Discount_Pct]]&lt;=15,"11-15%","&gt;15%"))))</f>
        <v>&gt;15%</v>
      </c>
    </row>
    <row r="1406" spans="1:32" x14ac:dyDescent="0.25">
      <c r="A1406" t="s">
        <v>3043</v>
      </c>
      <c r="B1406" s="10">
        <v>45915</v>
      </c>
      <c r="C1406" t="s">
        <v>2310</v>
      </c>
      <c r="D1406" t="s">
        <v>1091</v>
      </c>
      <c r="E1406" t="s">
        <v>159</v>
      </c>
      <c r="F1406" t="s">
        <v>848</v>
      </c>
      <c r="G1406">
        <v>1</v>
      </c>
      <c r="H1406">
        <v>297.32</v>
      </c>
      <c r="I1406">
        <v>15</v>
      </c>
      <c r="J1406">
        <v>44.6</v>
      </c>
      <c r="K1406">
        <v>252.72</v>
      </c>
      <c r="L1406">
        <v>225.28</v>
      </c>
      <c r="M1406">
        <v>27.44</v>
      </c>
      <c r="N1406" t="s">
        <v>47</v>
      </c>
      <c r="O1406" t="s">
        <v>24</v>
      </c>
      <c r="P1406" t="s">
        <v>55</v>
      </c>
      <c r="Q1406">
        <v>0.78194444444444444</v>
      </c>
      <c r="R1406" t="s">
        <v>49</v>
      </c>
      <c r="S1406" t="s">
        <v>4816</v>
      </c>
      <c r="T1406" t="s">
        <v>4805</v>
      </c>
      <c r="U1406">
        <v>297.32</v>
      </c>
      <c r="V1406" t="s">
        <v>5968</v>
      </c>
      <c r="W1406" t="s">
        <v>4964</v>
      </c>
      <c r="X1406" t="s">
        <v>5107</v>
      </c>
      <c r="Y1406" t="s">
        <v>4970</v>
      </c>
      <c r="Z1406" t="s">
        <v>5034</v>
      </c>
      <c r="AA1406" t="s">
        <v>4962</v>
      </c>
      <c r="AB1406">
        <f>YEAR(Sales_Trans_2[[#This Row],[Transaction_Date]])</f>
        <v>2025</v>
      </c>
      <c r="AC1406" t="str">
        <f>TEXT(Sales_Trans_2[[#This Row],[Transaction_Date]],"mmm")</f>
        <v>Sep</v>
      </c>
      <c r="AD1406">
        <f>MONTH(Sales_Trans_2[[#This Row],[Transaction_Date]])</f>
        <v>9</v>
      </c>
      <c r="AE1406" s="19">
        <f>IFERROR(Sales_Trans_2[[#This Row],[Profit]]/Sales_Trans_2[[#This Row],[Sales_Amount]],0)</f>
        <v>0.1085786641342197</v>
      </c>
      <c r="AF1406" s="20" t="str">
        <f>IF(Sales_Trans_2[[#This Row],[Discount_Pct]]=0,"0%",
IF(Sales_Trans_2[[#This Row],[Discount_Pct]]&lt;=5,"1-5%",
IF(Sales_Trans_2[[#This Row],[Discount_Pct]]&lt;=10,"6-10%",
IF(Sales_Trans_2[[#This Row],[Discount_Pct]]&lt;=15,"11-15%","&gt;15%"))))</f>
        <v>11-15%</v>
      </c>
    </row>
    <row r="1407" spans="1:32" x14ac:dyDescent="0.25">
      <c r="A1407" t="s">
        <v>3533</v>
      </c>
      <c r="B1407" s="10">
        <v>45914</v>
      </c>
      <c r="C1407" t="s">
        <v>152</v>
      </c>
      <c r="D1407" t="s">
        <v>405</v>
      </c>
      <c r="E1407" t="s">
        <v>72</v>
      </c>
      <c r="F1407" t="s">
        <v>73</v>
      </c>
      <c r="G1407">
        <v>5</v>
      </c>
      <c r="H1407">
        <v>441.67</v>
      </c>
      <c r="I1407">
        <v>10</v>
      </c>
      <c r="J1407">
        <v>220.84</v>
      </c>
      <c r="K1407">
        <v>2285.64</v>
      </c>
      <c r="L1407">
        <v>1270.25</v>
      </c>
      <c r="M1407">
        <v>1015.39</v>
      </c>
      <c r="N1407" t="s">
        <v>47</v>
      </c>
      <c r="O1407" t="s">
        <v>24</v>
      </c>
      <c r="P1407" t="s">
        <v>55</v>
      </c>
      <c r="Q1407">
        <v>0.39861111111111114</v>
      </c>
      <c r="R1407" t="s">
        <v>27</v>
      </c>
      <c r="S1407" t="s">
        <v>4642</v>
      </c>
      <c r="T1407" t="s">
        <v>4636</v>
      </c>
      <c r="U1407">
        <v>440.5</v>
      </c>
      <c r="V1407" t="s">
        <v>5127</v>
      </c>
      <c r="W1407" t="s">
        <v>4958</v>
      </c>
      <c r="X1407" t="s">
        <v>5458</v>
      </c>
      <c r="Y1407" t="s">
        <v>5007</v>
      </c>
      <c r="Z1407" t="s">
        <v>5031</v>
      </c>
      <c r="AA1407" t="s">
        <v>4962</v>
      </c>
      <c r="AB1407">
        <f>YEAR(Sales_Trans_2[[#This Row],[Transaction_Date]])</f>
        <v>2025</v>
      </c>
      <c r="AC1407" t="str">
        <f>TEXT(Sales_Trans_2[[#This Row],[Transaction_Date]],"mmm")</f>
        <v>Sep</v>
      </c>
      <c r="AD1407">
        <f>MONTH(Sales_Trans_2[[#This Row],[Transaction_Date]])</f>
        <v>9</v>
      </c>
      <c r="AE1407" s="19">
        <f>IFERROR(Sales_Trans_2[[#This Row],[Profit]]/Sales_Trans_2[[#This Row],[Sales_Amount]],0)</f>
        <v>0.44424756304579899</v>
      </c>
      <c r="AF1407" s="20" t="str">
        <f>IF(Sales_Trans_2[[#This Row],[Discount_Pct]]=0,"0%",
IF(Sales_Trans_2[[#This Row],[Discount_Pct]]&lt;=5,"1-5%",
IF(Sales_Trans_2[[#This Row],[Discount_Pct]]&lt;=10,"6-10%",
IF(Sales_Trans_2[[#This Row],[Discount_Pct]]&lt;=15,"11-15%","&gt;15%"))))</f>
        <v>6-10%</v>
      </c>
    </row>
    <row r="1408" spans="1:32" x14ac:dyDescent="0.25">
      <c r="A1408" t="s">
        <v>4458</v>
      </c>
      <c r="B1408" s="10">
        <v>45913</v>
      </c>
      <c r="C1408" t="s">
        <v>3963</v>
      </c>
      <c r="D1408" t="s">
        <v>1225</v>
      </c>
      <c r="E1408" t="s">
        <v>1347</v>
      </c>
      <c r="F1408" t="s">
        <v>1313</v>
      </c>
      <c r="G1408">
        <v>4</v>
      </c>
      <c r="H1408">
        <v>182.3</v>
      </c>
      <c r="I1408">
        <v>15</v>
      </c>
      <c r="J1408">
        <v>109.38</v>
      </c>
      <c r="K1408">
        <v>712.79</v>
      </c>
      <c r="L1408">
        <v>430.4</v>
      </c>
      <c r="M1408">
        <v>282.39</v>
      </c>
      <c r="N1408" t="s">
        <v>40</v>
      </c>
      <c r="O1408" t="s">
        <v>24</v>
      </c>
      <c r="P1408" t="s">
        <v>55</v>
      </c>
      <c r="Q1408">
        <v>0.89583333333333337</v>
      </c>
      <c r="R1408" t="s">
        <v>27</v>
      </c>
      <c r="S1408" t="s">
        <v>4664</v>
      </c>
      <c r="T1408" t="s">
        <v>4636</v>
      </c>
      <c r="U1408">
        <v>182.3</v>
      </c>
      <c r="V1408" t="s">
        <v>5942</v>
      </c>
      <c r="W1408" t="s">
        <v>4964</v>
      </c>
      <c r="X1408" t="s">
        <v>4976</v>
      </c>
      <c r="Y1408" t="s">
        <v>4977</v>
      </c>
      <c r="Z1408" t="s">
        <v>5089</v>
      </c>
      <c r="AA1408" t="s">
        <v>4962</v>
      </c>
      <c r="AB1408">
        <f>YEAR(Sales_Trans_2[[#This Row],[Transaction_Date]])</f>
        <v>2025</v>
      </c>
      <c r="AC1408" t="str">
        <f>TEXT(Sales_Trans_2[[#This Row],[Transaction_Date]],"mmm")</f>
        <v>Sep</v>
      </c>
      <c r="AD1408">
        <f>MONTH(Sales_Trans_2[[#This Row],[Transaction_Date]])</f>
        <v>9</v>
      </c>
      <c r="AE1408" s="19">
        <f>IFERROR(Sales_Trans_2[[#This Row],[Profit]]/Sales_Trans_2[[#This Row],[Sales_Amount]],0)</f>
        <v>0.39617559168899674</v>
      </c>
      <c r="AF1408" s="20" t="str">
        <f>IF(Sales_Trans_2[[#This Row],[Discount_Pct]]=0,"0%",
IF(Sales_Trans_2[[#This Row],[Discount_Pct]]&lt;=5,"1-5%",
IF(Sales_Trans_2[[#This Row],[Discount_Pct]]&lt;=10,"6-10%",
IF(Sales_Trans_2[[#This Row],[Discount_Pct]]&lt;=15,"11-15%","&gt;15%"))))</f>
        <v>11-15%</v>
      </c>
    </row>
    <row r="1409" spans="1:32" x14ac:dyDescent="0.25">
      <c r="A1409" t="s">
        <v>4125</v>
      </c>
      <c r="B1409" s="10">
        <v>45909</v>
      </c>
      <c r="C1409" t="s">
        <v>1943</v>
      </c>
      <c r="D1409" t="s">
        <v>59</v>
      </c>
      <c r="E1409" t="s">
        <v>1453</v>
      </c>
      <c r="F1409" t="s">
        <v>1454</v>
      </c>
      <c r="G1409">
        <v>5</v>
      </c>
      <c r="H1409">
        <v>342.46</v>
      </c>
      <c r="I1409">
        <v>15</v>
      </c>
      <c r="J1409">
        <v>256.85000000000002</v>
      </c>
      <c r="K1409">
        <v>1455.45</v>
      </c>
      <c r="L1409">
        <v>1358.9</v>
      </c>
      <c r="M1409">
        <v>96.55</v>
      </c>
      <c r="N1409" t="s">
        <v>4971</v>
      </c>
      <c r="O1409" t="s">
        <v>24</v>
      </c>
      <c r="P1409" t="s">
        <v>55</v>
      </c>
      <c r="Q1409">
        <v>0.38541666666666669</v>
      </c>
      <c r="R1409" t="s">
        <v>49</v>
      </c>
      <c r="S1409" t="s">
        <v>4721</v>
      </c>
      <c r="T1409" t="s">
        <v>4703</v>
      </c>
      <c r="U1409">
        <v>342.46</v>
      </c>
      <c r="V1409" t="s">
        <v>4993</v>
      </c>
      <c r="W1409" t="s">
        <v>4968</v>
      </c>
      <c r="X1409" t="s">
        <v>5053</v>
      </c>
      <c r="Y1409" t="s">
        <v>4960</v>
      </c>
      <c r="Z1409" t="s">
        <v>5054</v>
      </c>
      <c r="AA1409" t="s">
        <v>4962</v>
      </c>
      <c r="AB1409">
        <f>YEAR(Sales_Trans_2[[#This Row],[Transaction_Date]])</f>
        <v>2025</v>
      </c>
      <c r="AC1409" t="str">
        <f>TEXT(Sales_Trans_2[[#This Row],[Transaction_Date]],"mmm")</f>
        <v>Sep</v>
      </c>
      <c r="AD1409">
        <f>MONTH(Sales_Trans_2[[#This Row],[Transaction_Date]])</f>
        <v>9</v>
      </c>
      <c r="AE1409" s="19">
        <f>IFERROR(Sales_Trans_2[[#This Row],[Profit]]/Sales_Trans_2[[#This Row],[Sales_Amount]],0)</f>
        <v>6.6336871757875573E-2</v>
      </c>
      <c r="AF1409" s="20" t="str">
        <f>IF(Sales_Trans_2[[#This Row],[Discount_Pct]]=0,"0%",
IF(Sales_Trans_2[[#This Row],[Discount_Pct]]&lt;=5,"1-5%",
IF(Sales_Trans_2[[#This Row],[Discount_Pct]]&lt;=10,"6-10%",
IF(Sales_Trans_2[[#This Row],[Discount_Pct]]&lt;=15,"11-15%","&gt;15%"))))</f>
        <v>11-15%</v>
      </c>
    </row>
    <row r="1410" spans="1:32" x14ac:dyDescent="0.25">
      <c r="A1410" t="s">
        <v>3378</v>
      </c>
      <c r="B1410" s="10">
        <v>45847</v>
      </c>
      <c r="C1410" t="s">
        <v>3225</v>
      </c>
      <c r="D1410" t="s">
        <v>264</v>
      </c>
      <c r="E1410" t="s">
        <v>852</v>
      </c>
      <c r="F1410" t="s">
        <v>997</v>
      </c>
      <c r="G1410">
        <v>3</v>
      </c>
      <c r="H1410">
        <v>383.51</v>
      </c>
      <c r="I1410">
        <v>10</v>
      </c>
      <c r="J1410">
        <v>115.05</v>
      </c>
      <c r="K1410">
        <v>1190.8</v>
      </c>
      <c r="L1410">
        <v>857.7</v>
      </c>
      <c r="M1410">
        <v>333.1</v>
      </c>
      <c r="N1410" t="s">
        <v>40</v>
      </c>
      <c r="O1410" t="s">
        <v>24</v>
      </c>
      <c r="P1410" t="s">
        <v>55</v>
      </c>
      <c r="Q1410">
        <v>0.51944444444444449</v>
      </c>
      <c r="R1410" t="s">
        <v>27</v>
      </c>
      <c r="S1410" t="s">
        <v>4702</v>
      </c>
      <c r="T1410" t="s">
        <v>4703</v>
      </c>
      <c r="U1410">
        <v>383.51</v>
      </c>
      <c r="V1410" t="s">
        <v>5781</v>
      </c>
      <c r="W1410" t="s">
        <v>4968</v>
      </c>
      <c r="X1410" t="s">
        <v>5042</v>
      </c>
      <c r="Y1410" t="s">
        <v>5007</v>
      </c>
      <c r="Z1410" t="s">
        <v>5043</v>
      </c>
      <c r="AA1410" t="s">
        <v>4962</v>
      </c>
      <c r="AB1410">
        <f>YEAR(Sales_Trans_2[[#This Row],[Transaction_Date]])</f>
        <v>2025</v>
      </c>
      <c r="AC1410" t="str">
        <f>TEXT(Sales_Trans_2[[#This Row],[Transaction_Date]],"mmm")</f>
        <v>Jul</v>
      </c>
      <c r="AD1410">
        <f>MONTH(Sales_Trans_2[[#This Row],[Transaction_Date]])</f>
        <v>7</v>
      </c>
      <c r="AE1410" s="19">
        <f>IFERROR(Sales_Trans_2[[#This Row],[Profit]]/Sales_Trans_2[[#This Row],[Sales_Amount]],0)</f>
        <v>0.27972791400739</v>
      </c>
      <c r="AF1410" s="20" t="str">
        <f>IF(Sales_Trans_2[[#This Row],[Discount_Pct]]=0,"0%",
IF(Sales_Trans_2[[#This Row],[Discount_Pct]]&lt;=5,"1-5%",
IF(Sales_Trans_2[[#This Row],[Discount_Pct]]&lt;=10,"6-10%",
IF(Sales_Trans_2[[#This Row],[Discount_Pct]]&lt;=15,"11-15%","&gt;15%"))))</f>
        <v>6-10%</v>
      </c>
    </row>
    <row r="1411" spans="1:32" x14ac:dyDescent="0.25">
      <c r="A1411" t="s">
        <v>3450</v>
      </c>
      <c r="B1411" s="10">
        <v>45817</v>
      </c>
      <c r="C1411" t="s">
        <v>2372</v>
      </c>
      <c r="D1411" t="s">
        <v>371</v>
      </c>
      <c r="E1411" t="s">
        <v>72</v>
      </c>
      <c r="F1411" t="s">
        <v>1986</v>
      </c>
      <c r="G1411">
        <v>3</v>
      </c>
      <c r="H1411">
        <v>380.12</v>
      </c>
      <c r="I1411">
        <v>10</v>
      </c>
      <c r="J1411">
        <v>114.04</v>
      </c>
      <c r="K1411">
        <v>1180.27</v>
      </c>
      <c r="L1411">
        <v>929.94</v>
      </c>
      <c r="M1411">
        <v>250.33</v>
      </c>
      <c r="N1411" t="s">
        <v>4971</v>
      </c>
      <c r="O1411" t="s">
        <v>24</v>
      </c>
      <c r="P1411" t="s">
        <v>55</v>
      </c>
      <c r="Q1411">
        <v>0.68125000000000002</v>
      </c>
      <c r="R1411" t="s">
        <v>27</v>
      </c>
      <c r="S1411" t="s">
        <v>4714</v>
      </c>
      <c r="T1411" t="s">
        <v>4703</v>
      </c>
      <c r="U1411">
        <v>380.12</v>
      </c>
      <c r="V1411" t="s">
        <v>5885</v>
      </c>
      <c r="W1411" t="s">
        <v>4964</v>
      </c>
      <c r="X1411" t="s">
        <v>5030</v>
      </c>
      <c r="Y1411" t="s">
        <v>4960</v>
      </c>
      <c r="Z1411" t="s">
        <v>5031</v>
      </c>
      <c r="AA1411" t="s">
        <v>4962</v>
      </c>
      <c r="AB1411">
        <f>YEAR(Sales_Trans_2[[#This Row],[Transaction_Date]])</f>
        <v>2025</v>
      </c>
      <c r="AC1411" t="str">
        <f>TEXT(Sales_Trans_2[[#This Row],[Transaction_Date]],"mmm")</f>
        <v>Jun</v>
      </c>
      <c r="AD1411">
        <f>MONTH(Sales_Trans_2[[#This Row],[Transaction_Date]])</f>
        <v>6</v>
      </c>
      <c r="AE1411" s="19">
        <f>IFERROR(Sales_Trans_2[[#This Row],[Profit]]/Sales_Trans_2[[#This Row],[Sales_Amount]],0)</f>
        <v>0.21209553746176724</v>
      </c>
      <c r="AF1411" s="20" t="str">
        <f>IF(Sales_Trans_2[[#This Row],[Discount_Pct]]=0,"0%",
IF(Sales_Trans_2[[#This Row],[Discount_Pct]]&lt;=5,"1-5%",
IF(Sales_Trans_2[[#This Row],[Discount_Pct]]&lt;=10,"6-10%",
IF(Sales_Trans_2[[#This Row],[Discount_Pct]]&lt;=15,"11-15%","&gt;15%"))))</f>
        <v>6-10%</v>
      </c>
    </row>
    <row r="1412" spans="1:32" x14ac:dyDescent="0.25">
      <c r="A1412" t="s">
        <v>3619</v>
      </c>
      <c r="B1412" s="10">
        <v>45666</v>
      </c>
      <c r="C1412" t="s">
        <v>301</v>
      </c>
      <c r="D1412" t="s">
        <v>732</v>
      </c>
      <c r="E1412" t="s">
        <v>192</v>
      </c>
      <c r="F1412" t="s">
        <v>2922</v>
      </c>
      <c r="G1412">
        <v>2</v>
      </c>
      <c r="H1412">
        <v>661.91</v>
      </c>
      <c r="I1412">
        <v>15</v>
      </c>
      <c r="J1412">
        <v>198.57</v>
      </c>
      <c r="K1412">
        <v>1125.25</v>
      </c>
      <c r="L1412">
        <v>797.44</v>
      </c>
      <c r="M1412">
        <v>327.81</v>
      </c>
      <c r="N1412" t="s">
        <v>133</v>
      </c>
      <c r="O1412" t="s">
        <v>24</v>
      </c>
      <c r="P1412" t="s">
        <v>55</v>
      </c>
      <c r="Q1412">
        <v>0.80347222222222225</v>
      </c>
      <c r="R1412" t="s">
        <v>49</v>
      </c>
      <c r="S1412" t="s">
        <v>4662</v>
      </c>
      <c r="T1412" t="s">
        <v>4636</v>
      </c>
      <c r="U1412">
        <v>661.91</v>
      </c>
      <c r="V1412" t="s">
        <v>5286</v>
      </c>
      <c r="W1412" t="s">
        <v>4968</v>
      </c>
      <c r="X1412" t="s">
        <v>5789</v>
      </c>
      <c r="Y1412" t="s">
        <v>4970</v>
      </c>
      <c r="Z1412" t="s">
        <v>5284</v>
      </c>
      <c r="AA1412" t="s">
        <v>4962</v>
      </c>
      <c r="AB1412">
        <f>YEAR(Sales_Trans_2[[#This Row],[Transaction_Date]])</f>
        <v>2025</v>
      </c>
      <c r="AC1412" t="str">
        <f>TEXT(Sales_Trans_2[[#This Row],[Transaction_Date]],"mmm")</f>
        <v>Jan</v>
      </c>
      <c r="AD1412">
        <f>MONTH(Sales_Trans_2[[#This Row],[Transaction_Date]])</f>
        <v>1</v>
      </c>
      <c r="AE1412" s="19">
        <f>IFERROR(Sales_Trans_2[[#This Row],[Profit]]/Sales_Trans_2[[#This Row],[Sales_Amount]],0)</f>
        <v>0.29132192846034216</v>
      </c>
      <c r="AF1412" s="20" t="str">
        <f>IF(Sales_Trans_2[[#This Row],[Discount_Pct]]=0,"0%",
IF(Sales_Trans_2[[#This Row],[Discount_Pct]]&lt;=5,"1-5%",
IF(Sales_Trans_2[[#This Row],[Discount_Pct]]&lt;=10,"6-10%",
IF(Sales_Trans_2[[#This Row],[Discount_Pct]]&lt;=15,"11-15%","&gt;15%"))))</f>
        <v>11-15%</v>
      </c>
    </row>
    <row r="1413" spans="1:32" x14ac:dyDescent="0.25">
      <c r="A1413" t="s">
        <v>2444</v>
      </c>
      <c r="B1413" s="10">
        <v>45900</v>
      </c>
      <c r="C1413" t="s">
        <v>2445</v>
      </c>
      <c r="D1413" t="s">
        <v>493</v>
      </c>
      <c r="E1413" t="s">
        <v>1157</v>
      </c>
      <c r="F1413" t="s">
        <v>1158</v>
      </c>
      <c r="G1413">
        <v>1</v>
      </c>
      <c r="H1413">
        <v>232.58</v>
      </c>
      <c r="I1413">
        <v>20</v>
      </c>
      <c r="J1413">
        <v>46.52</v>
      </c>
      <c r="K1413">
        <v>213.97</v>
      </c>
      <c r="L1413">
        <v>191.2</v>
      </c>
      <c r="M1413">
        <v>22.77</v>
      </c>
      <c r="N1413" t="s">
        <v>40</v>
      </c>
      <c r="O1413" t="s">
        <v>24</v>
      </c>
      <c r="P1413" t="s">
        <v>55</v>
      </c>
      <c r="Q1413">
        <v>0.54097222222222219</v>
      </c>
      <c r="R1413" t="s">
        <v>27</v>
      </c>
      <c r="S1413" t="s">
        <v>4688</v>
      </c>
      <c r="T1413" t="s">
        <v>4672</v>
      </c>
      <c r="U1413">
        <v>232.58</v>
      </c>
      <c r="V1413" t="s">
        <v>5940</v>
      </c>
      <c r="W1413" t="s">
        <v>4964</v>
      </c>
      <c r="X1413" t="s">
        <v>5179</v>
      </c>
      <c r="Y1413" t="s">
        <v>5007</v>
      </c>
      <c r="Z1413" t="s">
        <v>5180</v>
      </c>
      <c r="AA1413" t="s">
        <v>4962</v>
      </c>
      <c r="AB1413">
        <f>YEAR(Sales_Trans_2[[#This Row],[Transaction_Date]])</f>
        <v>2025</v>
      </c>
      <c r="AC1413" t="str">
        <f>TEXT(Sales_Trans_2[[#This Row],[Transaction_Date]],"mmm")</f>
        <v>Aug</v>
      </c>
      <c r="AD1413">
        <f>MONTH(Sales_Trans_2[[#This Row],[Transaction_Date]])</f>
        <v>8</v>
      </c>
      <c r="AE1413" s="19">
        <f>IFERROR(Sales_Trans_2[[#This Row],[Profit]]/Sales_Trans_2[[#This Row],[Sales_Amount]],0)</f>
        <v>0.10641678740010281</v>
      </c>
      <c r="AF1413" s="20" t="str">
        <f>IF(Sales_Trans_2[[#This Row],[Discount_Pct]]=0,"0%",
IF(Sales_Trans_2[[#This Row],[Discount_Pct]]&lt;=5,"1-5%",
IF(Sales_Trans_2[[#This Row],[Discount_Pct]]&lt;=10,"6-10%",
IF(Sales_Trans_2[[#This Row],[Discount_Pct]]&lt;=15,"11-15%","&gt;15%"))))</f>
        <v>&gt;15%</v>
      </c>
    </row>
    <row r="1414" spans="1:32" x14ac:dyDescent="0.25">
      <c r="A1414" t="s">
        <v>3348</v>
      </c>
      <c r="B1414" s="10">
        <v>45893</v>
      </c>
      <c r="C1414" t="s">
        <v>1219</v>
      </c>
      <c r="D1414" t="s">
        <v>1475</v>
      </c>
      <c r="E1414" t="s">
        <v>600</v>
      </c>
      <c r="F1414" t="s">
        <v>831</v>
      </c>
      <c r="G1414">
        <v>1</v>
      </c>
      <c r="H1414">
        <v>183.39</v>
      </c>
      <c r="I1414">
        <v>5</v>
      </c>
      <c r="J1414">
        <v>9.17</v>
      </c>
      <c r="K1414">
        <v>200.35</v>
      </c>
      <c r="L1414">
        <v>158.43</v>
      </c>
      <c r="M1414">
        <v>41.92</v>
      </c>
      <c r="N1414" t="s">
        <v>68</v>
      </c>
      <c r="O1414" t="s">
        <v>24</v>
      </c>
      <c r="P1414" t="s">
        <v>55</v>
      </c>
      <c r="Q1414">
        <v>0.46458333333333335</v>
      </c>
      <c r="R1414" t="s">
        <v>27</v>
      </c>
      <c r="S1414" t="s">
        <v>4900</v>
      </c>
      <c r="T1414" t="s">
        <v>4887</v>
      </c>
      <c r="U1414">
        <v>183.39</v>
      </c>
      <c r="V1414" t="s">
        <v>5449</v>
      </c>
      <c r="W1414" t="s">
        <v>4964</v>
      </c>
      <c r="X1414" t="s">
        <v>5402</v>
      </c>
      <c r="Y1414" t="s">
        <v>4977</v>
      </c>
      <c r="Z1414" t="s">
        <v>5536</v>
      </c>
      <c r="AA1414" t="s">
        <v>4962</v>
      </c>
      <c r="AB1414">
        <f>YEAR(Sales_Trans_2[[#This Row],[Transaction_Date]])</f>
        <v>2025</v>
      </c>
      <c r="AC1414" t="str">
        <f>TEXT(Sales_Trans_2[[#This Row],[Transaction_Date]],"mmm")</f>
        <v>Aug</v>
      </c>
      <c r="AD1414">
        <f>MONTH(Sales_Trans_2[[#This Row],[Transaction_Date]])</f>
        <v>8</v>
      </c>
      <c r="AE1414" s="19">
        <f>IFERROR(Sales_Trans_2[[#This Row],[Profit]]/Sales_Trans_2[[#This Row],[Sales_Amount]],0)</f>
        <v>0.20923384077863741</v>
      </c>
      <c r="AF1414" s="20" t="str">
        <f>IF(Sales_Trans_2[[#This Row],[Discount_Pct]]=0,"0%",
IF(Sales_Trans_2[[#This Row],[Discount_Pct]]&lt;=5,"1-5%",
IF(Sales_Trans_2[[#This Row],[Discount_Pct]]&lt;=10,"6-10%",
IF(Sales_Trans_2[[#This Row],[Discount_Pct]]&lt;=15,"11-15%","&gt;15%"))))</f>
        <v>1-5%</v>
      </c>
    </row>
    <row r="1415" spans="1:32" x14ac:dyDescent="0.25">
      <c r="A1415" t="s">
        <v>3759</v>
      </c>
      <c r="B1415" s="10">
        <v>45889</v>
      </c>
      <c r="C1415" t="s">
        <v>3760</v>
      </c>
      <c r="D1415" t="s">
        <v>2552</v>
      </c>
      <c r="E1415" t="s">
        <v>1180</v>
      </c>
      <c r="F1415" t="s">
        <v>1223</v>
      </c>
      <c r="G1415">
        <v>1</v>
      </c>
      <c r="H1415">
        <v>72.930000000000007</v>
      </c>
      <c r="I1415">
        <v>10</v>
      </c>
      <c r="J1415">
        <v>7.29</v>
      </c>
      <c r="K1415">
        <v>65.64</v>
      </c>
      <c r="L1415">
        <v>54.25</v>
      </c>
      <c r="M1415">
        <v>11.39</v>
      </c>
      <c r="N1415" t="s">
        <v>68</v>
      </c>
      <c r="O1415" t="s">
        <v>24</v>
      </c>
      <c r="P1415" t="s">
        <v>55</v>
      </c>
      <c r="Q1415">
        <v>0.76666666666666672</v>
      </c>
      <c r="R1415" t="s">
        <v>49</v>
      </c>
      <c r="S1415" t="s">
        <v>4784</v>
      </c>
      <c r="T1415" t="s">
        <v>4776</v>
      </c>
      <c r="U1415">
        <v>72.930000000000007</v>
      </c>
      <c r="V1415" t="s">
        <v>5986</v>
      </c>
      <c r="W1415" t="s">
        <v>4964</v>
      </c>
      <c r="X1415" t="s">
        <v>5326</v>
      </c>
      <c r="Y1415" t="s">
        <v>4960</v>
      </c>
      <c r="Z1415" t="s">
        <v>5087</v>
      </c>
      <c r="AA1415" t="s">
        <v>4962</v>
      </c>
      <c r="AB1415">
        <f>YEAR(Sales_Trans_2[[#This Row],[Transaction_Date]])</f>
        <v>2025</v>
      </c>
      <c r="AC1415" t="str">
        <f>TEXT(Sales_Trans_2[[#This Row],[Transaction_Date]],"mmm")</f>
        <v>Aug</v>
      </c>
      <c r="AD1415">
        <f>MONTH(Sales_Trans_2[[#This Row],[Transaction_Date]])</f>
        <v>8</v>
      </c>
      <c r="AE1415" s="19">
        <f>IFERROR(Sales_Trans_2[[#This Row],[Profit]]/Sales_Trans_2[[#This Row],[Sales_Amount]],0)</f>
        <v>0.17352224253503962</v>
      </c>
      <c r="AF1415" s="20" t="str">
        <f>IF(Sales_Trans_2[[#This Row],[Discount_Pct]]=0,"0%",
IF(Sales_Trans_2[[#This Row],[Discount_Pct]]&lt;=5,"1-5%",
IF(Sales_Trans_2[[#This Row],[Discount_Pct]]&lt;=10,"6-10%",
IF(Sales_Trans_2[[#This Row],[Discount_Pct]]&lt;=15,"11-15%","&gt;15%"))))</f>
        <v>6-10%</v>
      </c>
    </row>
    <row r="1416" spans="1:32" x14ac:dyDescent="0.25">
      <c r="A1416" t="s">
        <v>2205</v>
      </c>
      <c r="B1416" s="10">
        <v>45888</v>
      </c>
      <c r="C1416" t="s">
        <v>2206</v>
      </c>
      <c r="D1416" t="s">
        <v>399</v>
      </c>
      <c r="E1416" t="s">
        <v>1347</v>
      </c>
      <c r="F1416" t="s">
        <v>1313</v>
      </c>
      <c r="G1416">
        <v>7</v>
      </c>
      <c r="H1416">
        <v>103.2</v>
      </c>
      <c r="I1416">
        <v>20</v>
      </c>
      <c r="J1416">
        <v>144.47999999999999</v>
      </c>
      <c r="K1416">
        <v>577.91999999999996</v>
      </c>
      <c r="L1416">
        <v>602.35</v>
      </c>
      <c r="M1416">
        <v>-24.43</v>
      </c>
      <c r="N1416" t="s">
        <v>40</v>
      </c>
      <c r="O1416" t="s">
        <v>24</v>
      </c>
      <c r="P1416" t="s">
        <v>55</v>
      </c>
      <c r="Q1416">
        <v>0.8569444444444444</v>
      </c>
      <c r="R1416" t="s">
        <v>49</v>
      </c>
      <c r="S1416" t="s">
        <v>4693</v>
      </c>
      <c r="T1416" t="s">
        <v>4672</v>
      </c>
      <c r="U1416">
        <v>99.93</v>
      </c>
      <c r="V1416" t="s">
        <v>5016</v>
      </c>
      <c r="W1416" t="s">
        <v>4958</v>
      </c>
      <c r="X1416" t="s">
        <v>4976</v>
      </c>
      <c r="Y1416" t="s">
        <v>4977</v>
      </c>
      <c r="Z1416" t="s">
        <v>5089</v>
      </c>
      <c r="AA1416" t="s">
        <v>4962</v>
      </c>
      <c r="AB1416">
        <f>YEAR(Sales_Trans_2[[#This Row],[Transaction_Date]])</f>
        <v>2025</v>
      </c>
      <c r="AC1416" t="str">
        <f>TEXT(Sales_Trans_2[[#This Row],[Transaction_Date]],"mmm")</f>
        <v>Aug</v>
      </c>
      <c r="AD1416">
        <f>MONTH(Sales_Trans_2[[#This Row],[Transaction_Date]])</f>
        <v>8</v>
      </c>
      <c r="AE1416" s="19">
        <f>IFERROR(Sales_Trans_2[[#This Row],[Profit]]/Sales_Trans_2[[#This Row],[Sales_Amount]],0)</f>
        <v>-4.2272286821705432E-2</v>
      </c>
      <c r="AF1416" s="20" t="str">
        <f>IF(Sales_Trans_2[[#This Row],[Discount_Pct]]=0,"0%",
IF(Sales_Trans_2[[#This Row],[Discount_Pct]]&lt;=5,"1-5%",
IF(Sales_Trans_2[[#This Row],[Discount_Pct]]&lt;=10,"6-10%",
IF(Sales_Trans_2[[#This Row],[Discount_Pct]]&lt;=15,"11-15%","&gt;15%"))))</f>
        <v>&gt;15%</v>
      </c>
    </row>
    <row r="1417" spans="1:32" x14ac:dyDescent="0.25">
      <c r="A1417" t="s">
        <v>4262</v>
      </c>
      <c r="B1417" s="10">
        <v>45908</v>
      </c>
      <c r="C1417" t="s">
        <v>3281</v>
      </c>
      <c r="D1417" t="s">
        <v>124</v>
      </c>
      <c r="E1417" t="s">
        <v>285</v>
      </c>
      <c r="F1417" t="s">
        <v>286</v>
      </c>
      <c r="G1417">
        <v>3</v>
      </c>
      <c r="H1417">
        <v>397.22</v>
      </c>
      <c r="I1417">
        <v>10</v>
      </c>
      <c r="J1417">
        <v>119.17</v>
      </c>
      <c r="K1417">
        <v>1233.3599999999999</v>
      </c>
      <c r="L1417">
        <v>958.11</v>
      </c>
      <c r="M1417">
        <v>275.25</v>
      </c>
      <c r="N1417" t="s">
        <v>133</v>
      </c>
      <c r="O1417" t="s">
        <v>24</v>
      </c>
      <c r="P1417" t="s">
        <v>55</v>
      </c>
      <c r="Q1417">
        <v>0.83263888888888893</v>
      </c>
      <c r="R1417" t="s">
        <v>27</v>
      </c>
      <c r="S1417" t="s">
        <v>4697</v>
      </c>
      <c r="T1417" t="s">
        <v>4672</v>
      </c>
      <c r="U1417">
        <v>397.22</v>
      </c>
      <c r="V1417" t="s">
        <v>5966</v>
      </c>
      <c r="W1417" t="s">
        <v>4968</v>
      </c>
      <c r="X1417" t="s">
        <v>5732</v>
      </c>
      <c r="Y1417" t="s">
        <v>5011</v>
      </c>
      <c r="Z1417" t="s">
        <v>5112</v>
      </c>
      <c r="AA1417" t="s">
        <v>4962</v>
      </c>
      <c r="AB1417">
        <f>YEAR(Sales_Trans_2[[#This Row],[Transaction_Date]])</f>
        <v>2025</v>
      </c>
      <c r="AC1417" t="str">
        <f>TEXT(Sales_Trans_2[[#This Row],[Transaction_Date]],"mmm")</f>
        <v>Sep</v>
      </c>
      <c r="AD1417">
        <f>MONTH(Sales_Trans_2[[#This Row],[Transaction_Date]])</f>
        <v>9</v>
      </c>
      <c r="AE1417" s="19">
        <f>IFERROR(Sales_Trans_2[[#This Row],[Profit]]/Sales_Trans_2[[#This Row],[Sales_Amount]],0)</f>
        <v>0.22317085035999223</v>
      </c>
      <c r="AF1417" s="20" t="str">
        <f>IF(Sales_Trans_2[[#This Row],[Discount_Pct]]=0,"0%",
IF(Sales_Trans_2[[#This Row],[Discount_Pct]]&lt;=5,"1-5%",
IF(Sales_Trans_2[[#This Row],[Discount_Pct]]&lt;=10,"6-10%",
IF(Sales_Trans_2[[#This Row],[Discount_Pct]]&lt;=15,"11-15%","&gt;15%"))))</f>
        <v>6-10%</v>
      </c>
    </row>
    <row r="1418" spans="1:32" x14ac:dyDescent="0.25">
      <c r="A1418" t="s">
        <v>3996</v>
      </c>
      <c r="B1418" s="10">
        <v>45696</v>
      </c>
      <c r="C1418" t="s">
        <v>876</v>
      </c>
      <c r="D1418" t="s">
        <v>1991</v>
      </c>
      <c r="E1418" t="s">
        <v>950</v>
      </c>
      <c r="F1418" t="s">
        <v>356</v>
      </c>
      <c r="G1418">
        <v>7</v>
      </c>
      <c r="H1418">
        <v>389.96</v>
      </c>
      <c r="I1418">
        <v>15</v>
      </c>
      <c r="J1418">
        <v>409.46</v>
      </c>
      <c r="K1418">
        <v>2668.3</v>
      </c>
      <c r="L1418">
        <v>1820.42</v>
      </c>
      <c r="M1418">
        <v>847.88</v>
      </c>
      <c r="N1418" t="s">
        <v>23</v>
      </c>
      <c r="O1418" t="s">
        <v>24</v>
      </c>
      <c r="P1418" t="s">
        <v>55</v>
      </c>
      <c r="Q1418">
        <v>0.76875000000000004</v>
      </c>
      <c r="R1418" t="s">
        <v>27</v>
      </c>
      <c r="S1418" t="s">
        <v>4933</v>
      </c>
      <c r="T1418" t="s">
        <v>4930</v>
      </c>
      <c r="U1418">
        <v>352.51</v>
      </c>
      <c r="V1418" t="s">
        <v>5745</v>
      </c>
      <c r="W1418" t="s">
        <v>4958</v>
      </c>
      <c r="X1418" t="s">
        <v>5205</v>
      </c>
      <c r="Y1418" t="s">
        <v>4960</v>
      </c>
      <c r="Z1418" t="s">
        <v>5049</v>
      </c>
      <c r="AA1418" t="s">
        <v>4962</v>
      </c>
      <c r="AB1418">
        <f>YEAR(Sales_Trans_2[[#This Row],[Transaction_Date]])</f>
        <v>2025</v>
      </c>
      <c r="AC1418" t="str">
        <f>TEXT(Sales_Trans_2[[#This Row],[Transaction_Date]],"mmm")</f>
        <v>Feb</v>
      </c>
      <c r="AD1418">
        <f>MONTH(Sales_Trans_2[[#This Row],[Transaction_Date]])</f>
        <v>2</v>
      </c>
      <c r="AE1418" s="19">
        <f>IFERROR(Sales_Trans_2[[#This Row],[Profit]]/Sales_Trans_2[[#This Row],[Sales_Amount]],0)</f>
        <v>0.31776037177228944</v>
      </c>
      <c r="AF1418" s="20" t="str">
        <f>IF(Sales_Trans_2[[#This Row],[Discount_Pct]]=0,"0%",
IF(Sales_Trans_2[[#This Row],[Discount_Pct]]&lt;=5,"1-5%",
IF(Sales_Trans_2[[#This Row],[Discount_Pct]]&lt;=10,"6-10%",
IF(Sales_Trans_2[[#This Row],[Discount_Pct]]&lt;=15,"11-15%","&gt;15%"))))</f>
        <v>11-15%</v>
      </c>
    </row>
    <row r="1419" spans="1:32" x14ac:dyDescent="0.25">
      <c r="A1419" t="s">
        <v>3189</v>
      </c>
      <c r="B1419" s="10">
        <v>45868</v>
      </c>
      <c r="C1419" t="s">
        <v>1945</v>
      </c>
      <c r="D1419" t="s">
        <v>2768</v>
      </c>
      <c r="E1419" t="s">
        <v>171</v>
      </c>
      <c r="F1419" t="s">
        <v>2950</v>
      </c>
      <c r="G1419">
        <v>5</v>
      </c>
      <c r="H1419">
        <v>409.77</v>
      </c>
      <c r="I1419">
        <v>15</v>
      </c>
      <c r="J1419">
        <v>307.33</v>
      </c>
      <c r="K1419">
        <v>1741.52</v>
      </c>
      <c r="L1419">
        <v>1414.95</v>
      </c>
      <c r="M1419">
        <v>326.57</v>
      </c>
      <c r="N1419" t="s">
        <v>23</v>
      </c>
      <c r="O1419" t="s">
        <v>24</v>
      </c>
      <c r="P1419" t="s">
        <v>55</v>
      </c>
      <c r="Q1419">
        <v>0.89652777777777781</v>
      </c>
      <c r="R1419" t="s">
        <v>49</v>
      </c>
      <c r="S1419" t="s">
        <v>4942</v>
      </c>
      <c r="T1419" t="s">
        <v>4930</v>
      </c>
      <c r="U1419">
        <v>367.25</v>
      </c>
      <c r="V1419" t="s">
        <v>5734</v>
      </c>
      <c r="W1419" t="s">
        <v>4958</v>
      </c>
      <c r="X1419" t="s">
        <v>5264</v>
      </c>
      <c r="Y1419" t="s">
        <v>4970</v>
      </c>
      <c r="Z1419" t="s">
        <v>4974</v>
      </c>
      <c r="AA1419" t="s">
        <v>4962</v>
      </c>
      <c r="AB1419">
        <f>YEAR(Sales_Trans_2[[#This Row],[Transaction_Date]])</f>
        <v>2025</v>
      </c>
      <c r="AC1419" t="str">
        <f>TEXT(Sales_Trans_2[[#This Row],[Transaction_Date]],"mmm")</f>
        <v>Jul</v>
      </c>
      <c r="AD1419">
        <f>MONTH(Sales_Trans_2[[#This Row],[Transaction_Date]])</f>
        <v>7</v>
      </c>
      <c r="AE1419" s="19">
        <f>IFERROR(Sales_Trans_2[[#This Row],[Profit]]/Sales_Trans_2[[#This Row],[Sales_Amount]],0)</f>
        <v>0.18752009738619138</v>
      </c>
      <c r="AF1419" s="20" t="str">
        <f>IF(Sales_Trans_2[[#This Row],[Discount_Pct]]=0,"0%",
IF(Sales_Trans_2[[#This Row],[Discount_Pct]]&lt;=5,"1-5%",
IF(Sales_Trans_2[[#This Row],[Discount_Pct]]&lt;=10,"6-10%",
IF(Sales_Trans_2[[#This Row],[Discount_Pct]]&lt;=15,"11-15%","&gt;15%"))))</f>
        <v>11-15%</v>
      </c>
    </row>
    <row r="1420" spans="1:32" x14ac:dyDescent="0.25">
      <c r="A1420" t="s">
        <v>3894</v>
      </c>
      <c r="B1420" s="10">
        <v>45866</v>
      </c>
      <c r="C1420" t="s">
        <v>993</v>
      </c>
      <c r="D1420" t="s">
        <v>203</v>
      </c>
      <c r="E1420" t="s">
        <v>120</v>
      </c>
      <c r="F1420" t="s">
        <v>265</v>
      </c>
      <c r="G1420">
        <v>6</v>
      </c>
      <c r="H1420">
        <v>216.55</v>
      </c>
      <c r="I1420">
        <v>5</v>
      </c>
      <c r="J1420">
        <v>64.97</v>
      </c>
      <c r="K1420">
        <v>1234.33</v>
      </c>
      <c r="L1420">
        <v>1021.2</v>
      </c>
      <c r="M1420">
        <v>213.13</v>
      </c>
      <c r="N1420" t="s">
        <v>68</v>
      </c>
      <c r="O1420" t="s">
        <v>24</v>
      </c>
      <c r="P1420" t="s">
        <v>55</v>
      </c>
      <c r="Q1420">
        <v>0.66041666666666665</v>
      </c>
      <c r="R1420" t="s">
        <v>49</v>
      </c>
      <c r="S1420" t="s">
        <v>4852</v>
      </c>
      <c r="T1420" t="s">
        <v>4847</v>
      </c>
      <c r="U1420">
        <v>205.93</v>
      </c>
      <c r="V1420" t="s">
        <v>5281</v>
      </c>
      <c r="W1420" t="s">
        <v>4958</v>
      </c>
      <c r="X1420" t="s">
        <v>5565</v>
      </c>
      <c r="Y1420" t="s">
        <v>4960</v>
      </c>
      <c r="Z1420" t="s">
        <v>5207</v>
      </c>
      <c r="AA1420" t="s">
        <v>4962</v>
      </c>
      <c r="AB1420">
        <f>YEAR(Sales_Trans_2[[#This Row],[Transaction_Date]])</f>
        <v>2025</v>
      </c>
      <c r="AC1420" t="str">
        <f>TEXT(Sales_Trans_2[[#This Row],[Transaction_Date]],"mmm")</f>
        <v>Jul</v>
      </c>
      <c r="AD1420">
        <f>MONTH(Sales_Trans_2[[#This Row],[Transaction_Date]])</f>
        <v>7</v>
      </c>
      <c r="AE1420" s="19">
        <f>IFERROR(Sales_Trans_2[[#This Row],[Profit]]/Sales_Trans_2[[#This Row],[Sales_Amount]],0)</f>
        <v>0.17266857323406221</v>
      </c>
      <c r="AF1420" s="20" t="str">
        <f>IF(Sales_Trans_2[[#This Row],[Discount_Pct]]=0,"0%",
IF(Sales_Trans_2[[#This Row],[Discount_Pct]]&lt;=5,"1-5%",
IF(Sales_Trans_2[[#This Row],[Discount_Pct]]&lt;=10,"6-10%",
IF(Sales_Trans_2[[#This Row],[Discount_Pct]]&lt;=15,"11-15%","&gt;15%"))))</f>
        <v>1-5%</v>
      </c>
    </row>
    <row r="1421" spans="1:32" x14ac:dyDescent="0.25">
      <c r="A1421" t="s">
        <v>2831</v>
      </c>
      <c r="B1421" s="10">
        <v>45862</v>
      </c>
      <c r="C1421" t="s">
        <v>770</v>
      </c>
      <c r="D1421" t="s">
        <v>2552</v>
      </c>
      <c r="E1421" t="s">
        <v>1109</v>
      </c>
      <c r="F1421" t="s">
        <v>1110</v>
      </c>
      <c r="G1421">
        <v>1</v>
      </c>
      <c r="H1421">
        <v>72.930000000000007</v>
      </c>
      <c r="I1421">
        <v>15</v>
      </c>
      <c r="J1421">
        <v>10.94</v>
      </c>
      <c r="K1421">
        <v>61.99</v>
      </c>
      <c r="L1421">
        <v>54.25</v>
      </c>
      <c r="M1421">
        <v>7.74</v>
      </c>
      <c r="N1421" t="s">
        <v>23</v>
      </c>
      <c r="O1421" t="s">
        <v>24</v>
      </c>
      <c r="P1421" t="s">
        <v>55</v>
      </c>
      <c r="Q1421">
        <v>0.77361111111111114</v>
      </c>
      <c r="R1421" t="s">
        <v>49</v>
      </c>
      <c r="S1421" t="s">
        <v>4784</v>
      </c>
      <c r="T1421" t="s">
        <v>4776</v>
      </c>
      <c r="U1421">
        <v>72.930000000000007</v>
      </c>
      <c r="V1421" t="s">
        <v>5842</v>
      </c>
      <c r="W1421" t="s">
        <v>4964</v>
      </c>
      <c r="X1421" t="s">
        <v>5104</v>
      </c>
      <c r="Y1421" t="s">
        <v>4970</v>
      </c>
      <c r="Z1421" t="s">
        <v>5105</v>
      </c>
      <c r="AA1421" t="s">
        <v>4962</v>
      </c>
      <c r="AB1421">
        <f>YEAR(Sales_Trans_2[[#This Row],[Transaction_Date]])</f>
        <v>2025</v>
      </c>
      <c r="AC1421" t="str">
        <f>TEXT(Sales_Trans_2[[#This Row],[Transaction_Date]],"mmm")</f>
        <v>Jul</v>
      </c>
      <c r="AD1421">
        <f>MONTH(Sales_Trans_2[[#This Row],[Transaction_Date]])</f>
        <v>7</v>
      </c>
      <c r="AE1421" s="19">
        <f>IFERROR(Sales_Trans_2[[#This Row],[Profit]]/Sales_Trans_2[[#This Row],[Sales_Amount]],0)</f>
        <v>0.1248588482013228</v>
      </c>
      <c r="AF1421" s="20" t="str">
        <f>IF(Sales_Trans_2[[#This Row],[Discount_Pct]]=0,"0%",
IF(Sales_Trans_2[[#This Row],[Discount_Pct]]&lt;=5,"1-5%",
IF(Sales_Trans_2[[#This Row],[Discount_Pct]]&lt;=10,"6-10%",
IF(Sales_Trans_2[[#This Row],[Discount_Pct]]&lt;=15,"11-15%","&gt;15%"))))</f>
        <v>11-15%</v>
      </c>
    </row>
    <row r="1422" spans="1:32" x14ac:dyDescent="0.25">
      <c r="A1422" t="s">
        <v>4569</v>
      </c>
      <c r="B1422" s="10">
        <v>45861</v>
      </c>
      <c r="C1422" t="s">
        <v>2320</v>
      </c>
      <c r="D1422" t="s">
        <v>264</v>
      </c>
      <c r="E1422" t="s">
        <v>291</v>
      </c>
      <c r="F1422" t="s">
        <v>86</v>
      </c>
      <c r="G1422">
        <v>4</v>
      </c>
      <c r="H1422">
        <v>383.51</v>
      </c>
      <c r="I1422">
        <v>15</v>
      </c>
      <c r="J1422">
        <v>230.11</v>
      </c>
      <c r="K1422">
        <v>1303.93</v>
      </c>
      <c r="L1422">
        <v>1143.5999999999999</v>
      </c>
      <c r="M1422">
        <v>160.33000000000001</v>
      </c>
      <c r="N1422" t="s">
        <v>40</v>
      </c>
      <c r="O1422" t="s">
        <v>24</v>
      </c>
      <c r="P1422" t="s">
        <v>55</v>
      </c>
      <c r="Q1422">
        <v>0.5</v>
      </c>
      <c r="R1422" t="s">
        <v>49</v>
      </c>
      <c r="S1422" t="s">
        <v>4702</v>
      </c>
      <c r="T1422" t="s">
        <v>4703</v>
      </c>
      <c r="U1422">
        <v>383.51</v>
      </c>
      <c r="V1422" t="s">
        <v>5811</v>
      </c>
      <c r="W1422" t="s">
        <v>4964</v>
      </c>
      <c r="X1422" t="s">
        <v>5374</v>
      </c>
      <c r="Y1422" t="s">
        <v>4970</v>
      </c>
      <c r="Z1422" t="s">
        <v>5131</v>
      </c>
      <c r="AA1422" t="s">
        <v>4962</v>
      </c>
      <c r="AB1422">
        <f>YEAR(Sales_Trans_2[[#This Row],[Transaction_Date]])</f>
        <v>2025</v>
      </c>
      <c r="AC1422" t="str">
        <f>TEXT(Sales_Trans_2[[#This Row],[Transaction_Date]],"mmm")</f>
        <v>Jul</v>
      </c>
      <c r="AD1422">
        <f>MONTH(Sales_Trans_2[[#This Row],[Transaction_Date]])</f>
        <v>7</v>
      </c>
      <c r="AE1422" s="19">
        <f>IFERROR(Sales_Trans_2[[#This Row],[Profit]]/Sales_Trans_2[[#This Row],[Sales_Amount]],0)</f>
        <v>0.12295905455047434</v>
      </c>
      <c r="AF1422" s="20" t="str">
        <f>IF(Sales_Trans_2[[#This Row],[Discount_Pct]]=0,"0%",
IF(Sales_Trans_2[[#This Row],[Discount_Pct]]&lt;=5,"1-5%",
IF(Sales_Trans_2[[#This Row],[Discount_Pct]]&lt;=10,"6-10%",
IF(Sales_Trans_2[[#This Row],[Discount_Pct]]&lt;=15,"11-15%","&gt;15%"))))</f>
        <v>11-15%</v>
      </c>
    </row>
    <row r="1423" spans="1:32" x14ac:dyDescent="0.25">
      <c r="A1423" t="s">
        <v>2524</v>
      </c>
      <c r="B1423" s="10">
        <v>45858</v>
      </c>
      <c r="C1423" t="s">
        <v>2255</v>
      </c>
      <c r="D1423" t="s">
        <v>543</v>
      </c>
      <c r="E1423" t="s">
        <v>415</v>
      </c>
      <c r="F1423" t="s">
        <v>901</v>
      </c>
      <c r="G1423">
        <v>3</v>
      </c>
      <c r="H1423">
        <v>386.17</v>
      </c>
      <c r="I1423">
        <v>20</v>
      </c>
      <c r="J1423">
        <v>231.7</v>
      </c>
      <c r="K1423">
        <v>1065.83</v>
      </c>
      <c r="L1423">
        <v>827.01</v>
      </c>
      <c r="M1423">
        <v>238.82</v>
      </c>
      <c r="N1423" t="s">
        <v>47</v>
      </c>
      <c r="O1423" t="s">
        <v>24</v>
      </c>
      <c r="P1423" t="s">
        <v>55</v>
      </c>
      <c r="Q1423">
        <v>0.83888888888888891</v>
      </c>
      <c r="R1423" t="s">
        <v>27</v>
      </c>
      <c r="S1423" t="s">
        <v>4793</v>
      </c>
      <c r="T1423" t="s">
        <v>4776</v>
      </c>
      <c r="U1423">
        <v>386.17</v>
      </c>
      <c r="V1423" t="s">
        <v>5782</v>
      </c>
      <c r="W1423" t="s">
        <v>4968</v>
      </c>
      <c r="X1423" t="s">
        <v>5554</v>
      </c>
      <c r="Y1423" t="s">
        <v>5007</v>
      </c>
      <c r="Z1423" t="s">
        <v>5175</v>
      </c>
      <c r="AA1423" t="s">
        <v>4962</v>
      </c>
      <c r="AB1423">
        <f>YEAR(Sales_Trans_2[[#This Row],[Transaction_Date]])</f>
        <v>2025</v>
      </c>
      <c r="AC1423" t="str">
        <f>TEXT(Sales_Trans_2[[#This Row],[Transaction_Date]],"mmm")</f>
        <v>Jul</v>
      </c>
      <c r="AD1423">
        <f>MONTH(Sales_Trans_2[[#This Row],[Transaction_Date]])</f>
        <v>7</v>
      </c>
      <c r="AE1423" s="19">
        <f>IFERROR(Sales_Trans_2[[#This Row],[Profit]]/Sales_Trans_2[[#This Row],[Sales_Amount]],0)</f>
        <v>0.22406950451760602</v>
      </c>
      <c r="AF1423" s="20" t="str">
        <f>IF(Sales_Trans_2[[#This Row],[Discount_Pct]]=0,"0%",
IF(Sales_Trans_2[[#This Row],[Discount_Pct]]&lt;=5,"1-5%",
IF(Sales_Trans_2[[#This Row],[Discount_Pct]]&lt;=10,"6-10%",
IF(Sales_Trans_2[[#This Row],[Discount_Pct]]&lt;=15,"11-15%","&gt;15%"))))</f>
        <v>&gt;15%</v>
      </c>
    </row>
    <row r="1424" spans="1:32" x14ac:dyDescent="0.25">
      <c r="A1424" t="s">
        <v>921</v>
      </c>
      <c r="B1424" s="10">
        <v>45857</v>
      </c>
      <c r="C1424" t="s">
        <v>922</v>
      </c>
      <c r="D1424" t="s">
        <v>77</v>
      </c>
      <c r="E1424" t="s">
        <v>85</v>
      </c>
      <c r="F1424" t="s">
        <v>86</v>
      </c>
      <c r="G1424">
        <v>1</v>
      </c>
      <c r="H1424">
        <v>131.03</v>
      </c>
      <c r="I1424">
        <v>15</v>
      </c>
      <c r="J1424">
        <v>19.649999999999999</v>
      </c>
      <c r="K1424">
        <v>128.09</v>
      </c>
      <c r="L1424">
        <v>117.27</v>
      </c>
      <c r="M1424">
        <v>10.82</v>
      </c>
      <c r="N1424" t="s">
        <v>4971</v>
      </c>
      <c r="O1424" t="s">
        <v>24</v>
      </c>
      <c r="P1424" t="s">
        <v>55</v>
      </c>
      <c r="Q1424">
        <v>0.45833333333333331</v>
      </c>
      <c r="R1424" t="s">
        <v>27</v>
      </c>
      <c r="S1424" t="s">
        <v>4863</v>
      </c>
      <c r="T1424" t="s">
        <v>4864</v>
      </c>
      <c r="U1424">
        <v>131.03</v>
      </c>
      <c r="V1424" t="s">
        <v>5542</v>
      </c>
      <c r="W1424" t="s">
        <v>4968</v>
      </c>
      <c r="X1424" t="s">
        <v>5374</v>
      </c>
      <c r="Y1424" t="s">
        <v>4970</v>
      </c>
      <c r="Z1424" t="s">
        <v>5312</v>
      </c>
      <c r="AA1424" t="s">
        <v>4962</v>
      </c>
      <c r="AB1424">
        <f>YEAR(Sales_Trans_2[[#This Row],[Transaction_Date]])</f>
        <v>2025</v>
      </c>
      <c r="AC1424" t="str">
        <f>TEXT(Sales_Trans_2[[#This Row],[Transaction_Date]],"mmm")</f>
        <v>Jul</v>
      </c>
      <c r="AD1424">
        <f>MONTH(Sales_Trans_2[[#This Row],[Transaction_Date]])</f>
        <v>7</v>
      </c>
      <c r="AE1424" s="19">
        <f>IFERROR(Sales_Trans_2[[#This Row],[Profit]]/Sales_Trans_2[[#This Row],[Sales_Amount]],0)</f>
        <v>8.4471855726442349E-2</v>
      </c>
      <c r="AF1424" s="20" t="str">
        <f>IF(Sales_Trans_2[[#This Row],[Discount_Pct]]=0,"0%",
IF(Sales_Trans_2[[#This Row],[Discount_Pct]]&lt;=5,"1-5%",
IF(Sales_Trans_2[[#This Row],[Discount_Pct]]&lt;=10,"6-10%",
IF(Sales_Trans_2[[#This Row],[Discount_Pct]]&lt;=15,"11-15%","&gt;15%"))))</f>
        <v>11-15%</v>
      </c>
    </row>
    <row r="1425" spans="1:32" x14ac:dyDescent="0.25">
      <c r="A1425" t="s">
        <v>4023</v>
      </c>
      <c r="B1425" s="10">
        <v>45907</v>
      </c>
      <c r="C1425" t="s">
        <v>1256</v>
      </c>
      <c r="D1425" t="s">
        <v>164</v>
      </c>
      <c r="E1425" t="s">
        <v>1252</v>
      </c>
      <c r="F1425" t="s">
        <v>1335</v>
      </c>
      <c r="G1425">
        <v>5</v>
      </c>
      <c r="H1425">
        <v>200.83</v>
      </c>
      <c r="I1425">
        <v>5</v>
      </c>
      <c r="J1425">
        <v>50.21</v>
      </c>
      <c r="K1425">
        <v>953.94</v>
      </c>
      <c r="L1425">
        <v>767.1</v>
      </c>
      <c r="M1425">
        <v>186.84</v>
      </c>
      <c r="N1425" t="s">
        <v>4971</v>
      </c>
      <c r="O1425" t="s">
        <v>24</v>
      </c>
      <c r="P1425" t="s">
        <v>55</v>
      </c>
      <c r="Q1425">
        <v>0.80208333333333337</v>
      </c>
      <c r="R1425" t="s">
        <v>49</v>
      </c>
      <c r="S1425" t="s">
        <v>4861</v>
      </c>
      <c r="T1425" t="s">
        <v>4847</v>
      </c>
      <c r="U1425">
        <v>191.13</v>
      </c>
      <c r="V1425" t="s">
        <v>5610</v>
      </c>
      <c r="W1425" t="s">
        <v>4958</v>
      </c>
      <c r="X1425" t="s">
        <v>5627</v>
      </c>
      <c r="Y1425" t="s">
        <v>5018</v>
      </c>
      <c r="Z1425" t="s">
        <v>5498</v>
      </c>
      <c r="AA1425" t="s">
        <v>4962</v>
      </c>
      <c r="AB1425">
        <f>YEAR(Sales_Trans_2[[#This Row],[Transaction_Date]])</f>
        <v>2025</v>
      </c>
      <c r="AC1425" t="str">
        <f>TEXT(Sales_Trans_2[[#This Row],[Transaction_Date]],"mmm")</f>
        <v>Sep</v>
      </c>
      <c r="AD1425">
        <f>MONTH(Sales_Trans_2[[#This Row],[Transaction_Date]])</f>
        <v>9</v>
      </c>
      <c r="AE1425" s="19">
        <f>IFERROR(Sales_Trans_2[[#This Row],[Profit]]/Sales_Trans_2[[#This Row],[Sales_Amount]],0)</f>
        <v>0.19586137492924083</v>
      </c>
      <c r="AF1425" s="20" t="str">
        <f>IF(Sales_Trans_2[[#This Row],[Discount_Pct]]=0,"0%",
IF(Sales_Trans_2[[#This Row],[Discount_Pct]]&lt;=5,"1-5%",
IF(Sales_Trans_2[[#This Row],[Discount_Pct]]&lt;=10,"6-10%",
IF(Sales_Trans_2[[#This Row],[Discount_Pct]]&lt;=15,"11-15%","&gt;15%"))))</f>
        <v>1-5%</v>
      </c>
    </row>
    <row r="1426" spans="1:32" x14ac:dyDescent="0.25">
      <c r="A1426" t="s">
        <v>3012</v>
      </c>
      <c r="B1426" s="10">
        <v>45845</v>
      </c>
      <c r="C1426" t="s">
        <v>2465</v>
      </c>
      <c r="D1426" t="s">
        <v>680</v>
      </c>
      <c r="E1426" t="s">
        <v>913</v>
      </c>
      <c r="F1426" t="s">
        <v>2327</v>
      </c>
      <c r="G1426">
        <v>8</v>
      </c>
      <c r="H1426">
        <v>160.30000000000001</v>
      </c>
      <c r="I1426">
        <v>15</v>
      </c>
      <c r="J1426">
        <v>192.36</v>
      </c>
      <c r="K1426">
        <v>1090.04</v>
      </c>
      <c r="L1426">
        <v>1103.5999999999999</v>
      </c>
      <c r="M1426">
        <v>-13.56</v>
      </c>
      <c r="N1426" t="s">
        <v>133</v>
      </c>
      <c r="O1426" t="s">
        <v>24</v>
      </c>
      <c r="P1426" t="s">
        <v>55</v>
      </c>
      <c r="Q1426">
        <v>0.47152777777777777</v>
      </c>
      <c r="R1426" t="s">
        <v>49</v>
      </c>
      <c r="S1426" t="s">
        <v>4873</v>
      </c>
      <c r="T1426" t="s">
        <v>4864</v>
      </c>
      <c r="U1426">
        <v>157.97999999999999</v>
      </c>
      <c r="V1426" t="s">
        <v>5352</v>
      </c>
      <c r="W1426" t="s">
        <v>4958</v>
      </c>
      <c r="X1426" t="s">
        <v>5924</v>
      </c>
      <c r="Y1426" t="s">
        <v>4960</v>
      </c>
      <c r="Z1426" t="s">
        <v>5063</v>
      </c>
      <c r="AA1426" t="s">
        <v>4962</v>
      </c>
      <c r="AB1426">
        <f>YEAR(Sales_Trans_2[[#This Row],[Transaction_Date]])</f>
        <v>2025</v>
      </c>
      <c r="AC1426" t="str">
        <f>TEXT(Sales_Trans_2[[#This Row],[Transaction_Date]],"mmm")</f>
        <v>Jul</v>
      </c>
      <c r="AD1426">
        <f>MONTH(Sales_Trans_2[[#This Row],[Transaction_Date]])</f>
        <v>7</v>
      </c>
      <c r="AE1426" s="19">
        <f>IFERROR(Sales_Trans_2[[#This Row],[Profit]]/Sales_Trans_2[[#This Row],[Sales_Amount]],0)</f>
        <v>-1.2439910462001396E-2</v>
      </c>
      <c r="AF1426" s="20" t="str">
        <f>IF(Sales_Trans_2[[#This Row],[Discount_Pct]]=0,"0%",
IF(Sales_Trans_2[[#This Row],[Discount_Pct]]&lt;=5,"1-5%",
IF(Sales_Trans_2[[#This Row],[Discount_Pct]]&lt;=10,"6-10%",
IF(Sales_Trans_2[[#This Row],[Discount_Pct]]&lt;=15,"11-15%","&gt;15%"))))</f>
        <v>11-15%</v>
      </c>
    </row>
    <row r="1427" spans="1:32" x14ac:dyDescent="0.25">
      <c r="A1427" t="s">
        <v>1175</v>
      </c>
      <c r="B1427" s="10">
        <v>45838</v>
      </c>
      <c r="C1427" t="s">
        <v>1176</v>
      </c>
      <c r="D1427" t="s">
        <v>449</v>
      </c>
      <c r="E1427" t="s">
        <v>857</v>
      </c>
      <c r="F1427" t="s">
        <v>121</v>
      </c>
      <c r="G1427">
        <v>2</v>
      </c>
      <c r="H1427">
        <v>395.66</v>
      </c>
      <c r="I1427">
        <v>15</v>
      </c>
      <c r="J1427">
        <v>118.7</v>
      </c>
      <c r="K1427">
        <v>672.62</v>
      </c>
      <c r="L1427">
        <v>640.38</v>
      </c>
      <c r="M1427">
        <v>32.24</v>
      </c>
      <c r="N1427" t="s">
        <v>133</v>
      </c>
      <c r="O1427" t="s">
        <v>24</v>
      </c>
      <c r="P1427" t="s">
        <v>55</v>
      </c>
      <c r="Q1427">
        <v>0.87847222222222221</v>
      </c>
      <c r="R1427" t="s">
        <v>49</v>
      </c>
      <c r="S1427" t="s">
        <v>4817</v>
      </c>
      <c r="T1427" t="s">
        <v>4805</v>
      </c>
      <c r="U1427">
        <v>395.66</v>
      </c>
      <c r="V1427" t="s">
        <v>5867</v>
      </c>
      <c r="W1427" t="s">
        <v>4964</v>
      </c>
      <c r="X1427" t="s">
        <v>5036</v>
      </c>
      <c r="Y1427" t="s">
        <v>5007</v>
      </c>
      <c r="Z1427" t="s">
        <v>5037</v>
      </c>
      <c r="AA1427" t="s">
        <v>4962</v>
      </c>
      <c r="AB1427">
        <f>YEAR(Sales_Trans_2[[#This Row],[Transaction_Date]])</f>
        <v>2025</v>
      </c>
      <c r="AC1427" t="str">
        <f>TEXT(Sales_Trans_2[[#This Row],[Transaction_Date]],"mmm")</f>
        <v>Jun</v>
      </c>
      <c r="AD1427">
        <f>MONTH(Sales_Trans_2[[#This Row],[Transaction_Date]])</f>
        <v>6</v>
      </c>
      <c r="AE1427" s="19">
        <f>IFERROR(Sales_Trans_2[[#This Row],[Profit]]/Sales_Trans_2[[#This Row],[Sales_Amount]],0)</f>
        <v>4.793196752995748E-2</v>
      </c>
      <c r="AF1427" s="20" t="str">
        <f>IF(Sales_Trans_2[[#This Row],[Discount_Pct]]=0,"0%",
IF(Sales_Trans_2[[#This Row],[Discount_Pct]]&lt;=5,"1-5%",
IF(Sales_Trans_2[[#This Row],[Discount_Pct]]&lt;=10,"6-10%",
IF(Sales_Trans_2[[#This Row],[Discount_Pct]]&lt;=15,"11-15%","&gt;15%"))))</f>
        <v>11-15%</v>
      </c>
    </row>
    <row r="1428" spans="1:32" x14ac:dyDescent="0.25">
      <c r="A1428" t="s">
        <v>1196</v>
      </c>
      <c r="B1428" s="10">
        <v>45838</v>
      </c>
      <c r="C1428" t="s">
        <v>1197</v>
      </c>
      <c r="D1428" t="s">
        <v>1156</v>
      </c>
      <c r="E1428" t="s">
        <v>639</v>
      </c>
      <c r="F1428" t="s">
        <v>1198</v>
      </c>
      <c r="G1428">
        <v>8</v>
      </c>
      <c r="H1428">
        <v>149.6</v>
      </c>
      <c r="I1428">
        <v>15</v>
      </c>
      <c r="J1428">
        <v>179.52</v>
      </c>
      <c r="K1428">
        <v>1017.28</v>
      </c>
      <c r="L1428">
        <v>873.68</v>
      </c>
      <c r="M1428">
        <v>143.6</v>
      </c>
      <c r="N1428" t="s">
        <v>133</v>
      </c>
      <c r="O1428" t="s">
        <v>24</v>
      </c>
      <c r="P1428" t="s">
        <v>55</v>
      </c>
      <c r="Q1428">
        <v>0.41041666666666665</v>
      </c>
      <c r="R1428" t="s">
        <v>49</v>
      </c>
      <c r="S1428" t="s">
        <v>4755</v>
      </c>
      <c r="T1428" t="s">
        <v>4752</v>
      </c>
      <c r="U1428">
        <v>147.72</v>
      </c>
      <c r="V1428" t="s">
        <v>5224</v>
      </c>
      <c r="W1428" t="s">
        <v>4958</v>
      </c>
      <c r="X1428" t="s">
        <v>5370</v>
      </c>
      <c r="Y1428" t="s">
        <v>4970</v>
      </c>
      <c r="Z1428" t="s">
        <v>4986</v>
      </c>
      <c r="AA1428" t="s">
        <v>4962</v>
      </c>
      <c r="AB1428">
        <f>YEAR(Sales_Trans_2[[#This Row],[Transaction_Date]])</f>
        <v>2025</v>
      </c>
      <c r="AC1428" t="str">
        <f>TEXT(Sales_Trans_2[[#This Row],[Transaction_Date]],"mmm")</f>
        <v>Jun</v>
      </c>
      <c r="AD1428">
        <f>MONTH(Sales_Trans_2[[#This Row],[Transaction_Date]])</f>
        <v>6</v>
      </c>
      <c r="AE1428" s="19">
        <f>IFERROR(Sales_Trans_2[[#This Row],[Profit]]/Sales_Trans_2[[#This Row],[Sales_Amount]],0)</f>
        <v>0.14116074237181503</v>
      </c>
      <c r="AF1428" s="20" t="str">
        <f>IF(Sales_Trans_2[[#This Row],[Discount_Pct]]=0,"0%",
IF(Sales_Trans_2[[#This Row],[Discount_Pct]]&lt;=5,"1-5%",
IF(Sales_Trans_2[[#This Row],[Discount_Pct]]&lt;=10,"6-10%",
IF(Sales_Trans_2[[#This Row],[Discount_Pct]]&lt;=15,"11-15%","&gt;15%"))))</f>
        <v>11-15%</v>
      </c>
    </row>
    <row r="1429" spans="1:32" x14ac:dyDescent="0.25">
      <c r="A1429" t="s">
        <v>3637</v>
      </c>
      <c r="B1429" s="10">
        <v>45837</v>
      </c>
      <c r="C1429" t="s">
        <v>431</v>
      </c>
      <c r="D1429" t="s">
        <v>113</v>
      </c>
      <c r="E1429" t="s">
        <v>390</v>
      </c>
      <c r="F1429" t="s">
        <v>821</v>
      </c>
      <c r="G1429">
        <v>3</v>
      </c>
      <c r="H1429">
        <v>253.11</v>
      </c>
      <c r="I1429">
        <v>15</v>
      </c>
      <c r="J1429">
        <v>113.9</v>
      </c>
      <c r="K1429">
        <v>742.24</v>
      </c>
      <c r="L1429">
        <v>572.22</v>
      </c>
      <c r="M1429">
        <v>170.02</v>
      </c>
      <c r="N1429" t="s">
        <v>47</v>
      </c>
      <c r="O1429" t="s">
        <v>24</v>
      </c>
      <c r="P1429" t="s">
        <v>55</v>
      </c>
      <c r="Q1429">
        <v>0.51666666666666672</v>
      </c>
      <c r="R1429" t="s">
        <v>27</v>
      </c>
      <c r="S1429" t="s">
        <v>4907</v>
      </c>
      <c r="T1429" t="s">
        <v>4908</v>
      </c>
      <c r="U1429">
        <v>253.11</v>
      </c>
      <c r="V1429" t="s">
        <v>5652</v>
      </c>
      <c r="W1429" t="s">
        <v>4968</v>
      </c>
      <c r="X1429" t="s">
        <v>5322</v>
      </c>
      <c r="Y1429" t="s">
        <v>5007</v>
      </c>
      <c r="Z1429" t="s">
        <v>5323</v>
      </c>
      <c r="AA1429" t="s">
        <v>4962</v>
      </c>
      <c r="AB1429">
        <f>YEAR(Sales_Trans_2[[#This Row],[Transaction_Date]])</f>
        <v>2025</v>
      </c>
      <c r="AC1429" t="str">
        <f>TEXT(Sales_Trans_2[[#This Row],[Transaction_Date]],"mmm")</f>
        <v>Jun</v>
      </c>
      <c r="AD1429">
        <f>MONTH(Sales_Trans_2[[#This Row],[Transaction_Date]])</f>
        <v>6</v>
      </c>
      <c r="AE1429" s="19">
        <f>IFERROR(Sales_Trans_2[[#This Row],[Profit]]/Sales_Trans_2[[#This Row],[Sales_Amount]],0)</f>
        <v>0.2290633757275275</v>
      </c>
      <c r="AF1429" s="20" t="str">
        <f>IF(Sales_Trans_2[[#This Row],[Discount_Pct]]=0,"0%",
IF(Sales_Trans_2[[#This Row],[Discount_Pct]]&lt;=5,"1-5%",
IF(Sales_Trans_2[[#This Row],[Discount_Pct]]&lt;=10,"6-10%",
IF(Sales_Trans_2[[#This Row],[Discount_Pct]]&lt;=15,"11-15%","&gt;15%"))))</f>
        <v>11-15%</v>
      </c>
    </row>
    <row r="1430" spans="1:32" x14ac:dyDescent="0.25">
      <c r="A1430" t="s">
        <v>4223</v>
      </c>
      <c r="B1430" s="10">
        <v>45836</v>
      </c>
      <c r="C1430" t="s">
        <v>2677</v>
      </c>
      <c r="D1430" t="s">
        <v>652</v>
      </c>
      <c r="E1430" t="s">
        <v>285</v>
      </c>
      <c r="F1430" t="s">
        <v>667</v>
      </c>
      <c r="G1430">
        <v>5</v>
      </c>
      <c r="H1430">
        <v>363.01</v>
      </c>
      <c r="I1430">
        <v>10</v>
      </c>
      <c r="J1430">
        <v>181.5</v>
      </c>
      <c r="K1430">
        <v>1878.58</v>
      </c>
      <c r="L1430">
        <v>1451.65</v>
      </c>
      <c r="M1430">
        <v>426.93</v>
      </c>
      <c r="N1430" t="s">
        <v>40</v>
      </c>
      <c r="O1430" t="s">
        <v>24</v>
      </c>
      <c r="P1430" t="s">
        <v>55</v>
      </c>
      <c r="Q1430">
        <v>0.86805555555555558</v>
      </c>
      <c r="R1430" t="s">
        <v>27</v>
      </c>
      <c r="S1430" t="s">
        <v>4906</v>
      </c>
      <c r="T1430" t="s">
        <v>4887</v>
      </c>
      <c r="U1430">
        <v>331.35</v>
      </c>
      <c r="V1430" t="s">
        <v>5807</v>
      </c>
      <c r="W1430" t="s">
        <v>4958</v>
      </c>
      <c r="X1430" t="s">
        <v>5466</v>
      </c>
      <c r="Y1430" t="s">
        <v>5007</v>
      </c>
      <c r="Z1430" t="s">
        <v>5112</v>
      </c>
      <c r="AA1430" t="s">
        <v>4962</v>
      </c>
      <c r="AB1430">
        <f>YEAR(Sales_Trans_2[[#This Row],[Transaction_Date]])</f>
        <v>2025</v>
      </c>
      <c r="AC1430" t="str">
        <f>TEXT(Sales_Trans_2[[#This Row],[Transaction_Date]],"mmm")</f>
        <v>Jun</v>
      </c>
      <c r="AD1430">
        <f>MONTH(Sales_Trans_2[[#This Row],[Transaction_Date]])</f>
        <v>6</v>
      </c>
      <c r="AE1430" s="19">
        <f>IFERROR(Sales_Trans_2[[#This Row],[Profit]]/Sales_Trans_2[[#This Row],[Sales_Amount]],0)</f>
        <v>0.22726208093347103</v>
      </c>
      <c r="AF1430" s="20" t="str">
        <f>IF(Sales_Trans_2[[#This Row],[Discount_Pct]]=0,"0%",
IF(Sales_Trans_2[[#This Row],[Discount_Pct]]&lt;=5,"1-5%",
IF(Sales_Trans_2[[#This Row],[Discount_Pct]]&lt;=10,"6-10%",
IF(Sales_Trans_2[[#This Row],[Discount_Pct]]&lt;=15,"11-15%","&gt;15%"))))</f>
        <v>6-10%</v>
      </c>
    </row>
    <row r="1431" spans="1:32" x14ac:dyDescent="0.25">
      <c r="A1431" t="s">
        <v>3190</v>
      </c>
      <c r="B1431" s="10">
        <v>45830</v>
      </c>
      <c r="C1431" t="s">
        <v>940</v>
      </c>
      <c r="D1431" t="s">
        <v>389</v>
      </c>
      <c r="E1431" t="s">
        <v>1621</v>
      </c>
      <c r="F1431" t="s">
        <v>1622</v>
      </c>
      <c r="G1431">
        <v>3</v>
      </c>
      <c r="H1431">
        <v>83.13</v>
      </c>
      <c r="I1431">
        <v>10</v>
      </c>
      <c r="J1431">
        <v>24.94</v>
      </c>
      <c r="K1431">
        <v>258.12</v>
      </c>
      <c r="L1431">
        <v>207.27</v>
      </c>
      <c r="M1431">
        <v>50.85</v>
      </c>
      <c r="N1431" t="s">
        <v>40</v>
      </c>
      <c r="O1431" t="s">
        <v>24</v>
      </c>
      <c r="P1431" t="s">
        <v>55</v>
      </c>
      <c r="Q1431">
        <v>0.64027777777777772</v>
      </c>
      <c r="R1431" t="s">
        <v>27</v>
      </c>
      <c r="S1431" t="s">
        <v>4854</v>
      </c>
      <c r="T1431" t="s">
        <v>4847</v>
      </c>
      <c r="U1431">
        <v>83.13</v>
      </c>
      <c r="V1431" t="s">
        <v>5905</v>
      </c>
      <c r="W1431" t="s">
        <v>4968</v>
      </c>
      <c r="X1431" t="s">
        <v>5048</v>
      </c>
      <c r="Y1431" t="s">
        <v>5011</v>
      </c>
      <c r="Z1431" t="s">
        <v>5138</v>
      </c>
      <c r="AA1431" t="s">
        <v>4962</v>
      </c>
      <c r="AB1431">
        <f>YEAR(Sales_Trans_2[[#This Row],[Transaction_Date]])</f>
        <v>2025</v>
      </c>
      <c r="AC1431" t="str">
        <f>TEXT(Sales_Trans_2[[#This Row],[Transaction_Date]],"mmm")</f>
        <v>Jun</v>
      </c>
      <c r="AD1431">
        <f>MONTH(Sales_Trans_2[[#This Row],[Transaction_Date]])</f>
        <v>6</v>
      </c>
      <c r="AE1431" s="19">
        <f>IFERROR(Sales_Trans_2[[#This Row],[Profit]]/Sales_Trans_2[[#This Row],[Sales_Amount]],0)</f>
        <v>0.19700139470013947</v>
      </c>
      <c r="AF1431" s="20" t="str">
        <f>IF(Sales_Trans_2[[#This Row],[Discount_Pct]]=0,"0%",
IF(Sales_Trans_2[[#This Row],[Discount_Pct]]&lt;=5,"1-5%",
IF(Sales_Trans_2[[#This Row],[Discount_Pct]]&lt;=10,"6-10%",
IF(Sales_Trans_2[[#This Row],[Discount_Pct]]&lt;=15,"11-15%","&gt;15%"))))</f>
        <v>6-10%</v>
      </c>
    </row>
    <row r="1432" spans="1:32" x14ac:dyDescent="0.25">
      <c r="A1432" t="s">
        <v>2403</v>
      </c>
      <c r="B1432" s="10">
        <v>45829</v>
      </c>
      <c r="C1432" t="s">
        <v>36</v>
      </c>
      <c r="D1432" t="s">
        <v>2058</v>
      </c>
      <c r="E1432" t="s">
        <v>1157</v>
      </c>
      <c r="F1432" t="s">
        <v>1158</v>
      </c>
      <c r="G1432">
        <v>1</v>
      </c>
      <c r="H1432">
        <v>392.79</v>
      </c>
      <c r="I1432">
        <v>5</v>
      </c>
      <c r="J1432">
        <v>19.64</v>
      </c>
      <c r="K1432">
        <v>429.12</v>
      </c>
      <c r="L1432">
        <v>348.33</v>
      </c>
      <c r="M1432">
        <v>80.790000000000006</v>
      </c>
      <c r="N1432" t="s">
        <v>23</v>
      </c>
      <c r="O1432" t="s">
        <v>24</v>
      </c>
      <c r="P1432" t="s">
        <v>55</v>
      </c>
      <c r="Q1432">
        <v>0.45833333333333331</v>
      </c>
      <c r="R1432" t="s">
        <v>27</v>
      </c>
      <c r="S1432" t="s">
        <v>4738</v>
      </c>
      <c r="T1432" t="s">
        <v>4729</v>
      </c>
      <c r="U1432">
        <v>392.79</v>
      </c>
      <c r="V1432" t="s">
        <v>5965</v>
      </c>
      <c r="W1432" t="s">
        <v>4964</v>
      </c>
      <c r="X1432" t="s">
        <v>5179</v>
      </c>
      <c r="Y1432" t="s">
        <v>5007</v>
      </c>
      <c r="Z1432" t="s">
        <v>5180</v>
      </c>
      <c r="AA1432" t="s">
        <v>4962</v>
      </c>
      <c r="AB1432">
        <f>YEAR(Sales_Trans_2[[#This Row],[Transaction_Date]])</f>
        <v>2025</v>
      </c>
      <c r="AC1432" t="str">
        <f>TEXT(Sales_Trans_2[[#This Row],[Transaction_Date]],"mmm")</f>
        <v>Jun</v>
      </c>
      <c r="AD1432">
        <f>MONTH(Sales_Trans_2[[#This Row],[Transaction_Date]])</f>
        <v>6</v>
      </c>
      <c r="AE1432" s="19">
        <f>IFERROR(Sales_Trans_2[[#This Row],[Profit]]/Sales_Trans_2[[#This Row],[Sales_Amount]],0)</f>
        <v>0.18826901565995527</v>
      </c>
      <c r="AF1432" s="20" t="str">
        <f>IF(Sales_Trans_2[[#This Row],[Discount_Pct]]=0,"0%",
IF(Sales_Trans_2[[#This Row],[Discount_Pct]]&lt;=5,"1-5%",
IF(Sales_Trans_2[[#This Row],[Discount_Pct]]&lt;=10,"6-10%",
IF(Sales_Trans_2[[#This Row],[Discount_Pct]]&lt;=15,"11-15%","&gt;15%"))))</f>
        <v>1-5%</v>
      </c>
    </row>
    <row r="1433" spans="1:32" x14ac:dyDescent="0.25">
      <c r="A1433" t="s">
        <v>4123</v>
      </c>
      <c r="B1433" s="10">
        <v>45826</v>
      </c>
      <c r="C1433" t="s">
        <v>2429</v>
      </c>
      <c r="D1433" t="s">
        <v>52</v>
      </c>
      <c r="E1433" t="s">
        <v>31</v>
      </c>
      <c r="F1433" t="s">
        <v>32</v>
      </c>
      <c r="G1433">
        <v>2</v>
      </c>
      <c r="H1433">
        <v>313.47000000000003</v>
      </c>
      <c r="I1433">
        <v>10</v>
      </c>
      <c r="J1433">
        <v>62.69</v>
      </c>
      <c r="K1433">
        <v>564.25</v>
      </c>
      <c r="L1433">
        <v>492.24</v>
      </c>
      <c r="M1433">
        <v>72.010000000000005</v>
      </c>
      <c r="N1433" t="s">
        <v>4971</v>
      </c>
      <c r="O1433" t="s">
        <v>24</v>
      </c>
      <c r="P1433" t="s">
        <v>55</v>
      </c>
      <c r="Q1433">
        <v>0.38680555555555557</v>
      </c>
      <c r="R1433" t="s">
        <v>49</v>
      </c>
      <c r="S1433" t="s">
        <v>4701</v>
      </c>
      <c r="T1433" t="s">
        <v>4672</v>
      </c>
      <c r="U1433">
        <v>313.47000000000003</v>
      </c>
      <c r="V1433" t="s">
        <v>5969</v>
      </c>
      <c r="W1433" t="s">
        <v>4964</v>
      </c>
      <c r="X1433" t="s">
        <v>5187</v>
      </c>
      <c r="Y1433" t="s">
        <v>5007</v>
      </c>
      <c r="Z1433" t="s">
        <v>5188</v>
      </c>
      <c r="AA1433" t="s">
        <v>4962</v>
      </c>
      <c r="AB1433">
        <f>YEAR(Sales_Trans_2[[#This Row],[Transaction_Date]])</f>
        <v>2025</v>
      </c>
      <c r="AC1433" t="str">
        <f>TEXT(Sales_Trans_2[[#This Row],[Transaction_Date]],"mmm")</f>
        <v>Jun</v>
      </c>
      <c r="AD1433">
        <f>MONTH(Sales_Trans_2[[#This Row],[Transaction_Date]])</f>
        <v>6</v>
      </c>
      <c r="AE1433" s="19">
        <f>IFERROR(Sales_Trans_2[[#This Row],[Profit]]/Sales_Trans_2[[#This Row],[Sales_Amount]],0)</f>
        <v>0.12762073548958797</v>
      </c>
      <c r="AF1433" s="20" t="str">
        <f>IF(Sales_Trans_2[[#This Row],[Discount_Pct]]=0,"0%",
IF(Sales_Trans_2[[#This Row],[Discount_Pct]]&lt;=5,"1-5%",
IF(Sales_Trans_2[[#This Row],[Discount_Pct]]&lt;=10,"6-10%",
IF(Sales_Trans_2[[#This Row],[Discount_Pct]]&lt;=15,"11-15%","&gt;15%"))))</f>
        <v>6-10%</v>
      </c>
    </row>
    <row r="1434" spans="1:32" x14ac:dyDescent="0.25">
      <c r="A1434" t="s">
        <v>3582</v>
      </c>
      <c r="B1434" s="10">
        <v>45824</v>
      </c>
      <c r="C1434" t="s">
        <v>593</v>
      </c>
      <c r="D1434" t="s">
        <v>2158</v>
      </c>
      <c r="E1434" t="s">
        <v>1031</v>
      </c>
      <c r="F1434" t="s">
        <v>2312</v>
      </c>
      <c r="G1434">
        <v>3</v>
      </c>
      <c r="H1434">
        <v>91.61</v>
      </c>
      <c r="I1434">
        <v>5</v>
      </c>
      <c r="J1434">
        <v>13.74</v>
      </c>
      <c r="K1434">
        <v>261.08999999999997</v>
      </c>
      <c r="L1434">
        <v>212.1</v>
      </c>
      <c r="M1434">
        <v>48.99</v>
      </c>
      <c r="N1434" t="s">
        <v>68</v>
      </c>
      <c r="O1434" t="s">
        <v>24</v>
      </c>
      <c r="P1434" t="s">
        <v>55</v>
      </c>
      <c r="Q1434">
        <v>0.43333333333333335</v>
      </c>
      <c r="R1434" t="s">
        <v>49</v>
      </c>
      <c r="S1434" t="s">
        <v>4929</v>
      </c>
      <c r="T1434" t="s">
        <v>4930</v>
      </c>
      <c r="U1434">
        <v>91.61</v>
      </c>
      <c r="V1434" t="s">
        <v>5900</v>
      </c>
      <c r="W1434" t="s">
        <v>4968</v>
      </c>
      <c r="X1434" t="s">
        <v>5645</v>
      </c>
      <c r="Y1434" t="s">
        <v>4960</v>
      </c>
      <c r="Z1434" t="s">
        <v>5000</v>
      </c>
      <c r="AA1434" t="s">
        <v>4962</v>
      </c>
      <c r="AB1434">
        <f>YEAR(Sales_Trans_2[[#This Row],[Transaction_Date]])</f>
        <v>2025</v>
      </c>
      <c r="AC1434" t="str">
        <f>TEXT(Sales_Trans_2[[#This Row],[Transaction_Date]],"mmm")</f>
        <v>Jun</v>
      </c>
      <c r="AD1434">
        <f>MONTH(Sales_Trans_2[[#This Row],[Transaction_Date]])</f>
        <v>6</v>
      </c>
      <c r="AE1434" s="19">
        <f>IFERROR(Sales_Trans_2[[#This Row],[Profit]]/Sales_Trans_2[[#This Row],[Sales_Amount]],0)</f>
        <v>0.18763644720211423</v>
      </c>
      <c r="AF1434" s="20" t="str">
        <f>IF(Sales_Trans_2[[#This Row],[Discount_Pct]]=0,"0%",
IF(Sales_Trans_2[[#This Row],[Discount_Pct]]&lt;=5,"1-5%",
IF(Sales_Trans_2[[#This Row],[Discount_Pct]]&lt;=10,"6-10%",
IF(Sales_Trans_2[[#This Row],[Discount_Pct]]&lt;=15,"11-15%","&gt;15%"))))</f>
        <v>1-5%</v>
      </c>
    </row>
    <row r="1435" spans="1:32" x14ac:dyDescent="0.25">
      <c r="A1435" t="s">
        <v>4162</v>
      </c>
      <c r="B1435" s="10">
        <v>45823</v>
      </c>
      <c r="C1435" t="s">
        <v>703</v>
      </c>
      <c r="D1435" t="s">
        <v>20</v>
      </c>
      <c r="E1435" t="s">
        <v>148</v>
      </c>
      <c r="F1435" t="s">
        <v>149</v>
      </c>
      <c r="G1435">
        <v>4</v>
      </c>
      <c r="H1435">
        <v>416.08</v>
      </c>
      <c r="I1435">
        <v>20</v>
      </c>
      <c r="J1435">
        <v>332.86</v>
      </c>
      <c r="K1435">
        <v>1531.18</v>
      </c>
      <c r="L1435">
        <v>1278.56</v>
      </c>
      <c r="M1435">
        <v>252.62</v>
      </c>
      <c r="N1435" t="s">
        <v>133</v>
      </c>
      <c r="O1435" t="s">
        <v>24</v>
      </c>
      <c r="P1435" t="s">
        <v>55</v>
      </c>
      <c r="Q1435">
        <v>0.54305555555555551</v>
      </c>
      <c r="R1435" t="s">
        <v>27</v>
      </c>
      <c r="S1435" t="s">
        <v>4928</v>
      </c>
      <c r="T1435" t="s">
        <v>4908</v>
      </c>
      <c r="U1435">
        <v>416.08</v>
      </c>
      <c r="V1435" t="s">
        <v>5387</v>
      </c>
      <c r="W1435" t="s">
        <v>4964</v>
      </c>
      <c r="X1435" t="s">
        <v>5666</v>
      </c>
      <c r="Y1435" t="s">
        <v>4970</v>
      </c>
      <c r="Z1435" t="s">
        <v>5135</v>
      </c>
      <c r="AA1435" t="s">
        <v>4962</v>
      </c>
      <c r="AB1435">
        <f>YEAR(Sales_Trans_2[[#This Row],[Transaction_Date]])</f>
        <v>2025</v>
      </c>
      <c r="AC1435" t="str">
        <f>TEXT(Sales_Trans_2[[#This Row],[Transaction_Date]],"mmm")</f>
        <v>Jun</v>
      </c>
      <c r="AD1435">
        <f>MONTH(Sales_Trans_2[[#This Row],[Transaction_Date]])</f>
        <v>6</v>
      </c>
      <c r="AE1435" s="19">
        <f>IFERROR(Sales_Trans_2[[#This Row],[Profit]]/Sales_Trans_2[[#This Row],[Sales_Amount]],0)</f>
        <v>0.16498386865032197</v>
      </c>
      <c r="AF1435" s="20" t="str">
        <f>IF(Sales_Trans_2[[#This Row],[Discount_Pct]]=0,"0%",
IF(Sales_Trans_2[[#This Row],[Discount_Pct]]&lt;=5,"1-5%",
IF(Sales_Trans_2[[#This Row],[Discount_Pct]]&lt;=10,"6-10%",
IF(Sales_Trans_2[[#This Row],[Discount_Pct]]&lt;=15,"11-15%","&gt;15%"))))</f>
        <v>&gt;15%</v>
      </c>
    </row>
    <row r="1436" spans="1:32" x14ac:dyDescent="0.25">
      <c r="A1436" t="s">
        <v>4271</v>
      </c>
      <c r="B1436" s="10">
        <v>45823</v>
      </c>
      <c r="C1436" t="s">
        <v>3904</v>
      </c>
      <c r="D1436" t="s">
        <v>530</v>
      </c>
      <c r="E1436" t="s">
        <v>1247</v>
      </c>
      <c r="F1436" t="s">
        <v>474</v>
      </c>
      <c r="G1436">
        <v>4</v>
      </c>
      <c r="H1436">
        <v>125.15</v>
      </c>
      <c r="I1436">
        <v>20</v>
      </c>
      <c r="J1436">
        <v>100.12</v>
      </c>
      <c r="K1436">
        <v>460.55</v>
      </c>
      <c r="L1436">
        <v>382.8</v>
      </c>
      <c r="M1436">
        <v>77.75</v>
      </c>
      <c r="N1436" t="s">
        <v>133</v>
      </c>
      <c r="O1436" t="s">
        <v>24</v>
      </c>
      <c r="P1436" t="s">
        <v>55</v>
      </c>
      <c r="Q1436">
        <v>0.88263888888888886</v>
      </c>
      <c r="R1436" t="s">
        <v>27</v>
      </c>
      <c r="S1436" t="s">
        <v>4772</v>
      </c>
      <c r="T1436" t="s">
        <v>4752</v>
      </c>
      <c r="U1436">
        <v>125.15</v>
      </c>
      <c r="V1436" t="s">
        <v>5320</v>
      </c>
      <c r="W1436" t="s">
        <v>4964</v>
      </c>
      <c r="X1436" t="s">
        <v>5335</v>
      </c>
      <c r="Y1436" t="s">
        <v>4960</v>
      </c>
      <c r="Z1436" t="s">
        <v>5336</v>
      </c>
      <c r="AA1436" t="s">
        <v>4962</v>
      </c>
      <c r="AB1436">
        <f>YEAR(Sales_Trans_2[[#This Row],[Transaction_Date]])</f>
        <v>2025</v>
      </c>
      <c r="AC1436" t="str">
        <f>TEXT(Sales_Trans_2[[#This Row],[Transaction_Date]],"mmm")</f>
        <v>Jun</v>
      </c>
      <c r="AD1436">
        <f>MONTH(Sales_Trans_2[[#This Row],[Transaction_Date]])</f>
        <v>6</v>
      </c>
      <c r="AE1436" s="19">
        <f>IFERROR(Sales_Trans_2[[#This Row],[Profit]]/Sales_Trans_2[[#This Row],[Sales_Amount]],0)</f>
        <v>0.16881988926283792</v>
      </c>
      <c r="AF1436" s="20" t="str">
        <f>IF(Sales_Trans_2[[#This Row],[Discount_Pct]]=0,"0%",
IF(Sales_Trans_2[[#This Row],[Discount_Pct]]&lt;=5,"1-5%",
IF(Sales_Trans_2[[#This Row],[Discount_Pct]]&lt;=10,"6-10%",
IF(Sales_Trans_2[[#This Row],[Discount_Pct]]&lt;=15,"11-15%","&gt;15%"))))</f>
        <v>&gt;15%</v>
      </c>
    </row>
    <row r="1437" spans="1:32" x14ac:dyDescent="0.25">
      <c r="A1437" t="s">
        <v>900</v>
      </c>
      <c r="B1437" s="10">
        <v>45844</v>
      </c>
      <c r="C1437" t="s">
        <v>674</v>
      </c>
      <c r="D1437" t="s">
        <v>765</v>
      </c>
      <c r="E1437" t="s">
        <v>415</v>
      </c>
      <c r="F1437" t="s">
        <v>901</v>
      </c>
      <c r="G1437">
        <v>3</v>
      </c>
      <c r="H1437">
        <v>340.25</v>
      </c>
      <c r="I1437">
        <v>5</v>
      </c>
      <c r="J1437">
        <v>51.04</v>
      </c>
      <c r="K1437">
        <v>1115.17</v>
      </c>
      <c r="L1437">
        <v>791.55</v>
      </c>
      <c r="M1437">
        <v>323.62</v>
      </c>
      <c r="N1437" t="s">
        <v>23</v>
      </c>
      <c r="O1437" t="s">
        <v>24</v>
      </c>
      <c r="P1437" t="s">
        <v>55</v>
      </c>
      <c r="Q1437">
        <v>0.76388888888888884</v>
      </c>
      <c r="R1437" t="s">
        <v>27</v>
      </c>
      <c r="S1437" t="s">
        <v>4811</v>
      </c>
      <c r="T1437" t="s">
        <v>4805</v>
      </c>
      <c r="U1437">
        <v>340.25</v>
      </c>
      <c r="V1437" t="s">
        <v>5713</v>
      </c>
      <c r="W1437" t="s">
        <v>4968</v>
      </c>
      <c r="X1437" t="s">
        <v>5554</v>
      </c>
      <c r="Y1437" t="s">
        <v>5007</v>
      </c>
      <c r="Z1437" t="s">
        <v>5175</v>
      </c>
      <c r="AA1437" t="s">
        <v>4962</v>
      </c>
      <c r="AB1437">
        <f>YEAR(Sales_Trans_2[[#This Row],[Transaction_Date]])</f>
        <v>2025</v>
      </c>
      <c r="AC1437" t="str">
        <f>TEXT(Sales_Trans_2[[#This Row],[Transaction_Date]],"mmm")</f>
        <v>Jul</v>
      </c>
      <c r="AD1437">
        <f>MONTH(Sales_Trans_2[[#This Row],[Transaction_Date]])</f>
        <v>7</v>
      </c>
      <c r="AE1437" s="19">
        <f>IFERROR(Sales_Trans_2[[#This Row],[Profit]]/Sales_Trans_2[[#This Row],[Sales_Amount]],0)</f>
        <v>0.29019790704556253</v>
      </c>
      <c r="AF1437" s="20" t="str">
        <f>IF(Sales_Trans_2[[#This Row],[Discount_Pct]]=0,"0%",
IF(Sales_Trans_2[[#This Row],[Discount_Pct]]&lt;=5,"1-5%",
IF(Sales_Trans_2[[#This Row],[Discount_Pct]]&lt;=10,"6-10%",
IF(Sales_Trans_2[[#This Row],[Discount_Pct]]&lt;=15,"11-15%","&gt;15%"))))</f>
        <v>1-5%</v>
      </c>
    </row>
    <row r="1438" spans="1:32" x14ac:dyDescent="0.25">
      <c r="A1438" t="s">
        <v>3696</v>
      </c>
      <c r="B1438" s="10">
        <v>45844</v>
      </c>
      <c r="C1438" t="s">
        <v>2681</v>
      </c>
      <c r="D1438" t="s">
        <v>107</v>
      </c>
      <c r="E1438" t="s">
        <v>1157</v>
      </c>
      <c r="F1438" t="s">
        <v>1158</v>
      </c>
      <c r="G1438">
        <v>3</v>
      </c>
      <c r="H1438">
        <v>59.92</v>
      </c>
      <c r="I1438">
        <v>10</v>
      </c>
      <c r="J1438">
        <v>17.98</v>
      </c>
      <c r="K1438">
        <v>186.05</v>
      </c>
      <c r="L1438">
        <v>144.44999999999999</v>
      </c>
      <c r="M1438">
        <v>41.6</v>
      </c>
      <c r="N1438" t="s">
        <v>4971</v>
      </c>
      <c r="O1438" t="s">
        <v>24</v>
      </c>
      <c r="P1438" t="s">
        <v>55</v>
      </c>
      <c r="Q1438">
        <v>0.80694444444444446</v>
      </c>
      <c r="R1438" t="s">
        <v>27</v>
      </c>
      <c r="S1438" t="s">
        <v>4683</v>
      </c>
      <c r="T1438" t="s">
        <v>4672</v>
      </c>
      <c r="U1438">
        <v>59.92</v>
      </c>
      <c r="V1438" t="s">
        <v>6035</v>
      </c>
      <c r="W1438" t="s">
        <v>4964</v>
      </c>
      <c r="X1438" t="s">
        <v>5179</v>
      </c>
      <c r="Y1438" t="s">
        <v>5007</v>
      </c>
      <c r="Z1438" t="s">
        <v>5180</v>
      </c>
      <c r="AA1438" t="s">
        <v>4962</v>
      </c>
      <c r="AB1438">
        <f>YEAR(Sales_Trans_2[[#This Row],[Transaction_Date]])</f>
        <v>2025</v>
      </c>
      <c r="AC1438" t="str">
        <f>TEXT(Sales_Trans_2[[#This Row],[Transaction_Date]],"mmm")</f>
        <v>Jul</v>
      </c>
      <c r="AD1438">
        <f>MONTH(Sales_Trans_2[[#This Row],[Transaction_Date]])</f>
        <v>7</v>
      </c>
      <c r="AE1438" s="19">
        <f>IFERROR(Sales_Trans_2[[#This Row],[Profit]]/Sales_Trans_2[[#This Row],[Sales_Amount]],0)</f>
        <v>0.22359580757860789</v>
      </c>
      <c r="AF1438" s="20" t="str">
        <f>IF(Sales_Trans_2[[#This Row],[Discount_Pct]]=0,"0%",
IF(Sales_Trans_2[[#This Row],[Discount_Pct]]&lt;=5,"1-5%",
IF(Sales_Trans_2[[#This Row],[Discount_Pct]]&lt;=10,"6-10%",
IF(Sales_Trans_2[[#This Row],[Discount_Pct]]&lt;=15,"11-15%","&gt;15%"))))</f>
        <v>6-10%</v>
      </c>
    </row>
    <row r="1439" spans="1:32" x14ac:dyDescent="0.25">
      <c r="A1439" t="s">
        <v>1492</v>
      </c>
      <c r="B1439" s="10">
        <v>45808</v>
      </c>
      <c r="C1439" t="s">
        <v>1493</v>
      </c>
      <c r="D1439" t="s">
        <v>197</v>
      </c>
      <c r="E1439" t="s">
        <v>544</v>
      </c>
      <c r="F1439" t="s">
        <v>545</v>
      </c>
      <c r="G1439">
        <v>2</v>
      </c>
      <c r="H1439">
        <v>121.9</v>
      </c>
      <c r="I1439">
        <v>20</v>
      </c>
      <c r="J1439">
        <v>48.76</v>
      </c>
      <c r="K1439">
        <v>224.3</v>
      </c>
      <c r="L1439">
        <v>217.84</v>
      </c>
      <c r="M1439">
        <v>6.46</v>
      </c>
      <c r="N1439" t="s">
        <v>4971</v>
      </c>
      <c r="O1439" t="s">
        <v>24</v>
      </c>
      <c r="P1439" t="s">
        <v>55</v>
      </c>
      <c r="Q1439">
        <v>0.86527777777777781</v>
      </c>
      <c r="R1439" t="s">
        <v>27</v>
      </c>
      <c r="S1439" t="s">
        <v>4902</v>
      </c>
      <c r="T1439" t="s">
        <v>4887</v>
      </c>
      <c r="U1439">
        <v>121.9</v>
      </c>
      <c r="V1439" t="s">
        <v>5767</v>
      </c>
      <c r="W1439" t="s">
        <v>4968</v>
      </c>
      <c r="X1439" t="s">
        <v>5406</v>
      </c>
      <c r="Y1439" t="s">
        <v>4960</v>
      </c>
      <c r="Z1439" t="s">
        <v>5407</v>
      </c>
      <c r="AA1439" t="s">
        <v>4962</v>
      </c>
      <c r="AB1439">
        <f>YEAR(Sales_Trans_2[[#This Row],[Transaction_Date]])</f>
        <v>2025</v>
      </c>
      <c r="AC1439" t="str">
        <f>TEXT(Sales_Trans_2[[#This Row],[Transaction_Date]],"mmm")</f>
        <v>May</v>
      </c>
      <c r="AD1439">
        <f>MONTH(Sales_Trans_2[[#This Row],[Transaction_Date]])</f>
        <v>5</v>
      </c>
      <c r="AE1439" s="19">
        <f>IFERROR(Sales_Trans_2[[#This Row],[Profit]]/Sales_Trans_2[[#This Row],[Sales_Amount]],0)</f>
        <v>2.8800713330361122E-2</v>
      </c>
      <c r="AF1439" s="20" t="str">
        <f>IF(Sales_Trans_2[[#This Row],[Discount_Pct]]=0,"0%",
IF(Sales_Trans_2[[#This Row],[Discount_Pct]]&lt;=5,"1-5%",
IF(Sales_Trans_2[[#This Row],[Discount_Pct]]&lt;=10,"6-10%",
IF(Sales_Trans_2[[#This Row],[Discount_Pct]]&lt;=15,"11-15%","&gt;15%"))))</f>
        <v>&gt;15%</v>
      </c>
    </row>
    <row r="1440" spans="1:32" x14ac:dyDescent="0.25">
      <c r="A1440" t="s">
        <v>2826</v>
      </c>
      <c r="B1440" s="10">
        <v>45805</v>
      </c>
      <c r="C1440" t="s">
        <v>910</v>
      </c>
      <c r="D1440" t="s">
        <v>581</v>
      </c>
      <c r="E1440" t="s">
        <v>248</v>
      </c>
      <c r="F1440" t="s">
        <v>249</v>
      </c>
      <c r="G1440">
        <v>8</v>
      </c>
      <c r="H1440">
        <v>155.34</v>
      </c>
      <c r="I1440">
        <v>15</v>
      </c>
      <c r="J1440">
        <v>186.41</v>
      </c>
      <c r="K1440">
        <v>1056.31</v>
      </c>
      <c r="L1440">
        <v>855.92</v>
      </c>
      <c r="M1440">
        <v>200.39</v>
      </c>
      <c r="N1440" t="s">
        <v>47</v>
      </c>
      <c r="O1440" t="s">
        <v>24</v>
      </c>
      <c r="P1440" t="s">
        <v>55</v>
      </c>
      <c r="Q1440">
        <v>0.55833333333333335</v>
      </c>
      <c r="R1440" t="s">
        <v>49</v>
      </c>
      <c r="S1440" t="s">
        <v>4710</v>
      </c>
      <c r="T1440" t="s">
        <v>4703</v>
      </c>
      <c r="U1440">
        <v>139.21</v>
      </c>
      <c r="V1440" t="s">
        <v>5056</v>
      </c>
      <c r="W1440" t="s">
        <v>4958</v>
      </c>
      <c r="X1440" t="s">
        <v>5316</v>
      </c>
      <c r="Y1440" t="s">
        <v>5011</v>
      </c>
      <c r="Z1440" t="s">
        <v>5317</v>
      </c>
      <c r="AA1440" t="s">
        <v>4962</v>
      </c>
      <c r="AB1440">
        <f>YEAR(Sales_Trans_2[[#This Row],[Transaction_Date]])</f>
        <v>2025</v>
      </c>
      <c r="AC1440" t="str">
        <f>TEXT(Sales_Trans_2[[#This Row],[Transaction_Date]],"mmm")</f>
        <v>May</v>
      </c>
      <c r="AD1440">
        <f>MONTH(Sales_Trans_2[[#This Row],[Transaction_Date]])</f>
        <v>5</v>
      </c>
      <c r="AE1440" s="19">
        <f>IFERROR(Sales_Trans_2[[#This Row],[Profit]]/Sales_Trans_2[[#This Row],[Sales_Amount]],0)</f>
        <v>0.18970756690744195</v>
      </c>
      <c r="AF1440" s="20" t="str">
        <f>IF(Sales_Trans_2[[#This Row],[Discount_Pct]]=0,"0%",
IF(Sales_Trans_2[[#This Row],[Discount_Pct]]&lt;=5,"1-5%",
IF(Sales_Trans_2[[#This Row],[Discount_Pct]]&lt;=10,"6-10%",
IF(Sales_Trans_2[[#This Row],[Discount_Pct]]&lt;=15,"11-15%","&gt;15%"))))</f>
        <v>11-15%</v>
      </c>
    </row>
    <row r="1441" spans="1:32" x14ac:dyDescent="0.25">
      <c r="A1441" t="s">
        <v>1582</v>
      </c>
      <c r="B1441" s="10">
        <v>45801</v>
      </c>
      <c r="C1441" t="s">
        <v>1583</v>
      </c>
      <c r="D1441" t="s">
        <v>214</v>
      </c>
      <c r="E1441" t="s">
        <v>857</v>
      </c>
      <c r="F1441" t="s">
        <v>121</v>
      </c>
      <c r="G1441">
        <v>2</v>
      </c>
      <c r="H1441">
        <v>147.97</v>
      </c>
      <c r="I1441">
        <v>20</v>
      </c>
      <c r="J1441">
        <v>59.19</v>
      </c>
      <c r="K1441">
        <v>272.26</v>
      </c>
      <c r="L1441">
        <v>225.6</v>
      </c>
      <c r="M1441">
        <v>46.66</v>
      </c>
      <c r="N1441" t="s">
        <v>23</v>
      </c>
      <c r="O1441" t="s">
        <v>24</v>
      </c>
      <c r="P1441" t="s">
        <v>55</v>
      </c>
      <c r="Q1441">
        <v>0.74236111111111114</v>
      </c>
      <c r="R1441" t="s">
        <v>27</v>
      </c>
      <c r="S1441" t="s">
        <v>4764</v>
      </c>
      <c r="T1441" t="s">
        <v>4752</v>
      </c>
      <c r="U1441">
        <v>147.97</v>
      </c>
      <c r="V1441" t="s">
        <v>5113</v>
      </c>
      <c r="W1441" t="s">
        <v>4968</v>
      </c>
      <c r="X1441" t="s">
        <v>5036</v>
      </c>
      <c r="Y1441" t="s">
        <v>5007</v>
      </c>
      <c r="Z1441" t="s">
        <v>5037</v>
      </c>
      <c r="AA1441" t="s">
        <v>4962</v>
      </c>
      <c r="AB1441">
        <f>YEAR(Sales_Trans_2[[#This Row],[Transaction_Date]])</f>
        <v>2025</v>
      </c>
      <c r="AC1441" t="str">
        <f>TEXT(Sales_Trans_2[[#This Row],[Transaction_Date]],"mmm")</f>
        <v>May</v>
      </c>
      <c r="AD1441">
        <f>MONTH(Sales_Trans_2[[#This Row],[Transaction_Date]])</f>
        <v>5</v>
      </c>
      <c r="AE1441" s="19">
        <f>IFERROR(Sales_Trans_2[[#This Row],[Profit]]/Sales_Trans_2[[#This Row],[Sales_Amount]],0)</f>
        <v>0.17138029824432527</v>
      </c>
      <c r="AF1441" s="20" t="str">
        <f>IF(Sales_Trans_2[[#This Row],[Discount_Pct]]=0,"0%",
IF(Sales_Trans_2[[#This Row],[Discount_Pct]]&lt;=5,"1-5%",
IF(Sales_Trans_2[[#This Row],[Discount_Pct]]&lt;=10,"6-10%",
IF(Sales_Trans_2[[#This Row],[Discount_Pct]]&lt;=15,"11-15%","&gt;15%"))))</f>
        <v>&gt;15%</v>
      </c>
    </row>
    <row r="1442" spans="1:32" x14ac:dyDescent="0.25">
      <c r="A1442" t="s">
        <v>358</v>
      </c>
      <c r="B1442" s="10">
        <v>45800</v>
      </c>
      <c r="C1442" t="s">
        <v>359</v>
      </c>
      <c r="D1442" t="s">
        <v>360</v>
      </c>
      <c r="E1442" t="s">
        <v>148</v>
      </c>
      <c r="F1442" t="s">
        <v>361</v>
      </c>
      <c r="G1442">
        <v>1</v>
      </c>
      <c r="H1442">
        <v>353.05</v>
      </c>
      <c r="I1442">
        <v>5</v>
      </c>
      <c r="J1442">
        <v>17.649999999999999</v>
      </c>
      <c r="K1442">
        <v>335.4</v>
      </c>
      <c r="L1442">
        <v>262.8</v>
      </c>
      <c r="M1442">
        <v>72.599999999999994</v>
      </c>
      <c r="N1442" t="s">
        <v>133</v>
      </c>
      <c r="O1442" t="s">
        <v>24</v>
      </c>
      <c r="P1442" t="s">
        <v>55</v>
      </c>
      <c r="Q1442">
        <v>0.59166666666666667</v>
      </c>
      <c r="R1442" t="s">
        <v>49</v>
      </c>
      <c r="S1442" t="s">
        <v>4922</v>
      </c>
      <c r="T1442" t="s">
        <v>4908</v>
      </c>
      <c r="U1442">
        <v>353.05</v>
      </c>
      <c r="V1442" t="s">
        <v>5241</v>
      </c>
      <c r="W1442" t="s">
        <v>4968</v>
      </c>
      <c r="X1442" t="s">
        <v>5017</v>
      </c>
      <c r="Y1442" t="s">
        <v>5018</v>
      </c>
      <c r="Z1442" t="s">
        <v>5135</v>
      </c>
      <c r="AA1442" t="s">
        <v>4962</v>
      </c>
      <c r="AB1442">
        <f>YEAR(Sales_Trans_2[[#This Row],[Transaction_Date]])</f>
        <v>2025</v>
      </c>
      <c r="AC1442" t="str">
        <f>TEXT(Sales_Trans_2[[#This Row],[Transaction_Date]],"mmm")</f>
        <v>May</v>
      </c>
      <c r="AD1442">
        <f>MONTH(Sales_Trans_2[[#This Row],[Transaction_Date]])</f>
        <v>5</v>
      </c>
      <c r="AE1442" s="19">
        <f>IFERROR(Sales_Trans_2[[#This Row],[Profit]]/Sales_Trans_2[[#This Row],[Sales_Amount]],0)</f>
        <v>0.21645796064400716</v>
      </c>
      <c r="AF1442" s="20" t="str">
        <f>IF(Sales_Trans_2[[#This Row],[Discount_Pct]]=0,"0%",
IF(Sales_Trans_2[[#This Row],[Discount_Pct]]&lt;=5,"1-5%",
IF(Sales_Trans_2[[#This Row],[Discount_Pct]]&lt;=10,"6-10%",
IF(Sales_Trans_2[[#This Row],[Discount_Pct]]&lt;=15,"11-15%","&gt;15%"))))</f>
        <v>1-5%</v>
      </c>
    </row>
    <row r="1443" spans="1:32" x14ac:dyDescent="0.25">
      <c r="A1443" t="s">
        <v>3381</v>
      </c>
      <c r="B1443" s="10">
        <v>45797</v>
      </c>
      <c r="C1443" t="s">
        <v>961</v>
      </c>
      <c r="D1443" t="s">
        <v>503</v>
      </c>
      <c r="E1443" t="s">
        <v>639</v>
      </c>
      <c r="F1443" t="s">
        <v>1052</v>
      </c>
      <c r="G1443">
        <v>4</v>
      </c>
      <c r="H1443">
        <v>503.36</v>
      </c>
      <c r="I1443">
        <v>20</v>
      </c>
      <c r="J1443">
        <v>402.69</v>
      </c>
      <c r="K1443">
        <v>1610.75</v>
      </c>
      <c r="L1443">
        <v>1559.2</v>
      </c>
      <c r="M1443">
        <v>51.55</v>
      </c>
      <c r="N1443" t="s">
        <v>133</v>
      </c>
      <c r="O1443" t="s">
        <v>24</v>
      </c>
      <c r="P1443" t="s">
        <v>55</v>
      </c>
      <c r="Q1443">
        <v>0.65277777777777779</v>
      </c>
      <c r="R1443" t="s">
        <v>49</v>
      </c>
      <c r="S1443" t="s">
        <v>4727</v>
      </c>
      <c r="T1443" t="s">
        <v>4703</v>
      </c>
      <c r="U1443">
        <v>503.36</v>
      </c>
      <c r="V1443" t="s">
        <v>6044</v>
      </c>
      <c r="W1443" t="s">
        <v>4968</v>
      </c>
      <c r="X1443" t="s">
        <v>5939</v>
      </c>
      <c r="Y1443" t="s">
        <v>4960</v>
      </c>
      <c r="Z1443" t="s">
        <v>4986</v>
      </c>
      <c r="AA1443" t="s">
        <v>4962</v>
      </c>
      <c r="AB1443">
        <f>YEAR(Sales_Trans_2[[#This Row],[Transaction_Date]])</f>
        <v>2025</v>
      </c>
      <c r="AC1443" t="str">
        <f>TEXT(Sales_Trans_2[[#This Row],[Transaction_Date]],"mmm")</f>
        <v>May</v>
      </c>
      <c r="AD1443">
        <f>MONTH(Sales_Trans_2[[#This Row],[Transaction_Date]])</f>
        <v>5</v>
      </c>
      <c r="AE1443" s="19">
        <f>IFERROR(Sales_Trans_2[[#This Row],[Profit]]/Sales_Trans_2[[#This Row],[Sales_Amount]],0)</f>
        <v>3.2003724972838737E-2</v>
      </c>
      <c r="AF1443" s="20" t="str">
        <f>IF(Sales_Trans_2[[#This Row],[Discount_Pct]]=0,"0%",
IF(Sales_Trans_2[[#This Row],[Discount_Pct]]&lt;=5,"1-5%",
IF(Sales_Trans_2[[#This Row],[Discount_Pct]]&lt;=10,"6-10%",
IF(Sales_Trans_2[[#This Row],[Discount_Pct]]&lt;=15,"11-15%","&gt;15%"))))</f>
        <v>&gt;15%</v>
      </c>
    </row>
    <row r="1444" spans="1:32" x14ac:dyDescent="0.25">
      <c r="A1444" t="s">
        <v>3667</v>
      </c>
      <c r="B1444" s="10">
        <v>45795</v>
      </c>
      <c r="C1444" t="s">
        <v>3668</v>
      </c>
      <c r="D1444" t="s">
        <v>1678</v>
      </c>
      <c r="E1444" t="s">
        <v>248</v>
      </c>
      <c r="F1444" t="s">
        <v>249</v>
      </c>
      <c r="G1444">
        <v>2</v>
      </c>
      <c r="H1444">
        <v>342.27</v>
      </c>
      <c r="I1444">
        <v>15</v>
      </c>
      <c r="J1444">
        <v>102.68</v>
      </c>
      <c r="K1444">
        <v>669.14</v>
      </c>
      <c r="L1444">
        <v>532.20000000000005</v>
      </c>
      <c r="M1444">
        <v>136.94</v>
      </c>
      <c r="N1444" t="s">
        <v>47</v>
      </c>
      <c r="O1444" t="s">
        <v>24</v>
      </c>
      <c r="P1444" t="s">
        <v>55</v>
      </c>
      <c r="Q1444">
        <v>0.78263888888888888</v>
      </c>
      <c r="R1444" t="s">
        <v>27</v>
      </c>
      <c r="S1444" t="s">
        <v>4699</v>
      </c>
      <c r="T1444" t="s">
        <v>4672</v>
      </c>
      <c r="U1444">
        <v>342.27</v>
      </c>
      <c r="V1444" t="s">
        <v>5425</v>
      </c>
      <c r="W1444" t="s">
        <v>4968</v>
      </c>
      <c r="X1444" t="s">
        <v>5316</v>
      </c>
      <c r="Y1444" t="s">
        <v>5011</v>
      </c>
      <c r="Z1444" t="s">
        <v>5317</v>
      </c>
      <c r="AA1444" t="s">
        <v>4962</v>
      </c>
      <c r="AB1444">
        <f>YEAR(Sales_Trans_2[[#This Row],[Transaction_Date]])</f>
        <v>2025</v>
      </c>
      <c r="AC1444" t="str">
        <f>TEXT(Sales_Trans_2[[#This Row],[Transaction_Date]],"mmm")</f>
        <v>May</v>
      </c>
      <c r="AD1444">
        <f>MONTH(Sales_Trans_2[[#This Row],[Transaction_Date]])</f>
        <v>5</v>
      </c>
      <c r="AE1444" s="19">
        <f>IFERROR(Sales_Trans_2[[#This Row],[Profit]]/Sales_Trans_2[[#This Row],[Sales_Amount]],0)</f>
        <v>0.20465074573332934</v>
      </c>
      <c r="AF1444" s="20" t="str">
        <f>IF(Sales_Trans_2[[#This Row],[Discount_Pct]]=0,"0%",
IF(Sales_Trans_2[[#This Row],[Discount_Pct]]&lt;=5,"1-5%",
IF(Sales_Trans_2[[#This Row],[Discount_Pct]]&lt;=10,"6-10%",
IF(Sales_Trans_2[[#This Row],[Discount_Pct]]&lt;=15,"11-15%","&gt;15%"))))</f>
        <v>11-15%</v>
      </c>
    </row>
    <row r="1445" spans="1:32" x14ac:dyDescent="0.25">
      <c r="A1445" t="s">
        <v>1155</v>
      </c>
      <c r="B1445" s="10">
        <v>45996</v>
      </c>
      <c r="C1445" t="s">
        <v>982</v>
      </c>
      <c r="D1445" t="s">
        <v>1156</v>
      </c>
      <c r="E1445" t="s">
        <v>1157</v>
      </c>
      <c r="F1445" t="s">
        <v>1158</v>
      </c>
      <c r="G1445">
        <v>3</v>
      </c>
      <c r="H1445">
        <v>147.72</v>
      </c>
      <c r="I1445">
        <v>10</v>
      </c>
      <c r="J1445">
        <v>44.32</v>
      </c>
      <c r="K1445">
        <v>398.84</v>
      </c>
      <c r="L1445">
        <v>327.63</v>
      </c>
      <c r="M1445">
        <v>71.209999999999994</v>
      </c>
      <c r="N1445" t="s">
        <v>4971</v>
      </c>
      <c r="O1445" t="s">
        <v>24</v>
      </c>
      <c r="P1445" t="s">
        <v>55</v>
      </c>
      <c r="Q1445">
        <v>0.55486111111111114</v>
      </c>
      <c r="R1445" t="s">
        <v>49</v>
      </c>
      <c r="S1445" t="s">
        <v>4755</v>
      </c>
      <c r="T1445" t="s">
        <v>4752</v>
      </c>
      <c r="U1445">
        <v>147.72</v>
      </c>
      <c r="V1445" t="s">
        <v>5928</v>
      </c>
      <c r="W1445" t="s">
        <v>4968</v>
      </c>
      <c r="X1445" t="s">
        <v>5179</v>
      </c>
      <c r="Y1445" t="s">
        <v>5007</v>
      </c>
      <c r="Z1445" t="s">
        <v>5180</v>
      </c>
      <c r="AA1445" t="s">
        <v>4962</v>
      </c>
      <c r="AB1445">
        <f>YEAR(Sales_Trans_2[[#This Row],[Transaction_Date]])</f>
        <v>2025</v>
      </c>
      <c r="AC1445" t="str">
        <f>TEXT(Sales_Trans_2[[#This Row],[Transaction_Date]],"mmm")</f>
        <v>Dec</v>
      </c>
      <c r="AD1445">
        <f>MONTH(Sales_Trans_2[[#This Row],[Transaction_Date]])</f>
        <v>12</v>
      </c>
      <c r="AE1445" s="19">
        <f>IFERROR(Sales_Trans_2[[#This Row],[Profit]]/Sales_Trans_2[[#This Row],[Sales_Amount]],0)</f>
        <v>0.17854277404472971</v>
      </c>
      <c r="AF1445" s="20" t="str">
        <f>IF(Sales_Trans_2[[#This Row],[Discount_Pct]]=0,"0%",
IF(Sales_Trans_2[[#This Row],[Discount_Pct]]&lt;=5,"1-5%",
IF(Sales_Trans_2[[#This Row],[Discount_Pct]]&lt;=10,"6-10%",
IF(Sales_Trans_2[[#This Row],[Discount_Pct]]&lt;=15,"11-15%","&gt;15%"))))</f>
        <v>6-10%</v>
      </c>
    </row>
    <row r="1446" spans="1:32" x14ac:dyDescent="0.25">
      <c r="A1446" t="s">
        <v>3530</v>
      </c>
      <c r="B1446" s="10">
        <v>45996</v>
      </c>
      <c r="C1446" t="s">
        <v>279</v>
      </c>
      <c r="D1446" t="s">
        <v>581</v>
      </c>
      <c r="E1446" t="s">
        <v>567</v>
      </c>
      <c r="F1446" t="s">
        <v>1607</v>
      </c>
      <c r="G1446">
        <v>5</v>
      </c>
      <c r="H1446">
        <v>139.21</v>
      </c>
      <c r="I1446">
        <v>5</v>
      </c>
      <c r="J1446">
        <v>34.799999999999997</v>
      </c>
      <c r="K1446">
        <v>661.25</v>
      </c>
      <c r="L1446">
        <v>534.95000000000005</v>
      </c>
      <c r="M1446">
        <v>126.3</v>
      </c>
      <c r="N1446" t="s">
        <v>133</v>
      </c>
      <c r="O1446" t="s">
        <v>24</v>
      </c>
      <c r="P1446" t="s">
        <v>55</v>
      </c>
      <c r="Q1446">
        <v>0.7416666666666667</v>
      </c>
      <c r="R1446" t="s">
        <v>49</v>
      </c>
      <c r="S1446" t="s">
        <v>4710</v>
      </c>
      <c r="T1446" t="s">
        <v>4703</v>
      </c>
      <c r="U1446">
        <v>139.21</v>
      </c>
      <c r="V1446" t="s">
        <v>5754</v>
      </c>
      <c r="W1446" t="s">
        <v>4968</v>
      </c>
      <c r="X1446" t="s">
        <v>5410</v>
      </c>
      <c r="Y1446" t="s">
        <v>5018</v>
      </c>
      <c r="Z1446" t="s">
        <v>5353</v>
      </c>
      <c r="AA1446" t="s">
        <v>4962</v>
      </c>
      <c r="AB1446">
        <f>YEAR(Sales_Trans_2[[#This Row],[Transaction_Date]])</f>
        <v>2025</v>
      </c>
      <c r="AC1446" t="str">
        <f>TEXT(Sales_Trans_2[[#This Row],[Transaction_Date]],"mmm")</f>
        <v>Dec</v>
      </c>
      <c r="AD1446">
        <f>MONTH(Sales_Trans_2[[#This Row],[Transaction_Date]])</f>
        <v>12</v>
      </c>
      <c r="AE1446" s="19">
        <f>IFERROR(Sales_Trans_2[[#This Row],[Profit]]/Sales_Trans_2[[#This Row],[Sales_Amount]],0)</f>
        <v>0.19100189035916823</v>
      </c>
      <c r="AF1446" s="20" t="str">
        <f>IF(Sales_Trans_2[[#This Row],[Discount_Pct]]=0,"0%",
IF(Sales_Trans_2[[#This Row],[Discount_Pct]]&lt;=5,"1-5%",
IF(Sales_Trans_2[[#This Row],[Discount_Pct]]&lt;=10,"6-10%",
IF(Sales_Trans_2[[#This Row],[Discount_Pct]]&lt;=15,"11-15%","&gt;15%"))))</f>
        <v>1-5%</v>
      </c>
    </row>
    <row r="1447" spans="1:32" x14ac:dyDescent="0.25">
      <c r="A1447" t="s">
        <v>526</v>
      </c>
      <c r="B1447" s="10">
        <v>45966</v>
      </c>
      <c r="C1447" t="s">
        <v>527</v>
      </c>
      <c r="D1447" t="s">
        <v>101</v>
      </c>
      <c r="E1447" t="s">
        <v>21</v>
      </c>
      <c r="F1447" t="s">
        <v>528</v>
      </c>
      <c r="G1447">
        <v>1</v>
      </c>
      <c r="H1447">
        <v>434.65</v>
      </c>
      <c r="I1447">
        <v>20</v>
      </c>
      <c r="J1447">
        <v>86.93</v>
      </c>
      <c r="K1447">
        <v>399.88</v>
      </c>
      <c r="L1447">
        <v>351.63</v>
      </c>
      <c r="M1447">
        <v>48.25</v>
      </c>
      <c r="N1447" t="s">
        <v>68</v>
      </c>
      <c r="O1447" t="s">
        <v>24</v>
      </c>
      <c r="P1447" t="s">
        <v>55</v>
      </c>
      <c r="Q1447">
        <v>0.81874999999999998</v>
      </c>
      <c r="R1447" t="s">
        <v>27</v>
      </c>
      <c r="S1447" t="s">
        <v>4676</v>
      </c>
      <c r="T1447" t="s">
        <v>4672</v>
      </c>
      <c r="U1447">
        <v>434.65</v>
      </c>
      <c r="V1447" t="s">
        <v>5656</v>
      </c>
      <c r="W1447" t="s">
        <v>4968</v>
      </c>
      <c r="X1447" t="s">
        <v>5268</v>
      </c>
      <c r="Y1447" t="s">
        <v>4977</v>
      </c>
      <c r="Z1447" t="s">
        <v>5133</v>
      </c>
      <c r="AA1447" t="s">
        <v>4962</v>
      </c>
      <c r="AB1447">
        <f>YEAR(Sales_Trans_2[[#This Row],[Transaction_Date]])</f>
        <v>2025</v>
      </c>
      <c r="AC1447" t="str">
        <f>TEXT(Sales_Trans_2[[#This Row],[Transaction_Date]],"mmm")</f>
        <v>Nov</v>
      </c>
      <c r="AD1447">
        <f>MONTH(Sales_Trans_2[[#This Row],[Transaction_Date]])</f>
        <v>11</v>
      </c>
      <c r="AE1447" s="19">
        <f>IFERROR(Sales_Trans_2[[#This Row],[Profit]]/Sales_Trans_2[[#This Row],[Sales_Amount]],0)</f>
        <v>0.12066119835950785</v>
      </c>
      <c r="AF1447" s="20" t="str">
        <f>IF(Sales_Trans_2[[#This Row],[Discount_Pct]]=0,"0%",
IF(Sales_Trans_2[[#This Row],[Discount_Pct]]&lt;=5,"1-5%",
IF(Sales_Trans_2[[#This Row],[Discount_Pct]]&lt;=10,"6-10%",
IF(Sales_Trans_2[[#This Row],[Discount_Pct]]&lt;=15,"11-15%","&gt;15%"))))</f>
        <v>&gt;15%</v>
      </c>
    </row>
    <row r="1448" spans="1:32" x14ac:dyDescent="0.25">
      <c r="A1448" t="s">
        <v>3502</v>
      </c>
      <c r="B1448" s="10">
        <v>45966</v>
      </c>
      <c r="C1448" t="s">
        <v>3503</v>
      </c>
      <c r="D1448" t="s">
        <v>1382</v>
      </c>
      <c r="E1448" t="s">
        <v>1413</v>
      </c>
      <c r="F1448" t="s">
        <v>1829</v>
      </c>
      <c r="G1448">
        <v>2</v>
      </c>
      <c r="H1448">
        <v>317.99</v>
      </c>
      <c r="I1448">
        <v>5</v>
      </c>
      <c r="J1448">
        <v>31.8</v>
      </c>
      <c r="K1448">
        <v>694.81</v>
      </c>
      <c r="L1448">
        <v>470.1</v>
      </c>
      <c r="M1448">
        <v>224.71</v>
      </c>
      <c r="N1448" t="s">
        <v>47</v>
      </c>
      <c r="O1448" t="s">
        <v>24</v>
      </c>
      <c r="P1448" t="s">
        <v>55</v>
      </c>
      <c r="Q1448">
        <v>0.89513888888888893</v>
      </c>
      <c r="R1448" t="s">
        <v>27</v>
      </c>
      <c r="S1448" t="s">
        <v>4774</v>
      </c>
      <c r="T1448" t="s">
        <v>4752</v>
      </c>
      <c r="U1448">
        <v>317.99</v>
      </c>
      <c r="V1448" t="s">
        <v>5191</v>
      </c>
      <c r="W1448" t="s">
        <v>4968</v>
      </c>
      <c r="X1448" t="s">
        <v>5463</v>
      </c>
      <c r="Y1448" t="s">
        <v>4970</v>
      </c>
      <c r="Z1448" t="s">
        <v>5310</v>
      </c>
      <c r="AA1448" t="s">
        <v>4962</v>
      </c>
      <c r="AB1448">
        <f>YEAR(Sales_Trans_2[[#This Row],[Transaction_Date]])</f>
        <v>2025</v>
      </c>
      <c r="AC1448" t="str">
        <f>TEXT(Sales_Trans_2[[#This Row],[Transaction_Date]],"mmm")</f>
        <v>Nov</v>
      </c>
      <c r="AD1448">
        <f>MONTH(Sales_Trans_2[[#This Row],[Transaction_Date]])</f>
        <v>11</v>
      </c>
      <c r="AE1448" s="19">
        <f>IFERROR(Sales_Trans_2[[#This Row],[Profit]]/Sales_Trans_2[[#This Row],[Sales_Amount]],0)</f>
        <v>0.32341215584116523</v>
      </c>
      <c r="AF1448" s="20" t="str">
        <f>IF(Sales_Trans_2[[#This Row],[Discount_Pct]]=0,"0%",
IF(Sales_Trans_2[[#This Row],[Discount_Pct]]&lt;=5,"1-5%",
IF(Sales_Trans_2[[#This Row],[Discount_Pct]]&lt;=10,"6-10%",
IF(Sales_Trans_2[[#This Row],[Discount_Pct]]&lt;=15,"11-15%","&gt;15%"))))</f>
        <v>1-5%</v>
      </c>
    </row>
    <row r="1449" spans="1:32" x14ac:dyDescent="0.25">
      <c r="A1449" t="s">
        <v>3767</v>
      </c>
      <c r="B1449" s="10">
        <v>45966</v>
      </c>
      <c r="C1449" t="s">
        <v>1704</v>
      </c>
      <c r="D1449" t="s">
        <v>732</v>
      </c>
      <c r="E1449" t="s">
        <v>209</v>
      </c>
      <c r="F1449" t="s">
        <v>210</v>
      </c>
      <c r="G1449">
        <v>4</v>
      </c>
      <c r="H1449">
        <v>661.91</v>
      </c>
      <c r="I1449">
        <v>20</v>
      </c>
      <c r="J1449">
        <v>529.53</v>
      </c>
      <c r="K1449">
        <v>2435.83</v>
      </c>
      <c r="L1449">
        <v>1594.88</v>
      </c>
      <c r="M1449">
        <v>840.95</v>
      </c>
      <c r="N1449" t="s">
        <v>40</v>
      </c>
      <c r="O1449" t="s">
        <v>24</v>
      </c>
      <c r="P1449" t="s">
        <v>55</v>
      </c>
      <c r="Q1449">
        <v>0.77708333333333335</v>
      </c>
      <c r="R1449" t="s">
        <v>27</v>
      </c>
      <c r="S1449" t="s">
        <v>4662</v>
      </c>
      <c r="T1449" t="s">
        <v>4636</v>
      </c>
      <c r="U1449">
        <v>661.91</v>
      </c>
      <c r="V1449" t="s">
        <v>6026</v>
      </c>
      <c r="W1449" t="s">
        <v>4968</v>
      </c>
      <c r="X1449" t="s">
        <v>4973</v>
      </c>
      <c r="Y1449" t="s">
        <v>4960</v>
      </c>
      <c r="Z1449" t="s">
        <v>5067</v>
      </c>
      <c r="AA1449" t="s">
        <v>4962</v>
      </c>
      <c r="AB1449">
        <f>YEAR(Sales_Trans_2[[#This Row],[Transaction_Date]])</f>
        <v>2025</v>
      </c>
      <c r="AC1449" t="str">
        <f>TEXT(Sales_Trans_2[[#This Row],[Transaction_Date]],"mmm")</f>
        <v>Nov</v>
      </c>
      <c r="AD1449">
        <f>MONTH(Sales_Trans_2[[#This Row],[Transaction_Date]])</f>
        <v>11</v>
      </c>
      <c r="AE1449" s="19">
        <f>IFERROR(Sales_Trans_2[[#This Row],[Profit]]/Sales_Trans_2[[#This Row],[Sales_Amount]],0)</f>
        <v>0.34524166300603903</v>
      </c>
      <c r="AF1449" s="20" t="str">
        <f>IF(Sales_Trans_2[[#This Row],[Discount_Pct]]=0,"0%",
IF(Sales_Trans_2[[#This Row],[Discount_Pct]]&lt;=5,"1-5%",
IF(Sales_Trans_2[[#This Row],[Discount_Pct]]&lt;=10,"6-10%",
IF(Sales_Trans_2[[#This Row],[Discount_Pct]]&lt;=15,"11-15%","&gt;15%"))))</f>
        <v>&gt;15%</v>
      </c>
    </row>
    <row r="1450" spans="1:32" x14ac:dyDescent="0.25">
      <c r="A1450" t="s">
        <v>2655</v>
      </c>
      <c r="B1450" s="10">
        <v>45693</v>
      </c>
      <c r="C1450" t="s">
        <v>2656</v>
      </c>
      <c r="D1450" t="s">
        <v>119</v>
      </c>
      <c r="E1450" t="s">
        <v>421</v>
      </c>
      <c r="F1450" t="s">
        <v>422</v>
      </c>
      <c r="G1450">
        <v>1</v>
      </c>
      <c r="H1450">
        <v>141.11000000000001</v>
      </c>
      <c r="I1450">
        <v>20</v>
      </c>
      <c r="J1450">
        <v>28.22</v>
      </c>
      <c r="K1450">
        <v>112.89</v>
      </c>
      <c r="L1450">
        <v>115.91</v>
      </c>
      <c r="M1450">
        <v>-3.02</v>
      </c>
      <c r="N1450" t="s">
        <v>40</v>
      </c>
      <c r="O1450" t="s">
        <v>24</v>
      </c>
      <c r="P1450" t="s">
        <v>55</v>
      </c>
      <c r="Q1450">
        <v>0.87569444444444444</v>
      </c>
      <c r="R1450" t="s">
        <v>49</v>
      </c>
      <c r="S1450" t="s">
        <v>4722</v>
      </c>
      <c r="T1450" t="s">
        <v>4703</v>
      </c>
      <c r="U1450">
        <v>141.11000000000001</v>
      </c>
      <c r="V1450" t="s">
        <v>6050</v>
      </c>
      <c r="W1450" t="s">
        <v>4964</v>
      </c>
      <c r="X1450" t="s">
        <v>5691</v>
      </c>
      <c r="Y1450" t="s">
        <v>4960</v>
      </c>
      <c r="Z1450" t="s">
        <v>5069</v>
      </c>
      <c r="AA1450" t="s">
        <v>4962</v>
      </c>
      <c r="AB1450">
        <f>YEAR(Sales_Trans_2[[#This Row],[Transaction_Date]])</f>
        <v>2025</v>
      </c>
      <c r="AC1450" t="str">
        <f>TEXT(Sales_Trans_2[[#This Row],[Transaction_Date]],"mmm")</f>
        <v>Feb</v>
      </c>
      <c r="AD1450">
        <f>MONTH(Sales_Trans_2[[#This Row],[Transaction_Date]])</f>
        <v>2</v>
      </c>
      <c r="AE1450" s="19">
        <f>IFERROR(Sales_Trans_2[[#This Row],[Profit]]/Sales_Trans_2[[#This Row],[Sales_Amount]],0)</f>
        <v>-2.6751705199751973E-2</v>
      </c>
      <c r="AF1450" s="20" t="str">
        <f>IF(Sales_Trans_2[[#This Row],[Discount_Pct]]=0,"0%",
IF(Sales_Trans_2[[#This Row],[Discount_Pct]]&lt;=5,"1-5%",
IF(Sales_Trans_2[[#This Row],[Discount_Pct]]&lt;=10,"6-10%",
IF(Sales_Trans_2[[#This Row],[Discount_Pct]]&lt;=15,"11-15%","&gt;15%"))))</f>
        <v>&gt;15%</v>
      </c>
    </row>
    <row r="1451" spans="1:32" x14ac:dyDescent="0.25">
      <c r="A1451" t="s">
        <v>2388</v>
      </c>
      <c r="B1451" s="10">
        <v>45777</v>
      </c>
      <c r="C1451" t="s">
        <v>2069</v>
      </c>
      <c r="D1451" t="s">
        <v>280</v>
      </c>
      <c r="E1451" t="s">
        <v>209</v>
      </c>
      <c r="F1451" t="s">
        <v>210</v>
      </c>
      <c r="G1451">
        <v>2</v>
      </c>
      <c r="H1451">
        <v>124.84</v>
      </c>
      <c r="I1451">
        <v>5</v>
      </c>
      <c r="J1451">
        <v>12.48</v>
      </c>
      <c r="K1451">
        <v>237.2</v>
      </c>
      <c r="L1451">
        <v>194.7</v>
      </c>
      <c r="M1451">
        <v>42.5</v>
      </c>
      <c r="N1451" t="s">
        <v>68</v>
      </c>
      <c r="O1451" t="s">
        <v>24</v>
      </c>
      <c r="P1451" t="s">
        <v>55</v>
      </c>
      <c r="Q1451">
        <v>0.90208333333333335</v>
      </c>
      <c r="R1451" t="s">
        <v>49</v>
      </c>
      <c r="S1451" t="s">
        <v>4726</v>
      </c>
      <c r="T1451" t="s">
        <v>4703</v>
      </c>
      <c r="U1451">
        <v>124.84</v>
      </c>
      <c r="V1451" t="s">
        <v>5711</v>
      </c>
      <c r="W1451" t="s">
        <v>4968</v>
      </c>
      <c r="X1451" t="s">
        <v>4973</v>
      </c>
      <c r="Y1451" t="s">
        <v>4960</v>
      </c>
      <c r="Z1451" t="s">
        <v>5067</v>
      </c>
      <c r="AA1451" t="s">
        <v>4962</v>
      </c>
      <c r="AB1451">
        <f>YEAR(Sales_Trans_2[[#This Row],[Transaction_Date]])</f>
        <v>2025</v>
      </c>
      <c r="AC1451" t="str">
        <f>TEXT(Sales_Trans_2[[#This Row],[Transaction_Date]],"mmm")</f>
        <v>Apr</v>
      </c>
      <c r="AD1451">
        <f>MONTH(Sales_Trans_2[[#This Row],[Transaction_Date]])</f>
        <v>4</v>
      </c>
      <c r="AE1451" s="19">
        <f>IFERROR(Sales_Trans_2[[#This Row],[Profit]]/Sales_Trans_2[[#This Row],[Sales_Amount]],0)</f>
        <v>0.17917369308600339</v>
      </c>
      <c r="AF1451" s="20" t="str">
        <f>IF(Sales_Trans_2[[#This Row],[Discount_Pct]]=0,"0%",
IF(Sales_Trans_2[[#This Row],[Discount_Pct]]&lt;=5,"1-5%",
IF(Sales_Trans_2[[#This Row],[Discount_Pct]]&lt;=10,"6-10%",
IF(Sales_Trans_2[[#This Row],[Discount_Pct]]&lt;=15,"11-15%","&gt;15%"))))</f>
        <v>1-5%</v>
      </c>
    </row>
    <row r="1452" spans="1:32" x14ac:dyDescent="0.25">
      <c r="A1452" t="s">
        <v>4296</v>
      </c>
      <c r="B1452" s="10">
        <v>45776</v>
      </c>
      <c r="C1452" t="s">
        <v>1441</v>
      </c>
      <c r="D1452" t="s">
        <v>905</v>
      </c>
      <c r="E1452" t="s">
        <v>285</v>
      </c>
      <c r="F1452" t="s">
        <v>667</v>
      </c>
      <c r="G1452">
        <v>4</v>
      </c>
      <c r="H1452">
        <v>504.49</v>
      </c>
      <c r="I1452">
        <v>5</v>
      </c>
      <c r="J1452">
        <v>100.9</v>
      </c>
      <c r="K1452">
        <v>1917.06</v>
      </c>
      <c r="L1452">
        <v>1590.76</v>
      </c>
      <c r="M1452">
        <v>326.3</v>
      </c>
      <c r="N1452" t="s">
        <v>23</v>
      </c>
      <c r="O1452" t="s">
        <v>24</v>
      </c>
      <c r="P1452" t="s">
        <v>55</v>
      </c>
      <c r="Q1452">
        <v>0.8979166666666667</v>
      </c>
      <c r="R1452" t="s">
        <v>49</v>
      </c>
      <c r="S1452" t="s">
        <v>4686</v>
      </c>
      <c r="T1452" t="s">
        <v>4672</v>
      </c>
      <c r="U1452">
        <v>464.41</v>
      </c>
      <c r="V1452" t="s">
        <v>5092</v>
      </c>
      <c r="W1452" t="s">
        <v>4958</v>
      </c>
      <c r="X1452" t="s">
        <v>5466</v>
      </c>
      <c r="Y1452" t="s">
        <v>5007</v>
      </c>
      <c r="Z1452" t="s">
        <v>5112</v>
      </c>
      <c r="AA1452" t="s">
        <v>4962</v>
      </c>
      <c r="AB1452">
        <f>YEAR(Sales_Trans_2[[#This Row],[Transaction_Date]])</f>
        <v>2025</v>
      </c>
      <c r="AC1452" t="str">
        <f>TEXT(Sales_Trans_2[[#This Row],[Transaction_Date]],"mmm")</f>
        <v>Apr</v>
      </c>
      <c r="AD1452">
        <f>MONTH(Sales_Trans_2[[#This Row],[Transaction_Date]])</f>
        <v>4</v>
      </c>
      <c r="AE1452" s="19">
        <f>IFERROR(Sales_Trans_2[[#This Row],[Profit]]/Sales_Trans_2[[#This Row],[Sales_Amount]],0)</f>
        <v>0.17020854850656736</v>
      </c>
      <c r="AF1452" s="20" t="str">
        <f>IF(Sales_Trans_2[[#This Row],[Discount_Pct]]=0,"0%",
IF(Sales_Trans_2[[#This Row],[Discount_Pct]]&lt;=5,"1-5%",
IF(Sales_Trans_2[[#This Row],[Discount_Pct]]&lt;=10,"6-10%",
IF(Sales_Trans_2[[#This Row],[Discount_Pct]]&lt;=15,"11-15%","&gt;15%"))))</f>
        <v>1-5%</v>
      </c>
    </row>
    <row r="1453" spans="1:32" x14ac:dyDescent="0.25">
      <c r="A1453" t="s">
        <v>3249</v>
      </c>
      <c r="B1453" s="10">
        <v>45773</v>
      </c>
      <c r="C1453" t="s">
        <v>508</v>
      </c>
      <c r="D1453" t="s">
        <v>449</v>
      </c>
      <c r="E1453" t="s">
        <v>120</v>
      </c>
      <c r="F1453" t="s">
        <v>766</v>
      </c>
      <c r="G1453">
        <v>8</v>
      </c>
      <c r="H1453">
        <v>446.35</v>
      </c>
      <c r="I1453">
        <v>20</v>
      </c>
      <c r="J1453">
        <v>714.16</v>
      </c>
      <c r="K1453">
        <v>3285.14</v>
      </c>
      <c r="L1453">
        <v>2561.52</v>
      </c>
      <c r="M1453">
        <v>723.62</v>
      </c>
      <c r="N1453" t="s">
        <v>23</v>
      </c>
      <c r="O1453" t="s">
        <v>24</v>
      </c>
      <c r="P1453" t="s">
        <v>55</v>
      </c>
      <c r="Q1453">
        <v>0.43472222222222223</v>
      </c>
      <c r="R1453" t="s">
        <v>27</v>
      </c>
      <c r="S1453" t="s">
        <v>4817</v>
      </c>
      <c r="T1453" t="s">
        <v>4805</v>
      </c>
      <c r="U1453">
        <v>395.66</v>
      </c>
      <c r="V1453" t="s">
        <v>5748</v>
      </c>
      <c r="W1453" t="s">
        <v>4958</v>
      </c>
      <c r="X1453" t="s">
        <v>5563</v>
      </c>
      <c r="Y1453" t="s">
        <v>4960</v>
      </c>
      <c r="Z1453" t="s">
        <v>5207</v>
      </c>
      <c r="AA1453" t="s">
        <v>4962</v>
      </c>
      <c r="AB1453">
        <f>YEAR(Sales_Trans_2[[#This Row],[Transaction_Date]])</f>
        <v>2025</v>
      </c>
      <c r="AC1453" t="str">
        <f>TEXT(Sales_Trans_2[[#This Row],[Transaction_Date]],"mmm")</f>
        <v>Apr</v>
      </c>
      <c r="AD1453">
        <f>MONTH(Sales_Trans_2[[#This Row],[Transaction_Date]])</f>
        <v>4</v>
      </c>
      <c r="AE1453" s="19">
        <f>IFERROR(Sales_Trans_2[[#This Row],[Profit]]/Sales_Trans_2[[#This Row],[Sales_Amount]],0)</f>
        <v>0.22027067339595879</v>
      </c>
      <c r="AF1453" s="20" t="str">
        <f>IF(Sales_Trans_2[[#This Row],[Discount_Pct]]=0,"0%",
IF(Sales_Trans_2[[#This Row],[Discount_Pct]]&lt;=5,"1-5%",
IF(Sales_Trans_2[[#This Row],[Discount_Pct]]&lt;=10,"6-10%",
IF(Sales_Trans_2[[#This Row],[Discount_Pct]]&lt;=15,"11-15%","&gt;15%"))))</f>
        <v>&gt;15%</v>
      </c>
    </row>
    <row r="1454" spans="1:32" x14ac:dyDescent="0.25">
      <c r="A1454" t="s">
        <v>1304</v>
      </c>
      <c r="B1454" s="10">
        <v>45769</v>
      </c>
      <c r="C1454" t="s">
        <v>670</v>
      </c>
      <c r="D1454" t="s">
        <v>1305</v>
      </c>
      <c r="E1454" t="s">
        <v>350</v>
      </c>
      <c r="F1454" t="s">
        <v>351</v>
      </c>
      <c r="G1454">
        <v>1</v>
      </c>
      <c r="H1454">
        <v>490.22</v>
      </c>
      <c r="I1454">
        <v>15</v>
      </c>
      <c r="J1454">
        <v>73.53</v>
      </c>
      <c r="K1454">
        <v>416.69</v>
      </c>
      <c r="L1454">
        <v>373.58</v>
      </c>
      <c r="M1454">
        <v>43.11</v>
      </c>
      <c r="N1454" t="s">
        <v>40</v>
      </c>
      <c r="O1454" t="s">
        <v>24</v>
      </c>
      <c r="P1454" t="s">
        <v>55</v>
      </c>
      <c r="Q1454">
        <v>0.64930555555555558</v>
      </c>
      <c r="R1454" t="s">
        <v>49</v>
      </c>
      <c r="S1454" t="s">
        <v>4911</v>
      </c>
      <c r="T1454" t="s">
        <v>4908</v>
      </c>
      <c r="U1454">
        <v>490.22</v>
      </c>
      <c r="V1454" t="s">
        <v>5221</v>
      </c>
      <c r="W1454" t="s">
        <v>4968</v>
      </c>
      <c r="X1454" t="s">
        <v>5285</v>
      </c>
      <c r="Y1454" t="s">
        <v>5011</v>
      </c>
      <c r="Z1454" t="s">
        <v>4981</v>
      </c>
      <c r="AA1454" t="s">
        <v>4962</v>
      </c>
      <c r="AB1454">
        <f>YEAR(Sales_Trans_2[[#This Row],[Transaction_Date]])</f>
        <v>2025</v>
      </c>
      <c r="AC1454" t="str">
        <f>TEXT(Sales_Trans_2[[#This Row],[Transaction_Date]],"mmm")</f>
        <v>Apr</v>
      </c>
      <c r="AD1454">
        <f>MONTH(Sales_Trans_2[[#This Row],[Transaction_Date]])</f>
        <v>4</v>
      </c>
      <c r="AE1454" s="19">
        <f>IFERROR(Sales_Trans_2[[#This Row],[Profit]]/Sales_Trans_2[[#This Row],[Sales_Amount]],0)</f>
        <v>0.10345820634044493</v>
      </c>
      <c r="AF1454" s="20" t="str">
        <f>IF(Sales_Trans_2[[#This Row],[Discount_Pct]]=0,"0%",
IF(Sales_Trans_2[[#This Row],[Discount_Pct]]&lt;=5,"1-5%",
IF(Sales_Trans_2[[#This Row],[Discount_Pct]]&lt;=10,"6-10%",
IF(Sales_Trans_2[[#This Row],[Discount_Pct]]&lt;=15,"11-15%","&gt;15%"))))</f>
        <v>11-15%</v>
      </c>
    </row>
    <row r="1455" spans="1:32" x14ac:dyDescent="0.25">
      <c r="A1455" t="s">
        <v>3391</v>
      </c>
      <c r="B1455" s="10">
        <v>45767</v>
      </c>
      <c r="C1455" t="s">
        <v>1095</v>
      </c>
      <c r="D1455" t="s">
        <v>124</v>
      </c>
      <c r="E1455" t="s">
        <v>950</v>
      </c>
      <c r="F1455" t="s">
        <v>271</v>
      </c>
      <c r="G1455">
        <v>3</v>
      </c>
      <c r="H1455">
        <v>397.22</v>
      </c>
      <c r="I1455">
        <v>15</v>
      </c>
      <c r="J1455">
        <v>178.75</v>
      </c>
      <c r="K1455">
        <v>1164.8499999999999</v>
      </c>
      <c r="L1455">
        <v>958.11</v>
      </c>
      <c r="M1455">
        <v>206.74</v>
      </c>
      <c r="N1455" t="s">
        <v>23</v>
      </c>
      <c r="O1455" t="s">
        <v>24</v>
      </c>
      <c r="P1455" t="s">
        <v>55</v>
      </c>
      <c r="Q1455">
        <v>0.53402777777777777</v>
      </c>
      <c r="R1455" t="s">
        <v>27</v>
      </c>
      <c r="S1455" t="s">
        <v>4697</v>
      </c>
      <c r="T1455" t="s">
        <v>4672</v>
      </c>
      <c r="U1455">
        <v>397.22</v>
      </c>
      <c r="V1455" t="s">
        <v>5459</v>
      </c>
      <c r="W1455" t="s">
        <v>4968</v>
      </c>
      <c r="X1455" t="s">
        <v>5600</v>
      </c>
      <c r="Y1455" t="s">
        <v>4970</v>
      </c>
      <c r="Z1455" t="s">
        <v>5049</v>
      </c>
      <c r="AA1455" t="s">
        <v>4962</v>
      </c>
      <c r="AB1455">
        <f>YEAR(Sales_Trans_2[[#This Row],[Transaction_Date]])</f>
        <v>2025</v>
      </c>
      <c r="AC1455" t="str">
        <f>TEXT(Sales_Trans_2[[#This Row],[Transaction_Date]],"mmm")</f>
        <v>Apr</v>
      </c>
      <c r="AD1455">
        <f>MONTH(Sales_Trans_2[[#This Row],[Transaction_Date]])</f>
        <v>4</v>
      </c>
      <c r="AE1455" s="19">
        <f>IFERROR(Sales_Trans_2[[#This Row],[Profit]]/Sales_Trans_2[[#This Row],[Sales_Amount]],0)</f>
        <v>0.17748207923767012</v>
      </c>
      <c r="AF1455" s="20" t="str">
        <f>IF(Sales_Trans_2[[#This Row],[Discount_Pct]]=0,"0%",
IF(Sales_Trans_2[[#This Row],[Discount_Pct]]&lt;=5,"1-5%",
IF(Sales_Trans_2[[#This Row],[Discount_Pct]]&lt;=10,"6-10%",
IF(Sales_Trans_2[[#This Row],[Discount_Pct]]&lt;=15,"11-15%","&gt;15%"))))</f>
        <v>11-15%</v>
      </c>
    </row>
    <row r="1456" spans="1:32" x14ac:dyDescent="0.25">
      <c r="A1456" t="s">
        <v>1302</v>
      </c>
      <c r="B1456" s="10">
        <v>45766</v>
      </c>
      <c r="C1456" t="s">
        <v>863</v>
      </c>
      <c r="D1456" t="s">
        <v>89</v>
      </c>
      <c r="E1456" t="s">
        <v>795</v>
      </c>
      <c r="F1456" t="s">
        <v>991</v>
      </c>
      <c r="G1456">
        <v>1</v>
      </c>
      <c r="H1456">
        <v>38.659999999999997</v>
      </c>
      <c r="I1456">
        <v>15</v>
      </c>
      <c r="J1456">
        <v>5.8</v>
      </c>
      <c r="K1456">
        <v>37.79</v>
      </c>
      <c r="L1456">
        <v>32.4</v>
      </c>
      <c r="M1456">
        <v>5.39</v>
      </c>
      <c r="N1456" t="s">
        <v>40</v>
      </c>
      <c r="O1456" t="s">
        <v>24</v>
      </c>
      <c r="P1456" t="s">
        <v>55</v>
      </c>
      <c r="Q1456">
        <v>0.84583333333333333</v>
      </c>
      <c r="R1456" t="s">
        <v>27</v>
      </c>
      <c r="S1456" t="s">
        <v>4695</v>
      </c>
      <c r="T1456" t="s">
        <v>4672</v>
      </c>
      <c r="U1456">
        <v>38.659999999999997</v>
      </c>
      <c r="V1456" t="s">
        <v>5937</v>
      </c>
      <c r="W1456" t="s">
        <v>4968</v>
      </c>
      <c r="X1456" t="s">
        <v>5453</v>
      </c>
      <c r="Y1456" t="s">
        <v>5007</v>
      </c>
      <c r="Z1456" t="s">
        <v>5454</v>
      </c>
      <c r="AA1456" t="s">
        <v>4962</v>
      </c>
      <c r="AB1456">
        <f>YEAR(Sales_Trans_2[[#This Row],[Transaction_Date]])</f>
        <v>2025</v>
      </c>
      <c r="AC1456" t="str">
        <f>TEXT(Sales_Trans_2[[#This Row],[Transaction_Date]],"mmm")</f>
        <v>Apr</v>
      </c>
      <c r="AD1456">
        <f>MONTH(Sales_Trans_2[[#This Row],[Transaction_Date]])</f>
        <v>4</v>
      </c>
      <c r="AE1456" s="19">
        <f>IFERROR(Sales_Trans_2[[#This Row],[Profit]]/Sales_Trans_2[[#This Row],[Sales_Amount]],0)</f>
        <v>0.14263032548293197</v>
      </c>
      <c r="AF1456" s="20" t="str">
        <f>IF(Sales_Trans_2[[#This Row],[Discount_Pct]]=0,"0%",
IF(Sales_Trans_2[[#This Row],[Discount_Pct]]&lt;=5,"1-5%",
IF(Sales_Trans_2[[#This Row],[Discount_Pct]]&lt;=10,"6-10%",
IF(Sales_Trans_2[[#This Row],[Discount_Pct]]&lt;=15,"11-15%","&gt;15%"))))</f>
        <v>11-15%</v>
      </c>
    </row>
    <row r="1457" spans="1:32" x14ac:dyDescent="0.25">
      <c r="A1457" t="s">
        <v>3814</v>
      </c>
      <c r="B1457" s="10">
        <v>45762</v>
      </c>
      <c r="C1457" t="s">
        <v>1948</v>
      </c>
      <c r="D1457" t="s">
        <v>264</v>
      </c>
      <c r="E1457" t="s">
        <v>380</v>
      </c>
      <c r="F1457" t="s">
        <v>936</v>
      </c>
      <c r="G1457">
        <v>7</v>
      </c>
      <c r="H1457">
        <v>419.84</v>
      </c>
      <c r="I1457">
        <v>20</v>
      </c>
      <c r="J1457">
        <v>587.78</v>
      </c>
      <c r="K1457">
        <v>2351.1</v>
      </c>
      <c r="L1457">
        <v>2001.3</v>
      </c>
      <c r="M1457">
        <v>349.8</v>
      </c>
      <c r="N1457" t="s">
        <v>23</v>
      </c>
      <c r="O1457" t="s">
        <v>24</v>
      </c>
      <c r="P1457" t="s">
        <v>55</v>
      </c>
      <c r="Q1457">
        <v>0.89375000000000004</v>
      </c>
      <c r="R1457" t="s">
        <v>49</v>
      </c>
      <c r="S1457" t="s">
        <v>4702</v>
      </c>
      <c r="T1457" t="s">
        <v>4703</v>
      </c>
      <c r="U1457">
        <v>383.51</v>
      </c>
      <c r="V1457" t="s">
        <v>5340</v>
      </c>
      <c r="W1457" t="s">
        <v>4958</v>
      </c>
      <c r="X1457" t="s">
        <v>5366</v>
      </c>
      <c r="Y1457" t="s">
        <v>5018</v>
      </c>
      <c r="Z1457" t="s">
        <v>5076</v>
      </c>
      <c r="AA1457" t="s">
        <v>4962</v>
      </c>
      <c r="AB1457">
        <f>YEAR(Sales_Trans_2[[#This Row],[Transaction_Date]])</f>
        <v>2025</v>
      </c>
      <c r="AC1457" t="str">
        <f>TEXT(Sales_Trans_2[[#This Row],[Transaction_Date]],"mmm")</f>
        <v>Apr</v>
      </c>
      <c r="AD1457">
        <f>MONTH(Sales_Trans_2[[#This Row],[Transaction_Date]])</f>
        <v>4</v>
      </c>
      <c r="AE1457" s="19">
        <f>IFERROR(Sales_Trans_2[[#This Row],[Profit]]/Sales_Trans_2[[#This Row],[Sales_Amount]],0)</f>
        <v>0.14878142146229426</v>
      </c>
      <c r="AF1457" s="20" t="str">
        <f>IF(Sales_Trans_2[[#This Row],[Discount_Pct]]=0,"0%",
IF(Sales_Trans_2[[#This Row],[Discount_Pct]]&lt;=5,"1-5%",
IF(Sales_Trans_2[[#This Row],[Discount_Pct]]&lt;=10,"6-10%",
IF(Sales_Trans_2[[#This Row],[Discount_Pct]]&lt;=15,"11-15%","&gt;15%"))))</f>
        <v>&gt;15%</v>
      </c>
    </row>
    <row r="1458" spans="1:32" x14ac:dyDescent="0.25">
      <c r="A1458" t="s">
        <v>3554</v>
      </c>
      <c r="B1458" s="10">
        <v>45760</v>
      </c>
      <c r="C1458" t="s">
        <v>3233</v>
      </c>
      <c r="D1458" t="s">
        <v>365</v>
      </c>
      <c r="E1458" t="s">
        <v>1252</v>
      </c>
      <c r="F1458" t="s">
        <v>1335</v>
      </c>
      <c r="G1458">
        <v>5</v>
      </c>
      <c r="H1458">
        <v>459.58</v>
      </c>
      <c r="I1458">
        <v>20</v>
      </c>
      <c r="J1458">
        <v>459.58</v>
      </c>
      <c r="K1458">
        <v>2114.0700000000002</v>
      </c>
      <c r="L1458">
        <v>1934.45</v>
      </c>
      <c r="M1458">
        <v>179.62</v>
      </c>
      <c r="N1458" t="s">
        <v>40</v>
      </c>
      <c r="O1458" t="s">
        <v>24</v>
      </c>
      <c r="P1458" t="s">
        <v>55</v>
      </c>
      <c r="Q1458">
        <v>0.78333333333333333</v>
      </c>
      <c r="R1458" t="s">
        <v>27</v>
      </c>
      <c r="S1458" t="s">
        <v>4680</v>
      </c>
      <c r="T1458" t="s">
        <v>4672</v>
      </c>
      <c r="U1458">
        <v>459.58</v>
      </c>
      <c r="V1458" t="s">
        <v>6021</v>
      </c>
      <c r="W1458" t="s">
        <v>4968</v>
      </c>
      <c r="X1458" t="s">
        <v>5627</v>
      </c>
      <c r="Y1458" t="s">
        <v>5018</v>
      </c>
      <c r="Z1458" t="s">
        <v>5498</v>
      </c>
      <c r="AA1458" t="s">
        <v>4962</v>
      </c>
      <c r="AB1458">
        <f>YEAR(Sales_Trans_2[[#This Row],[Transaction_Date]])</f>
        <v>2025</v>
      </c>
      <c r="AC1458" t="str">
        <f>TEXT(Sales_Trans_2[[#This Row],[Transaction_Date]],"mmm")</f>
        <v>Apr</v>
      </c>
      <c r="AD1458">
        <f>MONTH(Sales_Trans_2[[#This Row],[Transaction_Date]])</f>
        <v>4</v>
      </c>
      <c r="AE1458" s="19">
        <f>IFERROR(Sales_Trans_2[[#This Row],[Profit]]/Sales_Trans_2[[#This Row],[Sales_Amount]],0)</f>
        <v>8.4964074037283524E-2</v>
      </c>
      <c r="AF1458" s="20" t="str">
        <f>IF(Sales_Trans_2[[#This Row],[Discount_Pct]]=0,"0%",
IF(Sales_Trans_2[[#This Row],[Discount_Pct]]&lt;=5,"1-5%",
IF(Sales_Trans_2[[#This Row],[Discount_Pct]]&lt;=10,"6-10%",
IF(Sales_Trans_2[[#This Row],[Discount_Pct]]&lt;=15,"11-15%","&gt;15%"))))</f>
        <v>&gt;15%</v>
      </c>
    </row>
    <row r="1459" spans="1:32" x14ac:dyDescent="0.25">
      <c r="A1459" t="s">
        <v>3316</v>
      </c>
      <c r="B1459" s="10">
        <v>45904</v>
      </c>
      <c r="C1459" t="s">
        <v>633</v>
      </c>
      <c r="D1459" t="s">
        <v>124</v>
      </c>
      <c r="E1459" t="s">
        <v>623</v>
      </c>
      <c r="F1459" t="s">
        <v>624</v>
      </c>
      <c r="G1459">
        <v>5</v>
      </c>
      <c r="H1459">
        <v>397.22</v>
      </c>
      <c r="I1459">
        <v>15</v>
      </c>
      <c r="J1459">
        <v>297.92</v>
      </c>
      <c r="K1459">
        <v>1688.18</v>
      </c>
      <c r="L1459">
        <v>1596.85</v>
      </c>
      <c r="M1459">
        <v>91.33</v>
      </c>
      <c r="N1459" t="s">
        <v>40</v>
      </c>
      <c r="O1459" t="s">
        <v>24</v>
      </c>
      <c r="P1459" t="s">
        <v>55</v>
      </c>
      <c r="Q1459">
        <v>0.56736111111111109</v>
      </c>
      <c r="R1459" t="s">
        <v>49</v>
      </c>
      <c r="S1459" t="s">
        <v>4697</v>
      </c>
      <c r="T1459" t="s">
        <v>4672</v>
      </c>
      <c r="U1459">
        <v>397.22</v>
      </c>
      <c r="V1459" t="s">
        <v>5990</v>
      </c>
      <c r="W1459" t="s">
        <v>4968</v>
      </c>
      <c r="X1459" t="s">
        <v>5324</v>
      </c>
      <c r="Y1459" t="s">
        <v>5007</v>
      </c>
      <c r="Z1459" t="s">
        <v>5196</v>
      </c>
      <c r="AA1459" t="s">
        <v>4962</v>
      </c>
      <c r="AB1459">
        <f>YEAR(Sales_Trans_2[[#This Row],[Transaction_Date]])</f>
        <v>2025</v>
      </c>
      <c r="AC1459" t="str">
        <f>TEXT(Sales_Trans_2[[#This Row],[Transaction_Date]],"mmm")</f>
        <v>Sep</v>
      </c>
      <c r="AD1459">
        <f>MONTH(Sales_Trans_2[[#This Row],[Transaction_Date]])</f>
        <v>9</v>
      </c>
      <c r="AE1459" s="19">
        <f>IFERROR(Sales_Trans_2[[#This Row],[Profit]]/Sales_Trans_2[[#This Row],[Sales_Amount]],0)</f>
        <v>5.4099681313603994E-2</v>
      </c>
      <c r="AF1459" s="20" t="str">
        <f>IF(Sales_Trans_2[[#This Row],[Discount_Pct]]=0,"0%",
IF(Sales_Trans_2[[#This Row],[Discount_Pct]]&lt;=5,"1-5%",
IF(Sales_Trans_2[[#This Row],[Discount_Pct]]&lt;=10,"6-10%",
IF(Sales_Trans_2[[#This Row],[Discount_Pct]]&lt;=15,"11-15%","&gt;15%"))))</f>
        <v>11-15%</v>
      </c>
    </row>
    <row r="1460" spans="1:32" x14ac:dyDescent="0.25">
      <c r="A1460" t="s">
        <v>1468</v>
      </c>
      <c r="B1460" s="10">
        <v>46020</v>
      </c>
      <c r="C1460" t="s">
        <v>340</v>
      </c>
      <c r="D1460" t="s">
        <v>264</v>
      </c>
      <c r="E1460" t="s">
        <v>617</v>
      </c>
      <c r="F1460" t="s">
        <v>239</v>
      </c>
      <c r="G1460">
        <v>3</v>
      </c>
      <c r="H1460">
        <v>383.51</v>
      </c>
      <c r="I1460">
        <v>20</v>
      </c>
      <c r="J1460">
        <v>230.11</v>
      </c>
      <c r="K1460">
        <v>920.42</v>
      </c>
      <c r="L1460">
        <v>857.7</v>
      </c>
      <c r="M1460">
        <v>62.72</v>
      </c>
      <c r="N1460" t="s">
        <v>68</v>
      </c>
      <c r="O1460" t="s">
        <v>24</v>
      </c>
      <c r="P1460" t="s">
        <v>55</v>
      </c>
      <c r="Q1460">
        <v>0.65833333333333333</v>
      </c>
      <c r="R1460" t="s">
        <v>49</v>
      </c>
      <c r="S1460" t="s">
        <v>4702</v>
      </c>
      <c r="T1460" t="s">
        <v>4703</v>
      </c>
      <c r="U1460">
        <v>383.51</v>
      </c>
      <c r="V1460" t="s">
        <v>5014</v>
      </c>
      <c r="W1460" t="s">
        <v>4964</v>
      </c>
      <c r="X1460" t="s">
        <v>5015</v>
      </c>
      <c r="Y1460" t="s">
        <v>4966</v>
      </c>
      <c r="Z1460" t="s">
        <v>5012</v>
      </c>
      <c r="AA1460" t="s">
        <v>4962</v>
      </c>
      <c r="AB1460">
        <f>YEAR(Sales_Trans_2[[#This Row],[Transaction_Date]])</f>
        <v>2025</v>
      </c>
      <c r="AC1460" t="str">
        <f>TEXT(Sales_Trans_2[[#This Row],[Transaction_Date]],"mmm")</f>
        <v>Dec</v>
      </c>
      <c r="AD1460">
        <f>MONTH(Sales_Trans_2[[#This Row],[Transaction_Date]])</f>
        <v>12</v>
      </c>
      <c r="AE1460" s="19">
        <f>IFERROR(Sales_Trans_2[[#This Row],[Profit]]/Sales_Trans_2[[#This Row],[Sales_Amount]],0)</f>
        <v>6.8142804371917165E-2</v>
      </c>
      <c r="AF1460" s="20" t="str">
        <f>IF(Sales_Trans_2[[#This Row],[Discount_Pct]]=0,"0%",
IF(Sales_Trans_2[[#This Row],[Discount_Pct]]&lt;=5,"1-5%",
IF(Sales_Trans_2[[#This Row],[Discount_Pct]]&lt;=10,"6-10%",
IF(Sales_Trans_2[[#This Row],[Discount_Pct]]&lt;=15,"11-15%","&gt;15%"))))</f>
        <v>&gt;15%</v>
      </c>
    </row>
    <row r="1461" spans="1:32" x14ac:dyDescent="0.25">
      <c r="A1461" t="s">
        <v>306</v>
      </c>
      <c r="B1461" s="10">
        <v>45955</v>
      </c>
      <c r="C1461" t="s">
        <v>307</v>
      </c>
      <c r="D1461" t="s">
        <v>308</v>
      </c>
      <c r="E1461" t="s">
        <v>309</v>
      </c>
      <c r="F1461" t="s">
        <v>310</v>
      </c>
      <c r="G1461">
        <v>7</v>
      </c>
      <c r="H1461">
        <v>504.43</v>
      </c>
      <c r="I1461">
        <v>5</v>
      </c>
      <c r="J1461">
        <v>176.55</v>
      </c>
      <c r="K1461">
        <v>3857.63</v>
      </c>
      <c r="L1461">
        <v>1980.16</v>
      </c>
      <c r="M1461">
        <v>1877.47</v>
      </c>
      <c r="N1461" t="s">
        <v>23</v>
      </c>
      <c r="O1461" t="s">
        <v>24</v>
      </c>
      <c r="P1461" t="s">
        <v>55</v>
      </c>
      <c r="Q1461">
        <v>0.62569444444444444</v>
      </c>
      <c r="R1461" t="s">
        <v>27</v>
      </c>
      <c r="S1461" t="s">
        <v>4660</v>
      </c>
      <c r="T1461" t="s">
        <v>4636</v>
      </c>
      <c r="U1461">
        <v>455.79</v>
      </c>
      <c r="V1461" t="s">
        <v>5035</v>
      </c>
      <c r="W1461" t="s">
        <v>4958</v>
      </c>
      <c r="X1461" t="s">
        <v>5121</v>
      </c>
      <c r="Y1461" t="s">
        <v>4966</v>
      </c>
      <c r="Z1461" t="s">
        <v>5122</v>
      </c>
      <c r="AA1461" t="s">
        <v>4962</v>
      </c>
      <c r="AB1461">
        <f>YEAR(Sales_Trans_2[[#This Row],[Transaction_Date]])</f>
        <v>2025</v>
      </c>
      <c r="AC1461" t="str">
        <f>TEXT(Sales_Trans_2[[#This Row],[Transaction_Date]],"mmm")</f>
        <v>Oct</v>
      </c>
      <c r="AD1461">
        <f>MONTH(Sales_Trans_2[[#This Row],[Transaction_Date]])</f>
        <v>10</v>
      </c>
      <c r="AE1461" s="19">
        <f>IFERROR(Sales_Trans_2[[#This Row],[Profit]]/Sales_Trans_2[[#This Row],[Sales_Amount]],0)</f>
        <v>0.48669001433522652</v>
      </c>
      <c r="AF1461" s="20" t="str">
        <f>IF(Sales_Trans_2[[#This Row],[Discount_Pct]]=0,"0%",
IF(Sales_Trans_2[[#This Row],[Discount_Pct]]&lt;=5,"1-5%",
IF(Sales_Trans_2[[#This Row],[Discount_Pct]]&lt;=10,"6-10%",
IF(Sales_Trans_2[[#This Row],[Discount_Pct]]&lt;=15,"11-15%","&gt;15%"))))</f>
        <v>1-5%</v>
      </c>
    </row>
    <row r="1462" spans="1:32" x14ac:dyDescent="0.25">
      <c r="A1462" t="s">
        <v>3439</v>
      </c>
      <c r="B1462" s="10">
        <v>46358</v>
      </c>
      <c r="C1462" t="s">
        <v>977</v>
      </c>
      <c r="D1462" t="s">
        <v>895</v>
      </c>
      <c r="E1462" t="s">
        <v>153</v>
      </c>
      <c r="F1462" t="s">
        <v>154</v>
      </c>
      <c r="G1462">
        <v>7</v>
      </c>
      <c r="H1462">
        <v>439.39</v>
      </c>
      <c r="I1462">
        <v>20</v>
      </c>
      <c r="J1462">
        <v>615.15</v>
      </c>
      <c r="K1462">
        <v>2460.58</v>
      </c>
      <c r="L1462">
        <v>2591.2600000000002</v>
      </c>
      <c r="M1462">
        <v>-130.68</v>
      </c>
      <c r="N1462" t="s">
        <v>68</v>
      </c>
      <c r="O1462" t="s">
        <v>24</v>
      </c>
      <c r="P1462" t="s">
        <v>55</v>
      </c>
      <c r="Q1462">
        <v>0.6069444444444444</v>
      </c>
      <c r="R1462" t="s">
        <v>49</v>
      </c>
      <c r="S1462" t="s">
        <v>4843</v>
      </c>
      <c r="T1462" t="s">
        <v>4828</v>
      </c>
      <c r="U1462">
        <v>438.7</v>
      </c>
      <c r="V1462" t="s">
        <v>5070</v>
      </c>
      <c r="W1462" t="s">
        <v>4958</v>
      </c>
      <c r="X1462" t="s">
        <v>4965</v>
      </c>
      <c r="Y1462" t="s">
        <v>4966</v>
      </c>
      <c r="Z1462" t="s">
        <v>5126</v>
      </c>
      <c r="AA1462" t="s">
        <v>4962</v>
      </c>
      <c r="AB1462">
        <f>YEAR(Sales_Trans_2[[#This Row],[Transaction_Date]])</f>
        <v>2026</v>
      </c>
      <c r="AC1462" t="str">
        <f>TEXT(Sales_Trans_2[[#This Row],[Transaction_Date]],"mmm")</f>
        <v>Dec</v>
      </c>
      <c r="AD1462">
        <f>MONTH(Sales_Trans_2[[#This Row],[Transaction_Date]])</f>
        <v>12</v>
      </c>
      <c r="AE1462" s="19">
        <f>IFERROR(Sales_Trans_2[[#This Row],[Profit]]/Sales_Trans_2[[#This Row],[Sales_Amount]],0)</f>
        <v>-5.310942948410538E-2</v>
      </c>
      <c r="AF1462" s="20" t="str">
        <f>IF(Sales_Trans_2[[#This Row],[Discount_Pct]]=0,"0%",
IF(Sales_Trans_2[[#This Row],[Discount_Pct]]&lt;=5,"1-5%",
IF(Sales_Trans_2[[#This Row],[Discount_Pct]]&lt;=10,"6-10%",
IF(Sales_Trans_2[[#This Row],[Discount_Pct]]&lt;=15,"11-15%","&gt;15%"))))</f>
        <v>&gt;15%</v>
      </c>
    </row>
    <row r="1463" spans="1:32" x14ac:dyDescent="0.25">
      <c r="A1463" t="s">
        <v>3849</v>
      </c>
      <c r="B1463" s="10">
        <v>46048</v>
      </c>
      <c r="C1463" t="s">
        <v>1128</v>
      </c>
      <c r="D1463" t="s">
        <v>661</v>
      </c>
      <c r="E1463" t="s">
        <v>153</v>
      </c>
      <c r="F1463" t="s">
        <v>154</v>
      </c>
      <c r="G1463">
        <v>4</v>
      </c>
      <c r="H1463">
        <v>240.95</v>
      </c>
      <c r="I1463">
        <v>5</v>
      </c>
      <c r="J1463">
        <v>48.19</v>
      </c>
      <c r="K1463">
        <v>915.61</v>
      </c>
      <c r="L1463">
        <v>769.56</v>
      </c>
      <c r="M1463">
        <v>146.05000000000001</v>
      </c>
      <c r="N1463" t="s">
        <v>133</v>
      </c>
      <c r="O1463" t="s">
        <v>24</v>
      </c>
      <c r="P1463" t="s">
        <v>55</v>
      </c>
      <c r="Q1463">
        <v>0.8208333333333333</v>
      </c>
      <c r="R1463" t="s">
        <v>49</v>
      </c>
      <c r="S1463" t="s">
        <v>4845</v>
      </c>
      <c r="T1463" t="s">
        <v>4828</v>
      </c>
      <c r="U1463">
        <v>224.28</v>
      </c>
      <c r="V1463" t="s">
        <v>5128</v>
      </c>
      <c r="W1463" t="s">
        <v>4958</v>
      </c>
      <c r="X1463" t="s">
        <v>4965</v>
      </c>
      <c r="Y1463" t="s">
        <v>4966</v>
      </c>
      <c r="Z1463" t="s">
        <v>5126</v>
      </c>
      <c r="AA1463" t="s">
        <v>4962</v>
      </c>
      <c r="AB1463">
        <f>YEAR(Sales_Trans_2[[#This Row],[Transaction_Date]])</f>
        <v>2026</v>
      </c>
      <c r="AC1463" t="str">
        <f>TEXT(Sales_Trans_2[[#This Row],[Transaction_Date]],"mmm")</f>
        <v>Jan</v>
      </c>
      <c r="AD1463">
        <f>MONTH(Sales_Trans_2[[#This Row],[Transaction_Date]])</f>
        <v>1</v>
      </c>
      <c r="AE1463" s="19">
        <f>IFERROR(Sales_Trans_2[[#This Row],[Profit]]/Sales_Trans_2[[#This Row],[Sales_Amount]],0)</f>
        <v>0.15951114557508111</v>
      </c>
      <c r="AF1463" s="20" t="str">
        <f>IF(Sales_Trans_2[[#This Row],[Discount_Pct]]=0,"0%",
IF(Sales_Trans_2[[#This Row],[Discount_Pct]]&lt;=5,"1-5%",
IF(Sales_Trans_2[[#This Row],[Discount_Pct]]&lt;=10,"6-10%",
IF(Sales_Trans_2[[#This Row],[Discount_Pct]]&lt;=15,"11-15%","&gt;15%"))))</f>
        <v>1-5%</v>
      </c>
    </row>
    <row r="1464" spans="1:32" x14ac:dyDescent="0.25">
      <c r="A1464" t="s">
        <v>903</v>
      </c>
      <c r="B1464" s="10">
        <v>46056</v>
      </c>
      <c r="C1464" t="s">
        <v>904</v>
      </c>
      <c r="D1464" t="s">
        <v>905</v>
      </c>
      <c r="E1464" t="s">
        <v>906</v>
      </c>
      <c r="F1464" t="s">
        <v>907</v>
      </c>
      <c r="G1464">
        <v>2</v>
      </c>
      <c r="H1464">
        <v>464.41</v>
      </c>
      <c r="I1464">
        <v>5</v>
      </c>
      <c r="J1464">
        <v>46.44</v>
      </c>
      <c r="K1464">
        <v>882.38</v>
      </c>
      <c r="L1464">
        <v>795.38</v>
      </c>
      <c r="M1464">
        <v>87</v>
      </c>
      <c r="N1464" t="s">
        <v>40</v>
      </c>
      <c r="O1464" t="s">
        <v>24</v>
      </c>
      <c r="P1464" t="s">
        <v>55</v>
      </c>
      <c r="Q1464">
        <v>0.85624999999999996</v>
      </c>
      <c r="R1464" t="s">
        <v>49</v>
      </c>
      <c r="S1464" t="s">
        <v>4686</v>
      </c>
      <c r="T1464" t="s">
        <v>4672</v>
      </c>
      <c r="U1464">
        <v>464.41</v>
      </c>
      <c r="V1464" t="s">
        <v>5143</v>
      </c>
      <c r="W1464" t="s">
        <v>4968</v>
      </c>
      <c r="X1464" t="s">
        <v>5141</v>
      </c>
      <c r="Y1464" t="s">
        <v>4966</v>
      </c>
      <c r="Z1464" t="s">
        <v>5142</v>
      </c>
      <c r="AA1464" t="s">
        <v>4962</v>
      </c>
      <c r="AB1464">
        <f>YEAR(Sales_Trans_2[[#This Row],[Transaction_Date]])</f>
        <v>2026</v>
      </c>
      <c r="AC1464" t="str">
        <f>TEXT(Sales_Trans_2[[#This Row],[Transaction_Date]],"mmm")</f>
        <v>Feb</v>
      </c>
      <c r="AD1464">
        <f>MONTH(Sales_Trans_2[[#This Row],[Transaction_Date]])</f>
        <v>2</v>
      </c>
      <c r="AE1464" s="19">
        <f>IFERROR(Sales_Trans_2[[#This Row],[Profit]]/Sales_Trans_2[[#This Row],[Sales_Amount]],0)</f>
        <v>9.8596976359391644E-2</v>
      </c>
      <c r="AF1464" s="20" t="str">
        <f>IF(Sales_Trans_2[[#This Row],[Discount_Pct]]=0,"0%",
IF(Sales_Trans_2[[#This Row],[Discount_Pct]]&lt;=5,"1-5%",
IF(Sales_Trans_2[[#This Row],[Discount_Pct]]&lt;=10,"6-10%",
IF(Sales_Trans_2[[#This Row],[Discount_Pct]]&lt;=15,"11-15%","&gt;15%"))))</f>
        <v>1-5%</v>
      </c>
    </row>
    <row r="1465" spans="1:32" x14ac:dyDescent="0.25">
      <c r="A1465" t="s">
        <v>212</v>
      </c>
      <c r="B1465" s="10">
        <v>46081</v>
      </c>
      <c r="C1465" t="s">
        <v>213</v>
      </c>
      <c r="D1465" t="s">
        <v>214</v>
      </c>
      <c r="E1465" t="s">
        <v>215</v>
      </c>
      <c r="F1465" t="s">
        <v>216</v>
      </c>
      <c r="G1465">
        <v>4</v>
      </c>
      <c r="H1465">
        <v>147.97</v>
      </c>
      <c r="I1465">
        <v>20</v>
      </c>
      <c r="J1465">
        <v>118.38</v>
      </c>
      <c r="K1465">
        <v>544.52</v>
      </c>
      <c r="L1465">
        <v>451.2</v>
      </c>
      <c r="M1465">
        <v>93.32</v>
      </c>
      <c r="N1465" t="s">
        <v>23</v>
      </c>
      <c r="O1465" t="s">
        <v>24</v>
      </c>
      <c r="P1465" t="s">
        <v>55</v>
      </c>
      <c r="Q1465">
        <v>0.87916666666666665</v>
      </c>
      <c r="R1465" t="s">
        <v>27</v>
      </c>
      <c r="S1465" t="s">
        <v>4764</v>
      </c>
      <c r="T1465" t="s">
        <v>4752</v>
      </c>
      <c r="U1465">
        <v>147.97</v>
      </c>
      <c r="V1465" t="s">
        <v>5088</v>
      </c>
      <c r="W1465" t="s">
        <v>4968</v>
      </c>
      <c r="X1465" t="s">
        <v>5168</v>
      </c>
      <c r="Y1465" t="s">
        <v>4966</v>
      </c>
      <c r="Z1465" t="s">
        <v>5169</v>
      </c>
      <c r="AA1465" t="s">
        <v>4962</v>
      </c>
      <c r="AB1465">
        <f>YEAR(Sales_Trans_2[[#This Row],[Transaction_Date]])</f>
        <v>2026</v>
      </c>
      <c r="AC1465" t="str">
        <f>TEXT(Sales_Trans_2[[#This Row],[Transaction_Date]],"mmm")</f>
        <v>Feb</v>
      </c>
      <c r="AD1465">
        <f>MONTH(Sales_Trans_2[[#This Row],[Transaction_Date]])</f>
        <v>2</v>
      </c>
      <c r="AE1465" s="19">
        <f>IFERROR(Sales_Trans_2[[#This Row],[Profit]]/Sales_Trans_2[[#This Row],[Sales_Amount]],0)</f>
        <v>0.17138029824432527</v>
      </c>
      <c r="AF1465" s="20" t="str">
        <f>IF(Sales_Trans_2[[#This Row],[Discount_Pct]]=0,"0%",
IF(Sales_Trans_2[[#This Row],[Discount_Pct]]&lt;=5,"1-5%",
IF(Sales_Trans_2[[#This Row],[Discount_Pct]]&lt;=10,"6-10%",
IF(Sales_Trans_2[[#This Row],[Discount_Pct]]&lt;=15,"11-15%","&gt;15%"))))</f>
        <v>&gt;15%</v>
      </c>
    </row>
    <row r="1466" spans="1:32" x14ac:dyDescent="0.25">
      <c r="A1466" t="s">
        <v>2277</v>
      </c>
      <c r="B1466" s="10">
        <v>46010</v>
      </c>
      <c r="C1466" t="s">
        <v>2278</v>
      </c>
      <c r="D1466" t="s">
        <v>130</v>
      </c>
      <c r="E1466" t="s">
        <v>1309</v>
      </c>
      <c r="F1466" t="s">
        <v>520</v>
      </c>
      <c r="G1466">
        <v>3</v>
      </c>
      <c r="H1466">
        <v>379.12</v>
      </c>
      <c r="I1466">
        <v>5</v>
      </c>
      <c r="J1466">
        <v>56.87</v>
      </c>
      <c r="K1466">
        <v>1080.49</v>
      </c>
      <c r="L1466">
        <v>879.15</v>
      </c>
      <c r="M1466">
        <v>201.34</v>
      </c>
      <c r="N1466" t="s">
        <v>68</v>
      </c>
      <c r="O1466" t="s">
        <v>24</v>
      </c>
      <c r="P1466" t="s">
        <v>55</v>
      </c>
      <c r="Q1466">
        <v>0.39583333333333331</v>
      </c>
      <c r="R1466" t="s">
        <v>49</v>
      </c>
      <c r="S1466" t="s">
        <v>4923</v>
      </c>
      <c r="T1466" t="s">
        <v>4908</v>
      </c>
      <c r="U1466">
        <v>379.12</v>
      </c>
      <c r="V1466" t="s">
        <v>5213</v>
      </c>
      <c r="W1466" t="s">
        <v>4964</v>
      </c>
      <c r="X1466" t="s">
        <v>5214</v>
      </c>
      <c r="Y1466" t="s">
        <v>4966</v>
      </c>
      <c r="Z1466" t="s">
        <v>5212</v>
      </c>
      <c r="AA1466" t="s">
        <v>4962</v>
      </c>
      <c r="AB1466">
        <f>YEAR(Sales_Trans_2[[#This Row],[Transaction_Date]])</f>
        <v>2025</v>
      </c>
      <c r="AC1466" t="str">
        <f>TEXT(Sales_Trans_2[[#This Row],[Transaction_Date]],"mmm")</f>
        <v>Dec</v>
      </c>
      <c r="AD1466">
        <f>MONTH(Sales_Trans_2[[#This Row],[Transaction_Date]])</f>
        <v>12</v>
      </c>
      <c r="AE1466" s="19">
        <f>IFERROR(Sales_Trans_2[[#This Row],[Profit]]/Sales_Trans_2[[#This Row],[Sales_Amount]],0)</f>
        <v>0.1863413821506909</v>
      </c>
      <c r="AF1466" s="20" t="str">
        <f>IF(Sales_Trans_2[[#This Row],[Discount_Pct]]=0,"0%",
IF(Sales_Trans_2[[#This Row],[Discount_Pct]]&lt;=5,"1-5%",
IF(Sales_Trans_2[[#This Row],[Discount_Pct]]&lt;=10,"6-10%",
IF(Sales_Trans_2[[#This Row],[Discount_Pct]]&lt;=15,"11-15%","&gt;15%"))))</f>
        <v>1-5%</v>
      </c>
    </row>
    <row r="1467" spans="1:32" x14ac:dyDescent="0.25">
      <c r="A1467" t="s">
        <v>4451</v>
      </c>
      <c r="B1467" s="10">
        <v>46011</v>
      </c>
      <c r="C1467" t="s">
        <v>1615</v>
      </c>
      <c r="D1467" t="s">
        <v>549</v>
      </c>
      <c r="E1467" t="s">
        <v>1309</v>
      </c>
      <c r="F1467" t="s">
        <v>1586</v>
      </c>
      <c r="G1467">
        <v>5</v>
      </c>
      <c r="H1467">
        <v>221.61</v>
      </c>
      <c r="I1467">
        <v>10</v>
      </c>
      <c r="J1467">
        <v>110.81</v>
      </c>
      <c r="K1467">
        <v>1146.83</v>
      </c>
      <c r="L1467">
        <v>910.85</v>
      </c>
      <c r="M1467">
        <v>235.98</v>
      </c>
      <c r="N1467" t="s">
        <v>133</v>
      </c>
      <c r="O1467" t="s">
        <v>24</v>
      </c>
      <c r="P1467" t="s">
        <v>55</v>
      </c>
      <c r="Q1467">
        <v>0.89027777777777772</v>
      </c>
      <c r="R1467" t="s">
        <v>27</v>
      </c>
      <c r="S1467" t="s">
        <v>4832</v>
      </c>
      <c r="T1467" t="s">
        <v>4828</v>
      </c>
      <c r="U1467">
        <v>221.61</v>
      </c>
      <c r="V1467" t="s">
        <v>5016</v>
      </c>
      <c r="W1467" t="s">
        <v>4968</v>
      </c>
      <c r="X1467" t="s">
        <v>5148</v>
      </c>
      <c r="Y1467" t="s">
        <v>4966</v>
      </c>
      <c r="Z1467" t="s">
        <v>5212</v>
      </c>
      <c r="AA1467" t="s">
        <v>4962</v>
      </c>
      <c r="AB1467">
        <f>YEAR(Sales_Trans_2[[#This Row],[Transaction_Date]])</f>
        <v>2025</v>
      </c>
      <c r="AC1467" t="str">
        <f>TEXT(Sales_Trans_2[[#This Row],[Transaction_Date]],"mmm")</f>
        <v>Dec</v>
      </c>
      <c r="AD1467">
        <f>MONTH(Sales_Trans_2[[#This Row],[Transaction_Date]])</f>
        <v>12</v>
      </c>
      <c r="AE1467" s="19">
        <f>IFERROR(Sales_Trans_2[[#This Row],[Profit]]/Sales_Trans_2[[#This Row],[Sales_Amount]],0)</f>
        <v>0.2057672017648649</v>
      </c>
      <c r="AF1467" s="20" t="str">
        <f>IF(Sales_Trans_2[[#This Row],[Discount_Pct]]=0,"0%",
IF(Sales_Trans_2[[#This Row],[Discount_Pct]]&lt;=5,"1-5%",
IF(Sales_Trans_2[[#This Row],[Discount_Pct]]&lt;=10,"6-10%",
IF(Sales_Trans_2[[#This Row],[Discount_Pct]]&lt;=15,"11-15%","&gt;15%"))))</f>
        <v>6-10%</v>
      </c>
    </row>
    <row r="1468" spans="1:32" x14ac:dyDescent="0.25">
      <c r="A1468" t="s">
        <v>4220</v>
      </c>
      <c r="B1468" s="10">
        <v>46112</v>
      </c>
      <c r="C1468" t="s">
        <v>1284</v>
      </c>
      <c r="D1468" t="s">
        <v>1225</v>
      </c>
      <c r="E1468" t="s">
        <v>1063</v>
      </c>
      <c r="F1468" t="s">
        <v>1064</v>
      </c>
      <c r="G1468">
        <v>2</v>
      </c>
      <c r="H1468">
        <v>182.3</v>
      </c>
      <c r="I1468">
        <v>5</v>
      </c>
      <c r="J1468">
        <v>18.23</v>
      </c>
      <c r="K1468">
        <v>346.37</v>
      </c>
      <c r="L1468">
        <v>215.2</v>
      </c>
      <c r="M1468">
        <v>131.16999999999999</v>
      </c>
      <c r="N1468" t="s">
        <v>4971</v>
      </c>
      <c r="O1468" t="s">
        <v>24</v>
      </c>
      <c r="P1468" t="s">
        <v>55</v>
      </c>
      <c r="Q1468">
        <v>0.37847222222222221</v>
      </c>
      <c r="R1468" t="s">
        <v>49</v>
      </c>
      <c r="S1468" t="s">
        <v>4664</v>
      </c>
      <c r="T1468" t="s">
        <v>4636</v>
      </c>
      <c r="U1468">
        <v>182.3</v>
      </c>
      <c r="V1468" t="s">
        <v>5328</v>
      </c>
      <c r="W1468" t="s">
        <v>4968</v>
      </c>
      <c r="X1468" t="s">
        <v>5329</v>
      </c>
      <c r="Y1468" t="s">
        <v>4966</v>
      </c>
      <c r="Z1468" t="s">
        <v>5330</v>
      </c>
      <c r="AA1468" t="s">
        <v>4962</v>
      </c>
      <c r="AB1468">
        <f>YEAR(Sales_Trans_2[[#This Row],[Transaction_Date]])</f>
        <v>2026</v>
      </c>
      <c r="AC1468" t="str">
        <f>TEXT(Sales_Trans_2[[#This Row],[Transaction_Date]],"mmm")</f>
        <v>Mar</v>
      </c>
      <c r="AD1468">
        <f>MONTH(Sales_Trans_2[[#This Row],[Transaction_Date]])</f>
        <v>3</v>
      </c>
      <c r="AE1468" s="19">
        <f>IFERROR(Sales_Trans_2[[#This Row],[Profit]]/Sales_Trans_2[[#This Row],[Sales_Amount]],0)</f>
        <v>0.37869907901954553</v>
      </c>
      <c r="AF1468" s="20" t="str">
        <f>IF(Sales_Trans_2[[#This Row],[Discount_Pct]]=0,"0%",
IF(Sales_Trans_2[[#This Row],[Discount_Pct]]&lt;=5,"1-5%",
IF(Sales_Trans_2[[#This Row],[Discount_Pct]]&lt;=10,"6-10%",
IF(Sales_Trans_2[[#This Row],[Discount_Pct]]&lt;=15,"11-15%","&gt;15%"))))</f>
        <v>1-5%</v>
      </c>
    </row>
    <row r="1469" spans="1:32" x14ac:dyDescent="0.25">
      <c r="A1469" t="s">
        <v>2775</v>
      </c>
      <c r="B1469" s="10">
        <v>46079</v>
      </c>
      <c r="C1469" t="s">
        <v>1535</v>
      </c>
      <c r="D1469" t="s">
        <v>371</v>
      </c>
      <c r="E1469" t="s">
        <v>1063</v>
      </c>
      <c r="F1469" t="s">
        <v>1064</v>
      </c>
      <c r="G1469">
        <v>3</v>
      </c>
      <c r="H1469">
        <v>380.12</v>
      </c>
      <c r="I1469">
        <v>15</v>
      </c>
      <c r="J1469">
        <v>171.05</v>
      </c>
      <c r="K1469">
        <v>969.31</v>
      </c>
      <c r="L1469">
        <v>929.94</v>
      </c>
      <c r="M1469">
        <v>39.369999999999997</v>
      </c>
      <c r="N1469" t="s">
        <v>40</v>
      </c>
      <c r="O1469" t="s">
        <v>24</v>
      </c>
      <c r="P1469" t="s">
        <v>55</v>
      </c>
      <c r="Q1469">
        <v>0.84513888888888888</v>
      </c>
      <c r="R1469" t="s">
        <v>49</v>
      </c>
      <c r="S1469" t="s">
        <v>4714</v>
      </c>
      <c r="T1469" t="s">
        <v>4703</v>
      </c>
      <c r="U1469">
        <v>380.12</v>
      </c>
      <c r="V1469" t="s">
        <v>5332</v>
      </c>
      <c r="W1469" t="s">
        <v>4968</v>
      </c>
      <c r="X1469" t="s">
        <v>5329</v>
      </c>
      <c r="Y1469" t="s">
        <v>4966</v>
      </c>
      <c r="Z1469" t="s">
        <v>5330</v>
      </c>
      <c r="AA1469" t="s">
        <v>4962</v>
      </c>
      <c r="AB1469">
        <f>YEAR(Sales_Trans_2[[#This Row],[Transaction_Date]])</f>
        <v>2026</v>
      </c>
      <c r="AC1469" t="str">
        <f>TEXT(Sales_Trans_2[[#This Row],[Transaction_Date]],"mmm")</f>
        <v>Feb</v>
      </c>
      <c r="AD1469">
        <f>MONTH(Sales_Trans_2[[#This Row],[Transaction_Date]])</f>
        <v>2</v>
      </c>
      <c r="AE1469" s="19">
        <f>IFERROR(Sales_Trans_2[[#This Row],[Profit]]/Sales_Trans_2[[#This Row],[Sales_Amount]],0)</f>
        <v>4.0616521030423701E-2</v>
      </c>
      <c r="AF1469" s="20" t="str">
        <f>IF(Sales_Trans_2[[#This Row],[Discount_Pct]]=0,"0%",
IF(Sales_Trans_2[[#This Row],[Discount_Pct]]&lt;=5,"1-5%",
IF(Sales_Trans_2[[#This Row],[Discount_Pct]]&lt;=10,"6-10%",
IF(Sales_Trans_2[[#This Row],[Discount_Pct]]&lt;=15,"11-15%","&gt;15%"))))</f>
        <v>11-15%</v>
      </c>
    </row>
    <row r="1470" spans="1:32" x14ac:dyDescent="0.25">
      <c r="A1470" t="s">
        <v>702</v>
      </c>
      <c r="B1470" s="10">
        <v>46007</v>
      </c>
      <c r="C1470" t="s">
        <v>703</v>
      </c>
      <c r="D1470" t="s">
        <v>539</v>
      </c>
      <c r="E1470" t="s">
        <v>704</v>
      </c>
      <c r="F1470" t="s">
        <v>705</v>
      </c>
      <c r="G1470">
        <v>3</v>
      </c>
      <c r="H1470">
        <v>251.73</v>
      </c>
      <c r="I1470">
        <v>20</v>
      </c>
      <c r="J1470">
        <v>151.04</v>
      </c>
      <c r="K1470">
        <v>604.15</v>
      </c>
      <c r="L1470">
        <v>631.55999999999995</v>
      </c>
      <c r="M1470">
        <v>-27.41</v>
      </c>
      <c r="N1470" t="s">
        <v>4971</v>
      </c>
      <c r="O1470" t="s">
        <v>24</v>
      </c>
      <c r="P1470" t="s">
        <v>55</v>
      </c>
      <c r="Q1470">
        <v>0.63749999999999996</v>
      </c>
      <c r="R1470" t="s">
        <v>49</v>
      </c>
      <c r="S1470" t="s">
        <v>4878</v>
      </c>
      <c r="T1470" t="s">
        <v>4864</v>
      </c>
      <c r="U1470">
        <v>251.73</v>
      </c>
      <c r="V1470" t="s">
        <v>5387</v>
      </c>
      <c r="W1470" t="s">
        <v>4964</v>
      </c>
      <c r="X1470" t="s">
        <v>5388</v>
      </c>
      <c r="Y1470" t="s">
        <v>4966</v>
      </c>
      <c r="Z1470" t="s">
        <v>4997</v>
      </c>
      <c r="AA1470" t="s">
        <v>4962</v>
      </c>
      <c r="AB1470">
        <f>YEAR(Sales_Trans_2[[#This Row],[Transaction_Date]])</f>
        <v>2025</v>
      </c>
      <c r="AC1470" t="str">
        <f>TEXT(Sales_Trans_2[[#This Row],[Transaction_Date]],"mmm")</f>
        <v>Dec</v>
      </c>
      <c r="AD1470">
        <f>MONTH(Sales_Trans_2[[#This Row],[Transaction_Date]])</f>
        <v>12</v>
      </c>
      <c r="AE1470" s="19">
        <f>IFERROR(Sales_Trans_2[[#This Row],[Profit]]/Sales_Trans_2[[#This Row],[Sales_Amount]],0)</f>
        <v>-4.5369527435239594E-2</v>
      </c>
      <c r="AF1470" s="20" t="str">
        <f>IF(Sales_Trans_2[[#This Row],[Discount_Pct]]=0,"0%",
IF(Sales_Trans_2[[#This Row],[Discount_Pct]]&lt;=5,"1-5%",
IF(Sales_Trans_2[[#This Row],[Discount_Pct]]&lt;=10,"6-10%",
IF(Sales_Trans_2[[#This Row],[Discount_Pct]]&lt;=15,"11-15%","&gt;15%"))))</f>
        <v>&gt;15%</v>
      </c>
    </row>
    <row r="1471" spans="1:32" x14ac:dyDescent="0.25">
      <c r="A1471" t="s">
        <v>1761</v>
      </c>
      <c r="B1471" s="10">
        <v>46110</v>
      </c>
      <c r="C1471" t="s">
        <v>458</v>
      </c>
      <c r="D1471" t="s">
        <v>1194</v>
      </c>
      <c r="E1471" t="s">
        <v>1372</v>
      </c>
      <c r="F1471" t="s">
        <v>1373</v>
      </c>
      <c r="G1471">
        <v>3</v>
      </c>
      <c r="H1471">
        <v>109.69</v>
      </c>
      <c r="I1471">
        <v>10</v>
      </c>
      <c r="J1471">
        <v>32.909999999999997</v>
      </c>
      <c r="K1471">
        <v>340.58</v>
      </c>
      <c r="L1471">
        <v>278.88</v>
      </c>
      <c r="M1471">
        <v>61.7</v>
      </c>
      <c r="N1471" t="s">
        <v>68</v>
      </c>
      <c r="O1471" t="s">
        <v>24</v>
      </c>
      <c r="P1471" t="s">
        <v>55</v>
      </c>
      <c r="Q1471">
        <v>0.49722222222222223</v>
      </c>
      <c r="R1471" t="s">
        <v>27</v>
      </c>
      <c r="S1471" t="s">
        <v>4896</v>
      </c>
      <c r="T1471" t="s">
        <v>4887</v>
      </c>
      <c r="U1471">
        <v>109.69</v>
      </c>
      <c r="V1471" t="s">
        <v>5368</v>
      </c>
      <c r="W1471" t="s">
        <v>4968</v>
      </c>
      <c r="X1471" t="s">
        <v>5461</v>
      </c>
      <c r="Y1471" t="s">
        <v>4966</v>
      </c>
      <c r="Z1471" t="s">
        <v>5356</v>
      </c>
      <c r="AA1471" t="s">
        <v>4962</v>
      </c>
      <c r="AB1471">
        <f>YEAR(Sales_Trans_2[[#This Row],[Transaction_Date]])</f>
        <v>2026</v>
      </c>
      <c r="AC1471" t="str">
        <f>TEXT(Sales_Trans_2[[#This Row],[Transaction_Date]],"mmm")</f>
        <v>Mar</v>
      </c>
      <c r="AD1471">
        <f>MONTH(Sales_Trans_2[[#This Row],[Transaction_Date]])</f>
        <v>3</v>
      </c>
      <c r="AE1471" s="19">
        <f>IFERROR(Sales_Trans_2[[#This Row],[Profit]]/Sales_Trans_2[[#This Row],[Sales_Amount]],0)</f>
        <v>0.1811615479476188</v>
      </c>
      <c r="AF1471" s="20" t="str">
        <f>IF(Sales_Trans_2[[#This Row],[Discount_Pct]]=0,"0%",
IF(Sales_Trans_2[[#This Row],[Discount_Pct]]&lt;=5,"1-5%",
IF(Sales_Trans_2[[#This Row],[Discount_Pct]]&lt;=10,"6-10%",
IF(Sales_Trans_2[[#This Row],[Discount_Pct]]&lt;=15,"11-15%","&gt;15%"))))</f>
        <v>6-10%</v>
      </c>
    </row>
    <row r="1472" spans="1:32" x14ac:dyDescent="0.25">
      <c r="A1472" t="s">
        <v>4329</v>
      </c>
      <c r="B1472" s="10">
        <v>46037</v>
      </c>
      <c r="C1472" t="s">
        <v>2103</v>
      </c>
      <c r="D1472" t="s">
        <v>765</v>
      </c>
      <c r="E1472" t="s">
        <v>303</v>
      </c>
      <c r="F1472" t="s">
        <v>1165</v>
      </c>
      <c r="G1472">
        <v>8</v>
      </c>
      <c r="H1472">
        <v>342.87</v>
      </c>
      <c r="I1472">
        <v>15</v>
      </c>
      <c r="J1472">
        <v>411.44</v>
      </c>
      <c r="K1472">
        <v>2331.52</v>
      </c>
      <c r="L1472">
        <v>2110.8000000000002</v>
      </c>
      <c r="M1472">
        <v>220.72</v>
      </c>
      <c r="N1472" t="s">
        <v>4971</v>
      </c>
      <c r="O1472" t="s">
        <v>24</v>
      </c>
      <c r="P1472" t="s">
        <v>55</v>
      </c>
      <c r="Q1472">
        <v>0.49583333333333335</v>
      </c>
      <c r="R1472" t="s">
        <v>49</v>
      </c>
      <c r="S1472" t="s">
        <v>4811</v>
      </c>
      <c r="T1472" t="s">
        <v>4805</v>
      </c>
      <c r="U1472">
        <v>340.25</v>
      </c>
      <c r="V1472" t="s">
        <v>5064</v>
      </c>
      <c r="W1472" t="s">
        <v>4958</v>
      </c>
      <c r="X1472" t="s">
        <v>5464</v>
      </c>
      <c r="Y1472" t="s">
        <v>4966</v>
      </c>
      <c r="Z1472" t="s">
        <v>5351</v>
      </c>
      <c r="AA1472" t="s">
        <v>4962</v>
      </c>
      <c r="AB1472">
        <f>YEAR(Sales_Trans_2[[#This Row],[Transaction_Date]])</f>
        <v>2026</v>
      </c>
      <c r="AC1472" t="str">
        <f>TEXT(Sales_Trans_2[[#This Row],[Transaction_Date]],"mmm")</f>
        <v>Jan</v>
      </c>
      <c r="AD1472">
        <f>MONTH(Sales_Trans_2[[#This Row],[Transaction_Date]])</f>
        <v>1</v>
      </c>
      <c r="AE1472" s="19">
        <f>IFERROR(Sales_Trans_2[[#This Row],[Profit]]/Sales_Trans_2[[#This Row],[Sales_Amount]],0)</f>
        <v>9.4667856162503436E-2</v>
      </c>
      <c r="AF1472" s="20" t="str">
        <f>IF(Sales_Trans_2[[#This Row],[Discount_Pct]]=0,"0%",
IF(Sales_Trans_2[[#This Row],[Discount_Pct]]&lt;=5,"1-5%",
IF(Sales_Trans_2[[#This Row],[Discount_Pct]]&lt;=10,"6-10%",
IF(Sales_Trans_2[[#This Row],[Discount_Pct]]&lt;=15,"11-15%","&gt;15%"))))</f>
        <v>11-15%</v>
      </c>
    </row>
    <row r="1473" spans="1:32" x14ac:dyDescent="0.25">
      <c r="A1473" t="s">
        <v>3049</v>
      </c>
      <c r="B1473" s="10">
        <v>46236</v>
      </c>
      <c r="C1473" t="s">
        <v>1594</v>
      </c>
      <c r="D1473" t="s">
        <v>158</v>
      </c>
      <c r="E1473" t="s">
        <v>21</v>
      </c>
      <c r="F1473" t="s">
        <v>947</v>
      </c>
      <c r="G1473">
        <v>2</v>
      </c>
      <c r="H1473">
        <v>306.62</v>
      </c>
      <c r="I1473">
        <v>5</v>
      </c>
      <c r="J1473">
        <v>30.66</v>
      </c>
      <c r="K1473">
        <v>669.97</v>
      </c>
      <c r="L1473">
        <v>519.86</v>
      </c>
      <c r="M1473">
        <v>150.11000000000001</v>
      </c>
      <c r="N1473" t="s">
        <v>133</v>
      </c>
      <c r="O1473" t="s">
        <v>24</v>
      </c>
      <c r="P1473" t="s">
        <v>55</v>
      </c>
      <c r="Q1473">
        <v>0.43402777777777779</v>
      </c>
      <c r="R1473" t="s">
        <v>27</v>
      </c>
      <c r="S1473" t="s">
        <v>4871</v>
      </c>
      <c r="T1473" t="s">
        <v>4864</v>
      </c>
      <c r="U1473">
        <v>306.62</v>
      </c>
      <c r="V1473" t="s">
        <v>5483</v>
      </c>
      <c r="W1473" t="s">
        <v>4968</v>
      </c>
      <c r="X1473" t="s">
        <v>5092</v>
      </c>
      <c r="Y1473" t="s">
        <v>4966</v>
      </c>
      <c r="Z1473" t="s">
        <v>5133</v>
      </c>
      <c r="AA1473" t="s">
        <v>4962</v>
      </c>
      <c r="AB1473">
        <f>YEAR(Sales_Trans_2[[#This Row],[Transaction_Date]])</f>
        <v>2026</v>
      </c>
      <c r="AC1473" t="str">
        <f>TEXT(Sales_Trans_2[[#This Row],[Transaction_Date]],"mmm")</f>
        <v>Aug</v>
      </c>
      <c r="AD1473">
        <f>MONTH(Sales_Trans_2[[#This Row],[Transaction_Date]])</f>
        <v>8</v>
      </c>
      <c r="AE1473" s="19">
        <f>IFERROR(Sales_Trans_2[[#This Row],[Profit]]/Sales_Trans_2[[#This Row],[Sales_Amount]],0)</f>
        <v>0.22405480842425782</v>
      </c>
      <c r="AF1473" s="20" t="str">
        <f>IF(Sales_Trans_2[[#This Row],[Discount_Pct]]=0,"0%",
IF(Sales_Trans_2[[#This Row],[Discount_Pct]]&lt;=5,"1-5%",
IF(Sales_Trans_2[[#This Row],[Discount_Pct]]&lt;=10,"6-10%",
IF(Sales_Trans_2[[#This Row],[Discount_Pct]]&lt;=15,"11-15%","&gt;15%"))))</f>
        <v>1-5%</v>
      </c>
    </row>
    <row r="1474" spans="1:32" x14ac:dyDescent="0.25">
      <c r="A1474" t="s">
        <v>4071</v>
      </c>
      <c r="B1474" s="10">
        <v>46056</v>
      </c>
      <c r="C1474" t="s">
        <v>2982</v>
      </c>
      <c r="D1474" t="s">
        <v>399</v>
      </c>
      <c r="E1474" t="s">
        <v>1180</v>
      </c>
      <c r="F1474" t="s">
        <v>888</v>
      </c>
      <c r="G1474">
        <v>5</v>
      </c>
      <c r="H1474">
        <v>106.8</v>
      </c>
      <c r="I1474">
        <v>5</v>
      </c>
      <c r="J1474">
        <v>26.7</v>
      </c>
      <c r="K1474">
        <v>507.3</v>
      </c>
      <c r="L1474">
        <v>430.25</v>
      </c>
      <c r="M1474">
        <v>77.05</v>
      </c>
      <c r="N1474" t="s">
        <v>40</v>
      </c>
      <c r="O1474" t="s">
        <v>24</v>
      </c>
      <c r="P1474" t="s">
        <v>55</v>
      </c>
      <c r="Q1474">
        <v>0.63749999999999996</v>
      </c>
      <c r="R1474" t="s">
        <v>49</v>
      </c>
      <c r="S1474" t="s">
        <v>4693</v>
      </c>
      <c r="T1474" t="s">
        <v>4672</v>
      </c>
      <c r="U1474">
        <v>99.93</v>
      </c>
      <c r="V1474" t="s">
        <v>5547</v>
      </c>
      <c r="W1474" t="s">
        <v>4958</v>
      </c>
      <c r="X1474" t="s">
        <v>5159</v>
      </c>
      <c r="Y1474" t="s">
        <v>4966</v>
      </c>
      <c r="Z1474" t="s">
        <v>5087</v>
      </c>
      <c r="AA1474" t="s">
        <v>4962</v>
      </c>
      <c r="AB1474">
        <f>YEAR(Sales_Trans_2[[#This Row],[Transaction_Date]])</f>
        <v>2026</v>
      </c>
      <c r="AC1474" t="str">
        <f>TEXT(Sales_Trans_2[[#This Row],[Transaction_Date]],"mmm")</f>
        <v>Feb</v>
      </c>
      <c r="AD1474">
        <f>MONTH(Sales_Trans_2[[#This Row],[Transaction_Date]])</f>
        <v>2</v>
      </c>
      <c r="AE1474" s="19">
        <f>IFERROR(Sales_Trans_2[[#This Row],[Profit]]/Sales_Trans_2[[#This Row],[Sales_Amount]],0)</f>
        <v>0.15188251527695643</v>
      </c>
      <c r="AF1474" s="20" t="str">
        <f>IF(Sales_Trans_2[[#This Row],[Discount_Pct]]=0,"0%",
IF(Sales_Trans_2[[#This Row],[Discount_Pct]]&lt;=5,"1-5%",
IF(Sales_Trans_2[[#This Row],[Discount_Pct]]&lt;=10,"6-10%",
IF(Sales_Trans_2[[#This Row],[Discount_Pct]]&lt;=15,"11-15%","&gt;15%"))))</f>
        <v>1-5%</v>
      </c>
    </row>
    <row r="1475" spans="1:32" x14ac:dyDescent="0.25">
      <c r="A1475" t="s">
        <v>3308</v>
      </c>
      <c r="B1475" s="10">
        <v>46077</v>
      </c>
      <c r="C1475" t="s">
        <v>1256</v>
      </c>
      <c r="D1475" t="s">
        <v>1156</v>
      </c>
      <c r="E1475" t="s">
        <v>102</v>
      </c>
      <c r="F1475" t="s">
        <v>103</v>
      </c>
      <c r="G1475">
        <v>5</v>
      </c>
      <c r="H1475">
        <v>167.18</v>
      </c>
      <c r="I1475">
        <v>20</v>
      </c>
      <c r="J1475">
        <v>167.18</v>
      </c>
      <c r="K1475">
        <v>668.72</v>
      </c>
      <c r="L1475">
        <v>546.04999999999995</v>
      </c>
      <c r="M1475">
        <v>122.67</v>
      </c>
      <c r="N1475" t="s">
        <v>40</v>
      </c>
      <c r="O1475" t="s">
        <v>24</v>
      </c>
      <c r="P1475" t="s">
        <v>55</v>
      </c>
      <c r="Q1475">
        <v>0.68333333333333335</v>
      </c>
      <c r="R1475" t="s">
        <v>49</v>
      </c>
      <c r="S1475" t="s">
        <v>4755</v>
      </c>
      <c r="T1475" t="s">
        <v>4752</v>
      </c>
      <c r="U1475">
        <v>147.72</v>
      </c>
      <c r="V1475" t="s">
        <v>5610</v>
      </c>
      <c r="W1475" t="s">
        <v>4958</v>
      </c>
      <c r="X1475" t="s">
        <v>5510</v>
      </c>
      <c r="Y1475" t="s">
        <v>4966</v>
      </c>
      <c r="Z1475" t="s">
        <v>5511</v>
      </c>
      <c r="AA1475" t="s">
        <v>4962</v>
      </c>
      <c r="AB1475">
        <f>YEAR(Sales_Trans_2[[#This Row],[Transaction_Date]])</f>
        <v>2026</v>
      </c>
      <c r="AC1475" t="str">
        <f>TEXT(Sales_Trans_2[[#This Row],[Transaction_Date]],"mmm")</f>
        <v>Feb</v>
      </c>
      <c r="AD1475">
        <f>MONTH(Sales_Trans_2[[#This Row],[Transaction_Date]])</f>
        <v>2</v>
      </c>
      <c r="AE1475" s="19">
        <f>IFERROR(Sales_Trans_2[[#This Row],[Profit]]/Sales_Trans_2[[#This Row],[Sales_Amount]],0)</f>
        <v>0.1834400047852614</v>
      </c>
      <c r="AF1475" s="20" t="str">
        <f>IF(Sales_Trans_2[[#This Row],[Discount_Pct]]=0,"0%",
IF(Sales_Trans_2[[#This Row],[Discount_Pct]]&lt;=5,"1-5%",
IF(Sales_Trans_2[[#This Row],[Discount_Pct]]&lt;=10,"6-10%",
IF(Sales_Trans_2[[#This Row],[Discount_Pct]]&lt;=15,"11-15%","&gt;15%"))))</f>
        <v>&gt;15%</v>
      </c>
    </row>
    <row r="1476" spans="1:32" x14ac:dyDescent="0.25">
      <c r="A1476" t="s">
        <v>1015</v>
      </c>
      <c r="B1476" s="10">
        <v>46012</v>
      </c>
      <c r="C1476" t="s">
        <v>1016</v>
      </c>
      <c r="D1476" t="s">
        <v>459</v>
      </c>
      <c r="E1476" t="s">
        <v>291</v>
      </c>
      <c r="F1476" t="s">
        <v>676</v>
      </c>
      <c r="G1476">
        <v>7</v>
      </c>
      <c r="H1476">
        <v>80.790000000000006</v>
      </c>
      <c r="I1476">
        <v>5</v>
      </c>
      <c r="J1476">
        <v>28.28</v>
      </c>
      <c r="K1476">
        <v>617.84</v>
      </c>
      <c r="L1476">
        <v>415.59</v>
      </c>
      <c r="M1476">
        <v>202.25</v>
      </c>
      <c r="N1476" t="s">
        <v>23</v>
      </c>
      <c r="O1476" t="s">
        <v>24</v>
      </c>
      <c r="P1476" t="s">
        <v>55</v>
      </c>
      <c r="Q1476">
        <v>0.61875000000000002</v>
      </c>
      <c r="R1476" t="s">
        <v>27</v>
      </c>
      <c r="S1476" t="s">
        <v>4838</v>
      </c>
      <c r="T1476" t="s">
        <v>4828</v>
      </c>
      <c r="U1476">
        <v>71.290000000000006</v>
      </c>
      <c r="V1476" t="s">
        <v>5653</v>
      </c>
      <c r="W1476" t="s">
        <v>4958</v>
      </c>
      <c r="X1476" t="s">
        <v>5085</v>
      </c>
      <c r="Y1476" t="s">
        <v>4966</v>
      </c>
      <c r="Z1476" t="s">
        <v>5131</v>
      </c>
      <c r="AA1476" t="s">
        <v>4962</v>
      </c>
      <c r="AB1476">
        <f>YEAR(Sales_Trans_2[[#This Row],[Transaction_Date]])</f>
        <v>2025</v>
      </c>
      <c r="AC1476" t="str">
        <f>TEXT(Sales_Trans_2[[#This Row],[Transaction_Date]],"mmm")</f>
        <v>Dec</v>
      </c>
      <c r="AD1476">
        <f>MONTH(Sales_Trans_2[[#This Row],[Transaction_Date]])</f>
        <v>12</v>
      </c>
      <c r="AE1476" s="19">
        <f>IFERROR(Sales_Trans_2[[#This Row],[Profit]]/Sales_Trans_2[[#This Row],[Sales_Amount]],0)</f>
        <v>0.32735012300919331</v>
      </c>
      <c r="AF1476" s="20" t="str">
        <f>IF(Sales_Trans_2[[#This Row],[Discount_Pct]]=0,"0%",
IF(Sales_Trans_2[[#This Row],[Discount_Pct]]&lt;=5,"1-5%",
IF(Sales_Trans_2[[#This Row],[Discount_Pct]]&lt;=10,"6-10%",
IF(Sales_Trans_2[[#This Row],[Discount_Pct]]&lt;=15,"11-15%","&gt;15%"))))</f>
        <v>1-5%</v>
      </c>
    </row>
    <row r="1477" spans="1:32" x14ac:dyDescent="0.25">
      <c r="A1477" t="s">
        <v>2411</v>
      </c>
      <c r="B1477" s="10">
        <v>46205</v>
      </c>
      <c r="C1477" t="s">
        <v>219</v>
      </c>
      <c r="D1477" t="s">
        <v>459</v>
      </c>
      <c r="E1477" t="s">
        <v>460</v>
      </c>
      <c r="F1477" t="s">
        <v>1423</v>
      </c>
      <c r="G1477">
        <v>3</v>
      </c>
      <c r="H1477">
        <v>71.290000000000006</v>
      </c>
      <c r="I1477">
        <v>10</v>
      </c>
      <c r="J1477">
        <v>21.39</v>
      </c>
      <c r="K1477">
        <v>221.35</v>
      </c>
      <c r="L1477">
        <v>178.11</v>
      </c>
      <c r="M1477">
        <v>43.24</v>
      </c>
      <c r="N1477" t="s">
        <v>68</v>
      </c>
      <c r="O1477" t="s">
        <v>24</v>
      </c>
      <c r="P1477" t="s">
        <v>55</v>
      </c>
      <c r="Q1477">
        <v>0.47291666666666665</v>
      </c>
      <c r="R1477" t="s">
        <v>27</v>
      </c>
      <c r="S1477" t="s">
        <v>4838</v>
      </c>
      <c r="T1477" t="s">
        <v>4828</v>
      </c>
      <c r="U1477">
        <v>71.290000000000006</v>
      </c>
      <c r="V1477" t="s">
        <v>5684</v>
      </c>
      <c r="W1477" t="s">
        <v>4968</v>
      </c>
      <c r="X1477" t="s">
        <v>5154</v>
      </c>
      <c r="Y1477" t="s">
        <v>4966</v>
      </c>
      <c r="Z1477" t="s">
        <v>5405</v>
      </c>
      <c r="AA1477" t="s">
        <v>4962</v>
      </c>
      <c r="AB1477">
        <f>YEAR(Sales_Trans_2[[#This Row],[Transaction_Date]])</f>
        <v>2026</v>
      </c>
      <c r="AC1477" t="str">
        <f>TEXT(Sales_Trans_2[[#This Row],[Transaction_Date]],"mmm")</f>
        <v>Jul</v>
      </c>
      <c r="AD1477">
        <f>MONTH(Sales_Trans_2[[#This Row],[Transaction_Date]])</f>
        <v>7</v>
      </c>
      <c r="AE1477" s="19">
        <f>IFERROR(Sales_Trans_2[[#This Row],[Profit]]/Sales_Trans_2[[#This Row],[Sales_Amount]],0)</f>
        <v>0.19534673593855886</v>
      </c>
      <c r="AF1477" s="20" t="str">
        <f>IF(Sales_Trans_2[[#This Row],[Discount_Pct]]=0,"0%",
IF(Sales_Trans_2[[#This Row],[Discount_Pct]]&lt;=5,"1-5%",
IF(Sales_Trans_2[[#This Row],[Discount_Pct]]&lt;=10,"6-10%",
IF(Sales_Trans_2[[#This Row],[Discount_Pct]]&lt;=15,"11-15%","&gt;15%"))))</f>
        <v>6-10%</v>
      </c>
    </row>
    <row r="1478" spans="1:32" x14ac:dyDescent="0.25">
      <c r="A1478" t="s">
        <v>3296</v>
      </c>
      <c r="B1478" s="10">
        <v>46083</v>
      </c>
      <c r="C1478" t="s">
        <v>2069</v>
      </c>
      <c r="D1478" t="s">
        <v>1156</v>
      </c>
      <c r="E1478" t="s">
        <v>221</v>
      </c>
      <c r="F1478" t="s">
        <v>1472</v>
      </c>
      <c r="G1478">
        <v>5</v>
      </c>
      <c r="H1478">
        <v>147.72</v>
      </c>
      <c r="I1478">
        <v>10</v>
      </c>
      <c r="J1478">
        <v>73.86</v>
      </c>
      <c r="K1478">
        <v>664.74</v>
      </c>
      <c r="L1478">
        <v>546.04999999999995</v>
      </c>
      <c r="M1478">
        <v>118.69</v>
      </c>
      <c r="N1478" t="s">
        <v>47</v>
      </c>
      <c r="O1478" t="s">
        <v>24</v>
      </c>
      <c r="P1478" t="s">
        <v>55</v>
      </c>
      <c r="Q1478">
        <v>0.42986111111111114</v>
      </c>
      <c r="R1478" t="s">
        <v>49</v>
      </c>
      <c r="S1478" t="s">
        <v>4755</v>
      </c>
      <c r="T1478" t="s">
        <v>4752</v>
      </c>
      <c r="U1478">
        <v>147.72</v>
      </c>
      <c r="V1478" t="s">
        <v>5711</v>
      </c>
      <c r="W1478" t="s">
        <v>4968</v>
      </c>
      <c r="X1478" t="s">
        <v>5294</v>
      </c>
      <c r="Y1478" t="s">
        <v>4966</v>
      </c>
      <c r="Z1478" t="s">
        <v>5019</v>
      </c>
      <c r="AA1478" t="s">
        <v>4962</v>
      </c>
      <c r="AB1478">
        <f>YEAR(Sales_Trans_2[[#This Row],[Transaction_Date]])</f>
        <v>2026</v>
      </c>
      <c r="AC1478" t="str">
        <f>TEXT(Sales_Trans_2[[#This Row],[Transaction_Date]],"mmm")</f>
        <v>Mar</v>
      </c>
      <c r="AD1478">
        <f>MONTH(Sales_Trans_2[[#This Row],[Transaction_Date]])</f>
        <v>3</v>
      </c>
      <c r="AE1478" s="19">
        <f>IFERROR(Sales_Trans_2[[#This Row],[Profit]]/Sales_Trans_2[[#This Row],[Sales_Amount]],0)</f>
        <v>0.17855101242591087</v>
      </c>
      <c r="AF1478" s="20" t="str">
        <f>IF(Sales_Trans_2[[#This Row],[Discount_Pct]]=0,"0%",
IF(Sales_Trans_2[[#This Row],[Discount_Pct]]&lt;=5,"1-5%",
IF(Sales_Trans_2[[#This Row],[Discount_Pct]]&lt;=10,"6-10%",
IF(Sales_Trans_2[[#This Row],[Discount_Pct]]&lt;=15,"11-15%","&gt;15%"))))</f>
        <v>6-10%</v>
      </c>
    </row>
    <row r="1479" spans="1:32" x14ac:dyDescent="0.25">
      <c r="A1479" t="s">
        <v>3459</v>
      </c>
      <c r="B1479" s="10">
        <v>46005</v>
      </c>
      <c r="C1479" t="s">
        <v>181</v>
      </c>
      <c r="D1479" t="s">
        <v>44</v>
      </c>
      <c r="E1479" t="s">
        <v>142</v>
      </c>
      <c r="F1479" t="s">
        <v>455</v>
      </c>
      <c r="G1479">
        <v>7</v>
      </c>
      <c r="H1479">
        <v>426.71</v>
      </c>
      <c r="I1479">
        <v>10</v>
      </c>
      <c r="J1479">
        <v>298.7</v>
      </c>
      <c r="K1479">
        <v>3091.51</v>
      </c>
      <c r="L1479">
        <v>1655.78</v>
      </c>
      <c r="M1479">
        <v>1435.73</v>
      </c>
      <c r="N1479" t="s">
        <v>4971</v>
      </c>
      <c r="O1479" t="s">
        <v>24</v>
      </c>
      <c r="P1479" t="s">
        <v>55</v>
      </c>
      <c r="Q1479">
        <v>0.69305555555555554</v>
      </c>
      <c r="R1479" t="s">
        <v>27</v>
      </c>
      <c r="S1479" t="s">
        <v>4650</v>
      </c>
      <c r="T1479" t="s">
        <v>4636</v>
      </c>
      <c r="U1479">
        <v>398.25</v>
      </c>
      <c r="V1479" t="s">
        <v>5746</v>
      </c>
      <c r="W1479" t="s">
        <v>4958</v>
      </c>
      <c r="X1479" t="s">
        <v>5056</v>
      </c>
      <c r="Y1479" t="s">
        <v>4966</v>
      </c>
      <c r="Z1479" t="s">
        <v>5057</v>
      </c>
      <c r="AA1479" t="s">
        <v>4962</v>
      </c>
      <c r="AB1479">
        <f>YEAR(Sales_Trans_2[[#This Row],[Transaction_Date]])</f>
        <v>2025</v>
      </c>
      <c r="AC1479" t="str">
        <f>TEXT(Sales_Trans_2[[#This Row],[Transaction_Date]],"mmm")</f>
        <v>Dec</v>
      </c>
      <c r="AD1479">
        <f>MONTH(Sales_Trans_2[[#This Row],[Transaction_Date]])</f>
        <v>12</v>
      </c>
      <c r="AE1479" s="19">
        <f>IFERROR(Sales_Trans_2[[#This Row],[Profit]]/Sales_Trans_2[[#This Row],[Sales_Amount]],0)</f>
        <v>0.46441059546952779</v>
      </c>
      <c r="AF1479" s="20" t="str">
        <f>IF(Sales_Trans_2[[#This Row],[Discount_Pct]]=0,"0%",
IF(Sales_Trans_2[[#This Row],[Discount_Pct]]&lt;=5,"1-5%",
IF(Sales_Trans_2[[#This Row],[Discount_Pct]]&lt;=10,"6-10%",
IF(Sales_Trans_2[[#This Row],[Discount_Pct]]&lt;=15,"11-15%","&gt;15%"))))</f>
        <v>6-10%</v>
      </c>
    </row>
    <row r="1480" spans="1:32" x14ac:dyDescent="0.25">
      <c r="A1480" t="s">
        <v>4576</v>
      </c>
      <c r="B1480" s="10">
        <v>45850</v>
      </c>
      <c r="C1480" t="s">
        <v>1615</v>
      </c>
      <c r="D1480" t="s">
        <v>101</v>
      </c>
      <c r="E1480" t="s">
        <v>291</v>
      </c>
      <c r="F1480" t="s">
        <v>61</v>
      </c>
      <c r="G1480">
        <v>4</v>
      </c>
      <c r="H1480">
        <v>434.65</v>
      </c>
      <c r="I1480">
        <v>20</v>
      </c>
      <c r="J1480">
        <v>347.72</v>
      </c>
      <c r="K1480">
        <v>1599.51</v>
      </c>
      <c r="L1480">
        <v>1406.52</v>
      </c>
      <c r="M1480">
        <v>192.99</v>
      </c>
      <c r="N1480" t="s">
        <v>23</v>
      </c>
      <c r="O1480" t="s">
        <v>24</v>
      </c>
      <c r="P1480" t="s">
        <v>55</v>
      </c>
      <c r="Q1480">
        <v>0.54097222222222219</v>
      </c>
      <c r="R1480" t="s">
        <v>27</v>
      </c>
      <c r="S1480" t="s">
        <v>4676</v>
      </c>
      <c r="T1480" t="s">
        <v>4672</v>
      </c>
      <c r="U1480">
        <v>434.65</v>
      </c>
      <c r="V1480" t="s">
        <v>5016</v>
      </c>
      <c r="W1480" t="s">
        <v>4968</v>
      </c>
      <c r="X1480" t="s">
        <v>5420</v>
      </c>
      <c r="Y1480" t="s">
        <v>4966</v>
      </c>
      <c r="Z1480" t="s">
        <v>5131</v>
      </c>
      <c r="AA1480" t="s">
        <v>4962</v>
      </c>
      <c r="AB1480">
        <f>YEAR(Sales_Trans_2[[#This Row],[Transaction_Date]])</f>
        <v>2025</v>
      </c>
      <c r="AC1480" t="str">
        <f>TEXT(Sales_Trans_2[[#This Row],[Transaction_Date]],"mmm")</f>
        <v>Jul</v>
      </c>
      <c r="AD1480">
        <f>MONTH(Sales_Trans_2[[#This Row],[Transaction_Date]])</f>
        <v>7</v>
      </c>
      <c r="AE1480" s="19">
        <f>IFERROR(Sales_Trans_2[[#This Row],[Profit]]/Sales_Trans_2[[#This Row],[Sales_Amount]],0)</f>
        <v>0.12065570080837257</v>
      </c>
      <c r="AF1480" s="20" t="str">
        <f>IF(Sales_Trans_2[[#This Row],[Discount_Pct]]=0,"0%",
IF(Sales_Trans_2[[#This Row],[Discount_Pct]]&lt;=5,"1-5%",
IF(Sales_Trans_2[[#This Row],[Discount_Pct]]&lt;=10,"6-10%",
IF(Sales_Trans_2[[#This Row],[Discount_Pct]]&lt;=15,"11-15%","&gt;15%"))))</f>
        <v>&gt;15%</v>
      </c>
    </row>
    <row r="1481" spans="1:32" x14ac:dyDescent="0.25">
      <c r="A1481" t="s">
        <v>1981</v>
      </c>
      <c r="B1481" s="10">
        <v>45820</v>
      </c>
      <c r="C1481" t="s">
        <v>1627</v>
      </c>
      <c r="D1481" t="s">
        <v>275</v>
      </c>
      <c r="E1481" t="s">
        <v>771</v>
      </c>
      <c r="F1481" t="s">
        <v>568</v>
      </c>
      <c r="G1481">
        <v>1</v>
      </c>
      <c r="H1481">
        <v>51.33</v>
      </c>
      <c r="I1481">
        <v>5</v>
      </c>
      <c r="J1481">
        <v>2.57</v>
      </c>
      <c r="K1481">
        <v>56.07</v>
      </c>
      <c r="L1481">
        <v>37.479999999999997</v>
      </c>
      <c r="M1481">
        <v>18.59</v>
      </c>
      <c r="N1481" t="s">
        <v>133</v>
      </c>
      <c r="O1481" t="s">
        <v>24</v>
      </c>
      <c r="P1481" t="s">
        <v>55</v>
      </c>
      <c r="Q1481">
        <v>0.52500000000000002</v>
      </c>
      <c r="R1481" t="s">
        <v>27</v>
      </c>
      <c r="S1481" t="s">
        <v>4760</v>
      </c>
      <c r="T1481" t="s">
        <v>4752</v>
      </c>
      <c r="U1481">
        <v>51.33</v>
      </c>
      <c r="V1481" t="s">
        <v>5774</v>
      </c>
      <c r="W1481" t="s">
        <v>4968</v>
      </c>
      <c r="X1481" t="s">
        <v>5707</v>
      </c>
      <c r="Y1481" t="s">
        <v>4966</v>
      </c>
      <c r="Z1481" t="s">
        <v>4978</v>
      </c>
      <c r="AA1481" t="s">
        <v>4962</v>
      </c>
      <c r="AB1481">
        <f>YEAR(Sales_Trans_2[[#This Row],[Transaction_Date]])</f>
        <v>2025</v>
      </c>
      <c r="AC1481" t="str">
        <f>TEXT(Sales_Trans_2[[#This Row],[Transaction_Date]],"mmm")</f>
        <v>Jun</v>
      </c>
      <c r="AD1481">
        <f>MONTH(Sales_Trans_2[[#This Row],[Transaction_Date]])</f>
        <v>6</v>
      </c>
      <c r="AE1481" s="19">
        <f>IFERROR(Sales_Trans_2[[#This Row],[Profit]]/Sales_Trans_2[[#This Row],[Sales_Amount]],0)</f>
        <v>0.33154984840378099</v>
      </c>
      <c r="AF1481" s="20" t="str">
        <f>IF(Sales_Trans_2[[#This Row],[Discount_Pct]]=0,"0%",
IF(Sales_Trans_2[[#This Row],[Discount_Pct]]&lt;=5,"1-5%",
IF(Sales_Trans_2[[#This Row],[Discount_Pct]]&lt;=10,"6-10%",
IF(Sales_Trans_2[[#This Row],[Discount_Pct]]&lt;=15,"11-15%","&gt;15%"))))</f>
        <v>1-5%</v>
      </c>
    </row>
    <row r="1482" spans="1:32" x14ac:dyDescent="0.25">
      <c r="A1482" t="s">
        <v>3270</v>
      </c>
      <c r="B1482" s="10">
        <v>45669</v>
      </c>
      <c r="C1482" t="s">
        <v>3271</v>
      </c>
      <c r="D1482" t="s">
        <v>499</v>
      </c>
      <c r="E1482" t="s">
        <v>808</v>
      </c>
      <c r="F1482" t="s">
        <v>2601</v>
      </c>
      <c r="G1482">
        <v>3</v>
      </c>
      <c r="H1482">
        <v>401.06</v>
      </c>
      <c r="I1482">
        <v>5</v>
      </c>
      <c r="J1482">
        <v>60.16</v>
      </c>
      <c r="K1482">
        <v>1143.02</v>
      </c>
      <c r="L1482">
        <v>1042.4100000000001</v>
      </c>
      <c r="M1482">
        <v>100.61</v>
      </c>
      <c r="N1482" t="s">
        <v>4971</v>
      </c>
      <c r="O1482" t="s">
        <v>24</v>
      </c>
      <c r="P1482" t="s">
        <v>55</v>
      </c>
      <c r="Q1482">
        <v>0.42152777777777778</v>
      </c>
      <c r="R1482" t="s">
        <v>49</v>
      </c>
      <c r="S1482" t="s">
        <v>4816</v>
      </c>
      <c r="T1482" t="s">
        <v>4847</v>
      </c>
      <c r="U1482">
        <v>401.06</v>
      </c>
      <c r="V1482" t="s">
        <v>5796</v>
      </c>
      <c r="W1482" t="s">
        <v>4964</v>
      </c>
      <c r="X1482" t="s">
        <v>5286</v>
      </c>
      <c r="Y1482" t="s">
        <v>4966</v>
      </c>
      <c r="Z1482" t="s">
        <v>5703</v>
      </c>
      <c r="AA1482" t="s">
        <v>4962</v>
      </c>
      <c r="AB1482">
        <f>YEAR(Sales_Trans_2[[#This Row],[Transaction_Date]])</f>
        <v>2025</v>
      </c>
      <c r="AC1482" t="str">
        <f>TEXT(Sales_Trans_2[[#This Row],[Transaction_Date]],"mmm")</f>
        <v>Jan</v>
      </c>
      <c r="AD1482">
        <f>MONTH(Sales_Trans_2[[#This Row],[Transaction_Date]])</f>
        <v>1</v>
      </c>
      <c r="AE1482" s="19">
        <f>IFERROR(Sales_Trans_2[[#This Row],[Profit]]/Sales_Trans_2[[#This Row],[Sales_Amount]],0)</f>
        <v>8.8021206978005639E-2</v>
      </c>
      <c r="AF1482" s="20" t="str">
        <f>IF(Sales_Trans_2[[#This Row],[Discount_Pct]]=0,"0%",
IF(Sales_Trans_2[[#This Row],[Discount_Pct]]&lt;=5,"1-5%",
IF(Sales_Trans_2[[#This Row],[Discount_Pct]]&lt;=10,"6-10%",
IF(Sales_Trans_2[[#This Row],[Discount_Pct]]&lt;=15,"11-15%","&gt;15%"))))</f>
        <v>1-5%</v>
      </c>
    </row>
    <row r="1483" spans="1:32" x14ac:dyDescent="0.25">
      <c r="A1483" t="s">
        <v>598</v>
      </c>
      <c r="B1483" s="10">
        <v>45986</v>
      </c>
      <c r="C1483" t="s">
        <v>599</v>
      </c>
      <c r="D1483" t="s">
        <v>141</v>
      </c>
      <c r="E1483" t="s">
        <v>600</v>
      </c>
      <c r="F1483" t="s">
        <v>601</v>
      </c>
      <c r="G1483">
        <v>4</v>
      </c>
      <c r="H1483">
        <v>437.49</v>
      </c>
      <c r="I1483">
        <v>20</v>
      </c>
      <c r="J1483">
        <v>349.99</v>
      </c>
      <c r="K1483">
        <v>1399.97</v>
      </c>
      <c r="L1483">
        <v>1061.76</v>
      </c>
      <c r="M1483">
        <v>338.21</v>
      </c>
      <c r="N1483" t="s">
        <v>133</v>
      </c>
      <c r="O1483" t="s">
        <v>24</v>
      </c>
      <c r="P1483" t="s">
        <v>55</v>
      </c>
      <c r="Q1483">
        <v>0.87152777777777779</v>
      </c>
      <c r="R1483" t="s">
        <v>49</v>
      </c>
      <c r="S1483" t="s">
        <v>4658</v>
      </c>
      <c r="T1483" t="s">
        <v>4636</v>
      </c>
      <c r="U1483">
        <v>437.49</v>
      </c>
      <c r="V1483" t="s">
        <v>5817</v>
      </c>
      <c r="W1483" t="s">
        <v>4968</v>
      </c>
      <c r="X1483" t="s">
        <v>5209</v>
      </c>
      <c r="Y1483" t="s">
        <v>4966</v>
      </c>
      <c r="Z1483" t="s">
        <v>5536</v>
      </c>
      <c r="AA1483" t="s">
        <v>4962</v>
      </c>
      <c r="AB1483">
        <f>YEAR(Sales_Trans_2[[#This Row],[Transaction_Date]])</f>
        <v>2025</v>
      </c>
      <c r="AC1483" t="str">
        <f>TEXT(Sales_Trans_2[[#This Row],[Transaction_Date]],"mmm")</f>
        <v>Nov</v>
      </c>
      <c r="AD1483">
        <f>MONTH(Sales_Trans_2[[#This Row],[Transaction_Date]])</f>
        <v>11</v>
      </c>
      <c r="AE1483" s="19">
        <f>IFERROR(Sales_Trans_2[[#This Row],[Profit]]/Sales_Trans_2[[#This Row],[Sales_Amount]],0)</f>
        <v>0.24158374822317619</v>
      </c>
      <c r="AF1483" s="20" t="str">
        <f>IF(Sales_Trans_2[[#This Row],[Discount_Pct]]=0,"0%",
IF(Sales_Trans_2[[#This Row],[Discount_Pct]]&lt;=5,"1-5%",
IF(Sales_Trans_2[[#This Row],[Discount_Pct]]&lt;=10,"6-10%",
IF(Sales_Trans_2[[#This Row],[Discount_Pct]]&lt;=15,"11-15%","&gt;15%"))))</f>
        <v>&gt;15%</v>
      </c>
    </row>
    <row r="1484" spans="1:32" x14ac:dyDescent="0.25">
      <c r="A1484" t="s">
        <v>4573</v>
      </c>
      <c r="B1484" s="10">
        <v>45985</v>
      </c>
      <c r="C1484" t="s">
        <v>548</v>
      </c>
      <c r="D1484" t="s">
        <v>124</v>
      </c>
      <c r="E1484" t="s">
        <v>102</v>
      </c>
      <c r="F1484" t="s">
        <v>103</v>
      </c>
      <c r="G1484">
        <v>7</v>
      </c>
      <c r="H1484">
        <v>429.77</v>
      </c>
      <c r="I1484">
        <v>10</v>
      </c>
      <c r="J1484">
        <v>300.83999999999997</v>
      </c>
      <c r="K1484">
        <v>2707.55</v>
      </c>
      <c r="L1484">
        <v>2235.59</v>
      </c>
      <c r="M1484">
        <v>471.96</v>
      </c>
      <c r="N1484" t="s">
        <v>4971</v>
      </c>
      <c r="O1484" t="s">
        <v>24</v>
      </c>
      <c r="P1484" t="s">
        <v>55</v>
      </c>
      <c r="Q1484">
        <v>0.6166666666666667</v>
      </c>
      <c r="R1484" t="s">
        <v>49</v>
      </c>
      <c r="S1484" t="s">
        <v>4697</v>
      </c>
      <c r="T1484" t="s">
        <v>4672</v>
      </c>
      <c r="U1484">
        <v>397.22</v>
      </c>
      <c r="V1484" t="s">
        <v>4979</v>
      </c>
      <c r="W1484" t="s">
        <v>4958</v>
      </c>
      <c r="X1484" t="s">
        <v>5510</v>
      </c>
      <c r="Y1484" t="s">
        <v>4966</v>
      </c>
      <c r="Z1484" t="s">
        <v>5511</v>
      </c>
      <c r="AA1484" t="s">
        <v>4962</v>
      </c>
      <c r="AB1484">
        <f>YEAR(Sales_Trans_2[[#This Row],[Transaction_Date]])</f>
        <v>2025</v>
      </c>
      <c r="AC1484" t="str">
        <f>TEXT(Sales_Trans_2[[#This Row],[Transaction_Date]],"mmm")</f>
        <v>Nov</v>
      </c>
      <c r="AD1484">
        <f>MONTH(Sales_Trans_2[[#This Row],[Transaction_Date]])</f>
        <v>11</v>
      </c>
      <c r="AE1484" s="19">
        <f>IFERROR(Sales_Trans_2[[#This Row],[Profit]]/Sales_Trans_2[[#This Row],[Sales_Amount]],0)</f>
        <v>0.17431257040497866</v>
      </c>
      <c r="AF1484" s="20" t="str">
        <f>IF(Sales_Trans_2[[#This Row],[Discount_Pct]]=0,"0%",
IF(Sales_Trans_2[[#This Row],[Discount_Pct]]&lt;=5,"1-5%",
IF(Sales_Trans_2[[#This Row],[Discount_Pct]]&lt;=10,"6-10%",
IF(Sales_Trans_2[[#This Row],[Discount_Pct]]&lt;=15,"11-15%","&gt;15%"))))</f>
        <v>6-10%</v>
      </c>
    </row>
    <row r="1485" spans="1:32" x14ac:dyDescent="0.25">
      <c r="A1485" t="s">
        <v>2700</v>
      </c>
      <c r="B1485" s="10">
        <v>45982</v>
      </c>
      <c r="C1485" t="s">
        <v>935</v>
      </c>
      <c r="D1485" t="s">
        <v>302</v>
      </c>
      <c r="E1485" t="s">
        <v>1180</v>
      </c>
      <c r="F1485" t="s">
        <v>2612</v>
      </c>
      <c r="G1485">
        <v>3</v>
      </c>
      <c r="H1485">
        <v>343.56</v>
      </c>
      <c r="I1485">
        <v>15</v>
      </c>
      <c r="J1485">
        <v>154.6</v>
      </c>
      <c r="K1485">
        <v>876.08</v>
      </c>
      <c r="L1485">
        <v>648.96</v>
      </c>
      <c r="M1485">
        <v>227.12</v>
      </c>
      <c r="N1485" t="s">
        <v>68</v>
      </c>
      <c r="O1485" t="s">
        <v>24</v>
      </c>
      <c r="P1485" t="s">
        <v>55</v>
      </c>
      <c r="Q1485">
        <v>0.71527777777777779</v>
      </c>
      <c r="R1485" t="s">
        <v>49</v>
      </c>
      <c r="S1485" t="s">
        <v>4655</v>
      </c>
      <c r="T1485" t="s">
        <v>4636</v>
      </c>
      <c r="U1485">
        <v>343.56</v>
      </c>
      <c r="V1485" t="s">
        <v>5261</v>
      </c>
      <c r="W1485" t="s">
        <v>4968</v>
      </c>
      <c r="X1485" t="s">
        <v>5304</v>
      </c>
      <c r="Y1485" t="s">
        <v>4966</v>
      </c>
      <c r="Z1485" t="s">
        <v>5087</v>
      </c>
      <c r="AA1485" t="s">
        <v>4962</v>
      </c>
      <c r="AB1485">
        <f>YEAR(Sales_Trans_2[[#This Row],[Transaction_Date]])</f>
        <v>2025</v>
      </c>
      <c r="AC1485" t="str">
        <f>TEXT(Sales_Trans_2[[#This Row],[Transaction_Date]],"mmm")</f>
        <v>Nov</v>
      </c>
      <c r="AD1485">
        <f>MONTH(Sales_Trans_2[[#This Row],[Transaction_Date]])</f>
        <v>11</v>
      </c>
      <c r="AE1485" s="19">
        <f>IFERROR(Sales_Trans_2[[#This Row],[Profit]]/Sales_Trans_2[[#This Row],[Sales_Amount]],0)</f>
        <v>0.25924573098347181</v>
      </c>
      <c r="AF1485" s="20" t="str">
        <f>IF(Sales_Trans_2[[#This Row],[Discount_Pct]]=0,"0%",
IF(Sales_Trans_2[[#This Row],[Discount_Pct]]&lt;=5,"1-5%",
IF(Sales_Trans_2[[#This Row],[Discount_Pct]]&lt;=10,"6-10%",
IF(Sales_Trans_2[[#This Row],[Discount_Pct]]&lt;=15,"11-15%","&gt;15%"))))</f>
        <v>11-15%</v>
      </c>
    </row>
    <row r="1486" spans="1:32" x14ac:dyDescent="0.25">
      <c r="A1486" t="s">
        <v>3775</v>
      </c>
      <c r="B1486" s="10">
        <v>45981</v>
      </c>
      <c r="C1486" t="s">
        <v>3617</v>
      </c>
      <c r="D1486" t="s">
        <v>130</v>
      </c>
      <c r="E1486" t="s">
        <v>1066</v>
      </c>
      <c r="F1486" t="s">
        <v>1067</v>
      </c>
      <c r="G1486">
        <v>5</v>
      </c>
      <c r="H1486">
        <v>379.12</v>
      </c>
      <c r="I1486">
        <v>5</v>
      </c>
      <c r="J1486">
        <v>94.78</v>
      </c>
      <c r="K1486">
        <v>1800.82</v>
      </c>
      <c r="L1486">
        <v>1465.25</v>
      </c>
      <c r="M1486">
        <v>335.57</v>
      </c>
      <c r="N1486" t="s">
        <v>47</v>
      </c>
      <c r="O1486" t="s">
        <v>24</v>
      </c>
      <c r="P1486" t="s">
        <v>55</v>
      </c>
      <c r="Q1486">
        <v>0.62361111111111112</v>
      </c>
      <c r="R1486" t="s">
        <v>49</v>
      </c>
      <c r="S1486" t="s">
        <v>4923</v>
      </c>
      <c r="T1486" t="s">
        <v>4908</v>
      </c>
      <c r="U1486">
        <v>379.12</v>
      </c>
      <c r="V1486" t="s">
        <v>5837</v>
      </c>
      <c r="W1486" t="s">
        <v>4968</v>
      </c>
      <c r="X1486" t="s">
        <v>5119</v>
      </c>
      <c r="Y1486" t="s">
        <v>4966</v>
      </c>
      <c r="Z1486" t="s">
        <v>5120</v>
      </c>
      <c r="AA1486" t="s">
        <v>4962</v>
      </c>
      <c r="AB1486">
        <f>YEAR(Sales_Trans_2[[#This Row],[Transaction_Date]])</f>
        <v>2025</v>
      </c>
      <c r="AC1486" t="str">
        <f>TEXT(Sales_Trans_2[[#This Row],[Transaction_Date]],"mmm")</f>
        <v>Nov</v>
      </c>
      <c r="AD1486">
        <f>MONTH(Sales_Trans_2[[#This Row],[Transaction_Date]])</f>
        <v>11</v>
      </c>
      <c r="AE1486" s="19">
        <f>IFERROR(Sales_Trans_2[[#This Row],[Profit]]/Sales_Trans_2[[#This Row],[Sales_Amount]],0)</f>
        <v>0.18634288823980186</v>
      </c>
      <c r="AF1486" s="20" t="str">
        <f>IF(Sales_Trans_2[[#This Row],[Discount_Pct]]=0,"0%",
IF(Sales_Trans_2[[#This Row],[Discount_Pct]]&lt;=5,"1-5%",
IF(Sales_Trans_2[[#This Row],[Discount_Pct]]&lt;=10,"6-10%",
IF(Sales_Trans_2[[#This Row],[Discount_Pct]]&lt;=15,"11-15%","&gt;15%"))))</f>
        <v>1-5%</v>
      </c>
    </row>
    <row r="1487" spans="1:32" x14ac:dyDescent="0.25">
      <c r="A1487" t="s">
        <v>3702</v>
      </c>
      <c r="B1487" s="10">
        <v>45941</v>
      </c>
      <c r="C1487" t="s">
        <v>3489</v>
      </c>
      <c r="D1487" t="s">
        <v>101</v>
      </c>
      <c r="E1487" t="s">
        <v>291</v>
      </c>
      <c r="F1487" t="s">
        <v>239</v>
      </c>
      <c r="G1487">
        <v>2</v>
      </c>
      <c r="H1487">
        <v>434.65</v>
      </c>
      <c r="I1487">
        <v>20</v>
      </c>
      <c r="J1487">
        <v>173.86</v>
      </c>
      <c r="K1487">
        <v>695.44</v>
      </c>
      <c r="L1487">
        <v>703.26</v>
      </c>
      <c r="M1487">
        <v>-7.82</v>
      </c>
      <c r="N1487" t="s">
        <v>68</v>
      </c>
      <c r="O1487" t="s">
        <v>24</v>
      </c>
      <c r="P1487" t="s">
        <v>55</v>
      </c>
      <c r="Q1487">
        <v>0.70694444444444449</v>
      </c>
      <c r="R1487" t="s">
        <v>49</v>
      </c>
      <c r="S1487" t="s">
        <v>4676</v>
      </c>
      <c r="T1487" t="s">
        <v>4672</v>
      </c>
      <c r="U1487">
        <v>434.65</v>
      </c>
      <c r="V1487" t="s">
        <v>5853</v>
      </c>
      <c r="W1487" t="s">
        <v>4964</v>
      </c>
      <c r="X1487" t="s">
        <v>5015</v>
      </c>
      <c r="Y1487" t="s">
        <v>4966</v>
      </c>
      <c r="Z1487" t="s">
        <v>5131</v>
      </c>
      <c r="AA1487" t="s">
        <v>4962</v>
      </c>
      <c r="AB1487">
        <f>YEAR(Sales_Trans_2[[#This Row],[Transaction_Date]])</f>
        <v>2025</v>
      </c>
      <c r="AC1487" t="str">
        <f>TEXT(Sales_Trans_2[[#This Row],[Transaction_Date]],"mmm")</f>
        <v>Oct</v>
      </c>
      <c r="AD1487">
        <f>MONTH(Sales_Trans_2[[#This Row],[Transaction_Date]])</f>
        <v>10</v>
      </c>
      <c r="AE1487" s="19">
        <f>IFERROR(Sales_Trans_2[[#This Row],[Profit]]/Sales_Trans_2[[#This Row],[Sales_Amount]],0)</f>
        <v>-1.1244679627286322E-2</v>
      </c>
      <c r="AF1487" s="20" t="str">
        <f>IF(Sales_Trans_2[[#This Row],[Discount_Pct]]=0,"0%",
IF(Sales_Trans_2[[#This Row],[Discount_Pct]]&lt;=5,"1-5%",
IF(Sales_Trans_2[[#This Row],[Discount_Pct]]&lt;=10,"6-10%",
IF(Sales_Trans_2[[#This Row],[Discount_Pct]]&lt;=15,"11-15%","&gt;15%"))))</f>
        <v>&gt;15%</v>
      </c>
    </row>
    <row r="1488" spans="1:32" x14ac:dyDescent="0.25">
      <c r="A1488" t="s">
        <v>2815</v>
      </c>
      <c r="B1488" s="10">
        <v>45758</v>
      </c>
      <c r="C1488" t="s">
        <v>1176</v>
      </c>
      <c r="D1488" t="s">
        <v>389</v>
      </c>
      <c r="E1488" t="s">
        <v>1682</v>
      </c>
      <c r="F1488" t="s">
        <v>1932</v>
      </c>
      <c r="G1488">
        <v>1</v>
      </c>
      <c r="H1488">
        <v>83.13</v>
      </c>
      <c r="I1488">
        <v>20</v>
      </c>
      <c r="J1488">
        <v>16.63</v>
      </c>
      <c r="K1488">
        <v>66.5</v>
      </c>
      <c r="L1488">
        <v>69.09</v>
      </c>
      <c r="M1488">
        <v>-2.59</v>
      </c>
      <c r="N1488" t="s">
        <v>47</v>
      </c>
      <c r="O1488" t="s">
        <v>24</v>
      </c>
      <c r="P1488" t="s">
        <v>55</v>
      </c>
      <c r="Q1488">
        <v>0.71458333333333335</v>
      </c>
      <c r="R1488" t="s">
        <v>49</v>
      </c>
      <c r="S1488" t="s">
        <v>4854</v>
      </c>
      <c r="T1488" t="s">
        <v>4847</v>
      </c>
      <c r="U1488">
        <v>83.13</v>
      </c>
      <c r="V1488" t="s">
        <v>5867</v>
      </c>
      <c r="W1488" t="s">
        <v>4964</v>
      </c>
      <c r="X1488" t="s">
        <v>5333</v>
      </c>
      <c r="Y1488" t="s">
        <v>4966</v>
      </c>
      <c r="Z1488" t="s">
        <v>5160</v>
      </c>
      <c r="AA1488" t="s">
        <v>4962</v>
      </c>
      <c r="AB1488">
        <f>YEAR(Sales_Trans_2[[#This Row],[Transaction_Date]])</f>
        <v>2025</v>
      </c>
      <c r="AC1488" t="str">
        <f>TEXT(Sales_Trans_2[[#This Row],[Transaction_Date]],"mmm")</f>
        <v>Apr</v>
      </c>
      <c r="AD1488">
        <f>MONTH(Sales_Trans_2[[#This Row],[Transaction_Date]])</f>
        <v>4</v>
      </c>
      <c r="AE1488" s="19">
        <f>IFERROR(Sales_Trans_2[[#This Row],[Profit]]/Sales_Trans_2[[#This Row],[Sales_Amount]],0)</f>
        <v>-3.8947368421052626E-2</v>
      </c>
      <c r="AF1488" s="20" t="str">
        <f>IF(Sales_Trans_2[[#This Row],[Discount_Pct]]=0,"0%",
IF(Sales_Trans_2[[#This Row],[Discount_Pct]]&lt;=5,"1-5%",
IF(Sales_Trans_2[[#This Row],[Discount_Pct]]&lt;=10,"6-10%",
IF(Sales_Trans_2[[#This Row],[Discount_Pct]]&lt;=15,"11-15%","&gt;15%"))))</f>
        <v>&gt;15%</v>
      </c>
    </row>
    <row r="1489" spans="1:32" x14ac:dyDescent="0.25">
      <c r="A1489" t="s">
        <v>294</v>
      </c>
      <c r="B1489" s="10">
        <v>45955</v>
      </c>
      <c r="C1489" t="s">
        <v>295</v>
      </c>
      <c r="D1489" t="s">
        <v>296</v>
      </c>
      <c r="E1489" t="s">
        <v>297</v>
      </c>
      <c r="F1489" t="s">
        <v>298</v>
      </c>
      <c r="G1489">
        <v>6</v>
      </c>
      <c r="H1489">
        <v>558.82000000000005</v>
      </c>
      <c r="I1489">
        <v>15</v>
      </c>
      <c r="J1489">
        <v>502.94</v>
      </c>
      <c r="K1489">
        <v>3277.48</v>
      </c>
      <c r="L1489">
        <v>2179.7399999999998</v>
      </c>
      <c r="M1489">
        <v>1097.74</v>
      </c>
      <c r="N1489" t="s">
        <v>47</v>
      </c>
      <c r="O1489" t="s">
        <v>24</v>
      </c>
      <c r="P1489" t="s">
        <v>55</v>
      </c>
      <c r="Q1489">
        <v>0.59722222222222221</v>
      </c>
      <c r="R1489" t="s">
        <v>27</v>
      </c>
      <c r="S1489" t="s">
        <v>4780</v>
      </c>
      <c r="T1489" t="s">
        <v>4776</v>
      </c>
      <c r="U1489">
        <v>507.5</v>
      </c>
      <c r="V1489" t="s">
        <v>5795</v>
      </c>
      <c r="W1489" t="s">
        <v>4958</v>
      </c>
      <c r="X1489" t="s">
        <v>5327</v>
      </c>
      <c r="Y1489" t="s">
        <v>4966</v>
      </c>
      <c r="Z1489" t="s">
        <v>5084</v>
      </c>
      <c r="AA1489" t="s">
        <v>4962</v>
      </c>
      <c r="AB1489">
        <f>YEAR(Sales_Trans_2[[#This Row],[Transaction_Date]])</f>
        <v>2025</v>
      </c>
      <c r="AC1489" t="str">
        <f>TEXT(Sales_Trans_2[[#This Row],[Transaction_Date]],"mmm")</f>
        <v>Oct</v>
      </c>
      <c r="AD1489">
        <f>MONTH(Sales_Trans_2[[#This Row],[Transaction_Date]])</f>
        <v>10</v>
      </c>
      <c r="AE1489" s="19">
        <f>IFERROR(Sales_Trans_2[[#This Row],[Profit]]/Sales_Trans_2[[#This Row],[Sales_Amount]],0)</f>
        <v>0.33493415673017074</v>
      </c>
      <c r="AF1489" s="20" t="str">
        <f>IF(Sales_Trans_2[[#This Row],[Discount_Pct]]=0,"0%",
IF(Sales_Trans_2[[#This Row],[Discount_Pct]]&lt;=5,"1-5%",
IF(Sales_Trans_2[[#This Row],[Discount_Pct]]&lt;=10,"6-10%",
IF(Sales_Trans_2[[#This Row],[Discount_Pct]]&lt;=15,"11-15%","&gt;15%"))))</f>
        <v>11-15%</v>
      </c>
    </row>
    <row r="1490" spans="1:32" x14ac:dyDescent="0.25">
      <c r="A1490" t="s">
        <v>2222</v>
      </c>
      <c r="B1490" s="10">
        <v>45952</v>
      </c>
      <c r="C1490" t="s">
        <v>1235</v>
      </c>
      <c r="D1490" t="s">
        <v>186</v>
      </c>
      <c r="E1490" t="s">
        <v>309</v>
      </c>
      <c r="F1490" t="s">
        <v>310</v>
      </c>
      <c r="G1490">
        <v>1</v>
      </c>
      <c r="H1490">
        <v>217.42</v>
      </c>
      <c r="I1490">
        <v>15</v>
      </c>
      <c r="J1490">
        <v>32.61</v>
      </c>
      <c r="K1490">
        <v>184.81</v>
      </c>
      <c r="L1490">
        <v>177.03</v>
      </c>
      <c r="M1490">
        <v>7.78</v>
      </c>
      <c r="N1490" t="s">
        <v>47</v>
      </c>
      <c r="O1490" t="s">
        <v>24</v>
      </c>
      <c r="P1490" t="s">
        <v>55</v>
      </c>
      <c r="Q1490">
        <v>0.78819444444444442</v>
      </c>
      <c r="R1490" t="s">
        <v>49</v>
      </c>
      <c r="S1490" t="s">
        <v>4724</v>
      </c>
      <c r="T1490" t="s">
        <v>4703</v>
      </c>
      <c r="U1490">
        <v>217.42</v>
      </c>
      <c r="V1490" t="s">
        <v>5576</v>
      </c>
      <c r="W1490" t="s">
        <v>4968</v>
      </c>
      <c r="X1490" t="s">
        <v>5121</v>
      </c>
      <c r="Y1490" t="s">
        <v>4966</v>
      </c>
      <c r="Z1490" t="s">
        <v>5122</v>
      </c>
      <c r="AA1490" t="s">
        <v>4962</v>
      </c>
      <c r="AB1490">
        <f>YEAR(Sales_Trans_2[[#This Row],[Transaction_Date]])</f>
        <v>2025</v>
      </c>
      <c r="AC1490" t="str">
        <f>TEXT(Sales_Trans_2[[#This Row],[Transaction_Date]],"mmm")</f>
        <v>Oct</v>
      </c>
      <c r="AD1490">
        <f>MONTH(Sales_Trans_2[[#This Row],[Transaction_Date]])</f>
        <v>10</v>
      </c>
      <c r="AE1490" s="19">
        <f>IFERROR(Sales_Trans_2[[#This Row],[Profit]]/Sales_Trans_2[[#This Row],[Sales_Amount]],0)</f>
        <v>4.2097289107732264E-2</v>
      </c>
      <c r="AF1490" s="20" t="str">
        <f>IF(Sales_Trans_2[[#This Row],[Discount_Pct]]=0,"0%",
IF(Sales_Trans_2[[#This Row],[Discount_Pct]]&lt;=5,"1-5%",
IF(Sales_Trans_2[[#This Row],[Discount_Pct]]&lt;=10,"6-10%",
IF(Sales_Trans_2[[#This Row],[Discount_Pct]]&lt;=15,"11-15%","&gt;15%"))))</f>
        <v>11-15%</v>
      </c>
    </row>
    <row r="1491" spans="1:32" x14ac:dyDescent="0.25">
      <c r="A1491" t="s">
        <v>1847</v>
      </c>
      <c r="B1491" s="10">
        <v>45951</v>
      </c>
      <c r="C1491" t="s">
        <v>1848</v>
      </c>
      <c r="D1491" t="s">
        <v>314</v>
      </c>
      <c r="E1491" t="s">
        <v>390</v>
      </c>
      <c r="F1491" t="s">
        <v>239</v>
      </c>
      <c r="G1491">
        <v>5</v>
      </c>
      <c r="H1491">
        <v>329.69</v>
      </c>
      <c r="I1491">
        <v>20</v>
      </c>
      <c r="J1491">
        <v>329.69</v>
      </c>
      <c r="K1491">
        <v>1318.76</v>
      </c>
      <c r="L1491">
        <v>1236.25</v>
      </c>
      <c r="M1491">
        <v>82.51</v>
      </c>
      <c r="N1491" t="s">
        <v>68</v>
      </c>
      <c r="O1491" t="s">
        <v>24</v>
      </c>
      <c r="P1491" t="s">
        <v>55</v>
      </c>
      <c r="Q1491">
        <v>0.69305555555555554</v>
      </c>
      <c r="R1491" t="s">
        <v>49</v>
      </c>
      <c r="S1491" t="s">
        <v>4707</v>
      </c>
      <c r="T1491" t="s">
        <v>4703</v>
      </c>
      <c r="U1491">
        <v>329.69</v>
      </c>
      <c r="V1491" t="s">
        <v>5408</v>
      </c>
      <c r="W1491" t="s">
        <v>4968</v>
      </c>
      <c r="X1491" t="s">
        <v>5015</v>
      </c>
      <c r="Y1491" t="s">
        <v>4966</v>
      </c>
      <c r="Z1491" t="s">
        <v>5323</v>
      </c>
      <c r="AA1491" t="s">
        <v>4962</v>
      </c>
      <c r="AB1491">
        <f>YEAR(Sales_Trans_2[[#This Row],[Transaction_Date]])</f>
        <v>2025</v>
      </c>
      <c r="AC1491" t="str">
        <f>TEXT(Sales_Trans_2[[#This Row],[Transaction_Date]],"mmm")</f>
        <v>Oct</v>
      </c>
      <c r="AD1491">
        <f>MONTH(Sales_Trans_2[[#This Row],[Transaction_Date]])</f>
        <v>10</v>
      </c>
      <c r="AE1491" s="19">
        <f>IFERROR(Sales_Trans_2[[#This Row],[Profit]]/Sales_Trans_2[[#This Row],[Sales_Amount]],0)</f>
        <v>6.2566350207770946E-2</v>
      </c>
      <c r="AF1491" s="20" t="str">
        <f>IF(Sales_Trans_2[[#This Row],[Discount_Pct]]=0,"0%",
IF(Sales_Trans_2[[#This Row],[Discount_Pct]]&lt;=5,"1-5%",
IF(Sales_Trans_2[[#This Row],[Discount_Pct]]&lt;=10,"6-10%",
IF(Sales_Trans_2[[#This Row],[Discount_Pct]]&lt;=15,"11-15%","&gt;15%"))))</f>
        <v>&gt;15%</v>
      </c>
    </row>
    <row r="1492" spans="1:32" x14ac:dyDescent="0.25">
      <c r="A1492" t="s">
        <v>3238</v>
      </c>
      <c r="B1492" s="10">
        <v>45948</v>
      </c>
      <c r="C1492" t="s">
        <v>1256</v>
      </c>
      <c r="D1492" t="s">
        <v>314</v>
      </c>
      <c r="E1492" t="s">
        <v>1247</v>
      </c>
      <c r="F1492" t="s">
        <v>239</v>
      </c>
      <c r="G1492">
        <v>4</v>
      </c>
      <c r="H1492">
        <v>353.75</v>
      </c>
      <c r="I1492">
        <v>10</v>
      </c>
      <c r="J1492">
        <v>141.5</v>
      </c>
      <c r="K1492">
        <v>1464.52</v>
      </c>
      <c r="L1492">
        <v>989</v>
      </c>
      <c r="M1492">
        <v>475.52</v>
      </c>
      <c r="N1492" t="s">
        <v>23</v>
      </c>
      <c r="O1492" t="s">
        <v>24</v>
      </c>
      <c r="P1492" t="s">
        <v>55</v>
      </c>
      <c r="Q1492">
        <v>0.87013888888888891</v>
      </c>
      <c r="R1492" t="s">
        <v>27</v>
      </c>
      <c r="S1492" t="s">
        <v>4707</v>
      </c>
      <c r="T1492" t="s">
        <v>4703</v>
      </c>
      <c r="U1492">
        <v>329.69</v>
      </c>
      <c r="V1492" t="s">
        <v>5610</v>
      </c>
      <c r="W1492" t="s">
        <v>4958</v>
      </c>
      <c r="X1492" t="s">
        <v>5015</v>
      </c>
      <c r="Y1492" t="s">
        <v>4966</v>
      </c>
      <c r="Z1492" t="s">
        <v>5336</v>
      </c>
      <c r="AA1492" t="s">
        <v>4962</v>
      </c>
      <c r="AB1492">
        <f>YEAR(Sales_Trans_2[[#This Row],[Transaction_Date]])</f>
        <v>2025</v>
      </c>
      <c r="AC1492" t="str">
        <f>TEXT(Sales_Trans_2[[#This Row],[Transaction_Date]],"mmm")</f>
        <v>Oct</v>
      </c>
      <c r="AD1492">
        <f>MONTH(Sales_Trans_2[[#This Row],[Transaction_Date]])</f>
        <v>10</v>
      </c>
      <c r="AE1492" s="19">
        <f>IFERROR(Sales_Trans_2[[#This Row],[Profit]]/Sales_Trans_2[[#This Row],[Sales_Amount]],0)</f>
        <v>0.32469341490727338</v>
      </c>
      <c r="AF1492" s="20" t="str">
        <f>IF(Sales_Trans_2[[#This Row],[Discount_Pct]]=0,"0%",
IF(Sales_Trans_2[[#This Row],[Discount_Pct]]&lt;=5,"1-5%",
IF(Sales_Trans_2[[#This Row],[Discount_Pct]]&lt;=10,"6-10%",
IF(Sales_Trans_2[[#This Row],[Discount_Pct]]&lt;=15,"11-15%","&gt;15%"))))</f>
        <v>6-10%</v>
      </c>
    </row>
    <row r="1493" spans="1:32" x14ac:dyDescent="0.25">
      <c r="A1493" t="s">
        <v>4450</v>
      </c>
      <c r="B1493" s="10">
        <v>45948</v>
      </c>
      <c r="C1493" t="s">
        <v>657</v>
      </c>
      <c r="D1493" t="s">
        <v>459</v>
      </c>
      <c r="E1493" t="s">
        <v>1063</v>
      </c>
      <c r="F1493" t="s">
        <v>1064</v>
      </c>
      <c r="G1493">
        <v>2</v>
      </c>
      <c r="H1493">
        <v>71.290000000000006</v>
      </c>
      <c r="I1493">
        <v>10</v>
      </c>
      <c r="J1493">
        <v>14.26</v>
      </c>
      <c r="K1493">
        <v>147.57</v>
      </c>
      <c r="L1493">
        <v>118.74</v>
      </c>
      <c r="M1493">
        <v>28.83</v>
      </c>
      <c r="N1493" t="s">
        <v>133</v>
      </c>
      <c r="O1493" t="s">
        <v>24</v>
      </c>
      <c r="P1493" t="s">
        <v>55</v>
      </c>
      <c r="Q1493">
        <v>0.82847222222222228</v>
      </c>
      <c r="R1493" t="s">
        <v>27</v>
      </c>
      <c r="S1493" t="s">
        <v>4838</v>
      </c>
      <c r="T1493" t="s">
        <v>4828</v>
      </c>
      <c r="U1493">
        <v>71.290000000000006</v>
      </c>
      <c r="V1493" t="s">
        <v>4996</v>
      </c>
      <c r="W1493" t="s">
        <v>4968</v>
      </c>
      <c r="X1493" t="s">
        <v>5329</v>
      </c>
      <c r="Y1493" t="s">
        <v>4966</v>
      </c>
      <c r="Z1493" t="s">
        <v>5330</v>
      </c>
      <c r="AA1493" t="s">
        <v>4962</v>
      </c>
      <c r="AB1493">
        <f>YEAR(Sales_Trans_2[[#This Row],[Transaction_Date]])</f>
        <v>2025</v>
      </c>
      <c r="AC1493" t="str">
        <f>TEXT(Sales_Trans_2[[#This Row],[Transaction_Date]],"mmm")</f>
        <v>Oct</v>
      </c>
      <c r="AD1493">
        <f>MONTH(Sales_Trans_2[[#This Row],[Transaction_Date]])</f>
        <v>10</v>
      </c>
      <c r="AE1493" s="19">
        <f>IFERROR(Sales_Trans_2[[#This Row],[Profit]]/Sales_Trans_2[[#This Row],[Sales_Amount]],0)</f>
        <v>0.19536491156739175</v>
      </c>
      <c r="AF1493" s="20" t="str">
        <f>IF(Sales_Trans_2[[#This Row],[Discount_Pct]]=0,"0%",
IF(Sales_Trans_2[[#This Row],[Discount_Pct]]&lt;=5,"1-5%",
IF(Sales_Trans_2[[#This Row],[Discount_Pct]]&lt;=10,"6-10%",
IF(Sales_Trans_2[[#This Row],[Discount_Pct]]&lt;=15,"11-15%","&gt;15%"))))</f>
        <v>6-10%</v>
      </c>
    </row>
    <row r="1494" spans="1:32" x14ac:dyDescent="0.25">
      <c r="A1494" t="s">
        <v>4508</v>
      </c>
      <c r="B1494" s="10">
        <v>45948</v>
      </c>
      <c r="C1494" t="s">
        <v>2662</v>
      </c>
      <c r="D1494" t="s">
        <v>1194</v>
      </c>
      <c r="E1494" t="s">
        <v>90</v>
      </c>
      <c r="F1494" t="s">
        <v>91</v>
      </c>
      <c r="G1494">
        <v>8</v>
      </c>
      <c r="H1494">
        <v>122.27</v>
      </c>
      <c r="I1494">
        <v>20</v>
      </c>
      <c r="J1494">
        <v>195.63</v>
      </c>
      <c r="K1494">
        <v>899.91</v>
      </c>
      <c r="L1494">
        <v>743.68</v>
      </c>
      <c r="M1494">
        <v>156.22999999999999</v>
      </c>
      <c r="N1494" t="s">
        <v>23</v>
      </c>
      <c r="O1494" t="s">
        <v>24</v>
      </c>
      <c r="P1494" t="s">
        <v>55</v>
      </c>
      <c r="Q1494">
        <v>0.45208333333333334</v>
      </c>
      <c r="R1494" t="s">
        <v>27</v>
      </c>
      <c r="S1494" t="s">
        <v>4896</v>
      </c>
      <c r="T1494" t="s">
        <v>4887</v>
      </c>
      <c r="U1494">
        <v>109.69</v>
      </c>
      <c r="V1494" t="s">
        <v>5876</v>
      </c>
      <c r="W1494" t="s">
        <v>4958</v>
      </c>
      <c r="X1494" t="s">
        <v>5467</v>
      </c>
      <c r="Y1494" t="s">
        <v>4966</v>
      </c>
      <c r="Z1494" t="s">
        <v>5468</v>
      </c>
      <c r="AA1494" t="s">
        <v>4962</v>
      </c>
      <c r="AB1494">
        <f>YEAR(Sales_Trans_2[[#This Row],[Transaction_Date]])</f>
        <v>2025</v>
      </c>
      <c r="AC1494" t="str">
        <f>TEXT(Sales_Trans_2[[#This Row],[Transaction_Date]],"mmm")</f>
        <v>Oct</v>
      </c>
      <c r="AD1494">
        <f>MONTH(Sales_Trans_2[[#This Row],[Transaction_Date]])</f>
        <v>10</v>
      </c>
      <c r="AE1494" s="19">
        <f>IFERROR(Sales_Trans_2[[#This Row],[Profit]]/Sales_Trans_2[[#This Row],[Sales_Amount]],0)</f>
        <v>0.17360624951384027</v>
      </c>
      <c r="AF1494" s="20" t="str">
        <f>IF(Sales_Trans_2[[#This Row],[Discount_Pct]]=0,"0%",
IF(Sales_Trans_2[[#This Row],[Discount_Pct]]&lt;=5,"1-5%",
IF(Sales_Trans_2[[#This Row],[Discount_Pct]]&lt;=10,"6-10%",
IF(Sales_Trans_2[[#This Row],[Discount_Pct]]&lt;=15,"11-15%","&gt;15%"))))</f>
        <v>&gt;15%</v>
      </c>
    </row>
    <row r="1495" spans="1:32" x14ac:dyDescent="0.25">
      <c r="A1495" t="s">
        <v>3876</v>
      </c>
      <c r="B1495" s="10">
        <v>45910</v>
      </c>
      <c r="C1495" t="s">
        <v>1943</v>
      </c>
      <c r="D1495" t="s">
        <v>371</v>
      </c>
      <c r="E1495" t="s">
        <v>808</v>
      </c>
      <c r="F1495" t="s">
        <v>1718</v>
      </c>
      <c r="G1495">
        <v>4</v>
      </c>
      <c r="H1495">
        <v>380.12</v>
      </c>
      <c r="I1495">
        <v>20</v>
      </c>
      <c r="J1495">
        <v>304.10000000000002</v>
      </c>
      <c r="K1495">
        <v>1216.3800000000001</v>
      </c>
      <c r="L1495">
        <v>1239.92</v>
      </c>
      <c r="M1495">
        <v>-23.54</v>
      </c>
      <c r="N1495" t="s">
        <v>40</v>
      </c>
      <c r="O1495" t="s">
        <v>24</v>
      </c>
      <c r="P1495" t="s">
        <v>55</v>
      </c>
      <c r="Q1495">
        <v>0.86041666666666672</v>
      </c>
      <c r="R1495" t="s">
        <v>49</v>
      </c>
      <c r="S1495" t="s">
        <v>4714</v>
      </c>
      <c r="T1495" t="s">
        <v>4703</v>
      </c>
      <c r="U1495">
        <v>380.12</v>
      </c>
      <c r="V1495" t="s">
        <v>4993</v>
      </c>
      <c r="W1495" t="s">
        <v>4968</v>
      </c>
      <c r="X1495" t="s">
        <v>5899</v>
      </c>
      <c r="Y1495" t="s">
        <v>4966</v>
      </c>
      <c r="Z1495" t="s">
        <v>5703</v>
      </c>
      <c r="AA1495" t="s">
        <v>4962</v>
      </c>
      <c r="AB1495">
        <f>YEAR(Sales_Trans_2[[#This Row],[Transaction_Date]])</f>
        <v>2025</v>
      </c>
      <c r="AC1495" t="str">
        <f>TEXT(Sales_Trans_2[[#This Row],[Transaction_Date]],"mmm")</f>
        <v>Sep</v>
      </c>
      <c r="AD1495">
        <f>MONTH(Sales_Trans_2[[#This Row],[Transaction_Date]])</f>
        <v>9</v>
      </c>
      <c r="AE1495" s="19">
        <f>IFERROR(Sales_Trans_2[[#This Row],[Profit]]/Sales_Trans_2[[#This Row],[Sales_Amount]],0)</f>
        <v>-1.935250497377464E-2</v>
      </c>
      <c r="AF1495" s="20" t="str">
        <f>IF(Sales_Trans_2[[#This Row],[Discount_Pct]]=0,"0%",
IF(Sales_Trans_2[[#This Row],[Discount_Pct]]&lt;=5,"1-5%",
IF(Sales_Trans_2[[#This Row],[Discount_Pct]]&lt;=10,"6-10%",
IF(Sales_Trans_2[[#This Row],[Discount_Pct]]&lt;=15,"11-15%","&gt;15%"))))</f>
        <v>&gt;15%</v>
      </c>
    </row>
    <row r="1496" spans="1:32" x14ac:dyDescent="0.25">
      <c r="A1496" t="s">
        <v>579</v>
      </c>
      <c r="B1496" s="10">
        <v>45698</v>
      </c>
      <c r="C1496" t="s">
        <v>580</v>
      </c>
      <c r="D1496" t="s">
        <v>581</v>
      </c>
      <c r="E1496" t="s">
        <v>243</v>
      </c>
      <c r="F1496" t="s">
        <v>222</v>
      </c>
      <c r="G1496">
        <v>4</v>
      </c>
      <c r="H1496">
        <v>155.15</v>
      </c>
      <c r="I1496">
        <v>10</v>
      </c>
      <c r="J1496">
        <v>62.06</v>
      </c>
      <c r="K1496">
        <v>558.54</v>
      </c>
      <c r="L1496">
        <v>427.96</v>
      </c>
      <c r="M1496">
        <v>130.58000000000001</v>
      </c>
      <c r="N1496" t="s">
        <v>40</v>
      </c>
      <c r="O1496" t="s">
        <v>24</v>
      </c>
      <c r="P1496" t="s">
        <v>55</v>
      </c>
      <c r="Q1496">
        <v>0.76736111111111116</v>
      </c>
      <c r="R1496" t="s">
        <v>49</v>
      </c>
      <c r="S1496" t="s">
        <v>4710</v>
      </c>
      <c r="T1496" t="s">
        <v>4703</v>
      </c>
      <c r="U1496">
        <v>139.21</v>
      </c>
      <c r="V1496" t="s">
        <v>5644</v>
      </c>
      <c r="W1496" t="s">
        <v>4958</v>
      </c>
      <c r="X1496" t="s">
        <v>5424</v>
      </c>
      <c r="Y1496" t="s">
        <v>4966</v>
      </c>
      <c r="Z1496" t="s">
        <v>5046</v>
      </c>
      <c r="AA1496" t="s">
        <v>4962</v>
      </c>
      <c r="AB1496">
        <f>YEAR(Sales_Trans_2[[#This Row],[Transaction_Date]])</f>
        <v>2025</v>
      </c>
      <c r="AC1496" t="str">
        <f>TEXT(Sales_Trans_2[[#This Row],[Transaction_Date]],"mmm")</f>
        <v>Feb</v>
      </c>
      <c r="AD1496">
        <f>MONTH(Sales_Trans_2[[#This Row],[Transaction_Date]])</f>
        <v>2</v>
      </c>
      <c r="AE1496" s="19">
        <f>IFERROR(Sales_Trans_2[[#This Row],[Profit]]/Sales_Trans_2[[#This Row],[Sales_Amount]],0)</f>
        <v>0.2337880903784868</v>
      </c>
      <c r="AF1496" s="20" t="str">
        <f>IF(Sales_Trans_2[[#This Row],[Discount_Pct]]=0,"0%",
IF(Sales_Trans_2[[#This Row],[Discount_Pct]]&lt;=5,"1-5%",
IF(Sales_Trans_2[[#This Row],[Discount_Pct]]&lt;=10,"6-10%",
IF(Sales_Trans_2[[#This Row],[Discount_Pct]]&lt;=15,"11-15%","&gt;15%"))))</f>
        <v>6-10%</v>
      </c>
    </row>
    <row r="1497" spans="1:32" x14ac:dyDescent="0.25">
      <c r="A1497" t="s">
        <v>3763</v>
      </c>
      <c r="B1497" s="10">
        <v>45923</v>
      </c>
      <c r="D1497" t="s">
        <v>95</v>
      </c>
      <c r="E1497" t="s">
        <v>148</v>
      </c>
      <c r="F1497" t="s">
        <v>239</v>
      </c>
      <c r="G1497">
        <v>1</v>
      </c>
      <c r="H1497">
        <v>522.78</v>
      </c>
      <c r="I1497">
        <v>10</v>
      </c>
      <c r="J1497">
        <v>52.28</v>
      </c>
      <c r="K1497">
        <v>470.5</v>
      </c>
      <c r="L1497">
        <v>395.87</v>
      </c>
      <c r="M1497">
        <v>74.63</v>
      </c>
      <c r="N1497" t="s">
        <v>40</v>
      </c>
      <c r="O1497" t="s">
        <v>24</v>
      </c>
      <c r="P1497" t="s">
        <v>55</v>
      </c>
      <c r="Q1497">
        <v>0.6791666666666667</v>
      </c>
      <c r="R1497" t="s">
        <v>49</v>
      </c>
      <c r="S1497" t="s">
        <v>4937</v>
      </c>
      <c r="T1497" t="s">
        <v>4930</v>
      </c>
      <c r="U1497">
        <v>522.78</v>
      </c>
      <c r="X1497" t="s">
        <v>5015</v>
      </c>
      <c r="Y1497" t="s">
        <v>4966</v>
      </c>
      <c r="Z1497" t="s">
        <v>5135</v>
      </c>
      <c r="AA1497" t="s">
        <v>4962</v>
      </c>
      <c r="AB1497">
        <f>YEAR(Sales_Trans_2[[#This Row],[Transaction_Date]])</f>
        <v>2025</v>
      </c>
      <c r="AC1497" t="str">
        <f>TEXT(Sales_Trans_2[[#This Row],[Transaction_Date]],"mmm")</f>
        <v>Sep</v>
      </c>
      <c r="AD1497">
        <f>MONTH(Sales_Trans_2[[#This Row],[Transaction_Date]])</f>
        <v>9</v>
      </c>
      <c r="AE1497" s="19">
        <f>IFERROR(Sales_Trans_2[[#This Row],[Profit]]/Sales_Trans_2[[#This Row],[Sales_Amount]],0)</f>
        <v>0.15861849096705632</v>
      </c>
      <c r="AF1497" s="20" t="str">
        <f>IF(Sales_Trans_2[[#This Row],[Discount_Pct]]=0,"0%",
IF(Sales_Trans_2[[#This Row],[Discount_Pct]]&lt;=5,"1-5%",
IF(Sales_Trans_2[[#This Row],[Discount_Pct]]&lt;=10,"6-10%",
IF(Sales_Trans_2[[#This Row],[Discount_Pct]]&lt;=15,"11-15%","&gt;15%"))))</f>
        <v>6-10%</v>
      </c>
    </row>
    <row r="1498" spans="1:32" x14ac:dyDescent="0.25">
      <c r="A1498" t="s">
        <v>3440</v>
      </c>
      <c r="B1498" s="10">
        <v>45922</v>
      </c>
      <c r="C1498" t="s">
        <v>1508</v>
      </c>
      <c r="D1498" t="s">
        <v>503</v>
      </c>
      <c r="E1498" t="s">
        <v>1323</v>
      </c>
      <c r="F1498" t="s">
        <v>54</v>
      </c>
      <c r="G1498">
        <v>8</v>
      </c>
      <c r="H1498">
        <v>509.6</v>
      </c>
      <c r="I1498">
        <v>5</v>
      </c>
      <c r="J1498">
        <v>203.84</v>
      </c>
      <c r="K1498">
        <v>3872.96</v>
      </c>
      <c r="L1498">
        <v>3118.4</v>
      </c>
      <c r="M1498">
        <v>754.56</v>
      </c>
      <c r="N1498" t="s">
        <v>133</v>
      </c>
      <c r="O1498" t="s">
        <v>24</v>
      </c>
      <c r="P1498" t="s">
        <v>55</v>
      </c>
      <c r="Q1498">
        <v>0.62083333333333335</v>
      </c>
      <c r="R1498" t="s">
        <v>49</v>
      </c>
      <c r="S1498" t="s">
        <v>4727</v>
      </c>
      <c r="T1498" t="s">
        <v>4703</v>
      </c>
      <c r="U1498">
        <v>503.36</v>
      </c>
      <c r="V1498" t="s">
        <v>5664</v>
      </c>
      <c r="W1498" t="s">
        <v>4958</v>
      </c>
      <c r="X1498" t="s">
        <v>5416</v>
      </c>
      <c r="Y1498" t="s">
        <v>4966</v>
      </c>
      <c r="Z1498" t="s">
        <v>5147</v>
      </c>
      <c r="AA1498" t="s">
        <v>4962</v>
      </c>
      <c r="AB1498">
        <f>YEAR(Sales_Trans_2[[#This Row],[Transaction_Date]])</f>
        <v>2025</v>
      </c>
      <c r="AC1498" t="str">
        <f>TEXT(Sales_Trans_2[[#This Row],[Transaction_Date]],"mmm")</f>
        <v>Sep</v>
      </c>
      <c r="AD1498">
        <f>MONTH(Sales_Trans_2[[#This Row],[Transaction_Date]])</f>
        <v>9</v>
      </c>
      <c r="AE1498" s="19">
        <f>IFERROR(Sales_Trans_2[[#This Row],[Profit]]/Sales_Trans_2[[#This Row],[Sales_Amount]],0)</f>
        <v>0.19482772866231512</v>
      </c>
      <c r="AF1498" s="20" t="str">
        <f>IF(Sales_Trans_2[[#This Row],[Discount_Pct]]=0,"0%",
IF(Sales_Trans_2[[#This Row],[Discount_Pct]]&lt;=5,"1-5%",
IF(Sales_Trans_2[[#This Row],[Discount_Pct]]&lt;=10,"6-10%",
IF(Sales_Trans_2[[#This Row],[Discount_Pct]]&lt;=15,"11-15%","&gt;15%"))))</f>
        <v>1-5%</v>
      </c>
    </row>
    <row r="1499" spans="1:32" x14ac:dyDescent="0.25">
      <c r="A1499" t="s">
        <v>407</v>
      </c>
      <c r="B1499" s="10">
        <v>46000</v>
      </c>
      <c r="C1499" t="s">
        <v>408</v>
      </c>
      <c r="D1499" t="s">
        <v>409</v>
      </c>
      <c r="E1499" t="s">
        <v>120</v>
      </c>
      <c r="F1499" t="s">
        <v>410</v>
      </c>
      <c r="G1499">
        <v>2</v>
      </c>
      <c r="H1499">
        <v>299.73</v>
      </c>
      <c r="I1499">
        <v>20</v>
      </c>
      <c r="J1499">
        <v>119.89</v>
      </c>
      <c r="K1499">
        <v>479.57</v>
      </c>
      <c r="L1499">
        <v>369.48</v>
      </c>
      <c r="M1499">
        <v>110.09</v>
      </c>
      <c r="N1499" t="s">
        <v>68</v>
      </c>
      <c r="O1499" t="s">
        <v>24</v>
      </c>
      <c r="P1499" t="s">
        <v>55</v>
      </c>
      <c r="Q1499">
        <v>0.57708333333333328</v>
      </c>
      <c r="R1499" t="s">
        <v>49</v>
      </c>
      <c r="S1499" t="s">
        <v>4635</v>
      </c>
      <c r="T1499" t="s">
        <v>4636</v>
      </c>
      <c r="U1499">
        <v>299.73</v>
      </c>
      <c r="V1499" t="s">
        <v>5091</v>
      </c>
      <c r="W1499" t="s">
        <v>4968</v>
      </c>
      <c r="X1499" t="s">
        <v>5172</v>
      </c>
      <c r="Y1499" t="s">
        <v>4966</v>
      </c>
      <c r="Z1499" t="s">
        <v>5207</v>
      </c>
      <c r="AA1499" t="s">
        <v>4962</v>
      </c>
      <c r="AB1499">
        <f>YEAR(Sales_Trans_2[[#This Row],[Transaction_Date]])</f>
        <v>2025</v>
      </c>
      <c r="AC1499" t="str">
        <f>TEXT(Sales_Trans_2[[#This Row],[Transaction_Date]],"mmm")</f>
        <v>Dec</v>
      </c>
      <c r="AD1499">
        <f>MONTH(Sales_Trans_2[[#This Row],[Transaction_Date]])</f>
        <v>12</v>
      </c>
      <c r="AE1499" s="19">
        <f>IFERROR(Sales_Trans_2[[#This Row],[Profit]]/Sales_Trans_2[[#This Row],[Sales_Amount]],0)</f>
        <v>0.22955981400004172</v>
      </c>
      <c r="AF1499" s="20" t="str">
        <f>IF(Sales_Trans_2[[#This Row],[Discount_Pct]]=0,"0%",
IF(Sales_Trans_2[[#This Row],[Discount_Pct]]&lt;=5,"1-5%",
IF(Sales_Trans_2[[#This Row],[Discount_Pct]]&lt;=10,"6-10%",
IF(Sales_Trans_2[[#This Row],[Discount_Pct]]&lt;=15,"11-15%","&gt;15%"))))</f>
        <v>&gt;15%</v>
      </c>
    </row>
    <row r="1500" spans="1:32" x14ac:dyDescent="0.25">
      <c r="A1500" t="s">
        <v>3294</v>
      </c>
      <c r="B1500" s="10">
        <v>46000</v>
      </c>
      <c r="C1500" t="s">
        <v>2110</v>
      </c>
      <c r="D1500" t="s">
        <v>905</v>
      </c>
      <c r="E1500" t="s">
        <v>366</v>
      </c>
      <c r="F1500" t="s">
        <v>1932</v>
      </c>
      <c r="G1500">
        <v>8</v>
      </c>
      <c r="H1500">
        <v>532.91</v>
      </c>
      <c r="I1500">
        <v>10</v>
      </c>
      <c r="J1500">
        <v>426.33</v>
      </c>
      <c r="K1500">
        <v>3836.95</v>
      </c>
      <c r="L1500">
        <v>3181.52</v>
      </c>
      <c r="M1500">
        <v>655.43</v>
      </c>
      <c r="N1500" t="s">
        <v>68</v>
      </c>
      <c r="O1500" t="s">
        <v>24</v>
      </c>
      <c r="P1500" t="s">
        <v>55</v>
      </c>
      <c r="Q1500">
        <v>0.55555555555555558</v>
      </c>
      <c r="R1500" t="s">
        <v>49</v>
      </c>
      <c r="S1500" t="s">
        <v>4686</v>
      </c>
      <c r="T1500" t="s">
        <v>4672</v>
      </c>
      <c r="U1500">
        <v>464.41</v>
      </c>
      <c r="V1500" t="s">
        <v>5775</v>
      </c>
      <c r="W1500" t="s">
        <v>4958</v>
      </c>
      <c r="X1500" t="s">
        <v>5333</v>
      </c>
      <c r="Y1500" t="s">
        <v>4966</v>
      </c>
      <c r="Z1500" t="s">
        <v>5334</v>
      </c>
      <c r="AA1500" t="s">
        <v>4962</v>
      </c>
      <c r="AB1500">
        <f>YEAR(Sales_Trans_2[[#This Row],[Transaction_Date]])</f>
        <v>2025</v>
      </c>
      <c r="AC1500" t="str">
        <f>TEXT(Sales_Trans_2[[#This Row],[Transaction_Date]],"mmm")</f>
        <v>Dec</v>
      </c>
      <c r="AD1500">
        <f>MONTH(Sales_Trans_2[[#This Row],[Transaction_Date]])</f>
        <v>12</v>
      </c>
      <c r="AE1500" s="19">
        <f>IFERROR(Sales_Trans_2[[#This Row],[Profit]]/Sales_Trans_2[[#This Row],[Sales_Amount]],0)</f>
        <v>0.17082057363270306</v>
      </c>
      <c r="AF1500" s="20" t="str">
        <f>IF(Sales_Trans_2[[#This Row],[Discount_Pct]]=0,"0%",
IF(Sales_Trans_2[[#This Row],[Discount_Pct]]&lt;=5,"1-5%",
IF(Sales_Trans_2[[#This Row],[Discount_Pct]]&lt;=10,"6-10%",
IF(Sales_Trans_2[[#This Row],[Discount_Pct]]&lt;=15,"11-15%","&gt;15%"))))</f>
        <v>6-10%</v>
      </c>
    </row>
    <row r="1501" spans="1:32" x14ac:dyDescent="0.25">
      <c r="A1501" t="s">
        <v>2589</v>
      </c>
      <c r="B1501" s="10">
        <v>45970</v>
      </c>
      <c r="C1501" t="s">
        <v>2366</v>
      </c>
      <c r="D1501" t="s">
        <v>2058</v>
      </c>
      <c r="E1501" t="s">
        <v>390</v>
      </c>
      <c r="F1501" t="s">
        <v>391</v>
      </c>
      <c r="G1501">
        <v>3</v>
      </c>
      <c r="H1501">
        <v>392.79</v>
      </c>
      <c r="I1501">
        <v>10</v>
      </c>
      <c r="J1501">
        <v>117.84</v>
      </c>
      <c r="K1501">
        <v>1060.53</v>
      </c>
      <c r="L1501">
        <v>1044.99</v>
      </c>
      <c r="M1501">
        <v>15.54</v>
      </c>
      <c r="N1501" t="s">
        <v>68</v>
      </c>
      <c r="O1501" t="s">
        <v>24</v>
      </c>
      <c r="P1501" t="s">
        <v>55</v>
      </c>
      <c r="Q1501">
        <v>0.73124999999999996</v>
      </c>
      <c r="R1501" t="s">
        <v>49</v>
      </c>
      <c r="S1501" t="s">
        <v>4738</v>
      </c>
      <c r="T1501" t="s">
        <v>4729</v>
      </c>
      <c r="U1501">
        <v>392.79</v>
      </c>
      <c r="V1501" t="s">
        <v>5973</v>
      </c>
      <c r="W1501" t="s">
        <v>4968</v>
      </c>
      <c r="X1501" t="s">
        <v>5373</v>
      </c>
      <c r="Y1501" t="s">
        <v>4966</v>
      </c>
      <c r="Z1501" t="s">
        <v>5323</v>
      </c>
      <c r="AA1501" t="s">
        <v>4962</v>
      </c>
      <c r="AB1501">
        <f>YEAR(Sales_Trans_2[[#This Row],[Transaction_Date]])</f>
        <v>2025</v>
      </c>
      <c r="AC1501" t="str">
        <f>TEXT(Sales_Trans_2[[#This Row],[Transaction_Date]],"mmm")</f>
        <v>Nov</v>
      </c>
      <c r="AD1501">
        <f>MONTH(Sales_Trans_2[[#This Row],[Transaction_Date]])</f>
        <v>11</v>
      </c>
      <c r="AE1501" s="19">
        <f>IFERROR(Sales_Trans_2[[#This Row],[Profit]]/Sales_Trans_2[[#This Row],[Sales_Amount]],0)</f>
        <v>1.4653050833074029E-2</v>
      </c>
      <c r="AF1501" s="20" t="str">
        <f>IF(Sales_Trans_2[[#This Row],[Discount_Pct]]=0,"0%",
IF(Sales_Trans_2[[#This Row],[Discount_Pct]]&lt;=5,"1-5%",
IF(Sales_Trans_2[[#This Row],[Discount_Pct]]&lt;=10,"6-10%",
IF(Sales_Trans_2[[#This Row],[Discount_Pct]]&lt;=15,"11-15%","&gt;15%"))))</f>
        <v>6-10%</v>
      </c>
    </row>
    <row r="1502" spans="1:32" x14ac:dyDescent="0.25">
      <c r="A1502" t="s">
        <v>4078</v>
      </c>
      <c r="B1502" s="10">
        <v>45847</v>
      </c>
      <c r="C1502" t="s">
        <v>927</v>
      </c>
      <c r="D1502" t="s">
        <v>186</v>
      </c>
      <c r="E1502" t="s">
        <v>906</v>
      </c>
      <c r="F1502" t="s">
        <v>907</v>
      </c>
      <c r="G1502">
        <v>2</v>
      </c>
      <c r="H1502">
        <v>217.42</v>
      </c>
      <c r="I1502">
        <v>5</v>
      </c>
      <c r="J1502">
        <v>21.74</v>
      </c>
      <c r="K1502">
        <v>475.06</v>
      </c>
      <c r="L1502">
        <v>354.06</v>
      </c>
      <c r="M1502">
        <v>121</v>
      </c>
      <c r="N1502" t="s">
        <v>4971</v>
      </c>
      <c r="O1502" t="s">
        <v>24</v>
      </c>
      <c r="P1502" t="s">
        <v>55</v>
      </c>
      <c r="Q1502">
        <v>0.48125000000000001</v>
      </c>
      <c r="R1502" t="s">
        <v>27</v>
      </c>
      <c r="S1502" t="s">
        <v>4724</v>
      </c>
      <c r="T1502" t="s">
        <v>4703</v>
      </c>
      <c r="U1502">
        <v>217.42</v>
      </c>
      <c r="V1502" t="s">
        <v>5410</v>
      </c>
      <c r="W1502" t="s">
        <v>4964</v>
      </c>
      <c r="X1502" t="s">
        <v>5141</v>
      </c>
      <c r="Y1502" t="s">
        <v>4966</v>
      </c>
      <c r="Z1502" t="s">
        <v>5142</v>
      </c>
      <c r="AA1502" t="s">
        <v>4962</v>
      </c>
      <c r="AB1502">
        <f>YEAR(Sales_Trans_2[[#This Row],[Transaction_Date]])</f>
        <v>2025</v>
      </c>
      <c r="AC1502" t="str">
        <f>TEXT(Sales_Trans_2[[#This Row],[Transaction_Date]],"mmm")</f>
        <v>Jul</v>
      </c>
      <c r="AD1502">
        <f>MONTH(Sales_Trans_2[[#This Row],[Transaction_Date]])</f>
        <v>7</v>
      </c>
      <c r="AE1502" s="19">
        <f>IFERROR(Sales_Trans_2[[#This Row],[Profit]]/Sales_Trans_2[[#This Row],[Sales_Amount]],0)</f>
        <v>0.25470466888393045</v>
      </c>
      <c r="AF1502" s="20" t="str">
        <f>IF(Sales_Trans_2[[#This Row],[Discount_Pct]]=0,"0%",
IF(Sales_Trans_2[[#This Row],[Discount_Pct]]&lt;=5,"1-5%",
IF(Sales_Trans_2[[#This Row],[Discount_Pct]]&lt;=10,"6-10%",
IF(Sales_Trans_2[[#This Row],[Discount_Pct]]&lt;=15,"11-15%","&gt;15%"))))</f>
        <v>1-5%</v>
      </c>
    </row>
    <row r="1503" spans="1:32" x14ac:dyDescent="0.25">
      <c r="A1503" t="s">
        <v>2505</v>
      </c>
      <c r="B1503" s="10">
        <v>45666</v>
      </c>
      <c r="C1503" t="s">
        <v>2506</v>
      </c>
      <c r="D1503" t="s">
        <v>745</v>
      </c>
      <c r="E1503" t="s">
        <v>808</v>
      </c>
      <c r="F1503" t="s">
        <v>322</v>
      </c>
      <c r="G1503">
        <v>6</v>
      </c>
      <c r="H1503">
        <v>188.72</v>
      </c>
      <c r="I1503">
        <v>10</v>
      </c>
      <c r="J1503">
        <v>113.23</v>
      </c>
      <c r="K1503">
        <v>1019.09</v>
      </c>
      <c r="L1503">
        <v>613.38</v>
      </c>
      <c r="M1503">
        <v>405.71</v>
      </c>
      <c r="N1503" t="s">
        <v>40</v>
      </c>
      <c r="O1503" t="s">
        <v>24</v>
      </c>
      <c r="P1503" t="s">
        <v>55</v>
      </c>
      <c r="Q1503">
        <v>0.5756944444444444</v>
      </c>
      <c r="R1503" t="s">
        <v>49</v>
      </c>
      <c r="S1503" t="s">
        <v>4666</v>
      </c>
      <c r="T1503" t="s">
        <v>4636</v>
      </c>
      <c r="U1503">
        <v>168.36</v>
      </c>
      <c r="V1503" t="s">
        <v>5550</v>
      </c>
      <c r="W1503" t="s">
        <v>4958</v>
      </c>
      <c r="X1503" t="s">
        <v>5910</v>
      </c>
      <c r="Y1503" t="s">
        <v>4966</v>
      </c>
      <c r="Z1503" t="s">
        <v>5703</v>
      </c>
      <c r="AA1503" t="s">
        <v>4962</v>
      </c>
      <c r="AB1503">
        <f>YEAR(Sales_Trans_2[[#This Row],[Transaction_Date]])</f>
        <v>2025</v>
      </c>
      <c r="AC1503" t="str">
        <f>TEXT(Sales_Trans_2[[#This Row],[Transaction_Date]],"mmm")</f>
        <v>Jan</v>
      </c>
      <c r="AD1503">
        <f>MONTH(Sales_Trans_2[[#This Row],[Transaction_Date]])</f>
        <v>1</v>
      </c>
      <c r="AE1503" s="19">
        <f>IFERROR(Sales_Trans_2[[#This Row],[Profit]]/Sales_Trans_2[[#This Row],[Sales_Amount]],0)</f>
        <v>0.39811007859953484</v>
      </c>
      <c r="AF1503" s="20" t="str">
        <f>IF(Sales_Trans_2[[#This Row],[Discount_Pct]]=0,"0%",
IF(Sales_Trans_2[[#This Row],[Discount_Pct]]&lt;=5,"1-5%",
IF(Sales_Trans_2[[#This Row],[Discount_Pct]]&lt;=10,"6-10%",
IF(Sales_Trans_2[[#This Row],[Discount_Pct]]&lt;=15,"11-15%","&gt;15%"))))</f>
        <v>6-10%</v>
      </c>
    </row>
    <row r="1504" spans="1:32" x14ac:dyDescent="0.25">
      <c r="A1504" t="s">
        <v>4319</v>
      </c>
      <c r="B1504" s="10">
        <v>45666</v>
      </c>
      <c r="C1504" t="s">
        <v>3622</v>
      </c>
      <c r="D1504" t="s">
        <v>856</v>
      </c>
      <c r="E1504" t="s">
        <v>1180</v>
      </c>
      <c r="F1504" t="s">
        <v>391</v>
      </c>
      <c r="G1504">
        <v>4</v>
      </c>
      <c r="H1504">
        <v>275.70999999999998</v>
      </c>
      <c r="I1504">
        <v>5</v>
      </c>
      <c r="J1504">
        <v>55.14</v>
      </c>
      <c r="K1504">
        <v>1047.7</v>
      </c>
      <c r="L1504">
        <v>825.2</v>
      </c>
      <c r="M1504">
        <v>222.5</v>
      </c>
      <c r="N1504" t="s">
        <v>68</v>
      </c>
      <c r="O1504" t="s">
        <v>24</v>
      </c>
      <c r="P1504" t="s">
        <v>55</v>
      </c>
      <c r="Q1504">
        <v>0.81527777777777777</v>
      </c>
      <c r="R1504" t="s">
        <v>49</v>
      </c>
      <c r="S1504" t="s">
        <v>4825</v>
      </c>
      <c r="T1504" t="s">
        <v>4805</v>
      </c>
      <c r="U1504">
        <v>275.70999999999998</v>
      </c>
      <c r="V1504" t="s">
        <v>5393</v>
      </c>
      <c r="W1504" t="s">
        <v>4968</v>
      </c>
      <c r="X1504" t="s">
        <v>5373</v>
      </c>
      <c r="Y1504" t="s">
        <v>4966</v>
      </c>
      <c r="Z1504" t="s">
        <v>5087</v>
      </c>
      <c r="AA1504" t="s">
        <v>4962</v>
      </c>
      <c r="AB1504">
        <f>YEAR(Sales_Trans_2[[#This Row],[Transaction_Date]])</f>
        <v>2025</v>
      </c>
      <c r="AC1504" t="str">
        <f>TEXT(Sales_Trans_2[[#This Row],[Transaction_Date]],"mmm")</f>
        <v>Jan</v>
      </c>
      <c r="AD1504">
        <f>MONTH(Sales_Trans_2[[#This Row],[Transaction_Date]])</f>
        <v>1</v>
      </c>
      <c r="AE1504" s="19">
        <f>IFERROR(Sales_Trans_2[[#This Row],[Profit]]/Sales_Trans_2[[#This Row],[Sales_Amount]],0)</f>
        <v>0.2123699532308867</v>
      </c>
      <c r="AF1504" s="20" t="str">
        <f>IF(Sales_Trans_2[[#This Row],[Discount_Pct]]=0,"0%",
IF(Sales_Trans_2[[#This Row],[Discount_Pct]]&lt;=5,"1-5%",
IF(Sales_Trans_2[[#This Row],[Discount_Pct]]&lt;=10,"6-10%",
IF(Sales_Trans_2[[#This Row],[Discount_Pct]]&lt;=15,"11-15%","&gt;15%"))))</f>
        <v>1-5%</v>
      </c>
    </row>
    <row r="1505" spans="1:32" x14ac:dyDescent="0.25">
      <c r="A1505" t="s">
        <v>3330</v>
      </c>
      <c r="B1505" s="10">
        <v>45899</v>
      </c>
      <c r="C1505" t="s">
        <v>1069</v>
      </c>
      <c r="D1505" t="s">
        <v>1112</v>
      </c>
      <c r="E1505" t="s">
        <v>623</v>
      </c>
      <c r="F1505" t="s">
        <v>239</v>
      </c>
      <c r="G1505">
        <v>8</v>
      </c>
      <c r="H1505">
        <v>372.74</v>
      </c>
      <c r="I1505">
        <v>10</v>
      </c>
      <c r="J1505">
        <v>298.19</v>
      </c>
      <c r="K1505">
        <v>3086.29</v>
      </c>
      <c r="L1505">
        <v>2595.84</v>
      </c>
      <c r="M1505">
        <v>490.45</v>
      </c>
      <c r="N1505" t="s">
        <v>4971</v>
      </c>
      <c r="O1505" t="s">
        <v>24</v>
      </c>
      <c r="P1505" t="s">
        <v>55</v>
      </c>
      <c r="Q1505">
        <v>0.44027777777777777</v>
      </c>
      <c r="R1505" t="s">
        <v>27</v>
      </c>
      <c r="S1505" t="s">
        <v>4904</v>
      </c>
      <c r="T1505" t="s">
        <v>4887</v>
      </c>
      <c r="U1505">
        <v>360.52</v>
      </c>
      <c r="V1505" t="s">
        <v>5641</v>
      </c>
      <c r="W1505" t="s">
        <v>4958</v>
      </c>
      <c r="X1505" t="s">
        <v>5015</v>
      </c>
      <c r="Y1505" t="s">
        <v>4966</v>
      </c>
      <c r="Z1505" t="s">
        <v>5196</v>
      </c>
      <c r="AA1505" t="s">
        <v>4962</v>
      </c>
      <c r="AB1505">
        <f>YEAR(Sales_Trans_2[[#This Row],[Transaction_Date]])</f>
        <v>2025</v>
      </c>
      <c r="AC1505" t="str">
        <f>TEXT(Sales_Trans_2[[#This Row],[Transaction_Date]],"mmm")</f>
        <v>Aug</v>
      </c>
      <c r="AD1505">
        <f>MONTH(Sales_Trans_2[[#This Row],[Transaction_Date]])</f>
        <v>8</v>
      </c>
      <c r="AE1505" s="19">
        <f>IFERROR(Sales_Trans_2[[#This Row],[Profit]]/Sales_Trans_2[[#This Row],[Sales_Amount]],0)</f>
        <v>0.15891248068068781</v>
      </c>
      <c r="AF1505" s="20" t="str">
        <f>IF(Sales_Trans_2[[#This Row],[Discount_Pct]]=0,"0%",
IF(Sales_Trans_2[[#This Row],[Discount_Pct]]&lt;=5,"1-5%",
IF(Sales_Trans_2[[#This Row],[Discount_Pct]]&lt;=10,"6-10%",
IF(Sales_Trans_2[[#This Row],[Discount_Pct]]&lt;=15,"11-15%","&gt;15%"))))</f>
        <v>6-10%</v>
      </c>
    </row>
    <row r="1506" spans="1:32" x14ac:dyDescent="0.25">
      <c r="A1506" t="s">
        <v>4080</v>
      </c>
      <c r="B1506" s="10">
        <v>45893</v>
      </c>
      <c r="C1506" t="s">
        <v>1832</v>
      </c>
      <c r="D1506" t="s">
        <v>186</v>
      </c>
      <c r="E1506" t="s">
        <v>1063</v>
      </c>
      <c r="F1506" t="s">
        <v>1064</v>
      </c>
      <c r="G1506">
        <v>3</v>
      </c>
      <c r="H1506">
        <v>217.42</v>
      </c>
      <c r="I1506">
        <v>10</v>
      </c>
      <c r="J1506">
        <v>65.23</v>
      </c>
      <c r="K1506">
        <v>675.08</v>
      </c>
      <c r="L1506">
        <v>531.09</v>
      </c>
      <c r="M1506">
        <v>143.99</v>
      </c>
      <c r="N1506" t="s">
        <v>47</v>
      </c>
      <c r="O1506" t="s">
        <v>24</v>
      </c>
      <c r="P1506" t="s">
        <v>55</v>
      </c>
      <c r="Q1506">
        <v>0.44513888888888886</v>
      </c>
      <c r="R1506" t="s">
        <v>27</v>
      </c>
      <c r="S1506" t="s">
        <v>4724</v>
      </c>
      <c r="T1506" t="s">
        <v>4703</v>
      </c>
      <c r="U1506">
        <v>217.42</v>
      </c>
      <c r="V1506" t="s">
        <v>5930</v>
      </c>
      <c r="W1506" t="s">
        <v>4968</v>
      </c>
      <c r="X1506" t="s">
        <v>5329</v>
      </c>
      <c r="Y1506" t="s">
        <v>4966</v>
      </c>
      <c r="Z1506" t="s">
        <v>5330</v>
      </c>
      <c r="AA1506" t="s">
        <v>4962</v>
      </c>
      <c r="AB1506">
        <f>YEAR(Sales_Trans_2[[#This Row],[Transaction_Date]])</f>
        <v>2025</v>
      </c>
      <c r="AC1506" t="str">
        <f>TEXT(Sales_Trans_2[[#This Row],[Transaction_Date]],"mmm")</f>
        <v>Aug</v>
      </c>
      <c r="AD1506">
        <f>MONTH(Sales_Trans_2[[#This Row],[Transaction_Date]])</f>
        <v>8</v>
      </c>
      <c r="AE1506" s="19">
        <f>IFERROR(Sales_Trans_2[[#This Row],[Profit]]/Sales_Trans_2[[#This Row],[Sales_Amount]],0)</f>
        <v>0.21329323931978433</v>
      </c>
      <c r="AF1506" s="20" t="str">
        <f>IF(Sales_Trans_2[[#This Row],[Discount_Pct]]=0,"0%",
IF(Sales_Trans_2[[#This Row],[Discount_Pct]]&lt;=5,"1-5%",
IF(Sales_Trans_2[[#This Row],[Discount_Pct]]&lt;=10,"6-10%",
IF(Sales_Trans_2[[#This Row],[Discount_Pct]]&lt;=15,"11-15%","&gt;15%"))))</f>
        <v>6-10%</v>
      </c>
    </row>
    <row r="1507" spans="1:32" x14ac:dyDescent="0.25">
      <c r="A1507" t="s">
        <v>2251</v>
      </c>
      <c r="B1507" s="10">
        <v>45882</v>
      </c>
      <c r="C1507" t="s">
        <v>2252</v>
      </c>
      <c r="D1507" t="s">
        <v>203</v>
      </c>
      <c r="E1507" t="s">
        <v>617</v>
      </c>
      <c r="F1507" t="s">
        <v>239</v>
      </c>
      <c r="G1507">
        <v>1</v>
      </c>
      <c r="H1507">
        <v>205.93</v>
      </c>
      <c r="I1507">
        <v>20</v>
      </c>
      <c r="J1507">
        <v>41.19</v>
      </c>
      <c r="K1507">
        <v>164.74</v>
      </c>
      <c r="L1507">
        <v>170.2</v>
      </c>
      <c r="M1507">
        <v>-5.46</v>
      </c>
      <c r="N1507" t="s">
        <v>68</v>
      </c>
      <c r="O1507" t="s">
        <v>24</v>
      </c>
      <c r="P1507" t="s">
        <v>55</v>
      </c>
      <c r="Q1507">
        <v>0.51666666666666672</v>
      </c>
      <c r="R1507" t="s">
        <v>49</v>
      </c>
      <c r="S1507" t="s">
        <v>4852</v>
      </c>
      <c r="T1507" t="s">
        <v>4847</v>
      </c>
      <c r="U1507">
        <v>205.93</v>
      </c>
      <c r="V1507" t="s">
        <v>5735</v>
      </c>
      <c r="W1507" t="s">
        <v>4964</v>
      </c>
      <c r="X1507" t="s">
        <v>5015</v>
      </c>
      <c r="Y1507" t="s">
        <v>4966</v>
      </c>
      <c r="Z1507" t="s">
        <v>5012</v>
      </c>
      <c r="AA1507" t="s">
        <v>4962</v>
      </c>
      <c r="AB1507">
        <f>YEAR(Sales_Trans_2[[#This Row],[Transaction_Date]])</f>
        <v>2025</v>
      </c>
      <c r="AC1507" t="str">
        <f>TEXT(Sales_Trans_2[[#This Row],[Transaction_Date]],"mmm")</f>
        <v>Aug</v>
      </c>
      <c r="AD1507">
        <f>MONTH(Sales_Trans_2[[#This Row],[Transaction_Date]])</f>
        <v>8</v>
      </c>
      <c r="AE1507" s="19">
        <f>IFERROR(Sales_Trans_2[[#This Row],[Profit]]/Sales_Trans_2[[#This Row],[Sales_Amount]],0)</f>
        <v>-3.3143134636396746E-2</v>
      </c>
      <c r="AF1507" s="20" t="str">
        <f>IF(Sales_Trans_2[[#This Row],[Discount_Pct]]=0,"0%",
IF(Sales_Trans_2[[#This Row],[Discount_Pct]]&lt;=5,"1-5%",
IF(Sales_Trans_2[[#This Row],[Discount_Pct]]&lt;=10,"6-10%",
IF(Sales_Trans_2[[#This Row],[Discount_Pct]]&lt;=15,"11-15%","&gt;15%"))))</f>
        <v>&gt;15%</v>
      </c>
    </row>
    <row r="1508" spans="1:32" x14ac:dyDescent="0.25">
      <c r="A1508" t="s">
        <v>4390</v>
      </c>
      <c r="B1508" s="10">
        <v>45785</v>
      </c>
      <c r="C1508" t="s">
        <v>1775</v>
      </c>
      <c r="D1508" t="s">
        <v>275</v>
      </c>
      <c r="E1508" t="s">
        <v>1063</v>
      </c>
      <c r="F1508" t="s">
        <v>1064</v>
      </c>
      <c r="G1508">
        <v>7</v>
      </c>
      <c r="H1508">
        <v>56.7</v>
      </c>
      <c r="I1508">
        <v>15</v>
      </c>
      <c r="J1508">
        <v>59.54</v>
      </c>
      <c r="K1508">
        <v>337.36</v>
      </c>
      <c r="L1508">
        <v>262.36</v>
      </c>
      <c r="M1508">
        <v>75</v>
      </c>
      <c r="N1508" t="s">
        <v>133</v>
      </c>
      <c r="O1508" t="s">
        <v>24</v>
      </c>
      <c r="P1508" t="s">
        <v>55</v>
      </c>
      <c r="Q1508">
        <v>0.8833333333333333</v>
      </c>
      <c r="R1508" t="s">
        <v>49</v>
      </c>
      <c r="S1508" t="s">
        <v>4760</v>
      </c>
      <c r="T1508" t="s">
        <v>4752</v>
      </c>
      <c r="U1508">
        <v>51.33</v>
      </c>
      <c r="V1508" t="s">
        <v>5144</v>
      </c>
      <c r="W1508" t="s">
        <v>4958</v>
      </c>
      <c r="X1508" t="s">
        <v>5329</v>
      </c>
      <c r="Y1508" t="s">
        <v>4966</v>
      </c>
      <c r="Z1508" t="s">
        <v>5330</v>
      </c>
      <c r="AA1508" t="s">
        <v>4962</v>
      </c>
      <c r="AB1508">
        <f>YEAR(Sales_Trans_2[[#This Row],[Transaction_Date]])</f>
        <v>2025</v>
      </c>
      <c r="AC1508" t="str">
        <f>TEXT(Sales_Trans_2[[#This Row],[Transaction_Date]],"mmm")</f>
        <v>May</v>
      </c>
      <c r="AD1508">
        <f>MONTH(Sales_Trans_2[[#This Row],[Transaction_Date]])</f>
        <v>5</v>
      </c>
      <c r="AE1508" s="19">
        <f>IFERROR(Sales_Trans_2[[#This Row],[Profit]]/Sales_Trans_2[[#This Row],[Sales_Amount]],0)</f>
        <v>0.22231444154612282</v>
      </c>
      <c r="AF1508" s="20" t="str">
        <f>IF(Sales_Trans_2[[#This Row],[Discount_Pct]]=0,"0%",
IF(Sales_Trans_2[[#This Row],[Discount_Pct]]&lt;=5,"1-5%",
IF(Sales_Trans_2[[#This Row],[Discount_Pct]]&lt;=10,"6-10%",
IF(Sales_Trans_2[[#This Row],[Discount_Pct]]&lt;=15,"11-15%","&gt;15%"))))</f>
        <v>11-15%</v>
      </c>
    </row>
    <row r="1509" spans="1:32" x14ac:dyDescent="0.25">
      <c r="A1509" t="s">
        <v>1672</v>
      </c>
      <c r="B1509" s="10">
        <v>45867</v>
      </c>
      <c r="C1509" t="s">
        <v>1673</v>
      </c>
      <c r="D1509" t="s">
        <v>377</v>
      </c>
      <c r="E1509" t="s">
        <v>309</v>
      </c>
      <c r="F1509" t="s">
        <v>450</v>
      </c>
      <c r="G1509">
        <v>3</v>
      </c>
      <c r="H1509">
        <v>57.88</v>
      </c>
      <c r="I1509">
        <v>5</v>
      </c>
      <c r="J1509">
        <v>8.68</v>
      </c>
      <c r="K1509">
        <v>164.96</v>
      </c>
      <c r="L1509">
        <v>129.03</v>
      </c>
      <c r="M1509">
        <v>35.93</v>
      </c>
      <c r="N1509" t="s">
        <v>23</v>
      </c>
      <c r="O1509" t="s">
        <v>24</v>
      </c>
      <c r="P1509" t="s">
        <v>55</v>
      </c>
      <c r="Q1509">
        <v>0.46041666666666664</v>
      </c>
      <c r="R1509" t="s">
        <v>49</v>
      </c>
      <c r="S1509" t="s">
        <v>4808</v>
      </c>
      <c r="T1509" t="s">
        <v>4805</v>
      </c>
      <c r="U1509">
        <v>53.39</v>
      </c>
      <c r="V1509" t="s">
        <v>5860</v>
      </c>
      <c r="W1509" t="s">
        <v>4958</v>
      </c>
      <c r="X1509" t="s">
        <v>5137</v>
      </c>
      <c r="Y1509" t="s">
        <v>4966</v>
      </c>
      <c r="Z1509" t="s">
        <v>5122</v>
      </c>
      <c r="AA1509" t="s">
        <v>4962</v>
      </c>
      <c r="AB1509">
        <f>YEAR(Sales_Trans_2[[#This Row],[Transaction_Date]])</f>
        <v>2025</v>
      </c>
      <c r="AC1509" t="str">
        <f>TEXT(Sales_Trans_2[[#This Row],[Transaction_Date]],"mmm")</f>
        <v>Jul</v>
      </c>
      <c r="AD1509">
        <f>MONTH(Sales_Trans_2[[#This Row],[Transaction_Date]])</f>
        <v>7</v>
      </c>
      <c r="AE1509" s="19">
        <f>IFERROR(Sales_Trans_2[[#This Row],[Profit]]/Sales_Trans_2[[#This Row],[Sales_Amount]],0)</f>
        <v>0.21781037827352084</v>
      </c>
      <c r="AF1509" s="20" t="str">
        <f>IF(Sales_Trans_2[[#This Row],[Discount_Pct]]=0,"0%",
IF(Sales_Trans_2[[#This Row],[Discount_Pct]]&lt;=5,"1-5%",
IF(Sales_Trans_2[[#This Row],[Discount_Pct]]&lt;=10,"6-10%",
IF(Sales_Trans_2[[#This Row],[Discount_Pct]]&lt;=15,"11-15%","&gt;15%"))))</f>
        <v>1-5%</v>
      </c>
    </row>
    <row r="1510" spans="1:32" x14ac:dyDescent="0.25">
      <c r="A1510" t="s">
        <v>1874</v>
      </c>
      <c r="B1510" s="10">
        <v>45867</v>
      </c>
      <c r="C1510" t="s">
        <v>1551</v>
      </c>
      <c r="D1510" t="s">
        <v>503</v>
      </c>
      <c r="E1510" t="s">
        <v>421</v>
      </c>
      <c r="F1510" t="s">
        <v>787</v>
      </c>
      <c r="G1510">
        <v>3</v>
      </c>
      <c r="H1510">
        <v>550.69000000000005</v>
      </c>
      <c r="I1510">
        <v>10</v>
      </c>
      <c r="J1510">
        <v>165.21</v>
      </c>
      <c r="K1510">
        <v>1486.86</v>
      </c>
      <c r="L1510">
        <v>1169.4000000000001</v>
      </c>
      <c r="M1510">
        <v>317.45999999999998</v>
      </c>
      <c r="N1510" t="s">
        <v>40</v>
      </c>
      <c r="O1510" t="s">
        <v>24</v>
      </c>
      <c r="P1510" t="s">
        <v>55</v>
      </c>
      <c r="Q1510">
        <v>0.43958333333333333</v>
      </c>
      <c r="R1510" t="s">
        <v>49</v>
      </c>
      <c r="S1510" t="s">
        <v>4727</v>
      </c>
      <c r="T1510" t="s">
        <v>4703</v>
      </c>
      <c r="U1510">
        <v>503.36</v>
      </c>
      <c r="V1510" t="s">
        <v>5291</v>
      </c>
      <c r="W1510" t="s">
        <v>4958</v>
      </c>
      <c r="X1510" t="s">
        <v>5045</v>
      </c>
      <c r="Y1510" t="s">
        <v>4966</v>
      </c>
      <c r="Z1510" t="s">
        <v>5069</v>
      </c>
      <c r="AA1510" t="s">
        <v>4962</v>
      </c>
      <c r="AB1510">
        <f>YEAR(Sales_Trans_2[[#This Row],[Transaction_Date]])</f>
        <v>2025</v>
      </c>
      <c r="AC1510" t="str">
        <f>TEXT(Sales_Trans_2[[#This Row],[Transaction_Date]],"mmm")</f>
        <v>Jul</v>
      </c>
      <c r="AD1510">
        <f>MONTH(Sales_Trans_2[[#This Row],[Transaction_Date]])</f>
        <v>7</v>
      </c>
      <c r="AE1510" s="19">
        <f>IFERROR(Sales_Trans_2[[#This Row],[Profit]]/Sales_Trans_2[[#This Row],[Sales_Amount]],0)</f>
        <v>0.21351035067188573</v>
      </c>
      <c r="AF1510" s="20" t="str">
        <f>IF(Sales_Trans_2[[#This Row],[Discount_Pct]]=0,"0%",
IF(Sales_Trans_2[[#This Row],[Discount_Pct]]&lt;=5,"1-5%",
IF(Sales_Trans_2[[#This Row],[Discount_Pct]]&lt;=10,"6-10%",
IF(Sales_Trans_2[[#This Row],[Discount_Pct]]&lt;=15,"11-15%","&gt;15%"))))</f>
        <v>6-10%</v>
      </c>
    </row>
    <row r="1511" spans="1:32" x14ac:dyDescent="0.25">
      <c r="A1511" t="s">
        <v>1858</v>
      </c>
      <c r="B1511" s="10">
        <v>45876</v>
      </c>
      <c r="C1511" t="s">
        <v>394</v>
      </c>
      <c r="D1511" t="s">
        <v>44</v>
      </c>
      <c r="E1511" t="s">
        <v>438</v>
      </c>
      <c r="F1511" t="s">
        <v>1859</v>
      </c>
      <c r="G1511">
        <v>5</v>
      </c>
      <c r="H1511">
        <v>398.25</v>
      </c>
      <c r="I1511">
        <v>10</v>
      </c>
      <c r="J1511">
        <v>199.12</v>
      </c>
      <c r="K1511">
        <v>1792.13</v>
      </c>
      <c r="L1511">
        <v>1182.7</v>
      </c>
      <c r="M1511">
        <v>609.42999999999995</v>
      </c>
      <c r="N1511" t="s">
        <v>133</v>
      </c>
      <c r="O1511" t="s">
        <v>24</v>
      </c>
      <c r="P1511" t="s">
        <v>55</v>
      </c>
      <c r="Q1511">
        <v>0.60763888888888884</v>
      </c>
      <c r="R1511" t="s">
        <v>49</v>
      </c>
      <c r="S1511" t="s">
        <v>4650</v>
      </c>
      <c r="T1511" t="s">
        <v>4636</v>
      </c>
      <c r="U1511">
        <v>398.25</v>
      </c>
      <c r="V1511" t="s">
        <v>5686</v>
      </c>
      <c r="W1511" t="s">
        <v>4968</v>
      </c>
      <c r="X1511" t="s">
        <v>4994</v>
      </c>
      <c r="Y1511" t="s">
        <v>4966</v>
      </c>
      <c r="Z1511" t="s">
        <v>4961</v>
      </c>
      <c r="AA1511" t="s">
        <v>4962</v>
      </c>
      <c r="AB1511">
        <f>YEAR(Sales_Trans_2[[#This Row],[Transaction_Date]])</f>
        <v>2025</v>
      </c>
      <c r="AC1511" t="str">
        <f>TEXT(Sales_Trans_2[[#This Row],[Transaction_Date]],"mmm")</f>
        <v>Aug</v>
      </c>
      <c r="AD1511">
        <f>MONTH(Sales_Trans_2[[#This Row],[Transaction_Date]])</f>
        <v>8</v>
      </c>
      <c r="AE1511" s="19">
        <f>IFERROR(Sales_Trans_2[[#This Row],[Profit]]/Sales_Trans_2[[#This Row],[Sales_Amount]],0)</f>
        <v>0.34005903589583342</v>
      </c>
      <c r="AF1511" s="20" t="str">
        <f>IF(Sales_Trans_2[[#This Row],[Discount_Pct]]=0,"0%",
IF(Sales_Trans_2[[#This Row],[Discount_Pct]]&lt;=5,"1-5%",
IF(Sales_Trans_2[[#This Row],[Discount_Pct]]&lt;=10,"6-10%",
IF(Sales_Trans_2[[#This Row],[Discount_Pct]]&lt;=15,"11-15%","&gt;15%"))))</f>
        <v>6-10%</v>
      </c>
    </row>
    <row r="1512" spans="1:32" x14ac:dyDescent="0.25">
      <c r="A1512" t="s">
        <v>3890</v>
      </c>
      <c r="B1512" s="10">
        <v>45837</v>
      </c>
      <c r="C1512" t="s">
        <v>469</v>
      </c>
      <c r="D1512" t="s">
        <v>530</v>
      </c>
      <c r="E1512" t="s">
        <v>1180</v>
      </c>
      <c r="F1512" t="s">
        <v>239</v>
      </c>
      <c r="G1512">
        <v>4</v>
      </c>
      <c r="H1512">
        <v>142.44999999999999</v>
      </c>
      <c r="I1512">
        <v>10</v>
      </c>
      <c r="J1512">
        <v>56.98</v>
      </c>
      <c r="K1512">
        <v>589.74</v>
      </c>
      <c r="L1512">
        <v>382.8</v>
      </c>
      <c r="M1512">
        <v>206.94</v>
      </c>
      <c r="N1512" t="s">
        <v>133</v>
      </c>
      <c r="O1512" t="s">
        <v>24</v>
      </c>
      <c r="P1512" t="s">
        <v>55</v>
      </c>
      <c r="Q1512">
        <v>0.53194444444444444</v>
      </c>
      <c r="R1512" t="s">
        <v>27</v>
      </c>
      <c r="S1512" t="s">
        <v>4772</v>
      </c>
      <c r="T1512" t="s">
        <v>4752</v>
      </c>
      <c r="U1512">
        <v>125.15</v>
      </c>
      <c r="V1512" t="s">
        <v>5409</v>
      </c>
      <c r="W1512" t="s">
        <v>4958</v>
      </c>
      <c r="X1512" t="s">
        <v>5015</v>
      </c>
      <c r="Y1512" t="s">
        <v>4966</v>
      </c>
      <c r="Z1512" t="s">
        <v>5087</v>
      </c>
      <c r="AA1512" t="s">
        <v>4962</v>
      </c>
      <c r="AB1512">
        <f>YEAR(Sales_Trans_2[[#This Row],[Transaction_Date]])</f>
        <v>2025</v>
      </c>
      <c r="AC1512" t="str">
        <f>TEXT(Sales_Trans_2[[#This Row],[Transaction_Date]],"mmm")</f>
        <v>Jun</v>
      </c>
      <c r="AD1512">
        <f>MONTH(Sales_Trans_2[[#This Row],[Transaction_Date]])</f>
        <v>6</v>
      </c>
      <c r="AE1512" s="19">
        <f>IFERROR(Sales_Trans_2[[#This Row],[Profit]]/Sales_Trans_2[[#This Row],[Sales_Amount]],0)</f>
        <v>0.35090039678502388</v>
      </c>
      <c r="AF1512" s="20" t="str">
        <f>IF(Sales_Trans_2[[#This Row],[Discount_Pct]]=0,"0%",
IF(Sales_Trans_2[[#This Row],[Discount_Pct]]&lt;=5,"1-5%",
IF(Sales_Trans_2[[#This Row],[Discount_Pct]]&lt;=10,"6-10%",
IF(Sales_Trans_2[[#This Row],[Discount_Pct]]&lt;=15,"11-15%","&gt;15%"))))</f>
        <v>6-10%</v>
      </c>
    </row>
    <row r="1513" spans="1:32" x14ac:dyDescent="0.25">
      <c r="A1513" t="s">
        <v>1321</v>
      </c>
      <c r="B1513" s="10">
        <v>45830</v>
      </c>
      <c r="C1513" t="s">
        <v>492</v>
      </c>
      <c r="D1513" t="s">
        <v>1322</v>
      </c>
      <c r="E1513" t="s">
        <v>1323</v>
      </c>
      <c r="F1513" t="s">
        <v>54</v>
      </c>
      <c r="G1513">
        <v>2</v>
      </c>
      <c r="H1513">
        <v>229.81</v>
      </c>
      <c r="I1513">
        <v>15</v>
      </c>
      <c r="J1513">
        <v>68.94</v>
      </c>
      <c r="K1513">
        <v>449.28</v>
      </c>
      <c r="L1513">
        <v>416.44</v>
      </c>
      <c r="M1513">
        <v>32.840000000000003</v>
      </c>
      <c r="N1513" t="s">
        <v>47</v>
      </c>
      <c r="O1513" t="s">
        <v>24</v>
      </c>
      <c r="P1513" t="s">
        <v>55</v>
      </c>
      <c r="Q1513">
        <v>0.67152777777777772</v>
      </c>
      <c r="R1513" t="s">
        <v>27</v>
      </c>
      <c r="S1513" t="s">
        <v>4747</v>
      </c>
      <c r="T1513" t="s">
        <v>4729</v>
      </c>
      <c r="U1513">
        <v>229.81</v>
      </c>
      <c r="V1513" t="s">
        <v>5620</v>
      </c>
      <c r="W1513" t="s">
        <v>4968</v>
      </c>
      <c r="X1513" t="s">
        <v>5416</v>
      </c>
      <c r="Y1513" t="s">
        <v>4966</v>
      </c>
      <c r="Z1513" t="s">
        <v>5147</v>
      </c>
      <c r="AA1513" t="s">
        <v>4962</v>
      </c>
      <c r="AB1513">
        <f>YEAR(Sales_Trans_2[[#This Row],[Transaction_Date]])</f>
        <v>2025</v>
      </c>
      <c r="AC1513" t="str">
        <f>TEXT(Sales_Trans_2[[#This Row],[Transaction_Date]],"mmm")</f>
        <v>Jun</v>
      </c>
      <c r="AD1513">
        <f>MONTH(Sales_Trans_2[[#This Row],[Transaction_Date]])</f>
        <v>6</v>
      </c>
      <c r="AE1513" s="19">
        <f>IFERROR(Sales_Trans_2[[#This Row],[Profit]]/Sales_Trans_2[[#This Row],[Sales_Amount]],0)</f>
        <v>7.3094729344729353E-2</v>
      </c>
      <c r="AF1513" s="20" t="str">
        <f>IF(Sales_Trans_2[[#This Row],[Discount_Pct]]=0,"0%",
IF(Sales_Trans_2[[#This Row],[Discount_Pct]]&lt;=5,"1-5%",
IF(Sales_Trans_2[[#This Row],[Discount_Pct]]&lt;=10,"6-10%",
IF(Sales_Trans_2[[#This Row],[Discount_Pct]]&lt;=15,"11-15%","&gt;15%"))))</f>
        <v>11-15%</v>
      </c>
    </row>
    <row r="1514" spans="1:32" x14ac:dyDescent="0.25">
      <c r="A1514" t="s">
        <v>4531</v>
      </c>
      <c r="B1514" s="10">
        <v>45829</v>
      </c>
      <c r="C1514" t="s">
        <v>3068</v>
      </c>
      <c r="D1514" t="s">
        <v>905</v>
      </c>
      <c r="E1514" t="s">
        <v>198</v>
      </c>
      <c r="F1514" t="s">
        <v>239</v>
      </c>
      <c r="G1514">
        <v>7</v>
      </c>
      <c r="H1514">
        <v>495.55</v>
      </c>
      <c r="I1514">
        <v>15</v>
      </c>
      <c r="J1514">
        <v>520.33000000000004</v>
      </c>
      <c r="K1514">
        <v>3390.8</v>
      </c>
      <c r="L1514">
        <v>2783.83</v>
      </c>
      <c r="M1514">
        <v>606.97</v>
      </c>
      <c r="N1514" t="s">
        <v>4971</v>
      </c>
      <c r="O1514" t="s">
        <v>24</v>
      </c>
      <c r="P1514" t="s">
        <v>55</v>
      </c>
      <c r="Q1514">
        <v>0.80138888888888893</v>
      </c>
      <c r="R1514" t="s">
        <v>27</v>
      </c>
      <c r="S1514" t="s">
        <v>4686</v>
      </c>
      <c r="T1514" t="s">
        <v>4672</v>
      </c>
      <c r="U1514">
        <v>464.41</v>
      </c>
      <c r="V1514" t="s">
        <v>5568</v>
      </c>
      <c r="W1514" t="s">
        <v>4958</v>
      </c>
      <c r="X1514" t="s">
        <v>5015</v>
      </c>
      <c r="Y1514" t="s">
        <v>4966</v>
      </c>
      <c r="Z1514" t="s">
        <v>5097</v>
      </c>
      <c r="AA1514" t="s">
        <v>4962</v>
      </c>
      <c r="AB1514">
        <f>YEAR(Sales_Trans_2[[#This Row],[Transaction_Date]])</f>
        <v>2025</v>
      </c>
      <c r="AC1514" t="str">
        <f>TEXT(Sales_Trans_2[[#This Row],[Transaction_Date]],"mmm")</f>
        <v>Jun</v>
      </c>
      <c r="AD1514">
        <f>MONTH(Sales_Trans_2[[#This Row],[Transaction_Date]])</f>
        <v>6</v>
      </c>
      <c r="AE1514" s="19">
        <f>IFERROR(Sales_Trans_2[[#This Row],[Profit]]/Sales_Trans_2[[#This Row],[Sales_Amount]],0)</f>
        <v>0.17900495458298926</v>
      </c>
      <c r="AF1514" s="20" t="str">
        <f>IF(Sales_Trans_2[[#This Row],[Discount_Pct]]=0,"0%",
IF(Sales_Trans_2[[#This Row],[Discount_Pct]]&lt;=5,"1-5%",
IF(Sales_Trans_2[[#This Row],[Discount_Pct]]&lt;=10,"6-10%",
IF(Sales_Trans_2[[#This Row],[Discount_Pct]]&lt;=15,"11-15%","&gt;15%"))))</f>
        <v>11-15%</v>
      </c>
    </row>
    <row r="1515" spans="1:32" x14ac:dyDescent="0.25">
      <c r="A1515" t="s">
        <v>4459</v>
      </c>
      <c r="B1515" s="10">
        <v>45822</v>
      </c>
      <c r="C1515" t="s">
        <v>2702</v>
      </c>
      <c r="D1515" t="s">
        <v>1490</v>
      </c>
      <c r="E1515" t="s">
        <v>232</v>
      </c>
      <c r="F1515" t="s">
        <v>239</v>
      </c>
      <c r="G1515">
        <v>2</v>
      </c>
      <c r="H1515">
        <v>102.51</v>
      </c>
      <c r="I1515">
        <v>10</v>
      </c>
      <c r="J1515">
        <v>20.5</v>
      </c>
      <c r="K1515">
        <v>212.2</v>
      </c>
      <c r="L1515">
        <v>177.44</v>
      </c>
      <c r="M1515">
        <v>34.76</v>
      </c>
      <c r="N1515" t="s">
        <v>23</v>
      </c>
      <c r="O1515" t="s">
        <v>24</v>
      </c>
      <c r="P1515" t="s">
        <v>55</v>
      </c>
      <c r="Q1515">
        <v>0.49305555555555558</v>
      </c>
      <c r="R1515" t="s">
        <v>27</v>
      </c>
      <c r="S1515" t="s">
        <v>4899</v>
      </c>
      <c r="T1515" t="s">
        <v>4887</v>
      </c>
      <c r="U1515">
        <v>102.51</v>
      </c>
      <c r="V1515" t="s">
        <v>5557</v>
      </c>
      <c r="W1515" t="s">
        <v>4964</v>
      </c>
      <c r="X1515" t="s">
        <v>5015</v>
      </c>
      <c r="Y1515" t="s">
        <v>4966</v>
      </c>
      <c r="Z1515" t="s">
        <v>5079</v>
      </c>
      <c r="AA1515" t="s">
        <v>4962</v>
      </c>
      <c r="AB1515">
        <f>YEAR(Sales_Trans_2[[#This Row],[Transaction_Date]])</f>
        <v>2025</v>
      </c>
      <c r="AC1515" t="str">
        <f>TEXT(Sales_Trans_2[[#This Row],[Transaction_Date]],"mmm")</f>
        <v>Jun</v>
      </c>
      <c r="AD1515">
        <f>MONTH(Sales_Trans_2[[#This Row],[Transaction_Date]])</f>
        <v>6</v>
      </c>
      <c r="AE1515" s="19">
        <f>IFERROR(Sales_Trans_2[[#This Row],[Profit]]/Sales_Trans_2[[#This Row],[Sales_Amount]],0)</f>
        <v>0.16380772855796419</v>
      </c>
      <c r="AF1515" s="20" t="str">
        <f>IF(Sales_Trans_2[[#This Row],[Discount_Pct]]=0,"0%",
IF(Sales_Trans_2[[#This Row],[Discount_Pct]]&lt;=5,"1-5%",
IF(Sales_Trans_2[[#This Row],[Discount_Pct]]&lt;=10,"6-10%",
IF(Sales_Trans_2[[#This Row],[Discount_Pct]]&lt;=15,"11-15%","&gt;15%"))))</f>
        <v>6-10%</v>
      </c>
    </row>
    <row r="1516" spans="1:32" x14ac:dyDescent="0.25">
      <c r="A1516" t="s">
        <v>2550</v>
      </c>
      <c r="B1516" s="10">
        <v>45663</v>
      </c>
      <c r="C1516" t="s">
        <v>538</v>
      </c>
      <c r="D1516" t="s">
        <v>308</v>
      </c>
      <c r="E1516" t="s">
        <v>355</v>
      </c>
      <c r="F1516" t="s">
        <v>239</v>
      </c>
      <c r="G1516">
        <v>3</v>
      </c>
      <c r="H1516">
        <v>495.42</v>
      </c>
      <c r="I1516">
        <v>20</v>
      </c>
      <c r="J1516">
        <v>297.25</v>
      </c>
      <c r="K1516">
        <v>1367.36</v>
      </c>
      <c r="L1516">
        <v>848.64</v>
      </c>
      <c r="M1516">
        <v>518.72</v>
      </c>
      <c r="N1516" t="s">
        <v>40</v>
      </c>
      <c r="O1516" t="s">
        <v>24</v>
      </c>
      <c r="P1516" t="s">
        <v>55</v>
      </c>
      <c r="Q1516">
        <v>0.79791666666666672</v>
      </c>
      <c r="R1516" t="s">
        <v>27</v>
      </c>
      <c r="S1516" t="s">
        <v>4660</v>
      </c>
      <c r="T1516" t="s">
        <v>4636</v>
      </c>
      <c r="U1516">
        <v>455.79</v>
      </c>
      <c r="V1516" t="s">
        <v>5521</v>
      </c>
      <c r="W1516" t="s">
        <v>4958</v>
      </c>
      <c r="X1516" t="s">
        <v>5015</v>
      </c>
      <c r="Y1516" t="s">
        <v>4966</v>
      </c>
      <c r="Z1516" t="s">
        <v>5204</v>
      </c>
      <c r="AA1516" t="s">
        <v>4962</v>
      </c>
      <c r="AB1516">
        <f>YEAR(Sales_Trans_2[[#This Row],[Transaction_Date]])</f>
        <v>2025</v>
      </c>
      <c r="AC1516" t="str">
        <f>TEXT(Sales_Trans_2[[#This Row],[Transaction_Date]],"mmm")</f>
        <v>Jan</v>
      </c>
      <c r="AD1516">
        <f>MONTH(Sales_Trans_2[[#This Row],[Transaction_Date]])</f>
        <v>1</v>
      </c>
      <c r="AE1516" s="19">
        <f>IFERROR(Sales_Trans_2[[#This Row],[Profit]]/Sales_Trans_2[[#This Row],[Sales_Amount]],0)</f>
        <v>0.37935876433419147</v>
      </c>
      <c r="AF1516" s="20" t="str">
        <f>IF(Sales_Trans_2[[#This Row],[Discount_Pct]]=0,"0%",
IF(Sales_Trans_2[[#This Row],[Discount_Pct]]&lt;=5,"1-5%",
IF(Sales_Trans_2[[#This Row],[Discount_Pct]]&lt;=10,"6-10%",
IF(Sales_Trans_2[[#This Row],[Discount_Pct]]&lt;=15,"11-15%","&gt;15%"))))</f>
        <v>&gt;15%</v>
      </c>
    </row>
    <row r="1517" spans="1:32" x14ac:dyDescent="0.25">
      <c r="A1517" t="s">
        <v>3029</v>
      </c>
      <c r="B1517" s="10">
        <v>45663</v>
      </c>
      <c r="C1517" t="s">
        <v>3030</v>
      </c>
      <c r="D1517" t="s">
        <v>1382</v>
      </c>
      <c r="E1517" t="s">
        <v>142</v>
      </c>
      <c r="F1517" t="s">
        <v>143</v>
      </c>
      <c r="G1517">
        <v>4</v>
      </c>
      <c r="H1517">
        <v>317.99</v>
      </c>
      <c r="I1517">
        <v>5</v>
      </c>
      <c r="J1517">
        <v>63.6</v>
      </c>
      <c r="K1517">
        <v>1389.61</v>
      </c>
      <c r="L1517">
        <v>940.2</v>
      </c>
      <c r="M1517">
        <v>449.41</v>
      </c>
      <c r="N1517" t="s">
        <v>47</v>
      </c>
      <c r="O1517" t="s">
        <v>24</v>
      </c>
      <c r="P1517" t="s">
        <v>55</v>
      </c>
      <c r="Q1517">
        <v>0.43194444444444446</v>
      </c>
      <c r="R1517" t="s">
        <v>27</v>
      </c>
      <c r="S1517" t="s">
        <v>4774</v>
      </c>
      <c r="T1517" t="s">
        <v>4752</v>
      </c>
      <c r="U1517">
        <v>317.99</v>
      </c>
      <c r="V1517" t="s">
        <v>5658</v>
      </c>
      <c r="W1517" t="s">
        <v>4968</v>
      </c>
      <c r="X1517" t="s">
        <v>5308</v>
      </c>
      <c r="Y1517" t="s">
        <v>4966</v>
      </c>
      <c r="Z1517" t="s">
        <v>5057</v>
      </c>
      <c r="AA1517" t="s">
        <v>4962</v>
      </c>
      <c r="AB1517">
        <f>YEAR(Sales_Trans_2[[#This Row],[Transaction_Date]])</f>
        <v>2025</v>
      </c>
      <c r="AC1517" t="str">
        <f>TEXT(Sales_Trans_2[[#This Row],[Transaction_Date]],"mmm")</f>
        <v>Jan</v>
      </c>
      <c r="AD1517">
        <f>MONTH(Sales_Trans_2[[#This Row],[Transaction_Date]])</f>
        <v>1</v>
      </c>
      <c r="AE1517" s="19">
        <f>IFERROR(Sales_Trans_2[[#This Row],[Profit]]/Sales_Trans_2[[#This Row],[Sales_Amount]],0)</f>
        <v>0.32340728693662257</v>
      </c>
      <c r="AF1517" s="20" t="str">
        <f>IF(Sales_Trans_2[[#This Row],[Discount_Pct]]=0,"0%",
IF(Sales_Trans_2[[#This Row],[Discount_Pct]]&lt;=5,"1-5%",
IF(Sales_Trans_2[[#This Row],[Discount_Pct]]&lt;=10,"6-10%",
IF(Sales_Trans_2[[#This Row],[Discount_Pct]]&lt;=15,"11-15%","&gt;15%"))))</f>
        <v>1-5%</v>
      </c>
    </row>
    <row r="1518" spans="1:32" x14ac:dyDescent="0.25">
      <c r="A1518" t="s">
        <v>1025</v>
      </c>
      <c r="B1518" s="10">
        <v>45806</v>
      </c>
      <c r="C1518" t="s">
        <v>379</v>
      </c>
      <c r="D1518" t="s">
        <v>89</v>
      </c>
      <c r="E1518" t="s">
        <v>303</v>
      </c>
      <c r="F1518" t="s">
        <v>1026</v>
      </c>
      <c r="G1518">
        <v>8</v>
      </c>
      <c r="H1518">
        <v>39.520000000000003</v>
      </c>
      <c r="I1518">
        <v>15</v>
      </c>
      <c r="J1518">
        <v>47.42</v>
      </c>
      <c r="K1518">
        <v>268.74</v>
      </c>
      <c r="L1518">
        <v>259.2</v>
      </c>
      <c r="M1518">
        <v>9.5399999999999991</v>
      </c>
      <c r="N1518" t="s">
        <v>133</v>
      </c>
      <c r="O1518" t="s">
        <v>24</v>
      </c>
      <c r="P1518" t="s">
        <v>55</v>
      </c>
      <c r="Q1518">
        <v>0.76111111111111107</v>
      </c>
      <c r="R1518" t="s">
        <v>49</v>
      </c>
      <c r="S1518" t="s">
        <v>4695</v>
      </c>
      <c r="T1518" t="s">
        <v>4672</v>
      </c>
      <c r="U1518">
        <v>38.659999999999997</v>
      </c>
      <c r="V1518" t="s">
        <v>5074</v>
      </c>
      <c r="W1518" t="s">
        <v>4958</v>
      </c>
      <c r="X1518" t="s">
        <v>5419</v>
      </c>
      <c r="Y1518" t="s">
        <v>4966</v>
      </c>
      <c r="Z1518" t="s">
        <v>5351</v>
      </c>
      <c r="AA1518" t="s">
        <v>4962</v>
      </c>
      <c r="AB1518">
        <f>YEAR(Sales_Trans_2[[#This Row],[Transaction_Date]])</f>
        <v>2025</v>
      </c>
      <c r="AC1518" t="str">
        <f>TEXT(Sales_Trans_2[[#This Row],[Transaction_Date]],"mmm")</f>
        <v>May</v>
      </c>
      <c r="AD1518">
        <f>MONTH(Sales_Trans_2[[#This Row],[Transaction_Date]])</f>
        <v>5</v>
      </c>
      <c r="AE1518" s="19">
        <f>IFERROR(Sales_Trans_2[[#This Row],[Profit]]/Sales_Trans_2[[#This Row],[Sales_Amount]],0)</f>
        <v>3.5498995311453445E-2</v>
      </c>
      <c r="AF1518" s="20" t="str">
        <f>IF(Sales_Trans_2[[#This Row],[Discount_Pct]]=0,"0%",
IF(Sales_Trans_2[[#This Row],[Discount_Pct]]&lt;=5,"1-5%",
IF(Sales_Trans_2[[#This Row],[Discount_Pct]]&lt;=10,"6-10%",
IF(Sales_Trans_2[[#This Row],[Discount_Pct]]&lt;=15,"11-15%","&gt;15%"))))</f>
        <v>11-15%</v>
      </c>
    </row>
    <row r="1519" spans="1:32" x14ac:dyDescent="0.25">
      <c r="A1519" t="s">
        <v>2710</v>
      </c>
      <c r="B1519" s="10">
        <v>45801</v>
      </c>
      <c r="C1519" t="s">
        <v>2711</v>
      </c>
      <c r="D1519" t="s">
        <v>186</v>
      </c>
      <c r="E1519" t="s">
        <v>102</v>
      </c>
      <c r="F1519" t="s">
        <v>103</v>
      </c>
      <c r="G1519">
        <v>1</v>
      </c>
      <c r="H1519">
        <v>217.42</v>
      </c>
      <c r="I1519">
        <v>10</v>
      </c>
      <c r="J1519">
        <v>21.74</v>
      </c>
      <c r="K1519">
        <v>225.03</v>
      </c>
      <c r="L1519">
        <v>177.03</v>
      </c>
      <c r="M1519">
        <v>48</v>
      </c>
      <c r="N1519" t="s">
        <v>47</v>
      </c>
      <c r="O1519" t="s">
        <v>24</v>
      </c>
      <c r="P1519" t="s">
        <v>55</v>
      </c>
      <c r="Q1519">
        <v>0.73541666666666672</v>
      </c>
      <c r="R1519" t="s">
        <v>27</v>
      </c>
      <c r="S1519" t="s">
        <v>4724</v>
      </c>
      <c r="T1519" t="s">
        <v>4703</v>
      </c>
      <c r="U1519">
        <v>217.42</v>
      </c>
      <c r="V1519" t="s">
        <v>5869</v>
      </c>
      <c r="W1519" t="s">
        <v>4964</v>
      </c>
      <c r="X1519" t="s">
        <v>5510</v>
      </c>
      <c r="Y1519" t="s">
        <v>4966</v>
      </c>
      <c r="Z1519" t="s">
        <v>5511</v>
      </c>
      <c r="AA1519" t="s">
        <v>4962</v>
      </c>
      <c r="AB1519">
        <f>YEAR(Sales_Trans_2[[#This Row],[Transaction_Date]])</f>
        <v>2025</v>
      </c>
      <c r="AC1519" t="str">
        <f>TEXT(Sales_Trans_2[[#This Row],[Transaction_Date]],"mmm")</f>
        <v>May</v>
      </c>
      <c r="AD1519">
        <f>MONTH(Sales_Trans_2[[#This Row],[Transaction_Date]])</f>
        <v>5</v>
      </c>
      <c r="AE1519" s="19">
        <f>IFERROR(Sales_Trans_2[[#This Row],[Profit]]/Sales_Trans_2[[#This Row],[Sales_Amount]],0)</f>
        <v>0.21330489268097585</v>
      </c>
      <c r="AF1519" s="20" t="str">
        <f>IF(Sales_Trans_2[[#This Row],[Discount_Pct]]=0,"0%",
IF(Sales_Trans_2[[#This Row],[Discount_Pct]]&lt;=5,"1-5%",
IF(Sales_Trans_2[[#This Row],[Discount_Pct]]&lt;=10,"6-10%",
IF(Sales_Trans_2[[#This Row],[Discount_Pct]]&lt;=15,"11-15%","&gt;15%"))))</f>
        <v>6-10%</v>
      </c>
    </row>
    <row r="1520" spans="1:32" x14ac:dyDescent="0.25">
      <c r="A1520" t="s">
        <v>2463</v>
      </c>
      <c r="B1520" s="10">
        <v>45966</v>
      </c>
      <c r="C1520" t="s">
        <v>2394</v>
      </c>
      <c r="D1520" t="s">
        <v>1096</v>
      </c>
      <c r="E1520" t="s">
        <v>204</v>
      </c>
      <c r="F1520" t="s">
        <v>205</v>
      </c>
      <c r="G1520">
        <v>4</v>
      </c>
      <c r="H1520">
        <v>412.53</v>
      </c>
      <c r="I1520">
        <v>15</v>
      </c>
      <c r="J1520">
        <v>247.52</v>
      </c>
      <c r="K1520">
        <v>1612.99</v>
      </c>
      <c r="L1520">
        <v>1393.64</v>
      </c>
      <c r="M1520">
        <v>219.35</v>
      </c>
      <c r="N1520" t="s">
        <v>133</v>
      </c>
      <c r="O1520" t="s">
        <v>24</v>
      </c>
      <c r="P1520" t="s">
        <v>55</v>
      </c>
      <c r="Q1520">
        <v>0.54097222222222219</v>
      </c>
      <c r="R1520" t="s">
        <v>27</v>
      </c>
      <c r="S1520" t="s">
        <v>4869</v>
      </c>
      <c r="T1520" t="s">
        <v>4864</v>
      </c>
      <c r="U1520">
        <v>405.1</v>
      </c>
      <c r="V1520" t="s">
        <v>5115</v>
      </c>
      <c r="W1520" t="s">
        <v>4958</v>
      </c>
      <c r="X1520" t="s">
        <v>5021</v>
      </c>
      <c r="Y1520" t="s">
        <v>4966</v>
      </c>
      <c r="Z1520" t="s">
        <v>5022</v>
      </c>
      <c r="AA1520" t="s">
        <v>4962</v>
      </c>
      <c r="AB1520">
        <f>YEAR(Sales_Trans_2[[#This Row],[Transaction_Date]])</f>
        <v>2025</v>
      </c>
      <c r="AC1520" t="str">
        <f>TEXT(Sales_Trans_2[[#This Row],[Transaction_Date]],"mmm")</f>
        <v>Nov</v>
      </c>
      <c r="AD1520">
        <f>MONTH(Sales_Trans_2[[#This Row],[Transaction_Date]])</f>
        <v>11</v>
      </c>
      <c r="AE1520" s="19">
        <f>IFERROR(Sales_Trans_2[[#This Row],[Profit]]/Sales_Trans_2[[#This Row],[Sales_Amount]],0)</f>
        <v>0.13598968375501397</v>
      </c>
      <c r="AF1520" s="20" t="str">
        <f>IF(Sales_Trans_2[[#This Row],[Discount_Pct]]=0,"0%",
IF(Sales_Trans_2[[#This Row],[Discount_Pct]]&lt;=5,"1-5%",
IF(Sales_Trans_2[[#This Row],[Discount_Pct]]&lt;=10,"6-10%",
IF(Sales_Trans_2[[#This Row],[Discount_Pct]]&lt;=15,"11-15%","&gt;15%"))))</f>
        <v>11-15%</v>
      </c>
    </row>
    <row r="1521" spans="1:32" x14ac:dyDescent="0.25">
      <c r="A1521" t="s">
        <v>4058</v>
      </c>
      <c r="B1521" s="10">
        <v>45966</v>
      </c>
      <c r="C1521" t="s">
        <v>1452</v>
      </c>
      <c r="D1521" t="s">
        <v>714</v>
      </c>
      <c r="E1521" t="s">
        <v>125</v>
      </c>
      <c r="F1521" t="s">
        <v>648</v>
      </c>
      <c r="G1521">
        <v>3</v>
      </c>
      <c r="H1521">
        <v>161.03</v>
      </c>
      <c r="I1521">
        <v>5</v>
      </c>
      <c r="J1521">
        <v>24.15</v>
      </c>
      <c r="K1521">
        <v>527.78</v>
      </c>
      <c r="L1521">
        <v>372.72</v>
      </c>
      <c r="M1521">
        <v>155.06</v>
      </c>
      <c r="N1521" t="s">
        <v>23</v>
      </c>
      <c r="O1521" t="s">
        <v>24</v>
      </c>
      <c r="P1521" t="s">
        <v>55</v>
      </c>
      <c r="Q1521">
        <v>0.91249999999999998</v>
      </c>
      <c r="R1521" t="s">
        <v>27</v>
      </c>
      <c r="S1521" t="s">
        <v>4653</v>
      </c>
      <c r="T1521" t="s">
        <v>4672</v>
      </c>
      <c r="U1521">
        <v>161.03</v>
      </c>
      <c r="V1521" t="s">
        <v>5803</v>
      </c>
      <c r="W1521" t="s">
        <v>4968</v>
      </c>
      <c r="X1521" t="s">
        <v>5856</v>
      </c>
      <c r="Y1521" t="s">
        <v>4966</v>
      </c>
      <c r="Z1521" t="s">
        <v>5173</v>
      </c>
      <c r="AA1521" t="s">
        <v>4962</v>
      </c>
      <c r="AB1521">
        <f>YEAR(Sales_Trans_2[[#This Row],[Transaction_Date]])</f>
        <v>2025</v>
      </c>
      <c r="AC1521" t="str">
        <f>TEXT(Sales_Trans_2[[#This Row],[Transaction_Date]],"mmm")</f>
        <v>Nov</v>
      </c>
      <c r="AD1521">
        <f>MONTH(Sales_Trans_2[[#This Row],[Transaction_Date]])</f>
        <v>11</v>
      </c>
      <c r="AE1521" s="19">
        <f>IFERROR(Sales_Trans_2[[#This Row],[Profit]]/Sales_Trans_2[[#This Row],[Sales_Amount]],0)</f>
        <v>0.29379665769828339</v>
      </c>
      <c r="AF1521" s="20" t="str">
        <f>IF(Sales_Trans_2[[#This Row],[Discount_Pct]]=0,"0%",
IF(Sales_Trans_2[[#This Row],[Discount_Pct]]&lt;=5,"1-5%",
IF(Sales_Trans_2[[#This Row],[Discount_Pct]]&lt;=10,"6-10%",
IF(Sales_Trans_2[[#This Row],[Discount_Pct]]&lt;=15,"11-15%","&gt;15%"))))</f>
        <v>1-5%</v>
      </c>
    </row>
    <row r="1522" spans="1:32" x14ac:dyDescent="0.25">
      <c r="A1522" t="s">
        <v>731</v>
      </c>
      <c r="B1522" s="10">
        <v>45935</v>
      </c>
      <c r="C1522" t="s">
        <v>580</v>
      </c>
      <c r="D1522" t="s">
        <v>732</v>
      </c>
      <c r="E1522" t="s">
        <v>321</v>
      </c>
      <c r="F1522" t="s">
        <v>322</v>
      </c>
      <c r="G1522">
        <v>6</v>
      </c>
      <c r="H1522">
        <v>744.15</v>
      </c>
      <c r="I1522">
        <v>15</v>
      </c>
      <c r="J1522">
        <v>669.74</v>
      </c>
      <c r="K1522">
        <v>4364.43</v>
      </c>
      <c r="L1522">
        <v>2392.3200000000002</v>
      </c>
      <c r="M1522">
        <v>1972.11</v>
      </c>
      <c r="N1522" t="s">
        <v>40</v>
      </c>
      <c r="O1522" t="s">
        <v>24</v>
      </c>
      <c r="P1522" t="s">
        <v>55</v>
      </c>
      <c r="Q1522">
        <v>0.73611111111111116</v>
      </c>
      <c r="R1522" t="s">
        <v>27</v>
      </c>
      <c r="S1522" t="s">
        <v>4662</v>
      </c>
      <c r="T1522" t="s">
        <v>4636</v>
      </c>
      <c r="U1522">
        <v>661.91</v>
      </c>
      <c r="V1522" t="s">
        <v>5644</v>
      </c>
      <c r="W1522" t="s">
        <v>4958</v>
      </c>
      <c r="X1522" t="s">
        <v>5910</v>
      </c>
      <c r="Y1522" t="s">
        <v>4966</v>
      </c>
      <c r="Z1522" t="s">
        <v>5507</v>
      </c>
      <c r="AA1522" t="s">
        <v>4962</v>
      </c>
      <c r="AB1522">
        <f>YEAR(Sales_Trans_2[[#This Row],[Transaction_Date]])</f>
        <v>2025</v>
      </c>
      <c r="AC1522" t="str">
        <f>TEXT(Sales_Trans_2[[#This Row],[Transaction_Date]],"mmm")</f>
        <v>Oct</v>
      </c>
      <c r="AD1522">
        <f>MONTH(Sales_Trans_2[[#This Row],[Transaction_Date]])</f>
        <v>10</v>
      </c>
      <c r="AE1522" s="19">
        <f>IFERROR(Sales_Trans_2[[#This Row],[Profit]]/Sales_Trans_2[[#This Row],[Sales_Amount]],0)</f>
        <v>0.45185969301833223</v>
      </c>
      <c r="AF1522" s="20" t="str">
        <f>IF(Sales_Trans_2[[#This Row],[Discount_Pct]]=0,"0%",
IF(Sales_Trans_2[[#This Row],[Discount_Pct]]&lt;=5,"1-5%",
IF(Sales_Trans_2[[#This Row],[Discount_Pct]]&lt;=10,"6-10%",
IF(Sales_Trans_2[[#This Row],[Discount_Pct]]&lt;=15,"11-15%","&gt;15%"))))</f>
        <v>11-15%</v>
      </c>
    </row>
    <row r="1523" spans="1:32" x14ac:dyDescent="0.25">
      <c r="A1523" t="s">
        <v>318</v>
      </c>
      <c r="B1523" s="10">
        <v>45721</v>
      </c>
      <c r="C1523" t="s">
        <v>319</v>
      </c>
      <c r="D1523" t="s">
        <v>320</v>
      </c>
      <c r="E1523" t="s">
        <v>321</v>
      </c>
      <c r="F1523" t="s">
        <v>322</v>
      </c>
      <c r="G1523">
        <v>8</v>
      </c>
      <c r="H1523">
        <v>76.67</v>
      </c>
      <c r="I1523">
        <v>5</v>
      </c>
      <c r="J1523">
        <v>30.67</v>
      </c>
      <c r="K1523">
        <v>670.09</v>
      </c>
      <c r="L1523">
        <v>403.44</v>
      </c>
      <c r="M1523">
        <v>266.64999999999998</v>
      </c>
      <c r="N1523" t="s">
        <v>4971</v>
      </c>
      <c r="O1523" t="s">
        <v>24</v>
      </c>
      <c r="P1523" t="s">
        <v>55</v>
      </c>
      <c r="Q1523">
        <v>0.63749999999999996</v>
      </c>
      <c r="R1523" t="s">
        <v>27</v>
      </c>
      <c r="S1523" t="s">
        <v>4944</v>
      </c>
      <c r="T1523" t="s">
        <v>4930</v>
      </c>
      <c r="U1523">
        <v>67.37</v>
      </c>
      <c r="V1523" t="s">
        <v>5858</v>
      </c>
      <c r="W1523" t="s">
        <v>4958</v>
      </c>
      <c r="X1523" t="s">
        <v>5910</v>
      </c>
      <c r="Y1523" t="s">
        <v>4966</v>
      </c>
      <c r="Z1523" t="s">
        <v>5507</v>
      </c>
      <c r="AA1523" t="s">
        <v>4962</v>
      </c>
      <c r="AB1523">
        <f>YEAR(Sales_Trans_2[[#This Row],[Transaction_Date]])</f>
        <v>2025</v>
      </c>
      <c r="AC1523" t="str">
        <f>TEXT(Sales_Trans_2[[#This Row],[Transaction_Date]],"mmm")</f>
        <v>Mar</v>
      </c>
      <c r="AD1523">
        <f>MONTH(Sales_Trans_2[[#This Row],[Transaction_Date]])</f>
        <v>3</v>
      </c>
      <c r="AE1523" s="19">
        <f>IFERROR(Sales_Trans_2[[#This Row],[Profit]]/Sales_Trans_2[[#This Row],[Sales_Amount]],0)</f>
        <v>0.39793162112552039</v>
      </c>
      <c r="AF1523" s="20" t="str">
        <f>IF(Sales_Trans_2[[#This Row],[Discount_Pct]]=0,"0%",
IF(Sales_Trans_2[[#This Row],[Discount_Pct]]&lt;=5,"1-5%",
IF(Sales_Trans_2[[#This Row],[Discount_Pct]]&lt;=10,"6-10%",
IF(Sales_Trans_2[[#This Row],[Discount_Pct]]&lt;=15,"11-15%","&gt;15%"))))</f>
        <v>1-5%</v>
      </c>
    </row>
    <row r="1524" spans="1:32" x14ac:dyDescent="0.25">
      <c r="A1524" t="s">
        <v>1880</v>
      </c>
      <c r="B1524" s="10">
        <v>45774</v>
      </c>
      <c r="C1524" t="s">
        <v>1788</v>
      </c>
      <c r="D1524" t="s">
        <v>555</v>
      </c>
      <c r="E1524" t="s">
        <v>1309</v>
      </c>
      <c r="F1524" t="s">
        <v>1881</v>
      </c>
      <c r="G1524">
        <v>4</v>
      </c>
      <c r="H1524">
        <v>491.81</v>
      </c>
      <c r="I1524">
        <v>5</v>
      </c>
      <c r="J1524">
        <v>98.36</v>
      </c>
      <c r="K1524">
        <v>2149.21</v>
      </c>
      <c r="L1524">
        <v>1462.28</v>
      </c>
      <c r="M1524">
        <v>686.93</v>
      </c>
      <c r="N1524" t="s">
        <v>23</v>
      </c>
      <c r="O1524" t="s">
        <v>24</v>
      </c>
      <c r="P1524" t="s">
        <v>55</v>
      </c>
      <c r="Q1524">
        <v>0.62708333333333333</v>
      </c>
      <c r="R1524" t="s">
        <v>27</v>
      </c>
      <c r="S1524" t="s">
        <v>4797</v>
      </c>
      <c r="T1524" t="s">
        <v>4776</v>
      </c>
      <c r="U1524">
        <v>491.81</v>
      </c>
      <c r="V1524" t="s">
        <v>5306</v>
      </c>
      <c r="W1524" t="s">
        <v>4964</v>
      </c>
      <c r="X1524" t="s">
        <v>5247</v>
      </c>
      <c r="Y1524" t="s">
        <v>4966</v>
      </c>
      <c r="Z1524" t="s">
        <v>5212</v>
      </c>
      <c r="AA1524" t="s">
        <v>4962</v>
      </c>
      <c r="AB1524">
        <f>YEAR(Sales_Trans_2[[#This Row],[Transaction_Date]])</f>
        <v>2025</v>
      </c>
      <c r="AC1524" t="str">
        <f>TEXT(Sales_Trans_2[[#This Row],[Transaction_Date]],"mmm")</f>
        <v>Apr</v>
      </c>
      <c r="AD1524">
        <f>MONTH(Sales_Trans_2[[#This Row],[Transaction_Date]])</f>
        <v>4</v>
      </c>
      <c r="AE1524" s="19">
        <f>IFERROR(Sales_Trans_2[[#This Row],[Profit]]/Sales_Trans_2[[#This Row],[Sales_Amount]],0)</f>
        <v>0.31961976726331998</v>
      </c>
      <c r="AF1524" s="20" t="str">
        <f>IF(Sales_Trans_2[[#This Row],[Discount_Pct]]=0,"0%",
IF(Sales_Trans_2[[#This Row],[Discount_Pct]]&lt;=5,"1-5%",
IF(Sales_Trans_2[[#This Row],[Discount_Pct]]&lt;=10,"6-10%",
IF(Sales_Trans_2[[#This Row],[Discount_Pct]]&lt;=15,"11-15%","&gt;15%"))))</f>
        <v>1-5%</v>
      </c>
    </row>
    <row r="1525" spans="1:32" x14ac:dyDescent="0.25">
      <c r="A1525" t="s">
        <v>3066</v>
      </c>
      <c r="B1525" s="10">
        <v>45766</v>
      </c>
      <c r="C1525" t="s">
        <v>202</v>
      </c>
      <c r="D1525" t="s">
        <v>530</v>
      </c>
      <c r="E1525" t="s">
        <v>864</v>
      </c>
      <c r="F1525" t="s">
        <v>865</v>
      </c>
      <c r="G1525">
        <v>2</v>
      </c>
      <c r="H1525">
        <v>125.15</v>
      </c>
      <c r="I1525">
        <v>10</v>
      </c>
      <c r="J1525">
        <v>25.03</v>
      </c>
      <c r="K1525">
        <v>259.06</v>
      </c>
      <c r="L1525">
        <v>191.4</v>
      </c>
      <c r="M1525">
        <v>67.66</v>
      </c>
      <c r="N1525" t="s">
        <v>40</v>
      </c>
      <c r="O1525" t="s">
        <v>24</v>
      </c>
      <c r="P1525" t="s">
        <v>55</v>
      </c>
      <c r="Q1525">
        <v>0.58333333333333337</v>
      </c>
      <c r="R1525" t="s">
        <v>27</v>
      </c>
      <c r="S1525" t="s">
        <v>4772</v>
      </c>
      <c r="T1525" t="s">
        <v>4752</v>
      </c>
      <c r="U1525">
        <v>125.15</v>
      </c>
      <c r="V1525" t="s">
        <v>5721</v>
      </c>
      <c r="W1525" t="s">
        <v>4964</v>
      </c>
      <c r="X1525" t="s">
        <v>5167</v>
      </c>
      <c r="Y1525" t="s">
        <v>4966</v>
      </c>
      <c r="Z1525" t="s">
        <v>5166</v>
      </c>
      <c r="AA1525" t="s">
        <v>4962</v>
      </c>
      <c r="AB1525">
        <f>YEAR(Sales_Trans_2[[#This Row],[Transaction_Date]])</f>
        <v>2025</v>
      </c>
      <c r="AC1525" t="str">
        <f>TEXT(Sales_Trans_2[[#This Row],[Transaction_Date]],"mmm")</f>
        <v>Apr</v>
      </c>
      <c r="AD1525">
        <f>MONTH(Sales_Trans_2[[#This Row],[Transaction_Date]])</f>
        <v>4</v>
      </c>
      <c r="AE1525" s="19">
        <f>IFERROR(Sales_Trans_2[[#This Row],[Profit]]/Sales_Trans_2[[#This Row],[Sales_Amount]],0)</f>
        <v>0.26117501737049331</v>
      </c>
      <c r="AF1525" s="20" t="str">
        <f>IF(Sales_Trans_2[[#This Row],[Discount_Pct]]=0,"0%",
IF(Sales_Trans_2[[#This Row],[Discount_Pct]]&lt;=5,"1-5%",
IF(Sales_Trans_2[[#This Row],[Discount_Pct]]&lt;=10,"6-10%",
IF(Sales_Trans_2[[#This Row],[Discount_Pct]]&lt;=15,"11-15%","&gt;15%"))))</f>
        <v>6-10%</v>
      </c>
    </row>
    <row r="1526" spans="1:32" x14ac:dyDescent="0.25">
      <c r="A1526" t="s">
        <v>2704</v>
      </c>
      <c r="B1526" s="10">
        <v>45812</v>
      </c>
      <c r="C1526" t="s">
        <v>2103</v>
      </c>
      <c r="D1526" t="s">
        <v>59</v>
      </c>
      <c r="E1526" t="s">
        <v>421</v>
      </c>
      <c r="F1526" t="s">
        <v>787</v>
      </c>
      <c r="G1526">
        <v>5</v>
      </c>
      <c r="H1526">
        <v>379.93</v>
      </c>
      <c r="I1526">
        <v>15</v>
      </c>
      <c r="J1526">
        <v>284.95</v>
      </c>
      <c r="K1526">
        <v>1856.9</v>
      </c>
      <c r="L1526">
        <v>1358.9</v>
      </c>
      <c r="M1526">
        <v>498</v>
      </c>
      <c r="N1526" t="s">
        <v>23</v>
      </c>
      <c r="O1526" t="s">
        <v>24</v>
      </c>
      <c r="P1526" t="s">
        <v>55</v>
      </c>
      <c r="Q1526">
        <v>0.56111111111111112</v>
      </c>
      <c r="R1526" t="s">
        <v>27</v>
      </c>
      <c r="S1526" t="s">
        <v>4721</v>
      </c>
      <c r="T1526" t="s">
        <v>4703</v>
      </c>
      <c r="U1526">
        <v>342.46</v>
      </c>
      <c r="V1526" t="s">
        <v>5064</v>
      </c>
      <c r="W1526" t="s">
        <v>4958</v>
      </c>
      <c r="X1526" t="s">
        <v>5045</v>
      </c>
      <c r="Y1526" t="s">
        <v>4966</v>
      </c>
      <c r="Z1526" t="s">
        <v>5069</v>
      </c>
      <c r="AA1526" t="s">
        <v>4962</v>
      </c>
      <c r="AB1526">
        <f>YEAR(Sales_Trans_2[[#This Row],[Transaction_Date]])</f>
        <v>2025</v>
      </c>
      <c r="AC1526" t="str">
        <f>TEXT(Sales_Trans_2[[#This Row],[Transaction_Date]],"mmm")</f>
        <v>Jun</v>
      </c>
      <c r="AD1526">
        <f>MONTH(Sales_Trans_2[[#This Row],[Transaction_Date]])</f>
        <v>6</v>
      </c>
      <c r="AE1526" s="19">
        <f>IFERROR(Sales_Trans_2[[#This Row],[Profit]]/Sales_Trans_2[[#This Row],[Sales_Amount]],0)</f>
        <v>0.26818891701222464</v>
      </c>
      <c r="AF1526" s="20" t="str">
        <f>IF(Sales_Trans_2[[#This Row],[Discount_Pct]]=0,"0%",
IF(Sales_Trans_2[[#This Row],[Discount_Pct]]&lt;=5,"1-5%",
IF(Sales_Trans_2[[#This Row],[Discount_Pct]]&lt;=10,"6-10%",
IF(Sales_Trans_2[[#This Row],[Discount_Pct]]&lt;=15,"11-15%","&gt;15%"))))</f>
        <v>11-15%</v>
      </c>
    </row>
    <row r="1527" spans="1:32" x14ac:dyDescent="0.25">
      <c r="A1527" t="s">
        <v>4248</v>
      </c>
      <c r="B1527" s="10">
        <v>46021</v>
      </c>
      <c r="C1527" t="s">
        <v>3668</v>
      </c>
      <c r="D1527" t="s">
        <v>264</v>
      </c>
      <c r="E1527" t="s">
        <v>243</v>
      </c>
      <c r="F1527" t="s">
        <v>222</v>
      </c>
      <c r="G1527">
        <v>3</v>
      </c>
      <c r="H1527">
        <v>383.51</v>
      </c>
      <c r="I1527">
        <v>20</v>
      </c>
      <c r="J1527">
        <v>230.11</v>
      </c>
      <c r="K1527">
        <v>920.42</v>
      </c>
      <c r="L1527">
        <v>857.7</v>
      </c>
      <c r="M1527">
        <v>62.72</v>
      </c>
      <c r="N1527" t="s">
        <v>4971</v>
      </c>
      <c r="O1527" t="s">
        <v>345</v>
      </c>
      <c r="P1527" t="s">
        <v>55</v>
      </c>
      <c r="Q1527">
        <v>0.83194444444444449</v>
      </c>
      <c r="R1527" t="s">
        <v>49</v>
      </c>
      <c r="S1527" t="s">
        <v>4702</v>
      </c>
      <c r="T1527" t="s">
        <v>4703</v>
      </c>
      <c r="U1527">
        <v>383.51</v>
      </c>
      <c r="V1527" t="s">
        <v>5425</v>
      </c>
      <c r="W1527" t="s">
        <v>4968</v>
      </c>
      <c r="X1527" t="s">
        <v>5424</v>
      </c>
      <c r="Y1527" t="s">
        <v>4966</v>
      </c>
      <c r="Z1527" t="s">
        <v>5046</v>
      </c>
      <c r="AA1527" t="s">
        <v>4962</v>
      </c>
      <c r="AB1527">
        <f>YEAR(Sales_Trans_2[[#This Row],[Transaction_Date]])</f>
        <v>2025</v>
      </c>
      <c r="AC1527" t="str">
        <f>TEXT(Sales_Trans_2[[#This Row],[Transaction_Date]],"mmm")</f>
        <v>Dec</v>
      </c>
      <c r="AD1527">
        <f>MONTH(Sales_Trans_2[[#This Row],[Transaction_Date]])</f>
        <v>12</v>
      </c>
      <c r="AE1527" s="19">
        <f>IFERROR(Sales_Trans_2[[#This Row],[Profit]]/Sales_Trans_2[[#This Row],[Sales_Amount]],0)</f>
        <v>6.8142804371917165E-2</v>
      </c>
      <c r="AF1527" s="20" t="str">
        <f>IF(Sales_Trans_2[[#This Row],[Discount_Pct]]=0,"0%",
IF(Sales_Trans_2[[#This Row],[Discount_Pct]]&lt;=5,"1-5%",
IF(Sales_Trans_2[[#This Row],[Discount_Pct]]&lt;=10,"6-10%",
IF(Sales_Trans_2[[#This Row],[Discount_Pct]]&lt;=15,"11-15%","&gt;15%"))))</f>
        <v>&gt;15%</v>
      </c>
    </row>
    <row r="1528" spans="1:32" x14ac:dyDescent="0.25">
      <c r="A1528" t="s">
        <v>1294</v>
      </c>
      <c r="B1528" s="10">
        <v>45883</v>
      </c>
      <c r="C1528" t="s">
        <v>993</v>
      </c>
      <c r="D1528" t="s">
        <v>44</v>
      </c>
      <c r="E1528" t="s">
        <v>1180</v>
      </c>
      <c r="F1528" t="s">
        <v>1039</v>
      </c>
      <c r="G1528">
        <v>5</v>
      </c>
      <c r="H1528">
        <v>402.8</v>
      </c>
      <c r="I1528">
        <v>5</v>
      </c>
      <c r="J1528">
        <v>100.7</v>
      </c>
      <c r="K1528">
        <v>1913.3</v>
      </c>
      <c r="L1528">
        <v>1182.7</v>
      </c>
      <c r="M1528">
        <v>730.6</v>
      </c>
      <c r="N1528" t="s">
        <v>23</v>
      </c>
      <c r="O1528" t="s">
        <v>345</v>
      </c>
      <c r="P1528" t="s">
        <v>55</v>
      </c>
      <c r="Q1528">
        <v>0.42986111111111114</v>
      </c>
      <c r="R1528" t="s">
        <v>49</v>
      </c>
      <c r="S1528" t="s">
        <v>4650</v>
      </c>
      <c r="T1528" t="s">
        <v>4636</v>
      </c>
      <c r="U1528">
        <v>398.25</v>
      </c>
      <c r="V1528" t="s">
        <v>5281</v>
      </c>
      <c r="W1528" t="s">
        <v>4958</v>
      </c>
      <c r="X1528" t="s">
        <v>5222</v>
      </c>
      <c r="Y1528" t="s">
        <v>4966</v>
      </c>
      <c r="Z1528" t="s">
        <v>5087</v>
      </c>
      <c r="AA1528" t="s">
        <v>4962</v>
      </c>
      <c r="AB1528">
        <f>YEAR(Sales_Trans_2[[#This Row],[Transaction_Date]])</f>
        <v>2025</v>
      </c>
      <c r="AC1528" t="str">
        <f>TEXT(Sales_Trans_2[[#This Row],[Transaction_Date]],"mmm")</f>
        <v>Aug</v>
      </c>
      <c r="AD1528">
        <f>MONTH(Sales_Trans_2[[#This Row],[Transaction_Date]])</f>
        <v>8</v>
      </c>
      <c r="AE1528" s="19">
        <f>IFERROR(Sales_Trans_2[[#This Row],[Profit]]/Sales_Trans_2[[#This Row],[Sales_Amount]],0)</f>
        <v>0.38185334239272462</v>
      </c>
      <c r="AF1528" s="20" t="str">
        <f>IF(Sales_Trans_2[[#This Row],[Discount_Pct]]=0,"0%",
IF(Sales_Trans_2[[#This Row],[Discount_Pct]]&lt;=5,"1-5%",
IF(Sales_Trans_2[[#This Row],[Discount_Pct]]&lt;=10,"6-10%",
IF(Sales_Trans_2[[#This Row],[Discount_Pct]]&lt;=15,"11-15%","&gt;15%"))))</f>
        <v>1-5%</v>
      </c>
    </row>
    <row r="1529" spans="1:32" x14ac:dyDescent="0.25">
      <c r="A1529" t="s">
        <v>4322</v>
      </c>
      <c r="B1529" s="10">
        <v>46011</v>
      </c>
      <c r="C1529" t="s">
        <v>408</v>
      </c>
      <c r="D1529" t="s">
        <v>280</v>
      </c>
      <c r="E1529" t="s">
        <v>1744</v>
      </c>
      <c r="F1529" t="s">
        <v>1745</v>
      </c>
      <c r="G1529">
        <v>4</v>
      </c>
      <c r="H1529">
        <v>124.84</v>
      </c>
      <c r="I1529">
        <v>5</v>
      </c>
      <c r="J1529">
        <v>24.97</v>
      </c>
      <c r="K1529">
        <v>545.54999999999995</v>
      </c>
      <c r="L1529">
        <v>389.4</v>
      </c>
      <c r="M1529">
        <v>156.15</v>
      </c>
      <c r="N1529" t="s">
        <v>23</v>
      </c>
      <c r="O1529" t="s">
        <v>345</v>
      </c>
      <c r="P1529" t="s">
        <v>25</v>
      </c>
      <c r="Q1529">
        <v>0.51527777777777772</v>
      </c>
      <c r="R1529" t="s">
        <v>27</v>
      </c>
      <c r="S1529" t="s">
        <v>4726</v>
      </c>
      <c r="T1529" t="s">
        <v>4703</v>
      </c>
      <c r="U1529">
        <v>124.84</v>
      </c>
      <c r="V1529" t="s">
        <v>5091</v>
      </c>
      <c r="W1529" t="s">
        <v>4968</v>
      </c>
      <c r="X1529" t="s">
        <v>5471</v>
      </c>
      <c r="Y1529" t="s">
        <v>5018</v>
      </c>
      <c r="Z1529" t="s">
        <v>5472</v>
      </c>
      <c r="AA1529" t="s">
        <v>4992</v>
      </c>
      <c r="AB1529">
        <f>YEAR(Sales_Trans_2[[#This Row],[Transaction_Date]])</f>
        <v>2025</v>
      </c>
      <c r="AC1529" t="str">
        <f>TEXT(Sales_Trans_2[[#This Row],[Transaction_Date]],"mmm")</f>
        <v>Dec</v>
      </c>
      <c r="AD1529">
        <f>MONTH(Sales_Trans_2[[#This Row],[Transaction_Date]])</f>
        <v>12</v>
      </c>
      <c r="AE1529" s="19">
        <f>IFERROR(Sales_Trans_2[[#This Row],[Profit]]/Sales_Trans_2[[#This Row],[Sales_Amount]],0)</f>
        <v>0.28622491064063793</v>
      </c>
      <c r="AF1529" s="20" t="str">
        <f>IF(Sales_Trans_2[[#This Row],[Discount_Pct]]=0,"0%",
IF(Sales_Trans_2[[#This Row],[Discount_Pct]]&lt;=5,"1-5%",
IF(Sales_Trans_2[[#This Row],[Discount_Pct]]&lt;=10,"6-10%",
IF(Sales_Trans_2[[#This Row],[Discount_Pct]]&lt;=15,"11-15%","&gt;15%"))))</f>
        <v>1-5%</v>
      </c>
    </row>
    <row r="1530" spans="1:32" x14ac:dyDescent="0.25">
      <c r="A1530" t="s">
        <v>4596</v>
      </c>
      <c r="B1530" s="10">
        <v>45820</v>
      </c>
      <c r="C1530" t="s">
        <v>2506</v>
      </c>
      <c r="D1530" t="s">
        <v>296</v>
      </c>
      <c r="E1530" t="s">
        <v>108</v>
      </c>
      <c r="F1530" t="s">
        <v>682</v>
      </c>
      <c r="G1530">
        <v>7</v>
      </c>
      <c r="H1530">
        <v>575.61</v>
      </c>
      <c r="I1530">
        <v>15</v>
      </c>
      <c r="J1530">
        <v>604.39</v>
      </c>
      <c r="K1530">
        <v>3938.61</v>
      </c>
      <c r="L1530">
        <v>2543.0300000000002</v>
      </c>
      <c r="M1530">
        <v>1395.58</v>
      </c>
      <c r="N1530" t="s">
        <v>23</v>
      </c>
      <c r="O1530" t="s">
        <v>345</v>
      </c>
      <c r="P1530" t="s">
        <v>25</v>
      </c>
      <c r="Q1530">
        <v>0.69374999999999998</v>
      </c>
      <c r="R1530" t="s">
        <v>27</v>
      </c>
      <c r="S1530" t="s">
        <v>4780</v>
      </c>
      <c r="T1530" t="s">
        <v>4776</v>
      </c>
      <c r="U1530">
        <v>507.5</v>
      </c>
      <c r="V1530" t="s">
        <v>5550</v>
      </c>
      <c r="W1530" t="s">
        <v>4958</v>
      </c>
      <c r="X1530" t="s">
        <v>5483</v>
      </c>
      <c r="Y1530" t="s">
        <v>4960</v>
      </c>
      <c r="Z1530" t="s">
        <v>5303</v>
      </c>
      <c r="AA1530" t="s">
        <v>4992</v>
      </c>
      <c r="AB1530">
        <f>YEAR(Sales_Trans_2[[#This Row],[Transaction_Date]])</f>
        <v>2025</v>
      </c>
      <c r="AC1530" t="str">
        <f>TEXT(Sales_Trans_2[[#This Row],[Transaction_Date]],"mmm")</f>
        <v>Jun</v>
      </c>
      <c r="AD1530">
        <f>MONTH(Sales_Trans_2[[#This Row],[Transaction_Date]])</f>
        <v>6</v>
      </c>
      <c r="AE1530" s="19">
        <f>IFERROR(Sales_Trans_2[[#This Row],[Profit]]/Sales_Trans_2[[#This Row],[Sales_Amount]],0)</f>
        <v>0.35433312767702307</v>
      </c>
      <c r="AF1530" s="20" t="str">
        <f>IF(Sales_Trans_2[[#This Row],[Discount_Pct]]=0,"0%",
IF(Sales_Trans_2[[#This Row],[Discount_Pct]]&lt;=5,"1-5%",
IF(Sales_Trans_2[[#This Row],[Discount_Pct]]&lt;=10,"6-10%",
IF(Sales_Trans_2[[#This Row],[Discount_Pct]]&lt;=15,"11-15%","&gt;15%"))))</f>
        <v>11-15%</v>
      </c>
    </row>
    <row r="1531" spans="1:32" x14ac:dyDescent="0.25">
      <c r="A1531" t="s">
        <v>3368</v>
      </c>
      <c r="B1531" s="10">
        <v>46040</v>
      </c>
      <c r="C1531" t="s">
        <v>966</v>
      </c>
      <c r="D1531" t="s">
        <v>107</v>
      </c>
      <c r="E1531" t="s">
        <v>465</v>
      </c>
      <c r="F1531" t="s">
        <v>466</v>
      </c>
      <c r="G1531">
        <v>8</v>
      </c>
      <c r="H1531">
        <v>62.6</v>
      </c>
      <c r="I1531">
        <v>20</v>
      </c>
      <c r="J1531">
        <v>100.16</v>
      </c>
      <c r="K1531">
        <v>460.74</v>
      </c>
      <c r="L1531">
        <v>385.2</v>
      </c>
      <c r="M1531">
        <v>75.540000000000006</v>
      </c>
      <c r="N1531" t="s">
        <v>4971</v>
      </c>
      <c r="O1531" t="s">
        <v>24</v>
      </c>
      <c r="P1531" t="s">
        <v>25</v>
      </c>
      <c r="Q1531">
        <v>0.68888888888888888</v>
      </c>
      <c r="R1531" t="s">
        <v>27</v>
      </c>
      <c r="S1531" t="s">
        <v>4683</v>
      </c>
      <c r="T1531" t="s">
        <v>4672</v>
      </c>
      <c r="U1531">
        <v>59.92</v>
      </c>
      <c r="V1531" t="s">
        <v>4957</v>
      </c>
      <c r="W1531" t="s">
        <v>4958</v>
      </c>
      <c r="X1531" t="s">
        <v>4988</v>
      </c>
      <c r="Y1531" t="s">
        <v>4966</v>
      </c>
      <c r="Z1531" t="s">
        <v>4991</v>
      </c>
      <c r="AA1531" t="s">
        <v>4992</v>
      </c>
      <c r="AB1531">
        <f>YEAR(Sales_Trans_2[[#This Row],[Transaction_Date]])</f>
        <v>2026</v>
      </c>
      <c r="AC1531" t="str">
        <f>TEXT(Sales_Trans_2[[#This Row],[Transaction_Date]],"mmm")</f>
        <v>Jan</v>
      </c>
      <c r="AD1531">
        <f>MONTH(Sales_Trans_2[[#This Row],[Transaction_Date]])</f>
        <v>1</v>
      </c>
      <c r="AE1531" s="19">
        <f>IFERROR(Sales_Trans_2[[#This Row],[Profit]]/Sales_Trans_2[[#This Row],[Sales_Amount]],0)</f>
        <v>0.16395363979684857</v>
      </c>
      <c r="AF1531" s="20" t="str">
        <f>IF(Sales_Trans_2[[#This Row],[Discount_Pct]]=0,"0%",
IF(Sales_Trans_2[[#This Row],[Discount_Pct]]&lt;=5,"1-5%",
IF(Sales_Trans_2[[#This Row],[Discount_Pct]]&lt;=10,"6-10%",
IF(Sales_Trans_2[[#This Row],[Discount_Pct]]&lt;=15,"11-15%","&gt;15%"))))</f>
        <v>&gt;15%</v>
      </c>
    </row>
    <row r="1532" spans="1:32" x14ac:dyDescent="0.25">
      <c r="A1532" t="s">
        <v>3825</v>
      </c>
      <c r="B1532" s="10">
        <v>46018</v>
      </c>
      <c r="C1532" t="s">
        <v>3544</v>
      </c>
      <c r="D1532" t="s">
        <v>566</v>
      </c>
      <c r="E1532" t="s">
        <v>1476</v>
      </c>
      <c r="F1532" t="s">
        <v>654</v>
      </c>
      <c r="G1532">
        <v>2</v>
      </c>
      <c r="H1532">
        <v>328.59</v>
      </c>
      <c r="I1532">
        <v>5</v>
      </c>
      <c r="J1532">
        <v>32.86</v>
      </c>
      <c r="K1532">
        <v>717.97</v>
      </c>
      <c r="L1532">
        <v>510.98</v>
      </c>
      <c r="M1532">
        <v>206.99</v>
      </c>
      <c r="N1532" t="s">
        <v>23</v>
      </c>
      <c r="O1532" t="s">
        <v>24</v>
      </c>
      <c r="P1532" t="s">
        <v>25</v>
      </c>
      <c r="Q1532">
        <v>0.5083333333333333</v>
      </c>
      <c r="R1532" t="s">
        <v>27</v>
      </c>
      <c r="S1532" t="s">
        <v>4767</v>
      </c>
      <c r="T1532" t="s">
        <v>4752</v>
      </c>
      <c r="U1532">
        <v>328.59</v>
      </c>
      <c r="V1532" t="s">
        <v>5027</v>
      </c>
      <c r="W1532" t="s">
        <v>4964</v>
      </c>
      <c r="X1532" t="s">
        <v>5028</v>
      </c>
      <c r="Y1532" t="s">
        <v>4960</v>
      </c>
      <c r="Z1532" t="s">
        <v>5025</v>
      </c>
      <c r="AA1532" t="s">
        <v>4992</v>
      </c>
      <c r="AB1532">
        <f>YEAR(Sales_Trans_2[[#This Row],[Transaction_Date]])</f>
        <v>2025</v>
      </c>
      <c r="AC1532" t="str">
        <f>TEXT(Sales_Trans_2[[#This Row],[Transaction_Date]],"mmm")</f>
        <v>Dec</v>
      </c>
      <c r="AD1532">
        <f>MONTH(Sales_Trans_2[[#This Row],[Transaction_Date]])</f>
        <v>12</v>
      </c>
      <c r="AE1532" s="19">
        <f>IFERROR(Sales_Trans_2[[#This Row],[Profit]]/Sales_Trans_2[[#This Row],[Sales_Amount]],0)</f>
        <v>0.28829895399529226</v>
      </c>
      <c r="AF1532" s="20" t="str">
        <f>IF(Sales_Trans_2[[#This Row],[Discount_Pct]]=0,"0%",
IF(Sales_Trans_2[[#This Row],[Discount_Pct]]&lt;=5,"1-5%",
IF(Sales_Trans_2[[#This Row],[Discount_Pct]]&lt;=10,"6-10%",
IF(Sales_Trans_2[[#This Row],[Discount_Pct]]&lt;=15,"11-15%","&gt;15%"))))</f>
        <v>1-5%</v>
      </c>
    </row>
    <row r="1533" spans="1:32" x14ac:dyDescent="0.25">
      <c r="A1533" t="s">
        <v>2893</v>
      </c>
      <c r="B1533" s="10">
        <v>46024</v>
      </c>
      <c r="C1533" t="s">
        <v>1555</v>
      </c>
      <c r="D1533" t="s">
        <v>1678</v>
      </c>
      <c r="E1533" t="s">
        <v>2307</v>
      </c>
      <c r="F1533" t="s">
        <v>1420</v>
      </c>
      <c r="G1533">
        <v>2</v>
      </c>
      <c r="H1533">
        <v>342.27</v>
      </c>
      <c r="I1533">
        <v>5</v>
      </c>
      <c r="J1533">
        <v>34.229999999999997</v>
      </c>
      <c r="K1533">
        <v>747.86</v>
      </c>
      <c r="L1533">
        <v>532.20000000000005</v>
      </c>
      <c r="M1533">
        <v>215.66</v>
      </c>
      <c r="N1533" t="s">
        <v>47</v>
      </c>
      <c r="O1533" t="s">
        <v>24</v>
      </c>
      <c r="P1533" t="s">
        <v>25</v>
      </c>
      <c r="Q1533">
        <v>0.91597222222222219</v>
      </c>
      <c r="R1533" t="s">
        <v>27</v>
      </c>
      <c r="S1533" t="s">
        <v>4699</v>
      </c>
      <c r="T1533" t="s">
        <v>4672</v>
      </c>
      <c r="U1533">
        <v>342.27</v>
      </c>
      <c r="V1533" t="s">
        <v>5157</v>
      </c>
      <c r="W1533" t="s">
        <v>4964</v>
      </c>
      <c r="X1533" t="s">
        <v>5184</v>
      </c>
      <c r="Y1533" t="s">
        <v>4966</v>
      </c>
      <c r="Z1533" t="s">
        <v>5185</v>
      </c>
      <c r="AA1533" t="s">
        <v>4992</v>
      </c>
      <c r="AB1533">
        <f>YEAR(Sales_Trans_2[[#This Row],[Transaction_Date]])</f>
        <v>2026</v>
      </c>
      <c r="AC1533" t="str">
        <f>TEXT(Sales_Trans_2[[#This Row],[Transaction_Date]],"mmm")</f>
        <v>Jan</v>
      </c>
      <c r="AD1533">
        <f>MONTH(Sales_Trans_2[[#This Row],[Transaction_Date]])</f>
        <v>1</v>
      </c>
      <c r="AE1533" s="19">
        <f>IFERROR(Sales_Trans_2[[#This Row],[Profit]]/Sales_Trans_2[[#This Row],[Sales_Amount]],0)</f>
        <v>0.28836948091888853</v>
      </c>
      <c r="AF1533" s="20" t="str">
        <f>IF(Sales_Trans_2[[#This Row],[Discount_Pct]]=0,"0%",
IF(Sales_Trans_2[[#This Row],[Discount_Pct]]&lt;=5,"1-5%",
IF(Sales_Trans_2[[#This Row],[Discount_Pct]]&lt;=10,"6-10%",
IF(Sales_Trans_2[[#This Row],[Discount_Pct]]&lt;=15,"11-15%","&gt;15%"))))</f>
        <v>1-5%</v>
      </c>
    </row>
    <row r="1534" spans="1:32" x14ac:dyDescent="0.25">
      <c r="A1534" t="s">
        <v>312</v>
      </c>
      <c r="B1534" s="10">
        <v>46020</v>
      </c>
      <c r="C1534" t="s">
        <v>313</v>
      </c>
      <c r="D1534" t="s">
        <v>314</v>
      </c>
      <c r="E1534" t="s">
        <v>315</v>
      </c>
      <c r="F1534" t="s">
        <v>316</v>
      </c>
      <c r="G1534">
        <v>4</v>
      </c>
      <c r="H1534">
        <v>349.59</v>
      </c>
      <c r="I1534">
        <v>10</v>
      </c>
      <c r="J1534">
        <v>139.84</v>
      </c>
      <c r="K1534">
        <v>1258.52</v>
      </c>
      <c r="L1534">
        <v>989</v>
      </c>
      <c r="M1534">
        <v>269.52</v>
      </c>
      <c r="N1534" t="s">
        <v>47</v>
      </c>
      <c r="O1534" t="s">
        <v>24</v>
      </c>
      <c r="P1534" t="s">
        <v>25</v>
      </c>
      <c r="Q1534">
        <v>0.60902777777777772</v>
      </c>
      <c r="R1534" t="s">
        <v>49</v>
      </c>
      <c r="S1534" t="s">
        <v>4707</v>
      </c>
      <c r="T1534" t="s">
        <v>4703</v>
      </c>
      <c r="U1534">
        <v>329.69</v>
      </c>
      <c r="V1534" t="s">
        <v>5066</v>
      </c>
      <c r="W1534" t="s">
        <v>4958</v>
      </c>
      <c r="X1534" t="s">
        <v>5233</v>
      </c>
      <c r="Y1534" t="s">
        <v>5007</v>
      </c>
      <c r="Z1534" t="s">
        <v>5257</v>
      </c>
      <c r="AA1534" t="s">
        <v>4992</v>
      </c>
      <c r="AB1534">
        <f>YEAR(Sales_Trans_2[[#This Row],[Transaction_Date]])</f>
        <v>2025</v>
      </c>
      <c r="AC1534" t="str">
        <f>TEXT(Sales_Trans_2[[#This Row],[Transaction_Date]],"mmm")</f>
        <v>Dec</v>
      </c>
      <c r="AD1534">
        <f>MONTH(Sales_Trans_2[[#This Row],[Transaction_Date]])</f>
        <v>12</v>
      </c>
      <c r="AE1534" s="19">
        <f>IFERROR(Sales_Trans_2[[#This Row],[Profit]]/Sales_Trans_2[[#This Row],[Sales_Amount]],0)</f>
        <v>0.21415631058703874</v>
      </c>
      <c r="AF1534" s="20" t="str">
        <f>IF(Sales_Trans_2[[#This Row],[Discount_Pct]]=0,"0%",
IF(Sales_Trans_2[[#This Row],[Discount_Pct]]&lt;=5,"1-5%",
IF(Sales_Trans_2[[#This Row],[Discount_Pct]]&lt;=10,"6-10%",
IF(Sales_Trans_2[[#This Row],[Discount_Pct]]&lt;=15,"11-15%","&gt;15%"))))</f>
        <v>6-10%</v>
      </c>
    </row>
    <row r="1535" spans="1:32" x14ac:dyDescent="0.25">
      <c r="A1535" t="s">
        <v>3336</v>
      </c>
      <c r="B1535" s="10">
        <v>45973</v>
      </c>
      <c r="C1535" t="s">
        <v>2005</v>
      </c>
      <c r="D1535" t="s">
        <v>44</v>
      </c>
      <c r="E1535" t="s">
        <v>514</v>
      </c>
      <c r="F1535" t="s">
        <v>2950</v>
      </c>
      <c r="G1535">
        <v>5</v>
      </c>
      <c r="H1535">
        <v>398.25</v>
      </c>
      <c r="I1535">
        <v>20</v>
      </c>
      <c r="J1535">
        <v>398.25</v>
      </c>
      <c r="K1535">
        <v>1593</v>
      </c>
      <c r="L1535">
        <v>1182.7</v>
      </c>
      <c r="M1535">
        <v>410.3</v>
      </c>
      <c r="N1535" t="s">
        <v>40</v>
      </c>
      <c r="O1535" t="s">
        <v>24</v>
      </c>
      <c r="P1535" t="s">
        <v>25</v>
      </c>
      <c r="Q1535">
        <v>0.75763888888888886</v>
      </c>
      <c r="R1535" t="s">
        <v>49</v>
      </c>
      <c r="S1535" t="s">
        <v>4650</v>
      </c>
      <c r="T1535" t="s">
        <v>4636</v>
      </c>
      <c r="U1535">
        <v>398.25</v>
      </c>
      <c r="V1535" t="s">
        <v>5266</v>
      </c>
      <c r="W1535" t="s">
        <v>4968</v>
      </c>
      <c r="X1535" t="s">
        <v>5264</v>
      </c>
      <c r="Y1535" t="s">
        <v>4970</v>
      </c>
      <c r="Z1535" t="s">
        <v>5265</v>
      </c>
      <c r="AA1535" t="s">
        <v>4992</v>
      </c>
      <c r="AB1535">
        <f>YEAR(Sales_Trans_2[[#This Row],[Transaction_Date]])</f>
        <v>2025</v>
      </c>
      <c r="AC1535" t="str">
        <f>TEXT(Sales_Trans_2[[#This Row],[Transaction_Date]],"mmm")</f>
        <v>Nov</v>
      </c>
      <c r="AD1535">
        <f>MONTH(Sales_Trans_2[[#This Row],[Transaction_Date]])</f>
        <v>11</v>
      </c>
      <c r="AE1535" s="19">
        <f>IFERROR(Sales_Trans_2[[#This Row],[Profit]]/Sales_Trans_2[[#This Row],[Sales_Amount]],0)</f>
        <v>0.25756434400502198</v>
      </c>
      <c r="AF1535" s="20" t="str">
        <f>IF(Sales_Trans_2[[#This Row],[Discount_Pct]]=0,"0%",
IF(Sales_Trans_2[[#This Row],[Discount_Pct]]&lt;=5,"1-5%",
IF(Sales_Trans_2[[#This Row],[Discount_Pct]]&lt;=10,"6-10%",
IF(Sales_Trans_2[[#This Row],[Discount_Pct]]&lt;=15,"11-15%","&gt;15%"))))</f>
        <v>&gt;15%</v>
      </c>
    </row>
    <row r="1536" spans="1:32" x14ac:dyDescent="0.25">
      <c r="A1536" t="s">
        <v>4472</v>
      </c>
      <c r="B1536" s="10">
        <v>46236</v>
      </c>
      <c r="C1536" t="s">
        <v>1232</v>
      </c>
      <c r="D1536" t="s">
        <v>905</v>
      </c>
      <c r="E1536" t="s">
        <v>1162</v>
      </c>
      <c r="F1536" t="s">
        <v>888</v>
      </c>
      <c r="G1536">
        <v>3</v>
      </c>
      <c r="H1536">
        <v>464.41</v>
      </c>
      <c r="I1536">
        <v>20</v>
      </c>
      <c r="J1536">
        <v>278.64999999999998</v>
      </c>
      <c r="K1536">
        <v>1281.77</v>
      </c>
      <c r="L1536">
        <v>1193.07</v>
      </c>
      <c r="M1536">
        <v>88.7</v>
      </c>
      <c r="N1536" t="s">
        <v>40</v>
      </c>
      <c r="O1536" t="s">
        <v>24</v>
      </c>
      <c r="P1536" t="s">
        <v>25</v>
      </c>
      <c r="Q1536">
        <v>0.60277777777777775</v>
      </c>
      <c r="R1536" t="s">
        <v>27</v>
      </c>
      <c r="S1536" t="s">
        <v>4686</v>
      </c>
      <c r="T1536" t="s">
        <v>4672</v>
      </c>
      <c r="U1536">
        <v>464.41</v>
      </c>
      <c r="V1536" t="s">
        <v>5020</v>
      </c>
      <c r="W1536" t="s">
        <v>4968</v>
      </c>
      <c r="X1536" t="s">
        <v>5159</v>
      </c>
      <c r="Y1536" t="s">
        <v>4966</v>
      </c>
      <c r="Z1536" t="s">
        <v>5267</v>
      </c>
      <c r="AA1536" t="s">
        <v>4992</v>
      </c>
      <c r="AB1536">
        <f>YEAR(Sales_Trans_2[[#This Row],[Transaction_Date]])</f>
        <v>2026</v>
      </c>
      <c r="AC1536" t="str">
        <f>TEXT(Sales_Trans_2[[#This Row],[Transaction_Date]],"mmm")</f>
        <v>Aug</v>
      </c>
      <c r="AD1536">
        <f>MONTH(Sales_Trans_2[[#This Row],[Transaction_Date]])</f>
        <v>8</v>
      </c>
      <c r="AE1536" s="19">
        <f>IFERROR(Sales_Trans_2[[#This Row],[Profit]]/Sales_Trans_2[[#This Row],[Sales_Amount]],0)</f>
        <v>6.920118273949305E-2</v>
      </c>
      <c r="AF1536" s="20" t="str">
        <f>IF(Sales_Trans_2[[#This Row],[Discount_Pct]]=0,"0%",
IF(Sales_Trans_2[[#This Row],[Discount_Pct]]&lt;=5,"1-5%",
IF(Sales_Trans_2[[#This Row],[Discount_Pct]]&lt;=10,"6-10%",
IF(Sales_Trans_2[[#This Row],[Discount_Pct]]&lt;=15,"11-15%","&gt;15%"))))</f>
        <v>&gt;15%</v>
      </c>
    </row>
    <row r="1537" spans="1:32" x14ac:dyDescent="0.25">
      <c r="A1537" t="s">
        <v>4001</v>
      </c>
      <c r="B1537" s="10">
        <v>46067</v>
      </c>
      <c r="C1537" t="s">
        <v>1419</v>
      </c>
      <c r="D1537" t="s">
        <v>389</v>
      </c>
      <c r="E1537" t="s">
        <v>108</v>
      </c>
      <c r="F1537" t="s">
        <v>1950</v>
      </c>
      <c r="G1537">
        <v>2</v>
      </c>
      <c r="H1537">
        <v>83.13</v>
      </c>
      <c r="I1537">
        <v>5</v>
      </c>
      <c r="J1537">
        <v>8.31</v>
      </c>
      <c r="K1537">
        <v>181.64</v>
      </c>
      <c r="L1537">
        <v>138.18</v>
      </c>
      <c r="M1537">
        <v>43.46</v>
      </c>
      <c r="N1537" t="s">
        <v>68</v>
      </c>
      <c r="O1537" t="s">
        <v>24</v>
      </c>
      <c r="P1537" t="s">
        <v>25</v>
      </c>
      <c r="Q1537">
        <v>0.4465277777777778</v>
      </c>
      <c r="R1537" t="s">
        <v>27</v>
      </c>
      <c r="S1537" t="s">
        <v>4854</v>
      </c>
      <c r="T1537" t="s">
        <v>4847</v>
      </c>
      <c r="U1537">
        <v>83.13</v>
      </c>
      <c r="V1537" t="s">
        <v>5301</v>
      </c>
      <c r="W1537" t="s">
        <v>4968</v>
      </c>
      <c r="X1537" t="s">
        <v>5302</v>
      </c>
      <c r="Y1537" t="s">
        <v>4966</v>
      </c>
      <c r="Z1537" t="s">
        <v>5303</v>
      </c>
      <c r="AA1537" t="s">
        <v>4992</v>
      </c>
      <c r="AB1537">
        <f>YEAR(Sales_Trans_2[[#This Row],[Transaction_Date]])</f>
        <v>2026</v>
      </c>
      <c r="AC1537" t="str">
        <f>TEXT(Sales_Trans_2[[#This Row],[Transaction_Date]],"mmm")</f>
        <v>Feb</v>
      </c>
      <c r="AD1537">
        <f>MONTH(Sales_Trans_2[[#This Row],[Transaction_Date]])</f>
        <v>2</v>
      </c>
      <c r="AE1537" s="19">
        <f>IFERROR(Sales_Trans_2[[#This Row],[Profit]]/Sales_Trans_2[[#This Row],[Sales_Amount]],0)</f>
        <v>0.23926447918960583</v>
      </c>
      <c r="AF1537" s="20" t="str">
        <f>IF(Sales_Trans_2[[#This Row],[Discount_Pct]]=0,"0%",
IF(Sales_Trans_2[[#This Row],[Discount_Pct]]&lt;=5,"1-5%",
IF(Sales_Trans_2[[#This Row],[Discount_Pct]]&lt;=10,"6-10%",
IF(Sales_Trans_2[[#This Row],[Discount_Pct]]&lt;=15,"11-15%","&gt;15%"))))</f>
        <v>1-5%</v>
      </c>
    </row>
    <row r="1538" spans="1:32" x14ac:dyDescent="0.25">
      <c r="A1538" t="s">
        <v>1084</v>
      </c>
      <c r="B1538" s="10">
        <v>46077</v>
      </c>
      <c r="C1538" t="s">
        <v>1085</v>
      </c>
      <c r="D1538" t="s">
        <v>89</v>
      </c>
      <c r="E1538" t="s">
        <v>1086</v>
      </c>
      <c r="F1538" t="s">
        <v>1087</v>
      </c>
      <c r="G1538">
        <v>4</v>
      </c>
      <c r="H1538">
        <v>41.61</v>
      </c>
      <c r="I1538">
        <v>15</v>
      </c>
      <c r="J1538">
        <v>24.97</v>
      </c>
      <c r="K1538">
        <v>141.47</v>
      </c>
      <c r="L1538">
        <v>129.6</v>
      </c>
      <c r="M1538">
        <v>11.87</v>
      </c>
      <c r="N1538" t="s">
        <v>23</v>
      </c>
      <c r="O1538" t="s">
        <v>24</v>
      </c>
      <c r="P1538" t="s">
        <v>25</v>
      </c>
      <c r="Q1538">
        <v>0.6743055555555556</v>
      </c>
      <c r="R1538" t="s">
        <v>49</v>
      </c>
      <c r="S1538" t="s">
        <v>4695</v>
      </c>
      <c r="T1538" t="s">
        <v>4672</v>
      </c>
      <c r="U1538">
        <v>38.659999999999997</v>
      </c>
      <c r="V1538" t="s">
        <v>5341</v>
      </c>
      <c r="W1538" t="s">
        <v>4958</v>
      </c>
      <c r="X1538" t="s">
        <v>5342</v>
      </c>
      <c r="Y1538" t="s">
        <v>4966</v>
      </c>
      <c r="Z1538" t="s">
        <v>5343</v>
      </c>
      <c r="AA1538" t="s">
        <v>4992</v>
      </c>
      <c r="AB1538">
        <f>YEAR(Sales_Trans_2[[#This Row],[Transaction_Date]])</f>
        <v>2026</v>
      </c>
      <c r="AC1538" t="str">
        <f>TEXT(Sales_Trans_2[[#This Row],[Transaction_Date]],"mmm")</f>
        <v>Feb</v>
      </c>
      <c r="AD1538">
        <f>MONTH(Sales_Trans_2[[#This Row],[Transaction_Date]])</f>
        <v>2</v>
      </c>
      <c r="AE1538" s="19">
        <f>IFERROR(Sales_Trans_2[[#This Row],[Profit]]/Sales_Trans_2[[#This Row],[Sales_Amount]],0)</f>
        <v>8.3904714780518835E-2</v>
      </c>
      <c r="AF1538" s="20" t="str">
        <f>IF(Sales_Trans_2[[#This Row],[Discount_Pct]]=0,"0%",
IF(Sales_Trans_2[[#This Row],[Discount_Pct]]&lt;=5,"1-5%",
IF(Sales_Trans_2[[#This Row],[Discount_Pct]]&lt;=10,"6-10%",
IF(Sales_Trans_2[[#This Row],[Discount_Pct]]&lt;=15,"11-15%","&gt;15%"))))</f>
        <v>11-15%</v>
      </c>
    </row>
    <row r="1539" spans="1:32" x14ac:dyDescent="0.25">
      <c r="A1539" t="s">
        <v>3197</v>
      </c>
      <c r="B1539" s="10">
        <v>46359</v>
      </c>
      <c r="C1539" t="s">
        <v>1116</v>
      </c>
      <c r="D1539" t="s">
        <v>89</v>
      </c>
      <c r="E1539" t="s">
        <v>1086</v>
      </c>
      <c r="F1539" t="s">
        <v>1087</v>
      </c>
      <c r="G1539">
        <v>8</v>
      </c>
      <c r="H1539">
        <v>42.85</v>
      </c>
      <c r="I1539">
        <v>20</v>
      </c>
      <c r="J1539">
        <v>68.56</v>
      </c>
      <c r="K1539">
        <v>274.24</v>
      </c>
      <c r="L1539">
        <v>259.2</v>
      </c>
      <c r="M1539">
        <v>15.04</v>
      </c>
      <c r="N1539" t="s">
        <v>23</v>
      </c>
      <c r="O1539" t="s">
        <v>24</v>
      </c>
      <c r="P1539" t="s">
        <v>25</v>
      </c>
      <c r="Q1539">
        <v>0.42430555555555555</v>
      </c>
      <c r="R1539" t="s">
        <v>49</v>
      </c>
      <c r="S1539" t="s">
        <v>4695</v>
      </c>
      <c r="T1539" t="s">
        <v>4672</v>
      </c>
      <c r="U1539">
        <v>38.659999999999997</v>
      </c>
      <c r="V1539" t="s">
        <v>5344</v>
      </c>
      <c r="W1539" t="s">
        <v>4958</v>
      </c>
      <c r="X1539" t="s">
        <v>5342</v>
      </c>
      <c r="Y1539" t="s">
        <v>4966</v>
      </c>
      <c r="Z1539" t="s">
        <v>5343</v>
      </c>
      <c r="AA1539" t="s">
        <v>4992</v>
      </c>
      <c r="AB1539">
        <f>YEAR(Sales_Trans_2[[#This Row],[Transaction_Date]])</f>
        <v>2026</v>
      </c>
      <c r="AC1539" t="str">
        <f>TEXT(Sales_Trans_2[[#This Row],[Transaction_Date]],"mmm")</f>
        <v>Dec</v>
      </c>
      <c r="AD1539">
        <f>MONTH(Sales_Trans_2[[#This Row],[Transaction_Date]])</f>
        <v>12</v>
      </c>
      <c r="AE1539" s="19">
        <f>IFERROR(Sales_Trans_2[[#This Row],[Profit]]/Sales_Trans_2[[#This Row],[Sales_Amount]],0)</f>
        <v>5.4842473745624266E-2</v>
      </c>
      <c r="AF1539" s="20" t="str">
        <f>IF(Sales_Trans_2[[#This Row],[Discount_Pct]]=0,"0%",
IF(Sales_Trans_2[[#This Row],[Discount_Pct]]&lt;=5,"1-5%",
IF(Sales_Trans_2[[#This Row],[Discount_Pct]]&lt;=10,"6-10%",
IF(Sales_Trans_2[[#This Row],[Discount_Pct]]&lt;=15,"11-15%","&gt;15%"))))</f>
        <v>&gt;15%</v>
      </c>
    </row>
    <row r="1540" spans="1:32" x14ac:dyDescent="0.25">
      <c r="A1540" t="s">
        <v>1606</v>
      </c>
      <c r="B1540" s="10">
        <v>45726</v>
      </c>
      <c r="C1540" t="s">
        <v>562</v>
      </c>
      <c r="D1540" t="s">
        <v>891</v>
      </c>
      <c r="E1540" t="s">
        <v>968</v>
      </c>
      <c r="F1540" t="s">
        <v>1607</v>
      </c>
      <c r="G1540">
        <v>4</v>
      </c>
      <c r="H1540">
        <v>467.31</v>
      </c>
      <c r="I1540">
        <v>10</v>
      </c>
      <c r="J1540">
        <v>186.92</v>
      </c>
      <c r="K1540">
        <v>1682.32</v>
      </c>
      <c r="L1540">
        <v>1429.88</v>
      </c>
      <c r="M1540">
        <v>252.44</v>
      </c>
      <c r="N1540" t="s">
        <v>23</v>
      </c>
      <c r="O1540" t="s">
        <v>24</v>
      </c>
      <c r="P1540" t="s">
        <v>25</v>
      </c>
      <c r="Q1540">
        <v>0.39583333333333331</v>
      </c>
      <c r="R1540" t="s">
        <v>49</v>
      </c>
      <c r="S1540" t="s">
        <v>4831</v>
      </c>
      <c r="T1540" t="s">
        <v>4828</v>
      </c>
      <c r="U1540">
        <v>425.88</v>
      </c>
      <c r="V1540" t="s">
        <v>5375</v>
      </c>
      <c r="W1540" t="s">
        <v>4958</v>
      </c>
      <c r="X1540" t="s">
        <v>5410</v>
      </c>
      <c r="Y1540" t="s">
        <v>5018</v>
      </c>
      <c r="Z1540" t="s">
        <v>5411</v>
      </c>
      <c r="AA1540" t="s">
        <v>4992</v>
      </c>
      <c r="AB1540">
        <f>YEAR(Sales_Trans_2[[#This Row],[Transaction_Date]])</f>
        <v>2025</v>
      </c>
      <c r="AC1540" t="str">
        <f>TEXT(Sales_Trans_2[[#This Row],[Transaction_Date]],"mmm")</f>
        <v>Mar</v>
      </c>
      <c r="AD1540">
        <f>MONTH(Sales_Trans_2[[#This Row],[Transaction_Date]])</f>
        <v>3</v>
      </c>
      <c r="AE1540" s="19">
        <f>IFERROR(Sales_Trans_2[[#This Row],[Profit]]/Sales_Trans_2[[#This Row],[Sales_Amount]],0)</f>
        <v>0.15005468638546768</v>
      </c>
      <c r="AF1540" s="20" t="str">
        <f>IF(Sales_Trans_2[[#This Row],[Discount_Pct]]=0,"0%",
IF(Sales_Trans_2[[#This Row],[Discount_Pct]]&lt;=5,"1-5%",
IF(Sales_Trans_2[[#This Row],[Discount_Pct]]&lt;=10,"6-10%",
IF(Sales_Trans_2[[#This Row],[Discount_Pct]]&lt;=15,"11-15%","&gt;15%"))))</f>
        <v>6-10%</v>
      </c>
    </row>
    <row r="1541" spans="1:32" x14ac:dyDescent="0.25">
      <c r="A1541" t="s">
        <v>4207</v>
      </c>
      <c r="B1541" s="10">
        <v>46097</v>
      </c>
      <c r="C1541" t="s">
        <v>1948</v>
      </c>
      <c r="D1541" t="s">
        <v>326</v>
      </c>
      <c r="E1541" t="s">
        <v>2224</v>
      </c>
      <c r="F1541" t="s">
        <v>1100</v>
      </c>
      <c r="G1541">
        <v>6</v>
      </c>
      <c r="H1541">
        <v>421.98</v>
      </c>
      <c r="I1541">
        <v>15</v>
      </c>
      <c r="J1541">
        <v>379.78</v>
      </c>
      <c r="K1541">
        <v>2152.1</v>
      </c>
      <c r="L1541">
        <v>2045.4</v>
      </c>
      <c r="M1541">
        <v>106.7</v>
      </c>
      <c r="N1541" t="s">
        <v>133</v>
      </c>
      <c r="O1541" t="s">
        <v>24</v>
      </c>
      <c r="P1541" t="s">
        <v>25</v>
      </c>
      <c r="Q1541">
        <v>0.4465277777777778</v>
      </c>
      <c r="R1541" t="s">
        <v>49</v>
      </c>
      <c r="S1541" t="s">
        <v>4859</v>
      </c>
      <c r="T1541" t="s">
        <v>4847</v>
      </c>
      <c r="U1541">
        <v>400.33</v>
      </c>
      <c r="V1541" t="s">
        <v>5340</v>
      </c>
      <c r="W1541" t="s">
        <v>4958</v>
      </c>
      <c r="X1541" t="s">
        <v>5469</v>
      </c>
      <c r="Y1541" t="s">
        <v>5011</v>
      </c>
      <c r="Z1541" t="s">
        <v>5470</v>
      </c>
      <c r="AA1541" t="s">
        <v>4992</v>
      </c>
      <c r="AB1541">
        <f>YEAR(Sales_Trans_2[[#This Row],[Transaction_Date]])</f>
        <v>2026</v>
      </c>
      <c r="AC1541" t="str">
        <f>TEXT(Sales_Trans_2[[#This Row],[Transaction_Date]],"mmm")</f>
        <v>Mar</v>
      </c>
      <c r="AD1541">
        <f>MONTH(Sales_Trans_2[[#This Row],[Transaction_Date]])</f>
        <v>3</v>
      </c>
      <c r="AE1541" s="19">
        <f>IFERROR(Sales_Trans_2[[#This Row],[Profit]]/Sales_Trans_2[[#This Row],[Sales_Amount]],0)</f>
        <v>4.9579480507411372E-2</v>
      </c>
      <c r="AF1541" s="20" t="str">
        <f>IF(Sales_Trans_2[[#This Row],[Discount_Pct]]=0,"0%",
IF(Sales_Trans_2[[#This Row],[Discount_Pct]]&lt;=5,"1-5%",
IF(Sales_Trans_2[[#This Row],[Discount_Pct]]&lt;=10,"6-10%",
IF(Sales_Trans_2[[#This Row],[Discount_Pct]]&lt;=15,"11-15%","&gt;15%"))))</f>
        <v>11-15%</v>
      </c>
    </row>
    <row r="1542" spans="1:32" x14ac:dyDescent="0.25">
      <c r="A1542" t="s">
        <v>3792</v>
      </c>
      <c r="B1542" s="10">
        <v>46102</v>
      </c>
      <c r="C1542" t="s">
        <v>1741</v>
      </c>
      <c r="D1542" t="s">
        <v>226</v>
      </c>
      <c r="E1542" t="s">
        <v>653</v>
      </c>
      <c r="F1542" t="s">
        <v>1220</v>
      </c>
      <c r="G1542">
        <v>8</v>
      </c>
      <c r="H1542">
        <v>364.78</v>
      </c>
      <c r="I1542">
        <v>5</v>
      </c>
      <c r="J1542">
        <v>145.91</v>
      </c>
      <c r="K1542">
        <v>3188.18</v>
      </c>
      <c r="L1542">
        <v>1773.76</v>
      </c>
      <c r="M1542">
        <v>1414.42</v>
      </c>
      <c r="N1542" t="s">
        <v>23</v>
      </c>
      <c r="O1542" t="s">
        <v>24</v>
      </c>
      <c r="P1542" t="s">
        <v>25</v>
      </c>
      <c r="Q1542">
        <v>0.8979166666666667</v>
      </c>
      <c r="R1542" t="s">
        <v>27</v>
      </c>
      <c r="S1542" t="s">
        <v>4786</v>
      </c>
      <c r="T1542" t="s">
        <v>4776</v>
      </c>
      <c r="U1542">
        <v>318.62</v>
      </c>
      <c r="V1542" t="s">
        <v>5494</v>
      </c>
      <c r="W1542" t="s">
        <v>4958</v>
      </c>
      <c r="X1542" t="s">
        <v>5450</v>
      </c>
      <c r="Y1542" t="s">
        <v>5007</v>
      </c>
      <c r="Z1542" t="s">
        <v>5451</v>
      </c>
      <c r="AA1542" t="s">
        <v>4992</v>
      </c>
      <c r="AB1542">
        <f>YEAR(Sales_Trans_2[[#This Row],[Transaction_Date]])</f>
        <v>2026</v>
      </c>
      <c r="AC1542" t="str">
        <f>TEXT(Sales_Trans_2[[#This Row],[Transaction_Date]],"mmm")</f>
        <v>Mar</v>
      </c>
      <c r="AD1542">
        <f>MONTH(Sales_Trans_2[[#This Row],[Transaction_Date]])</f>
        <v>3</v>
      </c>
      <c r="AE1542" s="19">
        <f>IFERROR(Sales_Trans_2[[#This Row],[Profit]]/Sales_Trans_2[[#This Row],[Sales_Amount]],0)</f>
        <v>0.44364496358423933</v>
      </c>
      <c r="AF1542" s="20" t="str">
        <f>IF(Sales_Trans_2[[#This Row],[Discount_Pct]]=0,"0%",
IF(Sales_Trans_2[[#This Row],[Discount_Pct]]&lt;=5,"1-5%",
IF(Sales_Trans_2[[#This Row],[Discount_Pct]]&lt;=10,"6-10%",
IF(Sales_Trans_2[[#This Row],[Discount_Pct]]&lt;=15,"11-15%","&gt;15%"))))</f>
        <v>1-5%</v>
      </c>
    </row>
    <row r="1543" spans="1:32" x14ac:dyDescent="0.25">
      <c r="A1543" t="s">
        <v>4542</v>
      </c>
      <c r="B1543" s="10">
        <v>46103</v>
      </c>
      <c r="C1543" t="s">
        <v>2262</v>
      </c>
      <c r="D1543" t="s">
        <v>284</v>
      </c>
      <c r="E1543" t="s">
        <v>465</v>
      </c>
      <c r="F1543" t="s">
        <v>4066</v>
      </c>
      <c r="G1543">
        <v>4</v>
      </c>
      <c r="H1543">
        <v>73.83</v>
      </c>
      <c r="I1543">
        <v>10</v>
      </c>
      <c r="J1543">
        <v>29.53</v>
      </c>
      <c r="K1543">
        <v>305.66000000000003</v>
      </c>
      <c r="L1543">
        <v>217.28</v>
      </c>
      <c r="M1543">
        <v>88.38</v>
      </c>
      <c r="N1543" t="s">
        <v>40</v>
      </c>
      <c r="O1543" t="s">
        <v>24</v>
      </c>
      <c r="P1543" t="s">
        <v>25</v>
      </c>
      <c r="Q1543">
        <v>0.79791666666666672</v>
      </c>
      <c r="R1543" t="s">
        <v>27</v>
      </c>
      <c r="S1543" t="s">
        <v>4791</v>
      </c>
      <c r="T1543" t="s">
        <v>4776</v>
      </c>
      <c r="U1543">
        <v>42.16</v>
      </c>
      <c r="V1543" t="s">
        <v>5503</v>
      </c>
      <c r="W1543" t="s">
        <v>4968</v>
      </c>
      <c r="X1543" t="s">
        <v>5504</v>
      </c>
      <c r="Y1543" t="s">
        <v>4970</v>
      </c>
      <c r="Z1543" t="s">
        <v>4991</v>
      </c>
      <c r="AA1543" t="s">
        <v>4992</v>
      </c>
      <c r="AB1543">
        <f>YEAR(Sales_Trans_2[[#This Row],[Transaction_Date]])</f>
        <v>2026</v>
      </c>
      <c r="AC1543" t="str">
        <f>TEXT(Sales_Trans_2[[#This Row],[Transaction_Date]],"mmm")</f>
        <v>Mar</v>
      </c>
      <c r="AD1543">
        <f>MONTH(Sales_Trans_2[[#This Row],[Transaction_Date]])</f>
        <v>3</v>
      </c>
      <c r="AE1543" s="19">
        <f>IFERROR(Sales_Trans_2[[#This Row],[Profit]]/Sales_Trans_2[[#This Row],[Sales_Amount]],0)</f>
        <v>0.28914480141333504</v>
      </c>
      <c r="AF1543" s="20" t="str">
        <f>IF(Sales_Trans_2[[#This Row],[Discount_Pct]]=0,"0%",
IF(Sales_Trans_2[[#This Row],[Discount_Pct]]&lt;=5,"1-5%",
IF(Sales_Trans_2[[#This Row],[Discount_Pct]]&lt;=10,"6-10%",
IF(Sales_Trans_2[[#This Row],[Discount_Pct]]&lt;=15,"11-15%","&gt;15%"))))</f>
        <v>6-10%</v>
      </c>
    </row>
    <row r="1544" spans="1:32" x14ac:dyDescent="0.25">
      <c r="A1544" t="s">
        <v>2968</v>
      </c>
      <c r="B1544" s="10">
        <v>46102</v>
      </c>
      <c r="C1544" t="s">
        <v>1545</v>
      </c>
      <c r="D1544" t="s">
        <v>242</v>
      </c>
      <c r="E1544" t="s">
        <v>1044</v>
      </c>
      <c r="F1544" t="s">
        <v>1045</v>
      </c>
      <c r="G1544">
        <v>4</v>
      </c>
      <c r="H1544">
        <v>80.5</v>
      </c>
      <c r="I1544">
        <v>5</v>
      </c>
      <c r="J1544">
        <v>16.100000000000001</v>
      </c>
      <c r="K1544">
        <v>351.78</v>
      </c>
      <c r="L1544">
        <v>249</v>
      </c>
      <c r="M1544">
        <v>102.78</v>
      </c>
      <c r="N1544" t="s">
        <v>40</v>
      </c>
      <c r="O1544" t="s">
        <v>24</v>
      </c>
      <c r="P1544" t="s">
        <v>25</v>
      </c>
      <c r="Q1544">
        <v>0.74375000000000002</v>
      </c>
      <c r="R1544" t="s">
        <v>27</v>
      </c>
      <c r="S1544" t="s">
        <v>4921</v>
      </c>
      <c r="T1544" t="s">
        <v>4908</v>
      </c>
      <c r="U1544">
        <v>80.5</v>
      </c>
      <c r="V1544" t="s">
        <v>5515</v>
      </c>
      <c r="W1544" t="s">
        <v>4964</v>
      </c>
      <c r="X1544" t="s">
        <v>5516</v>
      </c>
      <c r="Y1544" t="s">
        <v>4960</v>
      </c>
      <c r="Z1544" t="s">
        <v>5517</v>
      </c>
      <c r="AA1544" t="s">
        <v>4992</v>
      </c>
      <c r="AB1544">
        <f>YEAR(Sales_Trans_2[[#This Row],[Transaction_Date]])</f>
        <v>2026</v>
      </c>
      <c r="AC1544" t="str">
        <f>TEXT(Sales_Trans_2[[#This Row],[Transaction_Date]],"mmm")</f>
        <v>Mar</v>
      </c>
      <c r="AD1544">
        <f>MONTH(Sales_Trans_2[[#This Row],[Transaction_Date]])</f>
        <v>3</v>
      </c>
      <c r="AE1544" s="19">
        <f>IFERROR(Sales_Trans_2[[#This Row],[Profit]]/Sales_Trans_2[[#This Row],[Sales_Amount]],0)</f>
        <v>0.29217124339075562</v>
      </c>
      <c r="AF1544" s="20" t="str">
        <f>IF(Sales_Trans_2[[#This Row],[Discount_Pct]]=0,"0%",
IF(Sales_Trans_2[[#This Row],[Discount_Pct]]&lt;=5,"1-5%",
IF(Sales_Trans_2[[#This Row],[Discount_Pct]]&lt;=10,"6-10%",
IF(Sales_Trans_2[[#This Row],[Discount_Pct]]&lt;=15,"11-15%","&gt;15%"))))</f>
        <v>1-5%</v>
      </c>
    </row>
    <row r="1545" spans="1:32" x14ac:dyDescent="0.25">
      <c r="A1545" t="s">
        <v>4075</v>
      </c>
      <c r="B1545" s="10">
        <v>46011</v>
      </c>
      <c r="C1545" t="s">
        <v>1769</v>
      </c>
      <c r="D1545" t="s">
        <v>337</v>
      </c>
      <c r="E1545" t="s">
        <v>96</v>
      </c>
      <c r="F1545" t="s">
        <v>97</v>
      </c>
      <c r="G1545">
        <v>3</v>
      </c>
      <c r="H1545">
        <v>186.38</v>
      </c>
      <c r="I1545">
        <v>20</v>
      </c>
      <c r="J1545">
        <v>111.83</v>
      </c>
      <c r="K1545">
        <v>514.41</v>
      </c>
      <c r="L1545">
        <v>406.98</v>
      </c>
      <c r="M1545">
        <v>107.43</v>
      </c>
      <c r="N1545" t="s">
        <v>133</v>
      </c>
      <c r="O1545" t="s">
        <v>24</v>
      </c>
      <c r="P1545" t="s">
        <v>25</v>
      </c>
      <c r="Q1545">
        <v>0.79374999999999996</v>
      </c>
      <c r="R1545" t="s">
        <v>27</v>
      </c>
      <c r="S1545" t="s">
        <v>4799</v>
      </c>
      <c r="T1545" t="s">
        <v>4776</v>
      </c>
      <c r="U1545">
        <v>186.38</v>
      </c>
      <c r="V1545" t="s">
        <v>5532</v>
      </c>
      <c r="W1545" t="s">
        <v>4968</v>
      </c>
      <c r="X1545" t="s">
        <v>5533</v>
      </c>
      <c r="Y1545" t="s">
        <v>4966</v>
      </c>
      <c r="Z1545" t="s">
        <v>5534</v>
      </c>
      <c r="AA1545" t="s">
        <v>4992</v>
      </c>
      <c r="AB1545">
        <f>YEAR(Sales_Trans_2[[#This Row],[Transaction_Date]])</f>
        <v>2025</v>
      </c>
      <c r="AC1545" t="str">
        <f>TEXT(Sales_Trans_2[[#This Row],[Transaction_Date]],"mmm")</f>
        <v>Dec</v>
      </c>
      <c r="AD1545">
        <f>MONTH(Sales_Trans_2[[#This Row],[Transaction_Date]])</f>
        <v>12</v>
      </c>
      <c r="AE1545" s="19">
        <f>IFERROR(Sales_Trans_2[[#This Row],[Profit]]/Sales_Trans_2[[#This Row],[Sales_Amount]],0)</f>
        <v>0.20884119671079493</v>
      </c>
      <c r="AF1545" s="20" t="str">
        <f>IF(Sales_Trans_2[[#This Row],[Discount_Pct]]=0,"0%",
IF(Sales_Trans_2[[#This Row],[Discount_Pct]]&lt;=5,"1-5%",
IF(Sales_Trans_2[[#This Row],[Discount_Pct]]&lt;=10,"6-10%",
IF(Sales_Trans_2[[#This Row],[Discount_Pct]]&lt;=15,"11-15%","&gt;15%"))))</f>
        <v>&gt;15%</v>
      </c>
    </row>
    <row r="1546" spans="1:32" x14ac:dyDescent="0.25">
      <c r="A1546" t="s">
        <v>3320</v>
      </c>
      <c r="B1546" s="10">
        <v>46047</v>
      </c>
      <c r="C1546" t="s">
        <v>3321</v>
      </c>
      <c r="D1546" t="s">
        <v>365</v>
      </c>
      <c r="E1546" t="s">
        <v>1081</v>
      </c>
      <c r="F1546" t="s">
        <v>1082</v>
      </c>
      <c r="G1546">
        <v>4</v>
      </c>
      <c r="H1546">
        <v>459.58</v>
      </c>
      <c r="I1546">
        <v>10</v>
      </c>
      <c r="J1546">
        <v>183.83</v>
      </c>
      <c r="K1546">
        <v>1902.66</v>
      </c>
      <c r="L1546">
        <v>1547.56</v>
      </c>
      <c r="M1546">
        <v>355.1</v>
      </c>
      <c r="N1546" t="s">
        <v>4971</v>
      </c>
      <c r="O1546" t="s">
        <v>24</v>
      </c>
      <c r="P1546" t="s">
        <v>25</v>
      </c>
      <c r="Q1546">
        <v>0.69861111111111107</v>
      </c>
      <c r="R1546" t="s">
        <v>27</v>
      </c>
      <c r="S1546" t="s">
        <v>4680</v>
      </c>
      <c r="T1546" t="s">
        <v>4672</v>
      </c>
      <c r="U1546">
        <v>459.58</v>
      </c>
      <c r="V1546" t="s">
        <v>5596</v>
      </c>
      <c r="W1546" t="s">
        <v>4968</v>
      </c>
      <c r="X1546" t="s">
        <v>5597</v>
      </c>
      <c r="Y1546" t="s">
        <v>5011</v>
      </c>
      <c r="Z1546" t="s">
        <v>5598</v>
      </c>
      <c r="AA1546" t="s">
        <v>4992</v>
      </c>
      <c r="AB1546">
        <f>YEAR(Sales_Trans_2[[#This Row],[Transaction_Date]])</f>
        <v>2026</v>
      </c>
      <c r="AC1546" t="str">
        <f>TEXT(Sales_Trans_2[[#This Row],[Transaction_Date]],"mmm")</f>
        <v>Jan</v>
      </c>
      <c r="AD1546">
        <f>MONTH(Sales_Trans_2[[#This Row],[Transaction_Date]])</f>
        <v>1</v>
      </c>
      <c r="AE1546" s="19">
        <f>IFERROR(Sales_Trans_2[[#This Row],[Profit]]/Sales_Trans_2[[#This Row],[Sales_Amount]],0)</f>
        <v>0.18663345001208834</v>
      </c>
      <c r="AF1546" s="20" t="str">
        <f>IF(Sales_Trans_2[[#This Row],[Discount_Pct]]=0,"0%",
IF(Sales_Trans_2[[#This Row],[Discount_Pct]]&lt;=5,"1-5%",
IF(Sales_Trans_2[[#This Row],[Discount_Pct]]&lt;=10,"6-10%",
IF(Sales_Trans_2[[#This Row],[Discount_Pct]]&lt;=15,"11-15%","&gt;15%"))))</f>
        <v>6-10%</v>
      </c>
    </row>
    <row r="1547" spans="1:32" x14ac:dyDescent="0.25">
      <c r="A1547" t="s">
        <v>1758</v>
      </c>
      <c r="B1547" s="10">
        <v>46083</v>
      </c>
      <c r="C1547" t="s">
        <v>1256</v>
      </c>
      <c r="D1547" t="s">
        <v>101</v>
      </c>
      <c r="E1547" t="s">
        <v>791</v>
      </c>
      <c r="F1547" t="s">
        <v>1759</v>
      </c>
      <c r="G1547">
        <v>5</v>
      </c>
      <c r="H1547">
        <v>444.12</v>
      </c>
      <c r="I1547">
        <v>20</v>
      </c>
      <c r="J1547">
        <v>444.12</v>
      </c>
      <c r="K1547">
        <v>1776.48</v>
      </c>
      <c r="L1547">
        <v>1758.15</v>
      </c>
      <c r="M1547">
        <v>18.329999999999998</v>
      </c>
      <c r="N1547" t="s">
        <v>133</v>
      </c>
      <c r="O1547" t="s">
        <v>24</v>
      </c>
      <c r="P1547" t="s">
        <v>25</v>
      </c>
      <c r="Q1547">
        <v>0.76041666666666663</v>
      </c>
      <c r="R1547" t="s">
        <v>49</v>
      </c>
      <c r="S1547" t="s">
        <v>4676</v>
      </c>
      <c r="T1547" t="s">
        <v>4672</v>
      </c>
      <c r="U1547">
        <v>434.65</v>
      </c>
      <c r="V1547" t="s">
        <v>5610</v>
      </c>
      <c r="W1547" t="s">
        <v>4958</v>
      </c>
      <c r="X1547" t="s">
        <v>5611</v>
      </c>
      <c r="Y1547" t="s">
        <v>5011</v>
      </c>
      <c r="Z1547" t="s">
        <v>5587</v>
      </c>
      <c r="AA1547" t="s">
        <v>4992</v>
      </c>
      <c r="AB1547">
        <f>YEAR(Sales_Trans_2[[#This Row],[Transaction_Date]])</f>
        <v>2026</v>
      </c>
      <c r="AC1547" t="str">
        <f>TEXT(Sales_Trans_2[[#This Row],[Transaction_Date]],"mmm")</f>
        <v>Mar</v>
      </c>
      <c r="AD1547">
        <f>MONTH(Sales_Trans_2[[#This Row],[Transaction_Date]])</f>
        <v>3</v>
      </c>
      <c r="AE1547" s="19">
        <f>IFERROR(Sales_Trans_2[[#This Row],[Profit]]/Sales_Trans_2[[#This Row],[Sales_Amount]],0)</f>
        <v>1.0318157254796E-2</v>
      </c>
      <c r="AF1547" s="20" t="str">
        <f>IF(Sales_Trans_2[[#This Row],[Discount_Pct]]=0,"0%",
IF(Sales_Trans_2[[#This Row],[Discount_Pct]]&lt;=5,"1-5%",
IF(Sales_Trans_2[[#This Row],[Discount_Pct]]&lt;=10,"6-10%",
IF(Sales_Trans_2[[#This Row],[Discount_Pct]]&lt;=15,"11-15%","&gt;15%"))))</f>
        <v>&gt;15%</v>
      </c>
    </row>
    <row r="1548" spans="1:32" x14ac:dyDescent="0.25">
      <c r="A1548" t="s">
        <v>3709</v>
      </c>
      <c r="B1548" s="10">
        <v>46175</v>
      </c>
      <c r="C1548" t="s">
        <v>2742</v>
      </c>
      <c r="D1548" t="s">
        <v>886</v>
      </c>
      <c r="E1548" t="s">
        <v>514</v>
      </c>
      <c r="F1548" t="s">
        <v>1365</v>
      </c>
      <c r="G1548">
        <v>3</v>
      </c>
      <c r="H1548">
        <v>232.92</v>
      </c>
      <c r="I1548">
        <v>15</v>
      </c>
      <c r="J1548">
        <v>104.81</v>
      </c>
      <c r="K1548">
        <v>593.95000000000005</v>
      </c>
      <c r="L1548">
        <v>577.23</v>
      </c>
      <c r="M1548">
        <v>16.72</v>
      </c>
      <c r="N1548" t="s">
        <v>40</v>
      </c>
      <c r="O1548" t="s">
        <v>24</v>
      </c>
      <c r="P1548" t="s">
        <v>25</v>
      </c>
      <c r="Q1548">
        <v>0.55833333333333335</v>
      </c>
      <c r="R1548" t="s">
        <v>49</v>
      </c>
      <c r="S1548" t="s">
        <v>4827</v>
      </c>
      <c r="T1548" t="s">
        <v>4828</v>
      </c>
      <c r="U1548">
        <v>232.92</v>
      </c>
      <c r="V1548" t="s">
        <v>5639</v>
      </c>
      <c r="W1548" t="s">
        <v>4968</v>
      </c>
      <c r="X1548" t="s">
        <v>4985</v>
      </c>
      <c r="Y1548" t="s">
        <v>4970</v>
      </c>
      <c r="Z1548" t="s">
        <v>5265</v>
      </c>
      <c r="AA1548" t="s">
        <v>4992</v>
      </c>
      <c r="AB1548">
        <f>YEAR(Sales_Trans_2[[#This Row],[Transaction_Date]])</f>
        <v>2026</v>
      </c>
      <c r="AC1548" t="str">
        <f>TEXT(Sales_Trans_2[[#This Row],[Transaction_Date]],"mmm")</f>
        <v>Jun</v>
      </c>
      <c r="AD1548">
        <f>MONTH(Sales_Trans_2[[#This Row],[Transaction_Date]])</f>
        <v>6</v>
      </c>
      <c r="AE1548" s="19">
        <f>IFERROR(Sales_Trans_2[[#This Row],[Profit]]/Sales_Trans_2[[#This Row],[Sales_Amount]],0)</f>
        <v>2.8150517720346827E-2</v>
      </c>
      <c r="AF1548" s="20" t="str">
        <f>IF(Sales_Trans_2[[#This Row],[Discount_Pct]]=0,"0%",
IF(Sales_Trans_2[[#This Row],[Discount_Pct]]&lt;=5,"1-5%",
IF(Sales_Trans_2[[#This Row],[Discount_Pct]]&lt;=10,"6-10%",
IF(Sales_Trans_2[[#This Row],[Discount_Pct]]&lt;=15,"11-15%","&gt;15%"))))</f>
        <v>11-15%</v>
      </c>
    </row>
    <row r="1549" spans="1:32" x14ac:dyDescent="0.25">
      <c r="A1549" t="s">
        <v>3178</v>
      </c>
      <c r="B1549" s="10">
        <v>46004</v>
      </c>
      <c r="C1549" t="s">
        <v>2235</v>
      </c>
      <c r="D1549" t="s">
        <v>2670</v>
      </c>
      <c r="E1549" t="s">
        <v>1820</v>
      </c>
      <c r="F1549" t="s">
        <v>22</v>
      </c>
      <c r="G1549">
        <v>8</v>
      </c>
      <c r="H1549">
        <v>553.24</v>
      </c>
      <c r="I1549">
        <v>10</v>
      </c>
      <c r="J1549">
        <v>442.59</v>
      </c>
      <c r="K1549">
        <v>4580.83</v>
      </c>
      <c r="L1549">
        <v>3183.36</v>
      </c>
      <c r="M1549">
        <v>1397.47</v>
      </c>
      <c r="N1549" t="s">
        <v>68</v>
      </c>
      <c r="O1549" t="s">
        <v>24</v>
      </c>
      <c r="P1549" t="s">
        <v>25</v>
      </c>
      <c r="Q1549">
        <v>0.71666666666666667</v>
      </c>
      <c r="R1549" t="s">
        <v>27</v>
      </c>
      <c r="S1549" t="s">
        <v>4914</v>
      </c>
      <c r="T1549" t="s">
        <v>4908</v>
      </c>
      <c r="U1549">
        <v>519.78</v>
      </c>
      <c r="V1549" t="s">
        <v>5648</v>
      </c>
      <c r="W1549" t="s">
        <v>4958</v>
      </c>
      <c r="X1549" t="s">
        <v>5444</v>
      </c>
      <c r="Y1549" t="s">
        <v>4960</v>
      </c>
      <c r="Z1549" t="s">
        <v>5347</v>
      </c>
      <c r="AA1549" t="s">
        <v>4992</v>
      </c>
      <c r="AB1549">
        <f>YEAR(Sales_Trans_2[[#This Row],[Transaction_Date]])</f>
        <v>2025</v>
      </c>
      <c r="AC1549" t="str">
        <f>TEXT(Sales_Trans_2[[#This Row],[Transaction_Date]],"mmm")</f>
        <v>Dec</v>
      </c>
      <c r="AD1549">
        <f>MONTH(Sales_Trans_2[[#This Row],[Transaction_Date]])</f>
        <v>12</v>
      </c>
      <c r="AE1549" s="19">
        <f>IFERROR(Sales_Trans_2[[#This Row],[Profit]]/Sales_Trans_2[[#This Row],[Sales_Amount]],0)</f>
        <v>0.30506916868777056</v>
      </c>
      <c r="AF1549" s="20" t="str">
        <f>IF(Sales_Trans_2[[#This Row],[Discount_Pct]]=0,"0%",
IF(Sales_Trans_2[[#This Row],[Discount_Pct]]&lt;=5,"1-5%",
IF(Sales_Trans_2[[#This Row],[Discount_Pct]]&lt;=10,"6-10%",
IF(Sales_Trans_2[[#This Row],[Discount_Pct]]&lt;=15,"11-15%","&gt;15%"))))</f>
        <v>6-10%</v>
      </c>
    </row>
    <row r="1550" spans="1:32" x14ac:dyDescent="0.25">
      <c r="A1550" t="s">
        <v>3529</v>
      </c>
      <c r="B1550" s="10">
        <v>46005</v>
      </c>
      <c r="C1550" t="s">
        <v>1538</v>
      </c>
      <c r="D1550" t="s">
        <v>723</v>
      </c>
      <c r="E1550" t="s">
        <v>653</v>
      </c>
      <c r="F1550" t="s">
        <v>1220</v>
      </c>
      <c r="G1550">
        <v>7</v>
      </c>
      <c r="H1550">
        <v>402.8</v>
      </c>
      <c r="I1550">
        <v>10</v>
      </c>
      <c r="J1550">
        <v>281.95999999999998</v>
      </c>
      <c r="K1550">
        <v>2918.29</v>
      </c>
      <c r="L1550">
        <v>2110.9899999999998</v>
      </c>
      <c r="M1550">
        <v>807.3</v>
      </c>
      <c r="N1550" t="s">
        <v>23</v>
      </c>
      <c r="O1550" t="s">
        <v>24</v>
      </c>
      <c r="P1550" t="s">
        <v>25</v>
      </c>
      <c r="Q1550">
        <v>0.80694444444444446</v>
      </c>
      <c r="R1550" t="s">
        <v>27</v>
      </c>
      <c r="S1550" t="s">
        <v>4844</v>
      </c>
      <c r="T1550" t="s">
        <v>4828</v>
      </c>
      <c r="U1550">
        <v>376.11</v>
      </c>
      <c r="V1550" t="s">
        <v>5681</v>
      </c>
      <c r="W1550" t="s">
        <v>4958</v>
      </c>
      <c r="X1550" t="s">
        <v>5450</v>
      </c>
      <c r="Y1550" t="s">
        <v>5007</v>
      </c>
      <c r="Z1550" t="s">
        <v>5451</v>
      </c>
      <c r="AA1550" t="s">
        <v>4992</v>
      </c>
      <c r="AB1550">
        <f>YEAR(Sales_Trans_2[[#This Row],[Transaction_Date]])</f>
        <v>2025</v>
      </c>
      <c r="AC1550" t="str">
        <f>TEXT(Sales_Trans_2[[#This Row],[Transaction_Date]],"mmm")</f>
        <v>Dec</v>
      </c>
      <c r="AD1550">
        <f>MONTH(Sales_Trans_2[[#This Row],[Transaction_Date]])</f>
        <v>12</v>
      </c>
      <c r="AE1550" s="19">
        <f>IFERROR(Sales_Trans_2[[#This Row],[Profit]]/Sales_Trans_2[[#This Row],[Sales_Amount]],0)</f>
        <v>0.27663460451154614</v>
      </c>
      <c r="AF1550" s="20" t="str">
        <f>IF(Sales_Trans_2[[#This Row],[Discount_Pct]]=0,"0%",
IF(Sales_Trans_2[[#This Row],[Discount_Pct]]&lt;=5,"1-5%",
IF(Sales_Trans_2[[#This Row],[Discount_Pct]]&lt;=10,"6-10%",
IF(Sales_Trans_2[[#This Row],[Discount_Pct]]&lt;=15,"11-15%","&gt;15%"))))</f>
        <v>6-10%</v>
      </c>
    </row>
    <row r="1551" spans="1:32" x14ac:dyDescent="0.25">
      <c r="A1551" t="s">
        <v>1766</v>
      </c>
      <c r="B1551" s="10">
        <v>46081</v>
      </c>
      <c r="C1551" t="s">
        <v>342</v>
      </c>
      <c r="D1551" t="s">
        <v>414</v>
      </c>
      <c r="E1551" t="s">
        <v>1044</v>
      </c>
      <c r="F1551" t="s">
        <v>1045</v>
      </c>
      <c r="G1551">
        <v>4</v>
      </c>
      <c r="H1551">
        <v>102.61</v>
      </c>
      <c r="I1551">
        <v>20</v>
      </c>
      <c r="J1551">
        <v>82.09</v>
      </c>
      <c r="K1551">
        <v>377.6</v>
      </c>
      <c r="L1551">
        <v>319.27999999999997</v>
      </c>
      <c r="M1551">
        <v>58.32</v>
      </c>
      <c r="N1551" t="s">
        <v>133</v>
      </c>
      <c r="O1551" t="s">
        <v>24</v>
      </c>
      <c r="P1551" t="s">
        <v>25</v>
      </c>
      <c r="Q1551">
        <v>0.80347222222222225</v>
      </c>
      <c r="R1551" t="s">
        <v>27</v>
      </c>
      <c r="S1551" t="s">
        <v>4846</v>
      </c>
      <c r="T1551" t="s">
        <v>4847</v>
      </c>
      <c r="U1551">
        <v>96.72</v>
      </c>
      <c r="V1551" t="s">
        <v>5174</v>
      </c>
      <c r="W1551" t="s">
        <v>4958</v>
      </c>
      <c r="X1551" t="s">
        <v>5516</v>
      </c>
      <c r="Y1551" t="s">
        <v>4960</v>
      </c>
      <c r="Z1551" t="s">
        <v>5517</v>
      </c>
      <c r="AA1551" t="s">
        <v>4992</v>
      </c>
      <c r="AB1551">
        <f>YEAR(Sales_Trans_2[[#This Row],[Transaction_Date]])</f>
        <v>2026</v>
      </c>
      <c r="AC1551" t="str">
        <f>TEXT(Sales_Trans_2[[#This Row],[Transaction_Date]],"mmm")</f>
        <v>Feb</v>
      </c>
      <c r="AD1551">
        <f>MONTH(Sales_Trans_2[[#This Row],[Transaction_Date]])</f>
        <v>2</v>
      </c>
      <c r="AE1551" s="19">
        <f>IFERROR(Sales_Trans_2[[#This Row],[Profit]]/Sales_Trans_2[[#This Row],[Sales_Amount]],0)</f>
        <v>0.15444915254237288</v>
      </c>
      <c r="AF1551" s="20" t="str">
        <f>IF(Sales_Trans_2[[#This Row],[Discount_Pct]]=0,"0%",
IF(Sales_Trans_2[[#This Row],[Discount_Pct]]&lt;=5,"1-5%",
IF(Sales_Trans_2[[#This Row],[Discount_Pct]]&lt;=10,"6-10%",
IF(Sales_Trans_2[[#This Row],[Discount_Pct]]&lt;=15,"11-15%","&gt;15%"))))</f>
        <v>&gt;15%</v>
      </c>
    </row>
    <row r="1552" spans="1:32" x14ac:dyDescent="0.25">
      <c r="A1552" t="s">
        <v>2828</v>
      </c>
      <c r="B1552" s="10">
        <v>46004</v>
      </c>
      <c r="C1552" t="s">
        <v>2829</v>
      </c>
      <c r="D1552" t="s">
        <v>1225</v>
      </c>
      <c r="E1552" t="s">
        <v>1820</v>
      </c>
      <c r="F1552" t="s">
        <v>1290</v>
      </c>
      <c r="G1552">
        <v>1</v>
      </c>
      <c r="H1552">
        <v>182.3</v>
      </c>
      <c r="I1552">
        <v>15</v>
      </c>
      <c r="J1552">
        <v>27.34</v>
      </c>
      <c r="K1552">
        <v>178.2</v>
      </c>
      <c r="L1552">
        <v>107.6</v>
      </c>
      <c r="M1552">
        <v>70.599999999999994</v>
      </c>
      <c r="N1552" t="s">
        <v>68</v>
      </c>
      <c r="O1552" t="s">
        <v>24</v>
      </c>
      <c r="P1552" t="s">
        <v>25</v>
      </c>
      <c r="Q1552">
        <v>0.70277777777777772</v>
      </c>
      <c r="R1552" t="s">
        <v>27</v>
      </c>
      <c r="S1552" t="s">
        <v>4664</v>
      </c>
      <c r="T1552" t="s">
        <v>4636</v>
      </c>
      <c r="U1552">
        <v>182.3</v>
      </c>
      <c r="V1552" t="s">
        <v>5733</v>
      </c>
      <c r="W1552" t="s">
        <v>4964</v>
      </c>
      <c r="X1552" t="s">
        <v>5346</v>
      </c>
      <c r="Y1552" t="s">
        <v>4960</v>
      </c>
      <c r="Z1552" t="s">
        <v>5347</v>
      </c>
      <c r="AA1552" t="s">
        <v>4992</v>
      </c>
      <c r="AB1552">
        <f>YEAR(Sales_Trans_2[[#This Row],[Transaction_Date]])</f>
        <v>2025</v>
      </c>
      <c r="AC1552" t="str">
        <f>TEXT(Sales_Trans_2[[#This Row],[Transaction_Date]],"mmm")</f>
        <v>Dec</v>
      </c>
      <c r="AD1552">
        <f>MONTH(Sales_Trans_2[[#This Row],[Transaction_Date]])</f>
        <v>12</v>
      </c>
      <c r="AE1552" s="19">
        <f>IFERROR(Sales_Trans_2[[#This Row],[Profit]]/Sales_Trans_2[[#This Row],[Sales_Amount]],0)</f>
        <v>0.39618406285072949</v>
      </c>
      <c r="AF1552" s="20" t="str">
        <f>IF(Sales_Trans_2[[#This Row],[Discount_Pct]]=0,"0%",
IF(Sales_Trans_2[[#This Row],[Discount_Pct]]&lt;=5,"1-5%",
IF(Sales_Trans_2[[#This Row],[Discount_Pct]]&lt;=10,"6-10%",
IF(Sales_Trans_2[[#This Row],[Discount_Pct]]&lt;=15,"11-15%","&gt;15%"))))</f>
        <v>11-15%</v>
      </c>
    </row>
    <row r="1553" spans="1:32" x14ac:dyDescent="0.25">
      <c r="A1553" t="s">
        <v>3090</v>
      </c>
      <c r="B1553" s="10">
        <v>46327</v>
      </c>
      <c r="C1553" t="s">
        <v>844</v>
      </c>
      <c r="D1553" t="s">
        <v>895</v>
      </c>
      <c r="E1553" t="s">
        <v>653</v>
      </c>
      <c r="F1553" t="s">
        <v>1220</v>
      </c>
      <c r="G1553">
        <v>4</v>
      </c>
      <c r="H1553">
        <v>438.7</v>
      </c>
      <c r="I1553">
        <v>10</v>
      </c>
      <c r="J1553">
        <v>175.48</v>
      </c>
      <c r="K1553">
        <v>1816.22</v>
      </c>
      <c r="L1553">
        <v>1480.72</v>
      </c>
      <c r="M1553">
        <v>335.5</v>
      </c>
      <c r="N1553" t="s">
        <v>133</v>
      </c>
      <c r="O1553" t="s">
        <v>24</v>
      </c>
      <c r="P1553" t="s">
        <v>25</v>
      </c>
      <c r="Q1553">
        <v>0.79374999999999996</v>
      </c>
      <c r="R1553" t="s">
        <v>27</v>
      </c>
      <c r="S1553" t="s">
        <v>4843</v>
      </c>
      <c r="T1553" t="s">
        <v>4828</v>
      </c>
      <c r="U1553">
        <v>438.7</v>
      </c>
      <c r="V1553" t="s">
        <v>5741</v>
      </c>
      <c r="W1553" t="s">
        <v>4968</v>
      </c>
      <c r="X1553" t="s">
        <v>5450</v>
      </c>
      <c r="Y1553" t="s">
        <v>5007</v>
      </c>
      <c r="Z1553" t="s">
        <v>5451</v>
      </c>
      <c r="AA1553" t="s">
        <v>4992</v>
      </c>
      <c r="AB1553">
        <f>YEAR(Sales_Trans_2[[#This Row],[Transaction_Date]])</f>
        <v>2026</v>
      </c>
      <c r="AC1553" t="str">
        <f>TEXT(Sales_Trans_2[[#This Row],[Transaction_Date]],"mmm")</f>
        <v>Nov</v>
      </c>
      <c r="AD1553">
        <f>MONTH(Sales_Trans_2[[#This Row],[Transaction_Date]])</f>
        <v>11</v>
      </c>
      <c r="AE1553" s="19">
        <f>IFERROR(Sales_Trans_2[[#This Row],[Profit]]/Sales_Trans_2[[#This Row],[Sales_Amount]],0)</f>
        <v>0.18472431753862417</v>
      </c>
      <c r="AF1553" s="20" t="str">
        <f>IF(Sales_Trans_2[[#This Row],[Discount_Pct]]=0,"0%",
IF(Sales_Trans_2[[#This Row],[Discount_Pct]]&lt;=5,"1-5%",
IF(Sales_Trans_2[[#This Row],[Discount_Pct]]&lt;=10,"6-10%",
IF(Sales_Trans_2[[#This Row],[Discount_Pct]]&lt;=15,"11-15%","&gt;15%"))))</f>
        <v>6-10%</v>
      </c>
    </row>
    <row r="1554" spans="1:32" x14ac:dyDescent="0.25">
      <c r="A1554" t="s">
        <v>2713</v>
      </c>
      <c r="B1554" s="10">
        <v>45912</v>
      </c>
      <c r="C1554" t="s">
        <v>2211</v>
      </c>
      <c r="D1554" t="s">
        <v>680</v>
      </c>
      <c r="E1554" t="s">
        <v>2307</v>
      </c>
      <c r="F1554" t="s">
        <v>2308</v>
      </c>
      <c r="G1554">
        <v>4</v>
      </c>
      <c r="H1554">
        <v>157.97999999999999</v>
      </c>
      <c r="I1554">
        <v>20</v>
      </c>
      <c r="J1554">
        <v>126.38</v>
      </c>
      <c r="K1554">
        <v>505.54</v>
      </c>
      <c r="L1554">
        <v>551.79999999999995</v>
      </c>
      <c r="M1554">
        <v>-46.26</v>
      </c>
      <c r="N1554" t="s">
        <v>40</v>
      </c>
      <c r="O1554" t="s">
        <v>24</v>
      </c>
      <c r="P1554" t="s">
        <v>25</v>
      </c>
      <c r="Q1554">
        <v>0.47569444444444442</v>
      </c>
      <c r="R1554" t="s">
        <v>49</v>
      </c>
      <c r="S1554" t="s">
        <v>4873</v>
      </c>
      <c r="T1554" t="s">
        <v>4864</v>
      </c>
      <c r="U1554">
        <v>157.97999999999999</v>
      </c>
      <c r="V1554" t="s">
        <v>5770</v>
      </c>
      <c r="W1554" t="s">
        <v>4964</v>
      </c>
      <c r="X1554" t="s">
        <v>5493</v>
      </c>
      <c r="Y1554" t="s">
        <v>4966</v>
      </c>
      <c r="Z1554" t="s">
        <v>5185</v>
      </c>
      <c r="AA1554" t="s">
        <v>4992</v>
      </c>
      <c r="AB1554">
        <f>YEAR(Sales_Trans_2[[#This Row],[Transaction_Date]])</f>
        <v>2025</v>
      </c>
      <c r="AC1554" t="str">
        <f>TEXT(Sales_Trans_2[[#This Row],[Transaction_Date]],"mmm")</f>
        <v>Sep</v>
      </c>
      <c r="AD1554">
        <f>MONTH(Sales_Trans_2[[#This Row],[Transaction_Date]])</f>
        <v>9</v>
      </c>
      <c r="AE1554" s="19">
        <f>IFERROR(Sales_Trans_2[[#This Row],[Profit]]/Sales_Trans_2[[#This Row],[Sales_Amount]],0)</f>
        <v>-9.1506112275982113E-2</v>
      </c>
      <c r="AF1554" s="20" t="str">
        <f>IF(Sales_Trans_2[[#This Row],[Discount_Pct]]=0,"0%",
IF(Sales_Trans_2[[#This Row],[Discount_Pct]]&lt;=5,"1-5%",
IF(Sales_Trans_2[[#This Row],[Discount_Pct]]&lt;=10,"6-10%",
IF(Sales_Trans_2[[#This Row],[Discount_Pct]]&lt;=15,"11-15%","&gt;15%"))))</f>
        <v>&gt;15%</v>
      </c>
    </row>
    <row r="1555" spans="1:32" x14ac:dyDescent="0.25">
      <c r="A1555" t="s">
        <v>744</v>
      </c>
      <c r="B1555" s="10">
        <v>45820</v>
      </c>
      <c r="D1555" t="s">
        <v>745</v>
      </c>
      <c r="E1555" t="s">
        <v>675</v>
      </c>
      <c r="F1555" t="s">
        <v>676</v>
      </c>
      <c r="G1555">
        <v>7</v>
      </c>
      <c r="H1555">
        <v>184.37</v>
      </c>
      <c r="I1555">
        <v>5</v>
      </c>
      <c r="J1555">
        <v>64.53</v>
      </c>
      <c r="K1555">
        <v>1409.97</v>
      </c>
      <c r="L1555">
        <v>715.61</v>
      </c>
      <c r="M1555">
        <v>694.36</v>
      </c>
      <c r="N1555" t="s">
        <v>23</v>
      </c>
      <c r="O1555" t="s">
        <v>24</v>
      </c>
      <c r="P1555" t="s">
        <v>25</v>
      </c>
      <c r="Q1555">
        <v>0.86875000000000002</v>
      </c>
      <c r="R1555" t="s">
        <v>27</v>
      </c>
      <c r="S1555" t="s">
        <v>4666</v>
      </c>
      <c r="T1555" t="s">
        <v>4636</v>
      </c>
      <c r="U1555">
        <v>168.36</v>
      </c>
      <c r="X1555" t="s">
        <v>5085</v>
      </c>
      <c r="Y1555" t="s">
        <v>4966</v>
      </c>
      <c r="Z1555" t="s">
        <v>5486</v>
      </c>
      <c r="AA1555" t="s">
        <v>4992</v>
      </c>
      <c r="AB1555">
        <f>YEAR(Sales_Trans_2[[#This Row],[Transaction_Date]])</f>
        <v>2025</v>
      </c>
      <c r="AC1555" t="str">
        <f>TEXT(Sales_Trans_2[[#This Row],[Transaction_Date]],"mmm")</f>
        <v>Jun</v>
      </c>
      <c r="AD1555">
        <f>MONTH(Sales_Trans_2[[#This Row],[Transaction_Date]])</f>
        <v>6</v>
      </c>
      <c r="AE1555" s="19">
        <f>IFERROR(Sales_Trans_2[[#This Row],[Profit]]/Sales_Trans_2[[#This Row],[Sales_Amount]],0)</f>
        <v>0.49246437867472359</v>
      </c>
      <c r="AF1555" s="20" t="str">
        <f>IF(Sales_Trans_2[[#This Row],[Discount_Pct]]=0,"0%",
IF(Sales_Trans_2[[#This Row],[Discount_Pct]]&lt;=5,"1-5%",
IF(Sales_Trans_2[[#This Row],[Discount_Pct]]&lt;=10,"6-10%",
IF(Sales_Trans_2[[#This Row],[Discount_Pct]]&lt;=15,"11-15%","&gt;15%"))))</f>
        <v>1-5%</v>
      </c>
    </row>
    <row r="1556" spans="1:32" x14ac:dyDescent="0.25">
      <c r="A1556" t="s">
        <v>2987</v>
      </c>
      <c r="B1556" s="10">
        <v>45820</v>
      </c>
      <c r="C1556" t="s">
        <v>1508</v>
      </c>
      <c r="D1556" t="s">
        <v>777</v>
      </c>
      <c r="E1556" t="s">
        <v>968</v>
      </c>
      <c r="F1556" t="s">
        <v>2212</v>
      </c>
      <c r="G1556">
        <v>5</v>
      </c>
      <c r="H1556">
        <v>97.45</v>
      </c>
      <c r="I1556">
        <v>20</v>
      </c>
      <c r="J1556">
        <v>97.45</v>
      </c>
      <c r="K1556">
        <v>448.27</v>
      </c>
      <c r="L1556">
        <v>340.85</v>
      </c>
      <c r="M1556">
        <v>107.42</v>
      </c>
      <c r="N1556" t="s">
        <v>133</v>
      </c>
      <c r="O1556" t="s">
        <v>24</v>
      </c>
      <c r="P1556" t="s">
        <v>25</v>
      </c>
      <c r="Q1556">
        <v>0.84722222222222221</v>
      </c>
      <c r="R1556" t="s">
        <v>27</v>
      </c>
      <c r="S1556" t="s">
        <v>4818</v>
      </c>
      <c r="T1556" t="s">
        <v>4805</v>
      </c>
      <c r="U1556">
        <v>86.11</v>
      </c>
      <c r="V1556" t="s">
        <v>5664</v>
      </c>
      <c r="W1556" t="s">
        <v>4958</v>
      </c>
      <c r="X1556" t="s">
        <v>5211</v>
      </c>
      <c r="Y1556" t="s">
        <v>5011</v>
      </c>
      <c r="Z1556" t="s">
        <v>5411</v>
      </c>
      <c r="AA1556" t="s">
        <v>4992</v>
      </c>
      <c r="AB1556">
        <f>YEAR(Sales_Trans_2[[#This Row],[Transaction_Date]])</f>
        <v>2025</v>
      </c>
      <c r="AC1556" t="str">
        <f>TEXT(Sales_Trans_2[[#This Row],[Transaction_Date]],"mmm")</f>
        <v>Jun</v>
      </c>
      <c r="AD1556">
        <f>MONTH(Sales_Trans_2[[#This Row],[Transaction_Date]])</f>
        <v>6</v>
      </c>
      <c r="AE1556" s="19">
        <f>IFERROR(Sales_Trans_2[[#This Row],[Profit]]/Sales_Trans_2[[#This Row],[Sales_Amount]],0)</f>
        <v>0.23963236442322708</v>
      </c>
      <c r="AF1556" s="20" t="str">
        <f>IF(Sales_Trans_2[[#This Row],[Discount_Pct]]=0,"0%",
IF(Sales_Trans_2[[#This Row],[Discount_Pct]]&lt;=5,"1-5%",
IF(Sales_Trans_2[[#This Row],[Discount_Pct]]&lt;=10,"6-10%",
IF(Sales_Trans_2[[#This Row],[Discount_Pct]]&lt;=15,"11-15%","&gt;15%"))))</f>
        <v>&gt;15%</v>
      </c>
    </row>
    <row r="1557" spans="1:32" x14ac:dyDescent="0.25">
      <c r="A1557" t="s">
        <v>2341</v>
      </c>
      <c r="B1557" s="10">
        <v>45700</v>
      </c>
      <c r="C1557" t="s">
        <v>2342</v>
      </c>
      <c r="D1557" t="s">
        <v>186</v>
      </c>
      <c r="E1557" t="s">
        <v>791</v>
      </c>
      <c r="F1557" t="s">
        <v>907</v>
      </c>
      <c r="G1557">
        <v>4</v>
      </c>
      <c r="H1557">
        <v>217.42</v>
      </c>
      <c r="I1557">
        <v>20</v>
      </c>
      <c r="J1557">
        <v>173.94</v>
      </c>
      <c r="K1557">
        <v>695.74</v>
      </c>
      <c r="L1557">
        <v>708.12</v>
      </c>
      <c r="M1557">
        <v>-12.38</v>
      </c>
      <c r="N1557" t="s">
        <v>133</v>
      </c>
      <c r="O1557" t="s">
        <v>24</v>
      </c>
      <c r="P1557" t="s">
        <v>25</v>
      </c>
      <c r="Q1557">
        <v>0.86736111111111114</v>
      </c>
      <c r="R1557" t="s">
        <v>49</v>
      </c>
      <c r="S1557" t="s">
        <v>4724</v>
      </c>
      <c r="T1557" t="s">
        <v>4703</v>
      </c>
      <c r="U1557">
        <v>217.42</v>
      </c>
      <c r="V1557" t="s">
        <v>4969</v>
      </c>
      <c r="W1557" t="s">
        <v>4964</v>
      </c>
      <c r="X1557" t="s">
        <v>5141</v>
      </c>
      <c r="Y1557" t="s">
        <v>4966</v>
      </c>
      <c r="Z1557" t="s">
        <v>5587</v>
      </c>
      <c r="AA1557" t="s">
        <v>4992</v>
      </c>
      <c r="AB1557">
        <f>YEAR(Sales_Trans_2[[#This Row],[Transaction_Date]])</f>
        <v>2025</v>
      </c>
      <c r="AC1557" t="str">
        <f>TEXT(Sales_Trans_2[[#This Row],[Transaction_Date]],"mmm")</f>
        <v>Feb</v>
      </c>
      <c r="AD1557">
        <f>MONTH(Sales_Trans_2[[#This Row],[Transaction_Date]])</f>
        <v>2</v>
      </c>
      <c r="AE1557" s="19">
        <f>IFERROR(Sales_Trans_2[[#This Row],[Profit]]/Sales_Trans_2[[#This Row],[Sales_Amount]],0)</f>
        <v>-1.7794003507057236E-2</v>
      </c>
      <c r="AF1557" s="20" t="str">
        <f>IF(Sales_Trans_2[[#This Row],[Discount_Pct]]=0,"0%",
IF(Sales_Trans_2[[#This Row],[Discount_Pct]]&lt;=5,"1-5%",
IF(Sales_Trans_2[[#This Row],[Discount_Pct]]&lt;=10,"6-10%",
IF(Sales_Trans_2[[#This Row],[Discount_Pct]]&lt;=15,"11-15%","&gt;15%"))))</f>
        <v>&gt;15%</v>
      </c>
    </row>
    <row r="1558" spans="1:32" x14ac:dyDescent="0.25">
      <c r="A1558" t="s">
        <v>3400</v>
      </c>
      <c r="B1558" s="10">
        <v>45983</v>
      </c>
      <c r="C1558" t="s">
        <v>3202</v>
      </c>
      <c r="D1558" t="s">
        <v>308</v>
      </c>
      <c r="E1558" t="s">
        <v>1893</v>
      </c>
      <c r="F1558" t="s">
        <v>2601</v>
      </c>
      <c r="G1558">
        <v>8</v>
      </c>
      <c r="H1558">
        <v>495.59</v>
      </c>
      <c r="I1558">
        <v>20</v>
      </c>
      <c r="J1558">
        <v>792.94</v>
      </c>
      <c r="K1558">
        <v>3647.55</v>
      </c>
      <c r="L1558">
        <v>2263.04</v>
      </c>
      <c r="M1558">
        <v>1384.51</v>
      </c>
      <c r="N1558" t="s">
        <v>133</v>
      </c>
      <c r="O1558" t="s">
        <v>24</v>
      </c>
      <c r="P1558" t="s">
        <v>25</v>
      </c>
      <c r="Q1558">
        <v>0.68263888888888891</v>
      </c>
      <c r="R1558" t="s">
        <v>27</v>
      </c>
      <c r="S1558" t="s">
        <v>4660</v>
      </c>
      <c r="T1558" t="s">
        <v>4636</v>
      </c>
      <c r="U1558">
        <v>455.79</v>
      </c>
      <c r="V1558" t="s">
        <v>5528</v>
      </c>
      <c r="W1558" t="s">
        <v>4958</v>
      </c>
      <c r="X1558" t="s">
        <v>5286</v>
      </c>
      <c r="Y1558" t="s">
        <v>4966</v>
      </c>
      <c r="Z1558" t="s">
        <v>5269</v>
      </c>
      <c r="AA1558" t="s">
        <v>4992</v>
      </c>
      <c r="AB1558">
        <f>YEAR(Sales_Trans_2[[#This Row],[Transaction_Date]])</f>
        <v>2025</v>
      </c>
      <c r="AC1558" t="str">
        <f>TEXT(Sales_Trans_2[[#This Row],[Transaction_Date]],"mmm")</f>
        <v>Nov</v>
      </c>
      <c r="AD1558">
        <f>MONTH(Sales_Trans_2[[#This Row],[Transaction_Date]])</f>
        <v>11</v>
      </c>
      <c r="AE1558" s="19">
        <f>IFERROR(Sales_Trans_2[[#This Row],[Profit]]/Sales_Trans_2[[#This Row],[Sales_Amount]],0)</f>
        <v>0.37957258982056447</v>
      </c>
      <c r="AF1558" s="20" t="str">
        <f>IF(Sales_Trans_2[[#This Row],[Discount_Pct]]=0,"0%",
IF(Sales_Trans_2[[#This Row],[Discount_Pct]]&lt;=5,"1-5%",
IF(Sales_Trans_2[[#This Row],[Discount_Pct]]&lt;=10,"6-10%",
IF(Sales_Trans_2[[#This Row],[Discount_Pct]]&lt;=15,"11-15%","&gt;15%"))))</f>
        <v>&gt;15%</v>
      </c>
    </row>
    <row r="1559" spans="1:32" x14ac:dyDescent="0.25">
      <c r="A1559" t="s">
        <v>4235</v>
      </c>
      <c r="B1559" s="10">
        <v>45976</v>
      </c>
      <c r="C1559" t="s">
        <v>764</v>
      </c>
      <c r="D1559" t="s">
        <v>2135</v>
      </c>
      <c r="E1559" t="s">
        <v>96</v>
      </c>
      <c r="F1559" t="s">
        <v>97</v>
      </c>
      <c r="G1559">
        <v>6</v>
      </c>
      <c r="H1559">
        <v>70.900000000000006</v>
      </c>
      <c r="I1559">
        <v>15</v>
      </c>
      <c r="J1559">
        <v>63.81</v>
      </c>
      <c r="K1559">
        <v>415.83</v>
      </c>
      <c r="L1559">
        <v>347.34</v>
      </c>
      <c r="M1559">
        <v>68.489999999999995</v>
      </c>
      <c r="N1559" t="s">
        <v>68</v>
      </c>
      <c r="O1559" t="s">
        <v>24</v>
      </c>
      <c r="P1559" t="s">
        <v>25</v>
      </c>
      <c r="Q1559">
        <v>0.78819444444444442</v>
      </c>
      <c r="R1559" t="s">
        <v>27</v>
      </c>
      <c r="S1559" t="s">
        <v>4748</v>
      </c>
      <c r="T1559" t="s">
        <v>4729</v>
      </c>
      <c r="U1559">
        <v>68.95</v>
      </c>
      <c r="V1559" t="s">
        <v>5562</v>
      </c>
      <c r="W1559" t="s">
        <v>4958</v>
      </c>
      <c r="X1559" t="s">
        <v>5533</v>
      </c>
      <c r="Y1559" t="s">
        <v>4966</v>
      </c>
      <c r="Z1559" t="s">
        <v>5534</v>
      </c>
      <c r="AA1559" t="s">
        <v>4992</v>
      </c>
      <c r="AB1559">
        <f>YEAR(Sales_Trans_2[[#This Row],[Transaction_Date]])</f>
        <v>2025</v>
      </c>
      <c r="AC1559" t="str">
        <f>TEXT(Sales_Trans_2[[#This Row],[Transaction_Date]],"mmm")</f>
        <v>Nov</v>
      </c>
      <c r="AD1559">
        <f>MONTH(Sales_Trans_2[[#This Row],[Transaction_Date]])</f>
        <v>11</v>
      </c>
      <c r="AE1559" s="19">
        <f>IFERROR(Sales_Trans_2[[#This Row],[Profit]]/Sales_Trans_2[[#This Row],[Sales_Amount]],0)</f>
        <v>0.16470673111608108</v>
      </c>
      <c r="AF1559" s="20" t="str">
        <f>IF(Sales_Trans_2[[#This Row],[Discount_Pct]]=0,"0%",
IF(Sales_Trans_2[[#This Row],[Discount_Pct]]&lt;=5,"1-5%",
IF(Sales_Trans_2[[#This Row],[Discount_Pct]]&lt;=10,"6-10%",
IF(Sales_Trans_2[[#This Row],[Discount_Pct]]&lt;=15,"11-15%","&gt;15%"))))</f>
        <v>11-15%</v>
      </c>
    </row>
    <row r="1560" spans="1:32" x14ac:dyDescent="0.25">
      <c r="A1560" t="s">
        <v>2500</v>
      </c>
      <c r="B1560" s="10">
        <v>45668</v>
      </c>
      <c r="C1560" t="s">
        <v>2501</v>
      </c>
      <c r="D1560" t="s">
        <v>745</v>
      </c>
      <c r="E1560" t="s">
        <v>1162</v>
      </c>
      <c r="F1560" t="s">
        <v>1716</v>
      </c>
      <c r="G1560">
        <v>5</v>
      </c>
      <c r="H1560">
        <v>168.36</v>
      </c>
      <c r="I1560">
        <v>5</v>
      </c>
      <c r="J1560">
        <v>42.09</v>
      </c>
      <c r="K1560">
        <v>919.67</v>
      </c>
      <c r="L1560">
        <v>511.15</v>
      </c>
      <c r="M1560">
        <v>408.52</v>
      </c>
      <c r="N1560" t="s">
        <v>68</v>
      </c>
      <c r="O1560" t="s">
        <v>24</v>
      </c>
      <c r="P1560" t="s">
        <v>25</v>
      </c>
      <c r="Q1560">
        <v>0.63611111111111107</v>
      </c>
      <c r="R1560" t="s">
        <v>27</v>
      </c>
      <c r="S1560" t="s">
        <v>4666</v>
      </c>
      <c r="T1560" t="s">
        <v>4636</v>
      </c>
      <c r="U1560">
        <v>168.36</v>
      </c>
      <c r="V1560" t="s">
        <v>5743</v>
      </c>
      <c r="W1560" t="s">
        <v>4968</v>
      </c>
      <c r="X1560" t="s">
        <v>5476</v>
      </c>
      <c r="Y1560" t="s">
        <v>4966</v>
      </c>
      <c r="Z1560" t="s">
        <v>5267</v>
      </c>
      <c r="AA1560" t="s">
        <v>4992</v>
      </c>
      <c r="AB1560">
        <f>YEAR(Sales_Trans_2[[#This Row],[Transaction_Date]])</f>
        <v>2025</v>
      </c>
      <c r="AC1560" t="str">
        <f>TEXT(Sales_Trans_2[[#This Row],[Transaction_Date]],"mmm")</f>
        <v>Jan</v>
      </c>
      <c r="AD1560">
        <f>MONTH(Sales_Trans_2[[#This Row],[Transaction_Date]])</f>
        <v>1</v>
      </c>
      <c r="AE1560" s="19">
        <f>IFERROR(Sales_Trans_2[[#This Row],[Profit]]/Sales_Trans_2[[#This Row],[Sales_Amount]],0)</f>
        <v>0.44420281187817368</v>
      </c>
      <c r="AF1560" s="20" t="str">
        <f>IF(Sales_Trans_2[[#This Row],[Discount_Pct]]=0,"0%",
IF(Sales_Trans_2[[#This Row],[Discount_Pct]]&lt;=5,"1-5%",
IF(Sales_Trans_2[[#This Row],[Discount_Pct]]&lt;=10,"6-10%",
IF(Sales_Trans_2[[#This Row],[Discount_Pct]]&lt;=15,"11-15%","&gt;15%"))))</f>
        <v>1-5%</v>
      </c>
    </row>
    <row r="1561" spans="1:32" x14ac:dyDescent="0.25">
      <c r="A1561" t="s">
        <v>3605</v>
      </c>
      <c r="B1561" s="10">
        <v>45961</v>
      </c>
      <c r="C1561" t="s">
        <v>3606</v>
      </c>
      <c r="D1561" t="s">
        <v>2670</v>
      </c>
      <c r="E1561" t="s">
        <v>1086</v>
      </c>
      <c r="F1561" t="s">
        <v>239</v>
      </c>
      <c r="G1561">
        <v>2</v>
      </c>
      <c r="H1561">
        <v>519.78</v>
      </c>
      <c r="I1561">
        <v>5</v>
      </c>
      <c r="J1561">
        <v>51.98</v>
      </c>
      <c r="K1561">
        <v>987.58</v>
      </c>
      <c r="L1561">
        <v>795.84</v>
      </c>
      <c r="M1561">
        <v>191.74</v>
      </c>
      <c r="N1561" t="s">
        <v>47</v>
      </c>
      <c r="O1561" t="s">
        <v>24</v>
      </c>
      <c r="P1561" t="s">
        <v>25</v>
      </c>
      <c r="Q1561">
        <v>0.85069444444444442</v>
      </c>
      <c r="R1561" t="s">
        <v>49</v>
      </c>
      <c r="S1561" t="s">
        <v>4914</v>
      </c>
      <c r="T1561" t="s">
        <v>4908</v>
      </c>
      <c r="U1561">
        <v>519.78</v>
      </c>
      <c r="V1561" t="s">
        <v>5369</v>
      </c>
      <c r="W1561" t="s">
        <v>4964</v>
      </c>
      <c r="X1561" t="s">
        <v>5015</v>
      </c>
      <c r="Y1561" t="s">
        <v>4966</v>
      </c>
      <c r="Z1561" t="s">
        <v>5343</v>
      </c>
      <c r="AA1561" t="s">
        <v>4992</v>
      </c>
      <c r="AB1561">
        <f>YEAR(Sales_Trans_2[[#This Row],[Transaction_Date]])</f>
        <v>2025</v>
      </c>
      <c r="AC1561" t="str">
        <f>TEXT(Sales_Trans_2[[#This Row],[Transaction_Date]],"mmm")</f>
        <v>Oct</v>
      </c>
      <c r="AD1561">
        <f>MONTH(Sales_Trans_2[[#This Row],[Transaction_Date]])</f>
        <v>10</v>
      </c>
      <c r="AE1561" s="19">
        <f>IFERROR(Sales_Trans_2[[#This Row],[Profit]]/Sales_Trans_2[[#This Row],[Sales_Amount]],0)</f>
        <v>0.1941513598898317</v>
      </c>
      <c r="AF1561" s="20" t="str">
        <f>IF(Sales_Trans_2[[#This Row],[Discount_Pct]]=0,"0%",
IF(Sales_Trans_2[[#This Row],[Discount_Pct]]&lt;=5,"1-5%",
IF(Sales_Trans_2[[#This Row],[Discount_Pct]]&lt;=10,"6-10%",
IF(Sales_Trans_2[[#This Row],[Discount_Pct]]&lt;=15,"11-15%","&gt;15%"))))</f>
        <v>1-5%</v>
      </c>
    </row>
    <row r="1562" spans="1:32" x14ac:dyDescent="0.25">
      <c r="A1562" t="s">
        <v>967</v>
      </c>
      <c r="B1562" s="10">
        <v>45957</v>
      </c>
      <c r="C1562" t="s">
        <v>307</v>
      </c>
      <c r="D1562" t="s">
        <v>732</v>
      </c>
      <c r="E1562" t="s">
        <v>968</v>
      </c>
      <c r="F1562" t="s">
        <v>969</v>
      </c>
      <c r="G1562">
        <v>5</v>
      </c>
      <c r="H1562">
        <v>751.74</v>
      </c>
      <c r="I1562">
        <v>15</v>
      </c>
      <c r="J1562">
        <v>563.79999999999995</v>
      </c>
      <c r="K1562">
        <v>3194.9</v>
      </c>
      <c r="L1562">
        <v>1993.6</v>
      </c>
      <c r="M1562">
        <v>1201.3</v>
      </c>
      <c r="N1562" t="s">
        <v>68</v>
      </c>
      <c r="O1562" t="s">
        <v>24</v>
      </c>
      <c r="P1562" t="s">
        <v>25</v>
      </c>
      <c r="Q1562">
        <v>0.55694444444444446</v>
      </c>
      <c r="R1562" t="s">
        <v>49</v>
      </c>
      <c r="S1562" t="s">
        <v>4662</v>
      </c>
      <c r="T1562" t="s">
        <v>4636</v>
      </c>
      <c r="U1562">
        <v>661.91</v>
      </c>
      <c r="V1562" t="s">
        <v>5035</v>
      </c>
      <c r="W1562" t="s">
        <v>4958</v>
      </c>
      <c r="X1562" t="s">
        <v>5820</v>
      </c>
      <c r="Y1562" t="s">
        <v>4960</v>
      </c>
      <c r="Z1562" t="s">
        <v>5411</v>
      </c>
      <c r="AA1562" t="s">
        <v>4992</v>
      </c>
      <c r="AB1562">
        <f>YEAR(Sales_Trans_2[[#This Row],[Transaction_Date]])</f>
        <v>2025</v>
      </c>
      <c r="AC1562" t="str">
        <f>TEXT(Sales_Trans_2[[#This Row],[Transaction_Date]],"mmm")</f>
        <v>Oct</v>
      </c>
      <c r="AD1562">
        <f>MONTH(Sales_Trans_2[[#This Row],[Transaction_Date]])</f>
        <v>10</v>
      </c>
      <c r="AE1562" s="19">
        <f>IFERROR(Sales_Trans_2[[#This Row],[Profit]]/Sales_Trans_2[[#This Row],[Sales_Amount]],0)</f>
        <v>0.37600550877961747</v>
      </c>
      <c r="AF1562" s="20" t="str">
        <f>IF(Sales_Trans_2[[#This Row],[Discount_Pct]]=0,"0%",
IF(Sales_Trans_2[[#This Row],[Discount_Pct]]&lt;=5,"1-5%",
IF(Sales_Trans_2[[#This Row],[Discount_Pct]]&lt;=10,"6-10%",
IF(Sales_Trans_2[[#This Row],[Discount_Pct]]&lt;=15,"11-15%","&gt;15%"))))</f>
        <v>11-15%</v>
      </c>
    </row>
    <row r="1563" spans="1:32" x14ac:dyDescent="0.25">
      <c r="A1563" t="s">
        <v>1563</v>
      </c>
      <c r="B1563" s="10">
        <v>45955</v>
      </c>
      <c r="C1563" t="s">
        <v>1564</v>
      </c>
      <c r="D1563" t="s">
        <v>686</v>
      </c>
      <c r="E1563" t="s">
        <v>1476</v>
      </c>
      <c r="F1563" t="s">
        <v>239</v>
      </c>
      <c r="G1563">
        <v>7</v>
      </c>
      <c r="H1563">
        <v>496.85</v>
      </c>
      <c r="I1563">
        <v>5</v>
      </c>
      <c r="J1563">
        <v>173.9</v>
      </c>
      <c r="K1563">
        <v>3799.66</v>
      </c>
      <c r="L1563">
        <v>2710.12</v>
      </c>
      <c r="M1563">
        <v>1089.54</v>
      </c>
      <c r="N1563" t="s">
        <v>68</v>
      </c>
      <c r="O1563" t="s">
        <v>24</v>
      </c>
      <c r="P1563" t="s">
        <v>25</v>
      </c>
      <c r="Q1563">
        <v>0.5756944444444444</v>
      </c>
      <c r="R1563" t="s">
        <v>27</v>
      </c>
      <c r="S1563" t="s">
        <v>4857</v>
      </c>
      <c r="T1563" t="s">
        <v>4847</v>
      </c>
      <c r="U1563">
        <v>451.89</v>
      </c>
      <c r="V1563" t="s">
        <v>5237</v>
      </c>
      <c r="W1563" t="s">
        <v>4958</v>
      </c>
      <c r="X1563" t="s">
        <v>5015</v>
      </c>
      <c r="Y1563" t="s">
        <v>4966</v>
      </c>
      <c r="Z1563" t="s">
        <v>5025</v>
      </c>
      <c r="AA1563" t="s">
        <v>4992</v>
      </c>
      <c r="AB1563">
        <f>YEAR(Sales_Trans_2[[#This Row],[Transaction_Date]])</f>
        <v>2025</v>
      </c>
      <c r="AC1563" t="str">
        <f>TEXT(Sales_Trans_2[[#This Row],[Transaction_Date]],"mmm")</f>
        <v>Oct</v>
      </c>
      <c r="AD1563">
        <f>MONTH(Sales_Trans_2[[#This Row],[Transaction_Date]])</f>
        <v>10</v>
      </c>
      <c r="AE1563" s="19">
        <f>IFERROR(Sales_Trans_2[[#This Row],[Profit]]/Sales_Trans_2[[#This Row],[Sales_Amount]],0)</f>
        <v>0.28674670891606091</v>
      </c>
      <c r="AF1563" s="20" t="str">
        <f>IF(Sales_Trans_2[[#This Row],[Discount_Pct]]=0,"0%",
IF(Sales_Trans_2[[#This Row],[Discount_Pct]]&lt;=5,"1-5%",
IF(Sales_Trans_2[[#This Row],[Discount_Pct]]&lt;=10,"6-10%",
IF(Sales_Trans_2[[#This Row],[Discount_Pct]]&lt;=15,"11-15%","&gt;15%"))))</f>
        <v>1-5%</v>
      </c>
    </row>
    <row r="1564" spans="1:32" x14ac:dyDescent="0.25">
      <c r="A1564" t="s">
        <v>2868</v>
      </c>
      <c r="B1564" s="10">
        <v>45954</v>
      </c>
      <c r="C1564" t="s">
        <v>870</v>
      </c>
      <c r="D1564" t="s">
        <v>891</v>
      </c>
      <c r="E1564" t="s">
        <v>1893</v>
      </c>
      <c r="F1564" t="s">
        <v>2601</v>
      </c>
      <c r="G1564">
        <v>8</v>
      </c>
      <c r="H1564">
        <v>481.36</v>
      </c>
      <c r="I1564">
        <v>5</v>
      </c>
      <c r="J1564">
        <v>192.54</v>
      </c>
      <c r="K1564">
        <v>3658.34</v>
      </c>
      <c r="L1564">
        <v>2859.76</v>
      </c>
      <c r="M1564">
        <v>798.58</v>
      </c>
      <c r="N1564" t="s">
        <v>133</v>
      </c>
      <c r="O1564" t="s">
        <v>24</v>
      </c>
      <c r="P1564" t="s">
        <v>25</v>
      </c>
      <c r="Q1564">
        <v>0.63055555555555554</v>
      </c>
      <c r="R1564" t="s">
        <v>49</v>
      </c>
      <c r="S1564" t="s">
        <v>4831</v>
      </c>
      <c r="T1564" t="s">
        <v>4828</v>
      </c>
      <c r="U1564">
        <v>425.88</v>
      </c>
      <c r="V1564" t="s">
        <v>5129</v>
      </c>
      <c r="W1564" t="s">
        <v>4958</v>
      </c>
      <c r="X1564" t="s">
        <v>5286</v>
      </c>
      <c r="Y1564" t="s">
        <v>4966</v>
      </c>
      <c r="Z1564" t="s">
        <v>5269</v>
      </c>
      <c r="AA1564" t="s">
        <v>4992</v>
      </c>
      <c r="AB1564">
        <f>YEAR(Sales_Trans_2[[#This Row],[Transaction_Date]])</f>
        <v>2025</v>
      </c>
      <c r="AC1564" t="str">
        <f>TEXT(Sales_Trans_2[[#This Row],[Transaction_Date]],"mmm")</f>
        <v>Oct</v>
      </c>
      <c r="AD1564">
        <f>MONTH(Sales_Trans_2[[#This Row],[Transaction_Date]])</f>
        <v>10</v>
      </c>
      <c r="AE1564" s="19">
        <f>IFERROR(Sales_Trans_2[[#This Row],[Profit]]/Sales_Trans_2[[#This Row],[Sales_Amount]],0)</f>
        <v>0.21829026279678762</v>
      </c>
      <c r="AF1564" s="20" t="str">
        <f>IF(Sales_Trans_2[[#This Row],[Discount_Pct]]=0,"0%",
IF(Sales_Trans_2[[#This Row],[Discount_Pct]]&lt;=5,"1-5%",
IF(Sales_Trans_2[[#This Row],[Discount_Pct]]&lt;=10,"6-10%",
IF(Sales_Trans_2[[#This Row],[Discount_Pct]]&lt;=15,"11-15%","&gt;15%"))))</f>
        <v>1-5%</v>
      </c>
    </row>
    <row r="1565" spans="1:32" x14ac:dyDescent="0.25">
      <c r="A1565" t="s">
        <v>3799</v>
      </c>
      <c r="B1565" s="10">
        <v>45945</v>
      </c>
      <c r="C1565" t="s">
        <v>1349</v>
      </c>
      <c r="D1565" t="s">
        <v>647</v>
      </c>
      <c r="E1565" t="s">
        <v>1476</v>
      </c>
      <c r="F1565" t="s">
        <v>3048</v>
      </c>
      <c r="G1565">
        <v>3</v>
      </c>
      <c r="H1565">
        <v>123.11</v>
      </c>
      <c r="I1565">
        <v>15</v>
      </c>
      <c r="J1565">
        <v>55.4</v>
      </c>
      <c r="K1565">
        <v>313.93</v>
      </c>
      <c r="L1565">
        <v>273.54000000000002</v>
      </c>
      <c r="M1565">
        <v>40.39</v>
      </c>
      <c r="N1565" t="s">
        <v>133</v>
      </c>
      <c r="O1565" t="s">
        <v>24</v>
      </c>
      <c r="P1565" t="s">
        <v>25</v>
      </c>
      <c r="Q1565">
        <v>0.79652777777777772</v>
      </c>
      <c r="R1565" t="s">
        <v>49</v>
      </c>
      <c r="S1565" t="s">
        <v>4925</v>
      </c>
      <c r="T1565" t="s">
        <v>4908</v>
      </c>
      <c r="U1565">
        <v>123.11</v>
      </c>
      <c r="V1565" t="s">
        <v>5505</v>
      </c>
      <c r="W1565" t="s">
        <v>4968</v>
      </c>
      <c r="X1565" t="s">
        <v>5676</v>
      </c>
      <c r="Y1565" t="s">
        <v>5011</v>
      </c>
      <c r="Z1565" t="s">
        <v>5025</v>
      </c>
      <c r="AA1565" t="s">
        <v>4992</v>
      </c>
      <c r="AB1565">
        <f>YEAR(Sales_Trans_2[[#This Row],[Transaction_Date]])</f>
        <v>2025</v>
      </c>
      <c r="AC1565" t="str">
        <f>TEXT(Sales_Trans_2[[#This Row],[Transaction_Date]],"mmm")</f>
        <v>Oct</v>
      </c>
      <c r="AD1565">
        <f>MONTH(Sales_Trans_2[[#This Row],[Transaction_Date]])</f>
        <v>10</v>
      </c>
      <c r="AE1565" s="19">
        <f>IFERROR(Sales_Trans_2[[#This Row],[Profit]]/Sales_Trans_2[[#This Row],[Sales_Amount]],0)</f>
        <v>0.12865925524798522</v>
      </c>
      <c r="AF1565" s="20" t="str">
        <f>IF(Sales_Trans_2[[#This Row],[Discount_Pct]]=0,"0%",
IF(Sales_Trans_2[[#This Row],[Discount_Pct]]&lt;=5,"1-5%",
IF(Sales_Trans_2[[#This Row],[Discount_Pct]]&lt;=10,"6-10%",
IF(Sales_Trans_2[[#This Row],[Discount_Pct]]&lt;=15,"11-15%","&gt;15%"))))</f>
        <v>11-15%</v>
      </c>
    </row>
    <row r="1566" spans="1:32" x14ac:dyDescent="0.25">
      <c r="A1566" t="s">
        <v>3047</v>
      </c>
      <c r="B1566" s="10">
        <v>46001</v>
      </c>
      <c r="C1566" t="s">
        <v>313</v>
      </c>
      <c r="D1566" t="s">
        <v>1091</v>
      </c>
      <c r="E1566" t="s">
        <v>791</v>
      </c>
      <c r="F1566" t="s">
        <v>3048</v>
      </c>
      <c r="G1566">
        <v>4</v>
      </c>
      <c r="H1566">
        <v>320.5</v>
      </c>
      <c r="I1566">
        <v>20</v>
      </c>
      <c r="J1566">
        <v>256.39999999999998</v>
      </c>
      <c r="K1566">
        <v>1179.44</v>
      </c>
      <c r="L1566">
        <v>901.12</v>
      </c>
      <c r="M1566">
        <v>278.32</v>
      </c>
      <c r="N1566" t="s">
        <v>68</v>
      </c>
      <c r="O1566" t="s">
        <v>24</v>
      </c>
      <c r="P1566" t="s">
        <v>25</v>
      </c>
      <c r="Q1566">
        <v>0.8354166666666667</v>
      </c>
      <c r="R1566" t="s">
        <v>27</v>
      </c>
      <c r="S1566" t="s">
        <v>4816</v>
      </c>
      <c r="T1566" t="s">
        <v>4805</v>
      </c>
      <c r="U1566">
        <v>297.32</v>
      </c>
      <c r="V1566" t="s">
        <v>5066</v>
      </c>
      <c r="W1566" t="s">
        <v>4958</v>
      </c>
      <c r="X1566" t="s">
        <v>5676</v>
      </c>
      <c r="Y1566" t="s">
        <v>5011</v>
      </c>
      <c r="Z1566" t="s">
        <v>5587</v>
      </c>
      <c r="AA1566" t="s">
        <v>4992</v>
      </c>
      <c r="AB1566">
        <f>YEAR(Sales_Trans_2[[#This Row],[Transaction_Date]])</f>
        <v>2025</v>
      </c>
      <c r="AC1566" t="str">
        <f>TEXT(Sales_Trans_2[[#This Row],[Transaction_Date]],"mmm")</f>
        <v>Dec</v>
      </c>
      <c r="AD1566">
        <f>MONTH(Sales_Trans_2[[#This Row],[Transaction_Date]])</f>
        <v>12</v>
      </c>
      <c r="AE1566" s="19">
        <f>IFERROR(Sales_Trans_2[[#This Row],[Profit]]/Sales_Trans_2[[#This Row],[Sales_Amount]],0)</f>
        <v>0.23597639557756223</v>
      </c>
      <c r="AF1566" s="20" t="str">
        <f>IF(Sales_Trans_2[[#This Row],[Discount_Pct]]=0,"0%",
IF(Sales_Trans_2[[#This Row],[Discount_Pct]]&lt;=5,"1-5%",
IF(Sales_Trans_2[[#This Row],[Discount_Pct]]&lt;=10,"6-10%",
IF(Sales_Trans_2[[#This Row],[Discount_Pct]]&lt;=15,"11-15%","&gt;15%"))))</f>
        <v>&gt;15%</v>
      </c>
    </row>
    <row r="1567" spans="1:32" x14ac:dyDescent="0.25">
      <c r="A1567" t="s">
        <v>918</v>
      </c>
      <c r="B1567" s="10">
        <v>45971</v>
      </c>
      <c r="C1567" t="s">
        <v>919</v>
      </c>
      <c r="D1567" t="s">
        <v>652</v>
      </c>
      <c r="E1567" t="s">
        <v>108</v>
      </c>
      <c r="F1567" t="s">
        <v>736</v>
      </c>
      <c r="G1567">
        <v>4</v>
      </c>
      <c r="H1567">
        <v>331.35</v>
      </c>
      <c r="I1567">
        <v>15</v>
      </c>
      <c r="J1567">
        <v>198.81</v>
      </c>
      <c r="K1567">
        <v>1295.58</v>
      </c>
      <c r="L1567">
        <v>1161.32</v>
      </c>
      <c r="M1567">
        <v>134.26</v>
      </c>
      <c r="N1567" t="s">
        <v>68</v>
      </c>
      <c r="O1567" t="s">
        <v>24</v>
      </c>
      <c r="P1567" t="s">
        <v>25</v>
      </c>
      <c r="Q1567">
        <v>0.57499999999999996</v>
      </c>
      <c r="R1567" t="s">
        <v>27</v>
      </c>
      <c r="S1567" t="s">
        <v>4906</v>
      </c>
      <c r="T1567" t="s">
        <v>4887</v>
      </c>
      <c r="U1567">
        <v>331.35</v>
      </c>
      <c r="V1567" t="s">
        <v>5932</v>
      </c>
      <c r="W1567" t="s">
        <v>4964</v>
      </c>
      <c r="X1567" t="s">
        <v>5367</v>
      </c>
      <c r="Y1567" t="s">
        <v>4966</v>
      </c>
      <c r="Z1567" t="s">
        <v>5303</v>
      </c>
      <c r="AA1567" t="s">
        <v>4992</v>
      </c>
      <c r="AB1567">
        <f>YEAR(Sales_Trans_2[[#This Row],[Transaction_Date]])</f>
        <v>2025</v>
      </c>
      <c r="AC1567" t="str">
        <f>TEXT(Sales_Trans_2[[#This Row],[Transaction_Date]],"mmm")</f>
        <v>Nov</v>
      </c>
      <c r="AD1567">
        <f>MONTH(Sales_Trans_2[[#This Row],[Transaction_Date]])</f>
        <v>11</v>
      </c>
      <c r="AE1567" s="19">
        <f>IFERROR(Sales_Trans_2[[#This Row],[Profit]]/Sales_Trans_2[[#This Row],[Sales_Amount]],0)</f>
        <v>0.10362926256965992</v>
      </c>
      <c r="AF1567" s="20" t="str">
        <f>IF(Sales_Trans_2[[#This Row],[Discount_Pct]]=0,"0%",
IF(Sales_Trans_2[[#This Row],[Discount_Pct]]&lt;=5,"1-5%",
IF(Sales_Trans_2[[#This Row],[Discount_Pct]]&lt;=10,"6-10%",
IF(Sales_Trans_2[[#This Row],[Discount_Pct]]&lt;=15,"11-15%","&gt;15%"))))</f>
        <v>11-15%</v>
      </c>
    </row>
    <row r="1568" spans="1:32" x14ac:dyDescent="0.25">
      <c r="A1568" t="s">
        <v>2059</v>
      </c>
      <c r="B1568" s="10">
        <v>45940</v>
      </c>
      <c r="C1568" t="s">
        <v>1583</v>
      </c>
      <c r="D1568" t="s">
        <v>891</v>
      </c>
      <c r="E1568" t="s">
        <v>108</v>
      </c>
      <c r="F1568" t="s">
        <v>682</v>
      </c>
      <c r="G1568">
        <v>3</v>
      </c>
      <c r="H1568">
        <v>425.88</v>
      </c>
      <c r="I1568">
        <v>15</v>
      </c>
      <c r="J1568">
        <v>191.65</v>
      </c>
      <c r="K1568">
        <v>1085.99</v>
      </c>
      <c r="L1568">
        <v>1072.4100000000001</v>
      </c>
      <c r="M1568">
        <v>13.58</v>
      </c>
      <c r="N1568" t="s">
        <v>4971</v>
      </c>
      <c r="O1568" t="s">
        <v>24</v>
      </c>
      <c r="P1568" t="s">
        <v>25</v>
      </c>
      <c r="Q1568">
        <v>0.53749999999999998</v>
      </c>
      <c r="R1568" t="s">
        <v>49</v>
      </c>
      <c r="S1568" t="s">
        <v>4831</v>
      </c>
      <c r="T1568" t="s">
        <v>4828</v>
      </c>
      <c r="U1568">
        <v>425.88</v>
      </c>
      <c r="V1568" t="s">
        <v>5113</v>
      </c>
      <c r="W1568" t="s">
        <v>4968</v>
      </c>
      <c r="X1568" t="s">
        <v>5483</v>
      </c>
      <c r="Y1568" t="s">
        <v>4960</v>
      </c>
      <c r="Z1568" t="s">
        <v>5303</v>
      </c>
      <c r="AA1568" t="s">
        <v>4992</v>
      </c>
      <c r="AB1568">
        <f>YEAR(Sales_Trans_2[[#This Row],[Transaction_Date]])</f>
        <v>2025</v>
      </c>
      <c r="AC1568" t="str">
        <f>TEXT(Sales_Trans_2[[#This Row],[Transaction_Date]],"mmm")</f>
        <v>Oct</v>
      </c>
      <c r="AD1568">
        <f>MONTH(Sales_Trans_2[[#This Row],[Transaction_Date]])</f>
        <v>10</v>
      </c>
      <c r="AE1568" s="19">
        <f>IFERROR(Sales_Trans_2[[#This Row],[Profit]]/Sales_Trans_2[[#This Row],[Sales_Amount]],0)</f>
        <v>1.2504719196309359E-2</v>
      </c>
      <c r="AF1568" s="20" t="str">
        <f>IF(Sales_Trans_2[[#This Row],[Discount_Pct]]=0,"0%",
IF(Sales_Trans_2[[#This Row],[Discount_Pct]]&lt;=5,"1-5%",
IF(Sales_Trans_2[[#This Row],[Discount_Pct]]&lt;=10,"6-10%",
IF(Sales_Trans_2[[#This Row],[Discount_Pct]]&lt;=15,"11-15%","&gt;15%"))))</f>
        <v>11-15%</v>
      </c>
    </row>
    <row r="1569" spans="1:32" x14ac:dyDescent="0.25">
      <c r="A1569" t="s">
        <v>3797</v>
      </c>
      <c r="B1569" s="10">
        <v>45787</v>
      </c>
      <c r="C1569" t="s">
        <v>112</v>
      </c>
      <c r="D1569" t="s">
        <v>349</v>
      </c>
      <c r="E1569" t="s">
        <v>108</v>
      </c>
      <c r="F1569" t="s">
        <v>736</v>
      </c>
      <c r="G1569">
        <v>1</v>
      </c>
      <c r="H1569">
        <v>446.17</v>
      </c>
      <c r="I1569">
        <v>15</v>
      </c>
      <c r="J1569">
        <v>66.930000000000007</v>
      </c>
      <c r="K1569">
        <v>436.13</v>
      </c>
      <c r="L1569">
        <v>325.61</v>
      </c>
      <c r="M1569">
        <v>110.52</v>
      </c>
      <c r="N1569" t="s">
        <v>23</v>
      </c>
      <c r="O1569" t="s">
        <v>24</v>
      </c>
      <c r="P1569" t="s">
        <v>25</v>
      </c>
      <c r="Q1569">
        <v>0.62083333333333335</v>
      </c>
      <c r="R1569" t="s">
        <v>27</v>
      </c>
      <c r="S1569" t="s">
        <v>4789</v>
      </c>
      <c r="T1569" t="s">
        <v>4776</v>
      </c>
      <c r="U1569">
        <v>298.81</v>
      </c>
      <c r="V1569" t="s">
        <v>4963</v>
      </c>
      <c r="W1569" t="s">
        <v>4964</v>
      </c>
      <c r="X1569" t="s">
        <v>5367</v>
      </c>
      <c r="Y1569" t="s">
        <v>4966</v>
      </c>
      <c r="Z1569" t="s">
        <v>5303</v>
      </c>
      <c r="AA1569" t="s">
        <v>4992</v>
      </c>
      <c r="AB1569">
        <f>YEAR(Sales_Trans_2[[#This Row],[Transaction_Date]])</f>
        <v>2025</v>
      </c>
      <c r="AC1569" t="str">
        <f>TEXT(Sales_Trans_2[[#This Row],[Transaction_Date]],"mmm")</f>
        <v>May</v>
      </c>
      <c r="AD1569">
        <f>MONTH(Sales_Trans_2[[#This Row],[Transaction_Date]])</f>
        <v>5</v>
      </c>
      <c r="AE1569" s="19">
        <f>IFERROR(Sales_Trans_2[[#This Row],[Profit]]/Sales_Trans_2[[#This Row],[Sales_Amount]],0)</f>
        <v>0.25341068030174491</v>
      </c>
      <c r="AF1569" s="20" t="str">
        <f>IF(Sales_Trans_2[[#This Row],[Discount_Pct]]=0,"0%",
IF(Sales_Trans_2[[#This Row],[Discount_Pct]]&lt;=5,"1-5%",
IF(Sales_Trans_2[[#This Row],[Discount_Pct]]&lt;=10,"6-10%",
IF(Sales_Trans_2[[#This Row],[Discount_Pct]]&lt;=15,"11-15%","&gt;15%"))))</f>
        <v>11-15%</v>
      </c>
    </row>
    <row r="1570" spans="1:32" x14ac:dyDescent="0.25">
      <c r="A1570" t="s">
        <v>4443</v>
      </c>
      <c r="B1570" s="10">
        <v>45787</v>
      </c>
      <c r="C1570" t="s">
        <v>118</v>
      </c>
      <c r="D1570" t="s">
        <v>647</v>
      </c>
      <c r="E1570" t="s">
        <v>514</v>
      </c>
      <c r="F1570" t="s">
        <v>2950</v>
      </c>
      <c r="G1570">
        <v>2</v>
      </c>
      <c r="H1570">
        <v>123.11</v>
      </c>
      <c r="I1570">
        <v>20</v>
      </c>
      <c r="J1570">
        <v>49.24</v>
      </c>
      <c r="K1570">
        <v>226.53</v>
      </c>
      <c r="L1570">
        <v>182.36</v>
      </c>
      <c r="M1570">
        <v>44.17</v>
      </c>
      <c r="N1570" t="s">
        <v>68</v>
      </c>
      <c r="O1570" t="s">
        <v>24</v>
      </c>
      <c r="P1570" t="s">
        <v>25</v>
      </c>
      <c r="Q1570">
        <v>0.84444444444444444</v>
      </c>
      <c r="R1570" t="s">
        <v>27</v>
      </c>
      <c r="S1570" t="s">
        <v>4925</v>
      </c>
      <c r="T1570" t="s">
        <v>4908</v>
      </c>
      <c r="U1570">
        <v>123.11</v>
      </c>
      <c r="V1570" t="s">
        <v>5865</v>
      </c>
      <c r="W1570" t="s">
        <v>4964</v>
      </c>
      <c r="X1570" t="s">
        <v>5264</v>
      </c>
      <c r="Y1570" t="s">
        <v>4970</v>
      </c>
      <c r="Z1570" t="s">
        <v>5265</v>
      </c>
      <c r="AA1570" t="s">
        <v>4992</v>
      </c>
      <c r="AB1570">
        <f>YEAR(Sales_Trans_2[[#This Row],[Transaction_Date]])</f>
        <v>2025</v>
      </c>
      <c r="AC1570" t="str">
        <f>TEXT(Sales_Trans_2[[#This Row],[Transaction_Date]],"mmm")</f>
        <v>May</v>
      </c>
      <c r="AD1570">
        <f>MONTH(Sales_Trans_2[[#This Row],[Transaction_Date]])</f>
        <v>5</v>
      </c>
      <c r="AE1570" s="19">
        <f>IFERROR(Sales_Trans_2[[#This Row],[Profit]]/Sales_Trans_2[[#This Row],[Sales_Amount]],0)</f>
        <v>0.19498521167174326</v>
      </c>
      <c r="AF1570" s="20" t="str">
        <f>IF(Sales_Trans_2[[#This Row],[Discount_Pct]]=0,"0%",
IF(Sales_Trans_2[[#This Row],[Discount_Pct]]&lt;=5,"1-5%",
IF(Sales_Trans_2[[#This Row],[Discount_Pct]]&lt;=10,"6-10%",
IF(Sales_Trans_2[[#This Row],[Discount_Pct]]&lt;=15,"11-15%","&gt;15%"))))</f>
        <v>&gt;15%</v>
      </c>
    </row>
    <row r="1571" spans="1:32" x14ac:dyDescent="0.25">
      <c r="A1571" t="s">
        <v>1106</v>
      </c>
      <c r="B1571" s="10">
        <v>45757</v>
      </c>
      <c r="C1571" t="s">
        <v>982</v>
      </c>
      <c r="D1571" t="s">
        <v>759</v>
      </c>
      <c r="E1571" t="s">
        <v>108</v>
      </c>
      <c r="F1571" t="s">
        <v>736</v>
      </c>
      <c r="G1571">
        <v>1</v>
      </c>
      <c r="H1571">
        <v>217.85</v>
      </c>
      <c r="I1571">
        <v>5</v>
      </c>
      <c r="J1571">
        <v>10.89</v>
      </c>
      <c r="K1571">
        <v>238</v>
      </c>
      <c r="L1571">
        <v>189.69</v>
      </c>
      <c r="M1571">
        <v>48.31</v>
      </c>
      <c r="N1571" t="s">
        <v>47</v>
      </c>
      <c r="O1571" t="s">
        <v>24</v>
      </c>
      <c r="P1571" t="s">
        <v>25</v>
      </c>
      <c r="Q1571">
        <v>0.67500000000000004</v>
      </c>
      <c r="R1571" t="s">
        <v>27</v>
      </c>
      <c r="S1571" t="s">
        <v>4741</v>
      </c>
      <c r="T1571" t="s">
        <v>4729</v>
      </c>
      <c r="U1571">
        <v>217.85</v>
      </c>
      <c r="V1571" t="s">
        <v>5928</v>
      </c>
      <c r="W1571" t="s">
        <v>4968</v>
      </c>
      <c r="X1571" t="s">
        <v>5367</v>
      </c>
      <c r="Y1571" t="s">
        <v>4966</v>
      </c>
      <c r="Z1571" t="s">
        <v>5303</v>
      </c>
      <c r="AA1571" t="s">
        <v>4992</v>
      </c>
      <c r="AB1571">
        <f>YEAR(Sales_Trans_2[[#This Row],[Transaction_Date]])</f>
        <v>2025</v>
      </c>
      <c r="AC1571" t="str">
        <f>TEXT(Sales_Trans_2[[#This Row],[Transaction_Date]],"mmm")</f>
        <v>Apr</v>
      </c>
      <c r="AD1571">
        <f>MONTH(Sales_Trans_2[[#This Row],[Transaction_Date]])</f>
        <v>4</v>
      </c>
      <c r="AE1571" s="19">
        <f>IFERROR(Sales_Trans_2[[#This Row],[Profit]]/Sales_Trans_2[[#This Row],[Sales_Amount]],0)</f>
        <v>0.20298319327731093</v>
      </c>
      <c r="AF1571" s="20" t="str">
        <f>IF(Sales_Trans_2[[#This Row],[Discount_Pct]]=0,"0%",
IF(Sales_Trans_2[[#This Row],[Discount_Pct]]&lt;=5,"1-5%",
IF(Sales_Trans_2[[#This Row],[Discount_Pct]]&lt;=10,"6-10%",
IF(Sales_Trans_2[[#This Row],[Discount_Pct]]&lt;=15,"11-15%","&gt;15%"))))</f>
        <v>1-5%</v>
      </c>
    </row>
    <row r="1572" spans="1:32" x14ac:dyDescent="0.25">
      <c r="A1572" t="s">
        <v>4364</v>
      </c>
      <c r="B1572" s="10">
        <v>45698</v>
      </c>
      <c r="C1572" t="s">
        <v>3843</v>
      </c>
      <c r="D1572" t="s">
        <v>30</v>
      </c>
      <c r="E1572" t="s">
        <v>2307</v>
      </c>
      <c r="F1572" t="s">
        <v>2308</v>
      </c>
      <c r="G1572">
        <v>4</v>
      </c>
      <c r="H1572">
        <v>448.94</v>
      </c>
      <c r="I1572">
        <v>15</v>
      </c>
      <c r="J1572">
        <v>269.36</v>
      </c>
      <c r="K1572">
        <v>1526.4</v>
      </c>
      <c r="L1572">
        <v>1520.32</v>
      </c>
      <c r="M1572">
        <v>6.08</v>
      </c>
      <c r="N1572" t="s">
        <v>47</v>
      </c>
      <c r="O1572" t="s">
        <v>24</v>
      </c>
      <c r="P1572" t="s">
        <v>25</v>
      </c>
      <c r="Q1572">
        <v>0.38958333333333334</v>
      </c>
      <c r="R1572" t="s">
        <v>49</v>
      </c>
      <c r="S1572" t="s">
        <v>4691</v>
      </c>
      <c r="T1572" t="s">
        <v>4672</v>
      </c>
      <c r="U1572">
        <v>448.94</v>
      </c>
      <c r="V1572" t="s">
        <v>5525</v>
      </c>
      <c r="W1572" t="s">
        <v>4964</v>
      </c>
      <c r="X1572" t="s">
        <v>5493</v>
      </c>
      <c r="Y1572" t="s">
        <v>4966</v>
      </c>
      <c r="Z1572" t="s">
        <v>5185</v>
      </c>
      <c r="AA1572" t="s">
        <v>4992</v>
      </c>
      <c r="AB1572">
        <f>YEAR(Sales_Trans_2[[#This Row],[Transaction_Date]])</f>
        <v>2025</v>
      </c>
      <c r="AC1572" t="str">
        <f>TEXT(Sales_Trans_2[[#This Row],[Transaction_Date]],"mmm")</f>
        <v>Feb</v>
      </c>
      <c r="AD1572">
        <f>MONTH(Sales_Trans_2[[#This Row],[Transaction_Date]])</f>
        <v>2</v>
      </c>
      <c r="AE1572" s="19">
        <f>IFERROR(Sales_Trans_2[[#This Row],[Profit]]/Sales_Trans_2[[#This Row],[Sales_Amount]],0)</f>
        <v>3.983228511530398E-3</v>
      </c>
      <c r="AF1572" s="20" t="str">
        <f>IF(Sales_Trans_2[[#This Row],[Discount_Pct]]=0,"0%",
IF(Sales_Trans_2[[#This Row],[Discount_Pct]]&lt;=5,"1-5%",
IF(Sales_Trans_2[[#This Row],[Discount_Pct]]&lt;=10,"6-10%",
IF(Sales_Trans_2[[#This Row],[Discount_Pct]]&lt;=15,"11-15%","&gt;15%"))))</f>
        <v>11-15%</v>
      </c>
    </row>
    <row r="1573" spans="1:32" x14ac:dyDescent="0.25">
      <c r="A1573" t="s">
        <v>2551</v>
      </c>
      <c r="B1573" s="10">
        <v>45930</v>
      </c>
      <c r="C1573" t="s">
        <v>2057</v>
      </c>
      <c r="D1573" t="s">
        <v>2552</v>
      </c>
      <c r="E1573" t="s">
        <v>589</v>
      </c>
      <c r="F1573" t="s">
        <v>590</v>
      </c>
      <c r="G1573">
        <v>4</v>
      </c>
      <c r="H1573">
        <v>72.930000000000007</v>
      </c>
      <c r="I1573">
        <v>15</v>
      </c>
      <c r="J1573">
        <v>43.76</v>
      </c>
      <c r="K1573">
        <v>247.96</v>
      </c>
      <c r="L1573">
        <v>217</v>
      </c>
      <c r="M1573">
        <v>30.96</v>
      </c>
      <c r="N1573" t="s">
        <v>23</v>
      </c>
      <c r="O1573" t="s">
        <v>24</v>
      </c>
      <c r="P1573" t="s">
        <v>25</v>
      </c>
      <c r="Q1573">
        <v>0.74305555555555558</v>
      </c>
      <c r="R1573" t="s">
        <v>49</v>
      </c>
      <c r="S1573" t="s">
        <v>4784</v>
      </c>
      <c r="T1573" t="s">
        <v>4776</v>
      </c>
      <c r="U1573">
        <v>72.930000000000007</v>
      </c>
      <c r="V1573" t="s">
        <v>5824</v>
      </c>
      <c r="W1573" t="s">
        <v>4964</v>
      </c>
      <c r="X1573" t="s">
        <v>5638</v>
      </c>
      <c r="Y1573" t="s">
        <v>4966</v>
      </c>
      <c r="Z1573" t="s">
        <v>5821</v>
      </c>
      <c r="AA1573" t="s">
        <v>4992</v>
      </c>
      <c r="AB1573">
        <f>YEAR(Sales_Trans_2[[#This Row],[Transaction_Date]])</f>
        <v>2025</v>
      </c>
      <c r="AC1573" t="str">
        <f>TEXT(Sales_Trans_2[[#This Row],[Transaction_Date]],"mmm")</f>
        <v>Sep</v>
      </c>
      <c r="AD1573">
        <f>MONTH(Sales_Trans_2[[#This Row],[Transaction_Date]])</f>
        <v>9</v>
      </c>
      <c r="AE1573" s="19">
        <f>IFERROR(Sales_Trans_2[[#This Row],[Profit]]/Sales_Trans_2[[#This Row],[Sales_Amount]],0)</f>
        <v>0.1248588482013228</v>
      </c>
      <c r="AF1573" s="20" t="str">
        <f>IF(Sales_Trans_2[[#This Row],[Discount_Pct]]=0,"0%",
IF(Sales_Trans_2[[#This Row],[Discount_Pct]]&lt;=5,"1-5%",
IF(Sales_Trans_2[[#This Row],[Discount_Pct]]&lt;=10,"6-10%",
IF(Sales_Trans_2[[#This Row],[Discount_Pct]]&lt;=15,"11-15%","&gt;15%"))))</f>
        <v>11-15%</v>
      </c>
    </row>
    <row r="1574" spans="1:32" x14ac:dyDescent="0.25">
      <c r="A1574" t="s">
        <v>2818</v>
      </c>
      <c r="B1574" s="10">
        <v>45928</v>
      </c>
      <c r="C1574" t="s">
        <v>76</v>
      </c>
      <c r="D1574" t="s">
        <v>1150</v>
      </c>
      <c r="E1574" t="s">
        <v>1744</v>
      </c>
      <c r="F1574" t="s">
        <v>1745</v>
      </c>
      <c r="G1574">
        <v>2</v>
      </c>
      <c r="H1574">
        <v>468.94</v>
      </c>
      <c r="I1574">
        <v>15</v>
      </c>
      <c r="J1574">
        <v>140.68</v>
      </c>
      <c r="K1574">
        <v>916.78</v>
      </c>
      <c r="L1574">
        <v>673.6</v>
      </c>
      <c r="M1574">
        <v>243.18</v>
      </c>
      <c r="N1574" t="s">
        <v>47</v>
      </c>
      <c r="O1574" t="s">
        <v>24</v>
      </c>
      <c r="P1574" t="s">
        <v>25</v>
      </c>
      <c r="Q1574">
        <v>0.50208333333333333</v>
      </c>
      <c r="R1574" t="s">
        <v>27</v>
      </c>
      <c r="S1574" t="s">
        <v>4802</v>
      </c>
      <c r="T1574" t="s">
        <v>4776</v>
      </c>
      <c r="U1574">
        <v>468.94</v>
      </c>
      <c r="V1574" t="s">
        <v>5929</v>
      </c>
      <c r="W1574" t="s">
        <v>4968</v>
      </c>
      <c r="X1574" t="s">
        <v>5471</v>
      </c>
      <c r="Y1574" t="s">
        <v>5018</v>
      </c>
      <c r="Z1574" t="s">
        <v>5472</v>
      </c>
      <c r="AA1574" t="s">
        <v>4992</v>
      </c>
      <c r="AB1574">
        <f>YEAR(Sales_Trans_2[[#This Row],[Transaction_Date]])</f>
        <v>2025</v>
      </c>
      <c r="AC1574" t="str">
        <f>TEXT(Sales_Trans_2[[#This Row],[Transaction_Date]],"mmm")</f>
        <v>Sep</v>
      </c>
      <c r="AD1574">
        <f>MONTH(Sales_Trans_2[[#This Row],[Transaction_Date]])</f>
        <v>9</v>
      </c>
      <c r="AE1574" s="19">
        <f>IFERROR(Sales_Trans_2[[#This Row],[Profit]]/Sales_Trans_2[[#This Row],[Sales_Amount]],0)</f>
        <v>0.26525447762822052</v>
      </c>
      <c r="AF1574" s="20" t="str">
        <f>IF(Sales_Trans_2[[#This Row],[Discount_Pct]]=0,"0%",
IF(Sales_Trans_2[[#This Row],[Discount_Pct]]&lt;=5,"1-5%",
IF(Sales_Trans_2[[#This Row],[Discount_Pct]]&lt;=10,"6-10%",
IF(Sales_Trans_2[[#This Row],[Discount_Pct]]&lt;=15,"11-15%","&gt;15%"))))</f>
        <v>11-15%</v>
      </c>
    </row>
    <row r="1575" spans="1:32" x14ac:dyDescent="0.25">
      <c r="A1575" t="s">
        <v>2822</v>
      </c>
      <c r="B1575" s="10">
        <v>45922</v>
      </c>
      <c r="C1575" t="s">
        <v>252</v>
      </c>
      <c r="D1575" t="s">
        <v>777</v>
      </c>
      <c r="E1575" t="s">
        <v>968</v>
      </c>
      <c r="F1575" t="s">
        <v>796</v>
      </c>
      <c r="G1575">
        <v>4</v>
      </c>
      <c r="H1575">
        <v>96.58</v>
      </c>
      <c r="I1575">
        <v>5</v>
      </c>
      <c r="J1575">
        <v>19.32</v>
      </c>
      <c r="K1575">
        <v>367</v>
      </c>
      <c r="L1575">
        <v>272.68</v>
      </c>
      <c r="M1575">
        <v>94.32</v>
      </c>
      <c r="N1575" t="s">
        <v>40</v>
      </c>
      <c r="O1575" t="s">
        <v>24</v>
      </c>
      <c r="P1575" t="s">
        <v>25</v>
      </c>
      <c r="Q1575">
        <v>0.72291666666666665</v>
      </c>
      <c r="R1575" t="s">
        <v>49</v>
      </c>
      <c r="S1575" t="s">
        <v>4818</v>
      </c>
      <c r="T1575" t="s">
        <v>4805</v>
      </c>
      <c r="U1575">
        <v>86.11</v>
      </c>
      <c r="V1575" t="s">
        <v>5635</v>
      </c>
      <c r="W1575" t="s">
        <v>4958</v>
      </c>
      <c r="X1575" t="s">
        <v>5574</v>
      </c>
      <c r="Y1575" t="s">
        <v>5007</v>
      </c>
      <c r="Z1575" t="s">
        <v>5411</v>
      </c>
      <c r="AA1575" t="s">
        <v>4992</v>
      </c>
      <c r="AB1575">
        <f>YEAR(Sales_Trans_2[[#This Row],[Transaction_Date]])</f>
        <v>2025</v>
      </c>
      <c r="AC1575" t="str">
        <f>TEXT(Sales_Trans_2[[#This Row],[Transaction_Date]],"mmm")</f>
        <v>Sep</v>
      </c>
      <c r="AD1575">
        <f>MONTH(Sales_Trans_2[[#This Row],[Transaction_Date]])</f>
        <v>9</v>
      </c>
      <c r="AE1575" s="19">
        <f>IFERROR(Sales_Trans_2[[#This Row],[Profit]]/Sales_Trans_2[[#This Row],[Sales_Amount]],0)</f>
        <v>0.25700272479564029</v>
      </c>
      <c r="AF1575" s="20" t="str">
        <f>IF(Sales_Trans_2[[#This Row],[Discount_Pct]]=0,"0%",
IF(Sales_Trans_2[[#This Row],[Discount_Pct]]&lt;=5,"1-5%",
IF(Sales_Trans_2[[#This Row],[Discount_Pct]]&lt;=10,"6-10%",
IF(Sales_Trans_2[[#This Row],[Discount_Pct]]&lt;=15,"11-15%","&gt;15%"))))</f>
        <v>1-5%</v>
      </c>
    </row>
    <row r="1576" spans="1:32" x14ac:dyDescent="0.25">
      <c r="A1576" t="s">
        <v>4289</v>
      </c>
      <c r="B1576" s="10">
        <v>45921</v>
      </c>
      <c r="C1576" t="s">
        <v>548</v>
      </c>
      <c r="D1576" t="s">
        <v>1010</v>
      </c>
      <c r="E1576" t="s">
        <v>715</v>
      </c>
      <c r="F1576" t="s">
        <v>2511</v>
      </c>
      <c r="G1576">
        <v>8</v>
      </c>
      <c r="H1576">
        <v>265.06</v>
      </c>
      <c r="I1576">
        <v>20</v>
      </c>
      <c r="J1576">
        <v>424.1</v>
      </c>
      <c r="K1576">
        <v>1950.84</v>
      </c>
      <c r="L1576">
        <v>1720.24</v>
      </c>
      <c r="M1576">
        <v>230.6</v>
      </c>
      <c r="N1576" t="s">
        <v>133</v>
      </c>
      <c r="O1576" t="s">
        <v>24</v>
      </c>
      <c r="P1576" t="s">
        <v>25</v>
      </c>
      <c r="Q1576">
        <v>0.81805555555555554</v>
      </c>
      <c r="R1576" t="s">
        <v>27</v>
      </c>
      <c r="S1576" t="s">
        <v>4821</v>
      </c>
      <c r="T1576" t="s">
        <v>4805</v>
      </c>
      <c r="U1576">
        <v>261.55</v>
      </c>
      <c r="V1576" t="s">
        <v>4979</v>
      </c>
      <c r="W1576" t="s">
        <v>4958</v>
      </c>
      <c r="X1576" t="s">
        <v>5782</v>
      </c>
      <c r="Y1576" t="s">
        <v>4966</v>
      </c>
      <c r="Z1576" t="s">
        <v>5438</v>
      </c>
      <c r="AA1576" t="s">
        <v>4992</v>
      </c>
      <c r="AB1576">
        <f>YEAR(Sales_Trans_2[[#This Row],[Transaction_Date]])</f>
        <v>2025</v>
      </c>
      <c r="AC1576" t="str">
        <f>TEXT(Sales_Trans_2[[#This Row],[Transaction_Date]],"mmm")</f>
        <v>Sep</v>
      </c>
      <c r="AD1576">
        <f>MONTH(Sales_Trans_2[[#This Row],[Transaction_Date]])</f>
        <v>9</v>
      </c>
      <c r="AE1576" s="19">
        <f>IFERROR(Sales_Trans_2[[#This Row],[Profit]]/Sales_Trans_2[[#This Row],[Sales_Amount]],0)</f>
        <v>0.11820549096799328</v>
      </c>
      <c r="AF1576" s="20" t="str">
        <f>IF(Sales_Trans_2[[#This Row],[Discount_Pct]]=0,"0%",
IF(Sales_Trans_2[[#This Row],[Discount_Pct]]&lt;=5,"1-5%",
IF(Sales_Trans_2[[#This Row],[Discount_Pct]]&lt;=10,"6-10%",
IF(Sales_Trans_2[[#This Row],[Discount_Pct]]&lt;=15,"11-15%","&gt;15%"))))</f>
        <v>&gt;15%</v>
      </c>
    </row>
    <row r="1577" spans="1:32" x14ac:dyDescent="0.25">
      <c r="A1577" t="s">
        <v>1550</v>
      </c>
      <c r="B1577" s="10">
        <v>45914</v>
      </c>
      <c r="C1577" t="s">
        <v>1551</v>
      </c>
      <c r="D1577" t="s">
        <v>414</v>
      </c>
      <c r="E1577" t="s">
        <v>1086</v>
      </c>
      <c r="F1577" t="s">
        <v>1552</v>
      </c>
      <c r="G1577">
        <v>8</v>
      </c>
      <c r="H1577">
        <v>108.33</v>
      </c>
      <c r="I1577">
        <v>5</v>
      </c>
      <c r="J1577">
        <v>43.33</v>
      </c>
      <c r="K1577">
        <v>946.81</v>
      </c>
      <c r="L1577">
        <v>638.55999999999995</v>
      </c>
      <c r="M1577">
        <v>308.25</v>
      </c>
      <c r="N1577" t="s">
        <v>23</v>
      </c>
      <c r="O1577" t="s">
        <v>24</v>
      </c>
      <c r="P1577" t="s">
        <v>25</v>
      </c>
      <c r="Q1577">
        <v>0.89513888888888893</v>
      </c>
      <c r="R1577" t="s">
        <v>27</v>
      </c>
      <c r="S1577" t="s">
        <v>4846</v>
      </c>
      <c r="T1577" t="s">
        <v>4847</v>
      </c>
      <c r="U1577">
        <v>96.72</v>
      </c>
      <c r="V1577" t="s">
        <v>5291</v>
      </c>
      <c r="W1577" t="s">
        <v>4958</v>
      </c>
      <c r="X1577" t="s">
        <v>5971</v>
      </c>
      <c r="Y1577" t="s">
        <v>4966</v>
      </c>
      <c r="Z1577" t="s">
        <v>5343</v>
      </c>
      <c r="AA1577" t="s">
        <v>4992</v>
      </c>
      <c r="AB1577">
        <f>YEAR(Sales_Trans_2[[#This Row],[Transaction_Date]])</f>
        <v>2025</v>
      </c>
      <c r="AC1577" t="str">
        <f>TEXT(Sales_Trans_2[[#This Row],[Transaction_Date]],"mmm")</f>
        <v>Sep</v>
      </c>
      <c r="AD1577">
        <f>MONTH(Sales_Trans_2[[#This Row],[Transaction_Date]])</f>
        <v>9</v>
      </c>
      <c r="AE1577" s="19">
        <f>IFERROR(Sales_Trans_2[[#This Row],[Profit]]/Sales_Trans_2[[#This Row],[Sales_Amount]],0)</f>
        <v>0.32556690360262358</v>
      </c>
      <c r="AF1577" s="20" t="str">
        <f>IF(Sales_Trans_2[[#This Row],[Discount_Pct]]=0,"0%",
IF(Sales_Trans_2[[#This Row],[Discount_Pct]]&lt;=5,"1-5%",
IF(Sales_Trans_2[[#This Row],[Discount_Pct]]&lt;=10,"6-10%",
IF(Sales_Trans_2[[#This Row],[Discount_Pct]]&lt;=15,"11-15%","&gt;15%"))))</f>
        <v>1-5%</v>
      </c>
    </row>
    <row r="1578" spans="1:32" x14ac:dyDescent="0.25">
      <c r="A1578" t="s">
        <v>2743</v>
      </c>
      <c r="B1578" s="10">
        <v>45939</v>
      </c>
      <c r="C1578" t="s">
        <v>1948</v>
      </c>
      <c r="D1578" t="s">
        <v>308</v>
      </c>
      <c r="E1578" t="s">
        <v>1476</v>
      </c>
      <c r="F1578" t="s">
        <v>2744</v>
      </c>
      <c r="G1578">
        <v>4</v>
      </c>
      <c r="H1578">
        <v>503.4</v>
      </c>
      <c r="I1578">
        <v>15</v>
      </c>
      <c r="J1578">
        <v>302.04000000000002</v>
      </c>
      <c r="K1578">
        <v>1711.56</v>
      </c>
      <c r="L1578">
        <v>1131.52</v>
      </c>
      <c r="M1578">
        <v>580.04</v>
      </c>
      <c r="N1578" t="s">
        <v>68</v>
      </c>
      <c r="O1578" t="s">
        <v>24</v>
      </c>
      <c r="P1578" t="s">
        <v>25</v>
      </c>
      <c r="Q1578">
        <v>0.68402777777777779</v>
      </c>
      <c r="R1578" t="s">
        <v>49</v>
      </c>
      <c r="S1578" t="s">
        <v>4660</v>
      </c>
      <c r="T1578" t="s">
        <v>4636</v>
      </c>
      <c r="U1578">
        <v>455.79</v>
      </c>
      <c r="V1578" t="s">
        <v>5340</v>
      </c>
      <c r="W1578" t="s">
        <v>4958</v>
      </c>
      <c r="X1578" t="s">
        <v>5643</v>
      </c>
      <c r="Y1578" t="s">
        <v>4960</v>
      </c>
      <c r="Z1578" t="s">
        <v>5025</v>
      </c>
      <c r="AA1578" t="s">
        <v>4992</v>
      </c>
      <c r="AB1578">
        <f>YEAR(Sales_Trans_2[[#This Row],[Transaction_Date]])</f>
        <v>2025</v>
      </c>
      <c r="AC1578" t="str">
        <f>TEXT(Sales_Trans_2[[#This Row],[Transaction_Date]],"mmm")</f>
        <v>Oct</v>
      </c>
      <c r="AD1578">
        <f>MONTH(Sales_Trans_2[[#This Row],[Transaction_Date]])</f>
        <v>10</v>
      </c>
      <c r="AE1578" s="19">
        <f>IFERROR(Sales_Trans_2[[#This Row],[Profit]]/Sales_Trans_2[[#This Row],[Sales_Amount]],0)</f>
        <v>0.33889551052840683</v>
      </c>
      <c r="AF1578" s="20" t="str">
        <f>IF(Sales_Trans_2[[#This Row],[Discount_Pct]]=0,"0%",
IF(Sales_Trans_2[[#This Row],[Discount_Pct]]&lt;=5,"1-5%",
IF(Sales_Trans_2[[#This Row],[Discount_Pct]]&lt;=10,"6-10%",
IF(Sales_Trans_2[[#This Row],[Discount_Pct]]&lt;=15,"11-15%","&gt;15%"))))</f>
        <v>11-15%</v>
      </c>
    </row>
    <row r="1579" spans="1:32" x14ac:dyDescent="0.25">
      <c r="A1579" t="s">
        <v>4172</v>
      </c>
      <c r="B1579" s="10">
        <v>45756</v>
      </c>
      <c r="C1579" t="s">
        <v>527</v>
      </c>
      <c r="D1579" t="s">
        <v>454</v>
      </c>
      <c r="E1579" t="s">
        <v>1744</v>
      </c>
      <c r="F1579" t="s">
        <v>1745</v>
      </c>
      <c r="G1579">
        <v>5</v>
      </c>
      <c r="H1579">
        <v>365.92</v>
      </c>
      <c r="I1579">
        <v>5</v>
      </c>
      <c r="J1579">
        <v>91.48</v>
      </c>
      <c r="K1579">
        <v>1738.12</v>
      </c>
      <c r="L1579">
        <v>1551.9</v>
      </c>
      <c r="M1579">
        <v>186.22</v>
      </c>
      <c r="N1579" t="s">
        <v>47</v>
      </c>
      <c r="O1579" t="s">
        <v>24</v>
      </c>
      <c r="P1579" t="s">
        <v>25</v>
      </c>
      <c r="Q1579">
        <v>0.44930555555555557</v>
      </c>
      <c r="R1579" t="s">
        <v>49</v>
      </c>
      <c r="S1579" t="s">
        <v>4853</v>
      </c>
      <c r="T1579" t="s">
        <v>4847</v>
      </c>
      <c r="U1579">
        <v>365.92</v>
      </c>
      <c r="V1579" t="s">
        <v>5656</v>
      </c>
      <c r="W1579" t="s">
        <v>4968</v>
      </c>
      <c r="X1579" t="s">
        <v>5471</v>
      </c>
      <c r="Y1579" t="s">
        <v>5018</v>
      </c>
      <c r="Z1579" t="s">
        <v>5472</v>
      </c>
      <c r="AA1579" t="s">
        <v>4992</v>
      </c>
      <c r="AB1579">
        <f>YEAR(Sales_Trans_2[[#This Row],[Transaction_Date]])</f>
        <v>2025</v>
      </c>
      <c r="AC1579" t="str">
        <f>TEXT(Sales_Trans_2[[#This Row],[Transaction_Date]],"mmm")</f>
        <v>Apr</v>
      </c>
      <c r="AD1579">
        <f>MONTH(Sales_Trans_2[[#This Row],[Transaction_Date]])</f>
        <v>4</v>
      </c>
      <c r="AE1579" s="19">
        <f>IFERROR(Sales_Trans_2[[#This Row],[Profit]]/Sales_Trans_2[[#This Row],[Sales_Amount]],0)</f>
        <v>0.10713874761236279</v>
      </c>
      <c r="AF1579" s="20" t="str">
        <f>IF(Sales_Trans_2[[#This Row],[Discount_Pct]]=0,"0%",
IF(Sales_Trans_2[[#This Row],[Discount_Pct]]&lt;=5,"1-5%",
IF(Sales_Trans_2[[#This Row],[Discount_Pct]]&lt;=10,"6-10%",
IF(Sales_Trans_2[[#This Row],[Discount_Pct]]&lt;=15,"11-15%","&gt;15%"))))</f>
        <v>1-5%</v>
      </c>
    </row>
    <row r="1580" spans="1:32" x14ac:dyDescent="0.25">
      <c r="A1580" t="s">
        <v>4477</v>
      </c>
      <c r="B1580" s="10">
        <v>45756</v>
      </c>
      <c r="C1580" t="s">
        <v>993</v>
      </c>
      <c r="D1580" t="s">
        <v>197</v>
      </c>
      <c r="E1580" t="s">
        <v>653</v>
      </c>
      <c r="F1580" t="s">
        <v>1220</v>
      </c>
      <c r="G1580">
        <v>5</v>
      </c>
      <c r="H1580">
        <v>132.24</v>
      </c>
      <c r="I1580">
        <v>5</v>
      </c>
      <c r="J1580">
        <v>33.06</v>
      </c>
      <c r="K1580">
        <v>628.14</v>
      </c>
      <c r="L1580">
        <v>544.6</v>
      </c>
      <c r="M1580">
        <v>83.54</v>
      </c>
      <c r="N1580" t="s">
        <v>40</v>
      </c>
      <c r="O1580" t="s">
        <v>24</v>
      </c>
      <c r="P1580" t="s">
        <v>25</v>
      </c>
      <c r="Q1580">
        <v>0.90208333333333335</v>
      </c>
      <c r="R1580" t="s">
        <v>49</v>
      </c>
      <c r="S1580" t="s">
        <v>4902</v>
      </c>
      <c r="T1580" t="s">
        <v>4887</v>
      </c>
      <c r="U1580">
        <v>121.9</v>
      </c>
      <c r="V1580" t="s">
        <v>5281</v>
      </c>
      <c r="W1580" t="s">
        <v>4958</v>
      </c>
      <c r="X1580" t="s">
        <v>5450</v>
      </c>
      <c r="Y1580" t="s">
        <v>5007</v>
      </c>
      <c r="Z1580" t="s">
        <v>5451</v>
      </c>
      <c r="AA1580" t="s">
        <v>4992</v>
      </c>
      <c r="AB1580">
        <f>YEAR(Sales_Trans_2[[#This Row],[Transaction_Date]])</f>
        <v>2025</v>
      </c>
      <c r="AC1580" t="str">
        <f>TEXT(Sales_Trans_2[[#This Row],[Transaction_Date]],"mmm")</f>
        <v>Apr</v>
      </c>
      <c r="AD1580">
        <f>MONTH(Sales_Trans_2[[#This Row],[Transaction_Date]])</f>
        <v>4</v>
      </c>
      <c r="AE1580" s="19">
        <f>IFERROR(Sales_Trans_2[[#This Row],[Profit]]/Sales_Trans_2[[#This Row],[Sales_Amount]],0)</f>
        <v>0.13299582895532844</v>
      </c>
      <c r="AF1580" s="20" t="str">
        <f>IF(Sales_Trans_2[[#This Row],[Discount_Pct]]=0,"0%",
IF(Sales_Trans_2[[#This Row],[Discount_Pct]]&lt;=5,"1-5%",
IF(Sales_Trans_2[[#This Row],[Discount_Pct]]&lt;=10,"6-10%",
IF(Sales_Trans_2[[#This Row],[Discount_Pct]]&lt;=15,"11-15%","&gt;15%"))))</f>
        <v>1-5%</v>
      </c>
    </row>
    <row r="1581" spans="1:32" x14ac:dyDescent="0.25">
      <c r="A1581" t="s">
        <v>1160</v>
      </c>
      <c r="B1581" s="10">
        <v>45898</v>
      </c>
      <c r="C1581" t="s">
        <v>1161</v>
      </c>
      <c r="D1581" t="s">
        <v>30</v>
      </c>
      <c r="E1581" t="s">
        <v>1162</v>
      </c>
      <c r="F1581" t="s">
        <v>888</v>
      </c>
      <c r="G1581">
        <v>2</v>
      </c>
      <c r="H1581">
        <v>448.94</v>
      </c>
      <c r="I1581">
        <v>5</v>
      </c>
      <c r="J1581">
        <v>44.89</v>
      </c>
      <c r="K1581">
        <v>852.99</v>
      </c>
      <c r="L1581">
        <v>760.16</v>
      </c>
      <c r="M1581">
        <v>92.83</v>
      </c>
      <c r="N1581" t="s">
        <v>40</v>
      </c>
      <c r="O1581" t="s">
        <v>24</v>
      </c>
      <c r="P1581" t="s">
        <v>25</v>
      </c>
      <c r="Q1581">
        <v>0.4826388888888889</v>
      </c>
      <c r="R1581" t="s">
        <v>49</v>
      </c>
      <c r="S1581" t="s">
        <v>4691</v>
      </c>
      <c r="T1581" t="s">
        <v>4672</v>
      </c>
      <c r="U1581">
        <v>448.94</v>
      </c>
      <c r="V1581" t="s">
        <v>5802</v>
      </c>
      <c r="W1581" t="s">
        <v>4964</v>
      </c>
      <c r="X1581" t="s">
        <v>5159</v>
      </c>
      <c r="Y1581" t="s">
        <v>4966</v>
      </c>
      <c r="Z1581" t="s">
        <v>5267</v>
      </c>
      <c r="AA1581" t="s">
        <v>4992</v>
      </c>
      <c r="AB1581">
        <f>YEAR(Sales_Trans_2[[#This Row],[Transaction_Date]])</f>
        <v>2025</v>
      </c>
      <c r="AC1581" t="str">
        <f>TEXT(Sales_Trans_2[[#This Row],[Transaction_Date]],"mmm")</f>
        <v>Aug</v>
      </c>
      <c r="AD1581">
        <f>MONTH(Sales_Trans_2[[#This Row],[Transaction_Date]])</f>
        <v>8</v>
      </c>
      <c r="AE1581" s="19">
        <f>IFERROR(Sales_Trans_2[[#This Row],[Profit]]/Sales_Trans_2[[#This Row],[Sales_Amount]],0)</f>
        <v>0.10882894289499291</v>
      </c>
      <c r="AF1581" s="20" t="str">
        <f>IF(Sales_Trans_2[[#This Row],[Discount_Pct]]=0,"0%",
IF(Sales_Trans_2[[#This Row],[Discount_Pct]]&lt;=5,"1-5%",
IF(Sales_Trans_2[[#This Row],[Discount_Pct]]&lt;=10,"6-10%",
IF(Sales_Trans_2[[#This Row],[Discount_Pct]]&lt;=15,"11-15%","&gt;15%"))))</f>
        <v>1-5%</v>
      </c>
    </row>
    <row r="1582" spans="1:32" x14ac:dyDescent="0.25">
      <c r="A1582" t="s">
        <v>1079</v>
      </c>
      <c r="B1582" s="10">
        <v>45890</v>
      </c>
      <c r="C1582" t="s">
        <v>1080</v>
      </c>
      <c r="D1582" t="s">
        <v>107</v>
      </c>
      <c r="E1582" t="s">
        <v>1081</v>
      </c>
      <c r="F1582" t="s">
        <v>1082</v>
      </c>
      <c r="G1582">
        <v>1</v>
      </c>
      <c r="H1582">
        <v>59.92</v>
      </c>
      <c r="I1582">
        <v>10</v>
      </c>
      <c r="J1582">
        <v>5.99</v>
      </c>
      <c r="K1582">
        <v>53.93</v>
      </c>
      <c r="L1582">
        <v>48.15</v>
      </c>
      <c r="M1582">
        <v>5.78</v>
      </c>
      <c r="N1582" t="s">
        <v>40</v>
      </c>
      <c r="O1582" t="s">
        <v>24</v>
      </c>
      <c r="P1582" t="s">
        <v>25</v>
      </c>
      <c r="Q1582">
        <v>0.51527777777777772</v>
      </c>
      <c r="R1582" t="s">
        <v>49</v>
      </c>
      <c r="S1582" t="s">
        <v>4683</v>
      </c>
      <c r="T1582" t="s">
        <v>4672</v>
      </c>
      <c r="U1582">
        <v>59.92</v>
      </c>
      <c r="V1582" t="s">
        <v>5398</v>
      </c>
      <c r="W1582" t="s">
        <v>4964</v>
      </c>
      <c r="X1582" t="s">
        <v>5597</v>
      </c>
      <c r="Y1582" t="s">
        <v>5011</v>
      </c>
      <c r="Z1582" t="s">
        <v>5598</v>
      </c>
      <c r="AA1582" t="s">
        <v>4992</v>
      </c>
      <c r="AB1582">
        <f>YEAR(Sales_Trans_2[[#This Row],[Transaction_Date]])</f>
        <v>2025</v>
      </c>
      <c r="AC1582" t="str">
        <f>TEXT(Sales_Trans_2[[#This Row],[Transaction_Date]],"mmm")</f>
        <v>Aug</v>
      </c>
      <c r="AD1582">
        <f>MONTH(Sales_Trans_2[[#This Row],[Transaction_Date]])</f>
        <v>8</v>
      </c>
      <c r="AE1582" s="19">
        <f>IFERROR(Sales_Trans_2[[#This Row],[Profit]]/Sales_Trans_2[[#This Row],[Sales_Amount]],0)</f>
        <v>0.10717596884850733</v>
      </c>
      <c r="AF1582" s="20" t="str">
        <f>IF(Sales_Trans_2[[#This Row],[Discount_Pct]]=0,"0%",
IF(Sales_Trans_2[[#This Row],[Discount_Pct]]&lt;=5,"1-5%",
IF(Sales_Trans_2[[#This Row],[Discount_Pct]]&lt;=10,"6-10%",
IF(Sales_Trans_2[[#This Row],[Discount_Pct]]&lt;=15,"11-15%","&gt;15%"))))</f>
        <v>6-10%</v>
      </c>
    </row>
    <row r="1583" spans="1:32" x14ac:dyDescent="0.25">
      <c r="A1583" t="s">
        <v>2306</v>
      </c>
      <c r="B1583" s="10">
        <v>45886</v>
      </c>
      <c r="C1583" t="s">
        <v>943</v>
      </c>
      <c r="D1583" t="s">
        <v>1706</v>
      </c>
      <c r="E1583" t="s">
        <v>2307</v>
      </c>
      <c r="F1583" t="s">
        <v>2308</v>
      </c>
      <c r="G1583">
        <v>6</v>
      </c>
      <c r="H1583">
        <v>273.48</v>
      </c>
      <c r="I1583">
        <v>15</v>
      </c>
      <c r="J1583">
        <v>246.13</v>
      </c>
      <c r="K1583">
        <v>1603.96</v>
      </c>
      <c r="L1583">
        <v>1448.64</v>
      </c>
      <c r="M1583">
        <v>155.32</v>
      </c>
      <c r="N1583" t="s">
        <v>4971</v>
      </c>
      <c r="O1583" t="s">
        <v>24</v>
      </c>
      <c r="P1583" t="s">
        <v>25</v>
      </c>
      <c r="Q1583">
        <v>0.77916666666666667</v>
      </c>
      <c r="R1583" t="s">
        <v>27</v>
      </c>
      <c r="S1583" t="s">
        <v>4886</v>
      </c>
      <c r="T1583" t="s">
        <v>4887</v>
      </c>
      <c r="U1583">
        <v>268.32</v>
      </c>
      <c r="V1583" t="s">
        <v>5691</v>
      </c>
      <c r="W1583" t="s">
        <v>4958</v>
      </c>
      <c r="X1583" t="s">
        <v>5493</v>
      </c>
      <c r="Y1583" t="s">
        <v>4966</v>
      </c>
      <c r="Z1583" t="s">
        <v>5185</v>
      </c>
      <c r="AA1583" t="s">
        <v>4992</v>
      </c>
      <c r="AB1583">
        <f>YEAR(Sales_Trans_2[[#This Row],[Transaction_Date]])</f>
        <v>2025</v>
      </c>
      <c r="AC1583" t="str">
        <f>TEXT(Sales_Trans_2[[#This Row],[Transaction_Date]],"mmm")</f>
        <v>Aug</v>
      </c>
      <c r="AD1583">
        <f>MONTH(Sales_Trans_2[[#This Row],[Transaction_Date]])</f>
        <v>8</v>
      </c>
      <c r="AE1583" s="19">
        <f>IFERROR(Sales_Trans_2[[#This Row],[Profit]]/Sales_Trans_2[[#This Row],[Sales_Amount]],0)</f>
        <v>9.6835332551933953E-2</v>
      </c>
      <c r="AF1583" s="20" t="str">
        <f>IF(Sales_Trans_2[[#This Row],[Discount_Pct]]=0,"0%",
IF(Sales_Trans_2[[#This Row],[Discount_Pct]]&lt;=5,"1-5%",
IF(Sales_Trans_2[[#This Row],[Discount_Pct]]&lt;=10,"6-10%",
IF(Sales_Trans_2[[#This Row],[Discount_Pct]]&lt;=15,"11-15%","&gt;15%"))))</f>
        <v>11-15%</v>
      </c>
    </row>
    <row r="1584" spans="1:32" x14ac:dyDescent="0.25">
      <c r="A1584" t="s">
        <v>2738</v>
      </c>
      <c r="B1584" s="10">
        <v>45883</v>
      </c>
      <c r="C1584" t="s">
        <v>2739</v>
      </c>
      <c r="D1584" t="s">
        <v>566</v>
      </c>
      <c r="E1584" t="s">
        <v>791</v>
      </c>
      <c r="F1584" t="s">
        <v>373</v>
      </c>
      <c r="G1584">
        <v>4</v>
      </c>
      <c r="H1584">
        <v>328.59</v>
      </c>
      <c r="I1584">
        <v>10</v>
      </c>
      <c r="J1584">
        <v>131.44</v>
      </c>
      <c r="K1584">
        <v>1182.92</v>
      </c>
      <c r="L1584">
        <v>1021.96</v>
      </c>
      <c r="M1584">
        <v>160.96</v>
      </c>
      <c r="N1584" t="s">
        <v>23</v>
      </c>
      <c r="O1584" t="s">
        <v>24</v>
      </c>
      <c r="P1584" t="s">
        <v>25</v>
      </c>
      <c r="Q1584">
        <v>0.40902777777777777</v>
      </c>
      <c r="R1584" t="s">
        <v>49</v>
      </c>
      <c r="S1584" t="s">
        <v>4767</v>
      </c>
      <c r="T1584" t="s">
        <v>4752</v>
      </c>
      <c r="U1584">
        <v>328.59</v>
      </c>
      <c r="V1584" t="s">
        <v>5414</v>
      </c>
      <c r="W1584" t="s">
        <v>4968</v>
      </c>
      <c r="X1584" t="s">
        <v>5258</v>
      </c>
      <c r="Y1584" t="s">
        <v>4966</v>
      </c>
      <c r="Z1584" t="s">
        <v>5587</v>
      </c>
      <c r="AA1584" t="s">
        <v>4992</v>
      </c>
      <c r="AB1584">
        <f>YEAR(Sales_Trans_2[[#This Row],[Transaction_Date]])</f>
        <v>2025</v>
      </c>
      <c r="AC1584" t="str">
        <f>TEXT(Sales_Trans_2[[#This Row],[Transaction_Date]],"mmm")</f>
        <v>Aug</v>
      </c>
      <c r="AD1584">
        <f>MONTH(Sales_Trans_2[[#This Row],[Transaction_Date]])</f>
        <v>8</v>
      </c>
      <c r="AE1584" s="19">
        <f>IFERROR(Sales_Trans_2[[#This Row],[Profit]]/Sales_Trans_2[[#This Row],[Sales_Amount]],0)</f>
        <v>0.13607006390964732</v>
      </c>
      <c r="AF1584" s="20" t="str">
        <f>IF(Sales_Trans_2[[#This Row],[Discount_Pct]]=0,"0%",
IF(Sales_Trans_2[[#This Row],[Discount_Pct]]&lt;=5,"1-5%",
IF(Sales_Trans_2[[#This Row],[Discount_Pct]]&lt;=10,"6-10%",
IF(Sales_Trans_2[[#This Row],[Discount_Pct]]&lt;=15,"11-15%","&gt;15%"))))</f>
        <v>6-10%</v>
      </c>
    </row>
    <row r="1585" spans="1:32" x14ac:dyDescent="0.25">
      <c r="A1585" t="s">
        <v>3956</v>
      </c>
      <c r="B1585" s="10">
        <v>45877</v>
      </c>
      <c r="C1585" t="s">
        <v>1538</v>
      </c>
      <c r="D1585" t="s">
        <v>1322</v>
      </c>
      <c r="E1585" t="s">
        <v>315</v>
      </c>
      <c r="F1585" t="s">
        <v>316</v>
      </c>
      <c r="G1585">
        <v>6</v>
      </c>
      <c r="H1585">
        <v>261.61</v>
      </c>
      <c r="I1585">
        <v>20</v>
      </c>
      <c r="J1585">
        <v>313.93</v>
      </c>
      <c r="K1585">
        <v>1255.73</v>
      </c>
      <c r="L1585">
        <v>1249.32</v>
      </c>
      <c r="M1585">
        <v>6.41</v>
      </c>
      <c r="N1585" t="s">
        <v>47</v>
      </c>
      <c r="O1585" t="s">
        <v>24</v>
      </c>
      <c r="P1585" t="s">
        <v>25</v>
      </c>
      <c r="Q1585">
        <v>0.68680555555555556</v>
      </c>
      <c r="R1585" t="s">
        <v>49</v>
      </c>
      <c r="S1585" t="s">
        <v>4747</v>
      </c>
      <c r="T1585" t="s">
        <v>4729</v>
      </c>
      <c r="U1585">
        <v>229.81</v>
      </c>
      <c r="V1585" t="s">
        <v>5681</v>
      </c>
      <c r="W1585" t="s">
        <v>4958</v>
      </c>
      <c r="X1585" t="s">
        <v>5233</v>
      </c>
      <c r="Y1585" t="s">
        <v>5007</v>
      </c>
      <c r="Z1585" t="s">
        <v>5257</v>
      </c>
      <c r="AA1585" t="s">
        <v>4992</v>
      </c>
      <c r="AB1585">
        <f>YEAR(Sales_Trans_2[[#This Row],[Transaction_Date]])</f>
        <v>2025</v>
      </c>
      <c r="AC1585" t="str">
        <f>TEXT(Sales_Trans_2[[#This Row],[Transaction_Date]],"mmm")</f>
        <v>Aug</v>
      </c>
      <c r="AD1585">
        <f>MONTH(Sales_Trans_2[[#This Row],[Transaction_Date]])</f>
        <v>8</v>
      </c>
      <c r="AE1585" s="19">
        <f>IFERROR(Sales_Trans_2[[#This Row],[Profit]]/Sales_Trans_2[[#This Row],[Sales_Amount]],0)</f>
        <v>5.1046005112564009E-3</v>
      </c>
      <c r="AF1585" s="20" t="str">
        <f>IF(Sales_Trans_2[[#This Row],[Discount_Pct]]=0,"0%",
IF(Sales_Trans_2[[#This Row],[Discount_Pct]]&lt;=5,"1-5%",
IF(Sales_Trans_2[[#This Row],[Discount_Pct]]&lt;=10,"6-10%",
IF(Sales_Trans_2[[#This Row],[Discount_Pct]]&lt;=15,"11-15%","&gt;15%"))))</f>
        <v>&gt;15%</v>
      </c>
    </row>
    <row r="1586" spans="1:32" x14ac:dyDescent="0.25">
      <c r="A1586" t="s">
        <v>587</v>
      </c>
      <c r="B1586" s="10">
        <v>45864</v>
      </c>
      <c r="C1586" t="s">
        <v>588</v>
      </c>
      <c r="D1586" t="s">
        <v>499</v>
      </c>
      <c r="E1586" t="s">
        <v>589</v>
      </c>
      <c r="F1586" t="s">
        <v>590</v>
      </c>
      <c r="G1586">
        <v>3</v>
      </c>
      <c r="H1586">
        <v>401.06</v>
      </c>
      <c r="I1586">
        <v>5</v>
      </c>
      <c r="J1586">
        <v>60.16</v>
      </c>
      <c r="K1586">
        <v>1314.47</v>
      </c>
      <c r="L1586">
        <v>1042.4100000000001</v>
      </c>
      <c r="M1586">
        <v>272.06</v>
      </c>
      <c r="N1586" t="s">
        <v>4971</v>
      </c>
      <c r="O1586" t="s">
        <v>24</v>
      </c>
      <c r="P1586" t="s">
        <v>25</v>
      </c>
      <c r="Q1586">
        <v>0.46666666666666667</v>
      </c>
      <c r="R1586" t="s">
        <v>27</v>
      </c>
      <c r="S1586" t="s">
        <v>4816</v>
      </c>
      <c r="T1586" t="s">
        <v>4847</v>
      </c>
      <c r="U1586">
        <v>401.06</v>
      </c>
      <c r="V1586" t="s">
        <v>6007</v>
      </c>
      <c r="W1586" t="s">
        <v>4964</v>
      </c>
      <c r="X1586" t="s">
        <v>5638</v>
      </c>
      <c r="Y1586" t="s">
        <v>4966</v>
      </c>
      <c r="Z1586" t="s">
        <v>5821</v>
      </c>
      <c r="AA1586" t="s">
        <v>4992</v>
      </c>
      <c r="AB1586">
        <f>YEAR(Sales_Trans_2[[#This Row],[Transaction_Date]])</f>
        <v>2025</v>
      </c>
      <c r="AC1586" t="str">
        <f>TEXT(Sales_Trans_2[[#This Row],[Transaction_Date]],"mmm")</f>
        <v>Jul</v>
      </c>
      <c r="AD1586">
        <f>MONTH(Sales_Trans_2[[#This Row],[Transaction_Date]])</f>
        <v>7</v>
      </c>
      <c r="AE1586" s="19">
        <f>IFERROR(Sales_Trans_2[[#This Row],[Profit]]/Sales_Trans_2[[#This Row],[Sales_Amount]],0)</f>
        <v>0.20697315267750499</v>
      </c>
      <c r="AF1586" s="20" t="str">
        <f>IF(Sales_Trans_2[[#This Row],[Discount_Pct]]=0,"0%",
IF(Sales_Trans_2[[#This Row],[Discount_Pct]]&lt;=5,"1-5%",
IF(Sales_Trans_2[[#This Row],[Discount_Pct]]&lt;=10,"6-10%",
IF(Sales_Trans_2[[#This Row],[Discount_Pct]]&lt;=15,"11-15%","&gt;15%"))))</f>
        <v>1-5%</v>
      </c>
    </row>
    <row r="1587" spans="1:32" x14ac:dyDescent="0.25">
      <c r="A1587" t="s">
        <v>3703</v>
      </c>
      <c r="B1587" s="10">
        <v>45864</v>
      </c>
      <c r="C1587" t="s">
        <v>1803</v>
      </c>
      <c r="D1587" t="s">
        <v>290</v>
      </c>
      <c r="E1587" t="s">
        <v>1081</v>
      </c>
      <c r="F1587" t="s">
        <v>1082</v>
      </c>
      <c r="G1587">
        <v>5</v>
      </c>
      <c r="H1587">
        <v>225.21</v>
      </c>
      <c r="I1587">
        <v>15</v>
      </c>
      <c r="J1587">
        <v>168.91</v>
      </c>
      <c r="K1587">
        <v>1100.71</v>
      </c>
      <c r="L1587">
        <v>778.25</v>
      </c>
      <c r="M1587">
        <v>322.45999999999998</v>
      </c>
      <c r="N1587" t="s">
        <v>133</v>
      </c>
      <c r="O1587" t="s">
        <v>24</v>
      </c>
      <c r="P1587" t="s">
        <v>25</v>
      </c>
      <c r="Q1587">
        <v>0.67986111111111114</v>
      </c>
      <c r="R1587" t="s">
        <v>27</v>
      </c>
      <c r="S1587" t="s">
        <v>4939</v>
      </c>
      <c r="T1587" t="s">
        <v>4930</v>
      </c>
      <c r="U1587">
        <v>210.36</v>
      </c>
      <c r="V1587" t="s">
        <v>5875</v>
      </c>
      <c r="W1587" t="s">
        <v>4958</v>
      </c>
      <c r="X1587" t="s">
        <v>5597</v>
      </c>
      <c r="Y1587" t="s">
        <v>5011</v>
      </c>
      <c r="Z1587" t="s">
        <v>5598</v>
      </c>
      <c r="AA1587" t="s">
        <v>4992</v>
      </c>
      <c r="AB1587">
        <f>YEAR(Sales_Trans_2[[#This Row],[Transaction_Date]])</f>
        <v>2025</v>
      </c>
      <c r="AC1587" t="str">
        <f>TEXT(Sales_Trans_2[[#This Row],[Transaction_Date]],"mmm")</f>
        <v>Jul</v>
      </c>
      <c r="AD1587">
        <f>MONTH(Sales_Trans_2[[#This Row],[Transaction_Date]])</f>
        <v>7</v>
      </c>
      <c r="AE1587" s="19">
        <f>IFERROR(Sales_Trans_2[[#This Row],[Profit]]/Sales_Trans_2[[#This Row],[Sales_Amount]],0)</f>
        <v>0.29295636452834983</v>
      </c>
      <c r="AF1587" s="20" t="str">
        <f>IF(Sales_Trans_2[[#This Row],[Discount_Pct]]=0,"0%",
IF(Sales_Trans_2[[#This Row],[Discount_Pct]]&lt;=5,"1-5%",
IF(Sales_Trans_2[[#This Row],[Discount_Pct]]&lt;=10,"6-10%",
IF(Sales_Trans_2[[#This Row],[Discount_Pct]]&lt;=15,"11-15%","&gt;15%"))))</f>
        <v>11-15%</v>
      </c>
    </row>
    <row r="1588" spans="1:32" x14ac:dyDescent="0.25">
      <c r="A1588" t="s">
        <v>2804</v>
      </c>
      <c r="B1588" s="10">
        <v>45861</v>
      </c>
      <c r="C1588" t="s">
        <v>112</v>
      </c>
      <c r="D1588" t="s">
        <v>214</v>
      </c>
      <c r="E1588" t="s">
        <v>2224</v>
      </c>
      <c r="F1588" t="s">
        <v>1983</v>
      </c>
      <c r="G1588">
        <v>1</v>
      </c>
      <c r="H1588">
        <v>147.97</v>
      </c>
      <c r="I1588">
        <v>10</v>
      </c>
      <c r="J1588">
        <v>14.8</v>
      </c>
      <c r="K1588">
        <v>133.16999999999999</v>
      </c>
      <c r="L1588">
        <v>112.8</v>
      </c>
      <c r="M1588">
        <v>20.37</v>
      </c>
      <c r="N1588" t="s">
        <v>47</v>
      </c>
      <c r="O1588" t="s">
        <v>24</v>
      </c>
      <c r="P1588" t="s">
        <v>25</v>
      </c>
      <c r="Q1588">
        <v>0.66805555555555551</v>
      </c>
      <c r="R1588" t="s">
        <v>49</v>
      </c>
      <c r="S1588" t="s">
        <v>4764</v>
      </c>
      <c r="T1588" t="s">
        <v>4752</v>
      </c>
      <c r="U1588">
        <v>147.97</v>
      </c>
      <c r="V1588" t="s">
        <v>4963</v>
      </c>
      <c r="W1588" t="s">
        <v>4964</v>
      </c>
      <c r="X1588" t="s">
        <v>5931</v>
      </c>
      <c r="Y1588" t="s">
        <v>4970</v>
      </c>
      <c r="Z1588" t="s">
        <v>5470</v>
      </c>
      <c r="AA1588" t="s">
        <v>4992</v>
      </c>
      <c r="AB1588">
        <f>YEAR(Sales_Trans_2[[#This Row],[Transaction_Date]])</f>
        <v>2025</v>
      </c>
      <c r="AC1588" t="str">
        <f>TEXT(Sales_Trans_2[[#This Row],[Transaction_Date]],"mmm")</f>
        <v>Jul</v>
      </c>
      <c r="AD1588">
        <f>MONTH(Sales_Trans_2[[#This Row],[Transaction_Date]])</f>
        <v>7</v>
      </c>
      <c r="AE1588" s="19">
        <f>IFERROR(Sales_Trans_2[[#This Row],[Profit]]/Sales_Trans_2[[#This Row],[Sales_Amount]],0)</f>
        <v>0.15296237891416989</v>
      </c>
      <c r="AF1588" s="20" t="str">
        <f>IF(Sales_Trans_2[[#This Row],[Discount_Pct]]=0,"0%",
IF(Sales_Trans_2[[#This Row],[Discount_Pct]]&lt;=5,"1-5%",
IF(Sales_Trans_2[[#This Row],[Discount_Pct]]&lt;=10,"6-10%",
IF(Sales_Trans_2[[#This Row],[Discount_Pct]]&lt;=15,"11-15%","&gt;15%"))))</f>
        <v>6-10%</v>
      </c>
    </row>
    <row r="1589" spans="1:32" x14ac:dyDescent="0.25">
      <c r="A1589" t="s">
        <v>2640</v>
      </c>
      <c r="B1589" s="10">
        <v>45854</v>
      </c>
      <c r="C1589" t="s">
        <v>2641</v>
      </c>
      <c r="D1589" t="s">
        <v>1991</v>
      </c>
      <c r="E1589" t="s">
        <v>2642</v>
      </c>
      <c r="F1589" t="s">
        <v>2643</v>
      </c>
      <c r="G1589">
        <v>3</v>
      </c>
      <c r="H1589">
        <v>352.51</v>
      </c>
      <c r="I1589">
        <v>10</v>
      </c>
      <c r="J1589">
        <v>105.75</v>
      </c>
      <c r="K1589">
        <v>951.78</v>
      </c>
      <c r="L1589">
        <v>780.18</v>
      </c>
      <c r="M1589">
        <v>171.6</v>
      </c>
      <c r="N1589" t="s">
        <v>4971</v>
      </c>
      <c r="O1589" t="s">
        <v>24</v>
      </c>
      <c r="P1589" t="s">
        <v>25</v>
      </c>
      <c r="Q1589">
        <v>0.3888888888888889</v>
      </c>
      <c r="R1589" t="s">
        <v>49</v>
      </c>
      <c r="S1589" t="s">
        <v>4933</v>
      </c>
      <c r="T1589" t="s">
        <v>4930</v>
      </c>
      <c r="U1589">
        <v>352.51</v>
      </c>
      <c r="V1589" t="s">
        <v>6016</v>
      </c>
      <c r="W1589" t="s">
        <v>4968</v>
      </c>
      <c r="X1589" t="s">
        <v>5580</v>
      </c>
      <c r="Y1589" t="s">
        <v>4966</v>
      </c>
      <c r="Z1589" t="s">
        <v>6017</v>
      </c>
      <c r="AA1589" t="s">
        <v>4992</v>
      </c>
      <c r="AB1589">
        <f>YEAR(Sales_Trans_2[[#This Row],[Transaction_Date]])</f>
        <v>2025</v>
      </c>
      <c r="AC1589" t="str">
        <f>TEXT(Sales_Trans_2[[#This Row],[Transaction_Date]],"mmm")</f>
        <v>Jul</v>
      </c>
      <c r="AD1589">
        <f>MONTH(Sales_Trans_2[[#This Row],[Transaction_Date]])</f>
        <v>7</v>
      </c>
      <c r="AE1589" s="19">
        <f>IFERROR(Sales_Trans_2[[#This Row],[Profit]]/Sales_Trans_2[[#This Row],[Sales_Amount]],0)</f>
        <v>0.18029376536594591</v>
      </c>
      <c r="AF1589" s="20" t="str">
        <f>IF(Sales_Trans_2[[#This Row],[Discount_Pct]]=0,"0%",
IF(Sales_Trans_2[[#This Row],[Discount_Pct]]&lt;=5,"1-5%",
IF(Sales_Trans_2[[#This Row],[Discount_Pct]]&lt;=10,"6-10%",
IF(Sales_Trans_2[[#This Row],[Discount_Pct]]&lt;=15,"11-15%","&gt;15%"))))</f>
        <v>6-10%</v>
      </c>
    </row>
    <row r="1590" spans="1:32" x14ac:dyDescent="0.25">
      <c r="A1590" t="s">
        <v>1626</v>
      </c>
      <c r="B1590" s="10">
        <v>45998</v>
      </c>
      <c r="C1590" t="s">
        <v>1963</v>
      </c>
      <c r="D1590" t="s">
        <v>399</v>
      </c>
      <c r="E1590" t="s">
        <v>2224</v>
      </c>
      <c r="F1590" t="s">
        <v>1100</v>
      </c>
      <c r="G1590">
        <v>4</v>
      </c>
      <c r="H1590">
        <v>99.93</v>
      </c>
      <c r="I1590">
        <v>10</v>
      </c>
      <c r="J1590">
        <v>39.97</v>
      </c>
      <c r="K1590">
        <v>413.71</v>
      </c>
      <c r="L1590">
        <v>344.2</v>
      </c>
      <c r="M1590">
        <v>69.510000000000005</v>
      </c>
      <c r="N1590" t="s">
        <v>4971</v>
      </c>
      <c r="O1590" t="s">
        <v>24</v>
      </c>
      <c r="P1590" t="s">
        <v>25</v>
      </c>
      <c r="Q1590">
        <v>0.48680555555555555</v>
      </c>
      <c r="R1590" t="s">
        <v>27</v>
      </c>
      <c r="S1590" t="s">
        <v>4693</v>
      </c>
      <c r="T1590" t="s">
        <v>4672</v>
      </c>
      <c r="U1590">
        <v>99.93</v>
      </c>
      <c r="V1590" t="s">
        <v>5916</v>
      </c>
      <c r="W1590" t="s">
        <v>4964</v>
      </c>
      <c r="X1590" t="s">
        <v>5469</v>
      </c>
      <c r="Y1590" t="s">
        <v>5011</v>
      </c>
      <c r="Z1590" t="s">
        <v>5470</v>
      </c>
      <c r="AA1590" t="s">
        <v>4992</v>
      </c>
      <c r="AB1590">
        <f>YEAR(Sales_Trans_2[[#This Row],[Transaction_Date]])</f>
        <v>2025</v>
      </c>
      <c r="AC1590" t="str">
        <f>TEXT(Sales_Trans_2[[#This Row],[Transaction_Date]],"mmm")</f>
        <v>Dec</v>
      </c>
      <c r="AD1590">
        <f>MONTH(Sales_Trans_2[[#This Row],[Transaction_Date]])</f>
        <v>12</v>
      </c>
      <c r="AE1590" s="19">
        <f>IFERROR(Sales_Trans_2[[#This Row],[Profit]]/Sales_Trans_2[[#This Row],[Sales_Amount]],0)</f>
        <v>0.1680162432621885</v>
      </c>
      <c r="AF1590" s="20" t="str">
        <f>IF(Sales_Trans_2[[#This Row],[Discount_Pct]]=0,"0%",
IF(Sales_Trans_2[[#This Row],[Discount_Pct]]&lt;=5,"1-5%",
IF(Sales_Trans_2[[#This Row],[Discount_Pct]]&lt;=10,"6-10%",
IF(Sales_Trans_2[[#This Row],[Discount_Pct]]&lt;=15,"11-15%","&gt;15%"))))</f>
        <v>6-10%</v>
      </c>
    </row>
    <row r="1591" spans="1:32" x14ac:dyDescent="0.25">
      <c r="A1591" t="s">
        <v>3498</v>
      </c>
      <c r="B1591" s="10">
        <v>45937</v>
      </c>
      <c r="C1591" t="s">
        <v>696</v>
      </c>
      <c r="D1591" t="s">
        <v>978</v>
      </c>
      <c r="E1591" t="s">
        <v>315</v>
      </c>
      <c r="F1591" t="s">
        <v>316</v>
      </c>
      <c r="G1591">
        <v>6</v>
      </c>
      <c r="H1591">
        <v>148.84</v>
      </c>
      <c r="I1591">
        <v>15</v>
      </c>
      <c r="J1591">
        <v>133.96</v>
      </c>
      <c r="K1591">
        <v>759.08</v>
      </c>
      <c r="L1591">
        <v>675.72</v>
      </c>
      <c r="M1591">
        <v>83.36</v>
      </c>
      <c r="N1591" t="s">
        <v>40</v>
      </c>
      <c r="O1591" t="s">
        <v>24</v>
      </c>
      <c r="P1591" t="s">
        <v>25</v>
      </c>
      <c r="Q1591">
        <v>0.40138888888888891</v>
      </c>
      <c r="R1591" t="s">
        <v>49</v>
      </c>
      <c r="S1591" t="s">
        <v>4736</v>
      </c>
      <c r="T1591" t="s">
        <v>4729</v>
      </c>
      <c r="U1591">
        <v>130.09</v>
      </c>
      <c r="V1591" t="s">
        <v>5307</v>
      </c>
      <c r="W1591" t="s">
        <v>4958</v>
      </c>
      <c r="X1591" t="s">
        <v>5233</v>
      </c>
      <c r="Y1591" t="s">
        <v>5007</v>
      </c>
      <c r="Z1591" t="s">
        <v>5257</v>
      </c>
      <c r="AA1591" t="s">
        <v>4992</v>
      </c>
      <c r="AB1591">
        <f>YEAR(Sales_Trans_2[[#This Row],[Transaction_Date]])</f>
        <v>2025</v>
      </c>
      <c r="AC1591" t="str">
        <f>TEXT(Sales_Trans_2[[#This Row],[Transaction_Date]],"mmm")</f>
        <v>Oct</v>
      </c>
      <c r="AD1591">
        <f>MONTH(Sales_Trans_2[[#This Row],[Transaction_Date]])</f>
        <v>10</v>
      </c>
      <c r="AE1591" s="19">
        <f>IFERROR(Sales_Trans_2[[#This Row],[Profit]]/Sales_Trans_2[[#This Row],[Sales_Amount]],0)</f>
        <v>0.10981714707277229</v>
      </c>
      <c r="AF1591" s="20" t="str">
        <f>IF(Sales_Trans_2[[#This Row],[Discount_Pct]]=0,"0%",
IF(Sales_Trans_2[[#This Row],[Discount_Pct]]&lt;=5,"1-5%",
IF(Sales_Trans_2[[#This Row],[Discount_Pct]]&lt;=10,"6-10%",
IF(Sales_Trans_2[[#This Row],[Discount_Pct]]&lt;=15,"11-15%","&gt;15%"))))</f>
        <v>11-15%</v>
      </c>
    </row>
    <row r="1592" spans="1:32" x14ac:dyDescent="0.25">
      <c r="A1592" t="s">
        <v>4161</v>
      </c>
      <c r="B1592" s="10">
        <v>45836</v>
      </c>
      <c r="C1592" t="s">
        <v>2255</v>
      </c>
      <c r="D1592" t="s">
        <v>882</v>
      </c>
      <c r="E1592" t="s">
        <v>1476</v>
      </c>
      <c r="F1592" t="s">
        <v>2744</v>
      </c>
      <c r="G1592">
        <v>2</v>
      </c>
      <c r="H1592">
        <v>262.77</v>
      </c>
      <c r="I1592">
        <v>15</v>
      </c>
      <c r="J1592">
        <v>78.83</v>
      </c>
      <c r="K1592">
        <v>513.72</v>
      </c>
      <c r="L1592">
        <v>389.28</v>
      </c>
      <c r="M1592">
        <v>124.44</v>
      </c>
      <c r="N1592" t="s">
        <v>133</v>
      </c>
      <c r="O1592" t="s">
        <v>24</v>
      </c>
      <c r="P1592" t="s">
        <v>25</v>
      </c>
      <c r="Q1592">
        <v>0.75902777777777775</v>
      </c>
      <c r="R1592" t="s">
        <v>27</v>
      </c>
      <c r="S1592" t="s">
        <v>4768</v>
      </c>
      <c r="T1592" t="s">
        <v>4752</v>
      </c>
      <c r="U1592">
        <v>262.77</v>
      </c>
      <c r="V1592" t="s">
        <v>5782</v>
      </c>
      <c r="W1592" t="s">
        <v>4968</v>
      </c>
      <c r="X1592" t="s">
        <v>5643</v>
      </c>
      <c r="Y1592" t="s">
        <v>4960</v>
      </c>
      <c r="Z1592" t="s">
        <v>5025</v>
      </c>
      <c r="AA1592" t="s">
        <v>4992</v>
      </c>
      <c r="AB1592">
        <f>YEAR(Sales_Trans_2[[#This Row],[Transaction_Date]])</f>
        <v>2025</v>
      </c>
      <c r="AC1592" t="str">
        <f>TEXT(Sales_Trans_2[[#This Row],[Transaction_Date]],"mmm")</f>
        <v>Jun</v>
      </c>
      <c r="AD1592">
        <f>MONTH(Sales_Trans_2[[#This Row],[Transaction_Date]])</f>
        <v>6</v>
      </c>
      <c r="AE1592" s="19">
        <f>IFERROR(Sales_Trans_2[[#This Row],[Profit]]/Sales_Trans_2[[#This Row],[Sales_Amount]],0)</f>
        <v>0.24223312310207892</v>
      </c>
      <c r="AF1592" s="20" t="str">
        <f>IF(Sales_Trans_2[[#This Row],[Discount_Pct]]=0,"0%",
IF(Sales_Trans_2[[#This Row],[Discount_Pct]]&lt;=5,"1-5%",
IF(Sales_Trans_2[[#This Row],[Discount_Pct]]&lt;=10,"6-10%",
IF(Sales_Trans_2[[#This Row],[Discount_Pct]]&lt;=15,"11-15%","&gt;15%"))))</f>
        <v>11-15%</v>
      </c>
    </row>
    <row r="1593" spans="1:32" x14ac:dyDescent="0.25">
      <c r="A1593" t="s">
        <v>1743</v>
      </c>
      <c r="B1593" s="10">
        <v>45835</v>
      </c>
      <c r="C1593" t="s">
        <v>1051</v>
      </c>
      <c r="D1593" t="s">
        <v>119</v>
      </c>
      <c r="E1593" t="s">
        <v>1744</v>
      </c>
      <c r="F1593" t="s">
        <v>1745</v>
      </c>
      <c r="G1593">
        <v>1</v>
      </c>
      <c r="H1593">
        <v>141.11000000000001</v>
      </c>
      <c r="I1593">
        <v>5</v>
      </c>
      <c r="J1593">
        <v>7.06</v>
      </c>
      <c r="K1593">
        <v>134.05000000000001</v>
      </c>
      <c r="L1593">
        <v>115.91</v>
      </c>
      <c r="M1593">
        <v>18.14</v>
      </c>
      <c r="N1593" t="s">
        <v>47</v>
      </c>
      <c r="O1593" t="s">
        <v>24</v>
      </c>
      <c r="P1593" t="s">
        <v>25</v>
      </c>
      <c r="Q1593">
        <v>0.84236111111111112</v>
      </c>
      <c r="R1593" t="s">
        <v>49</v>
      </c>
      <c r="S1593" t="s">
        <v>4722</v>
      </c>
      <c r="T1593" t="s">
        <v>4703</v>
      </c>
      <c r="U1593">
        <v>141.11000000000001</v>
      </c>
      <c r="V1593" t="s">
        <v>5831</v>
      </c>
      <c r="W1593" t="s">
        <v>4964</v>
      </c>
      <c r="X1593" t="s">
        <v>5471</v>
      </c>
      <c r="Y1593" t="s">
        <v>5018</v>
      </c>
      <c r="Z1593" t="s">
        <v>5472</v>
      </c>
      <c r="AA1593" t="s">
        <v>4992</v>
      </c>
      <c r="AB1593">
        <f>YEAR(Sales_Trans_2[[#This Row],[Transaction_Date]])</f>
        <v>2025</v>
      </c>
      <c r="AC1593" t="str">
        <f>TEXT(Sales_Trans_2[[#This Row],[Transaction_Date]],"mmm")</f>
        <v>Jun</v>
      </c>
      <c r="AD1593">
        <f>MONTH(Sales_Trans_2[[#This Row],[Transaction_Date]])</f>
        <v>6</v>
      </c>
      <c r="AE1593" s="19">
        <f>IFERROR(Sales_Trans_2[[#This Row],[Profit]]/Sales_Trans_2[[#This Row],[Sales_Amount]],0)</f>
        <v>0.13532264080566953</v>
      </c>
      <c r="AF1593" s="20" t="str">
        <f>IF(Sales_Trans_2[[#This Row],[Discount_Pct]]=0,"0%",
IF(Sales_Trans_2[[#This Row],[Discount_Pct]]&lt;=5,"1-5%",
IF(Sales_Trans_2[[#This Row],[Discount_Pct]]&lt;=10,"6-10%",
IF(Sales_Trans_2[[#This Row],[Discount_Pct]]&lt;=15,"11-15%","&gt;15%"))))</f>
        <v>1-5%</v>
      </c>
    </row>
    <row r="1594" spans="1:32" x14ac:dyDescent="0.25">
      <c r="A1594" t="s">
        <v>3650</v>
      </c>
      <c r="B1594" s="10">
        <v>45834</v>
      </c>
      <c r="C1594" t="s">
        <v>604</v>
      </c>
      <c r="D1594" t="s">
        <v>214</v>
      </c>
      <c r="E1594" t="s">
        <v>589</v>
      </c>
      <c r="F1594" t="s">
        <v>590</v>
      </c>
      <c r="G1594">
        <v>6</v>
      </c>
      <c r="H1594">
        <v>158.31</v>
      </c>
      <c r="I1594">
        <v>5</v>
      </c>
      <c r="J1594">
        <v>47.49</v>
      </c>
      <c r="K1594">
        <v>902.37</v>
      </c>
      <c r="L1594">
        <v>676.8</v>
      </c>
      <c r="M1594">
        <v>225.57</v>
      </c>
      <c r="N1594" t="s">
        <v>40</v>
      </c>
      <c r="O1594" t="s">
        <v>24</v>
      </c>
      <c r="P1594" t="s">
        <v>25</v>
      </c>
      <c r="Q1594">
        <v>0.51388888888888884</v>
      </c>
      <c r="R1594" t="s">
        <v>49</v>
      </c>
      <c r="S1594" t="s">
        <v>4764</v>
      </c>
      <c r="T1594" t="s">
        <v>4752</v>
      </c>
      <c r="U1594">
        <v>147.97</v>
      </c>
      <c r="V1594" t="s">
        <v>5362</v>
      </c>
      <c r="W1594" t="s">
        <v>4958</v>
      </c>
      <c r="X1594" t="s">
        <v>5638</v>
      </c>
      <c r="Y1594" t="s">
        <v>4966</v>
      </c>
      <c r="Z1594" t="s">
        <v>5821</v>
      </c>
      <c r="AA1594" t="s">
        <v>4992</v>
      </c>
      <c r="AB1594">
        <f>YEAR(Sales_Trans_2[[#This Row],[Transaction_Date]])</f>
        <v>2025</v>
      </c>
      <c r="AC1594" t="str">
        <f>TEXT(Sales_Trans_2[[#This Row],[Transaction_Date]],"mmm")</f>
        <v>Jun</v>
      </c>
      <c r="AD1594">
        <f>MONTH(Sales_Trans_2[[#This Row],[Transaction_Date]])</f>
        <v>6</v>
      </c>
      <c r="AE1594" s="19">
        <f>IFERROR(Sales_Trans_2[[#This Row],[Profit]]/Sales_Trans_2[[#This Row],[Sales_Amount]],0)</f>
        <v>0.24997506566042754</v>
      </c>
      <c r="AF1594" s="20" t="str">
        <f>IF(Sales_Trans_2[[#This Row],[Discount_Pct]]=0,"0%",
IF(Sales_Trans_2[[#This Row],[Discount_Pct]]&lt;=5,"1-5%",
IF(Sales_Trans_2[[#This Row],[Discount_Pct]]&lt;=10,"6-10%",
IF(Sales_Trans_2[[#This Row],[Discount_Pct]]&lt;=15,"11-15%","&gt;15%"))))</f>
        <v>1-5%</v>
      </c>
    </row>
    <row r="1595" spans="1:32" x14ac:dyDescent="0.25">
      <c r="A1595" t="s">
        <v>3587</v>
      </c>
      <c r="B1595" s="10">
        <v>45832</v>
      </c>
      <c r="C1595" t="s">
        <v>3588</v>
      </c>
      <c r="D1595" t="s">
        <v>113</v>
      </c>
      <c r="E1595" t="s">
        <v>1820</v>
      </c>
      <c r="F1595" t="s">
        <v>1290</v>
      </c>
      <c r="G1595">
        <v>4</v>
      </c>
      <c r="H1595">
        <v>253.11</v>
      </c>
      <c r="I1595">
        <v>5</v>
      </c>
      <c r="J1595">
        <v>50.62</v>
      </c>
      <c r="K1595">
        <v>961.82</v>
      </c>
      <c r="L1595">
        <v>762.96</v>
      </c>
      <c r="M1595">
        <v>198.86</v>
      </c>
      <c r="N1595" t="s">
        <v>23</v>
      </c>
      <c r="O1595" t="s">
        <v>24</v>
      </c>
      <c r="P1595" t="s">
        <v>25</v>
      </c>
      <c r="Q1595">
        <v>0.58888888888888891</v>
      </c>
      <c r="R1595" t="s">
        <v>49</v>
      </c>
      <c r="S1595" t="s">
        <v>4907</v>
      </c>
      <c r="T1595" t="s">
        <v>4908</v>
      </c>
      <c r="U1595">
        <v>253.11</v>
      </c>
      <c r="V1595" t="s">
        <v>6028</v>
      </c>
      <c r="W1595" t="s">
        <v>4964</v>
      </c>
      <c r="X1595" t="s">
        <v>5346</v>
      </c>
      <c r="Y1595" t="s">
        <v>4960</v>
      </c>
      <c r="Z1595" t="s">
        <v>5347</v>
      </c>
      <c r="AA1595" t="s">
        <v>4992</v>
      </c>
      <c r="AB1595">
        <f>YEAR(Sales_Trans_2[[#This Row],[Transaction_Date]])</f>
        <v>2025</v>
      </c>
      <c r="AC1595" t="str">
        <f>TEXT(Sales_Trans_2[[#This Row],[Transaction_Date]],"mmm")</f>
        <v>Jun</v>
      </c>
      <c r="AD1595">
        <f>MONTH(Sales_Trans_2[[#This Row],[Transaction_Date]])</f>
        <v>6</v>
      </c>
      <c r="AE1595" s="19">
        <f>IFERROR(Sales_Trans_2[[#This Row],[Profit]]/Sales_Trans_2[[#This Row],[Sales_Amount]],0)</f>
        <v>0.20675386246906907</v>
      </c>
      <c r="AF1595" s="20" t="str">
        <f>IF(Sales_Trans_2[[#This Row],[Discount_Pct]]=0,"0%",
IF(Sales_Trans_2[[#This Row],[Discount_Pct]]&lt;=5,"1-5%",
IF(Sales_Trans_2[[#This Row],[Discount_Pct]]&lt;=10,"6-10%",
IF(Sales_Trans_2[[#This Row],[Discount_Pct]]&lt;=15,"11-15%","&gt;15%"))))</f>
        <v>1-5%</v>
      </c>
    </row>
    <row r="1596" spans="1:32" x14ac:dyDescent="0.25">
      <c r="A1596" t="s">
        <v>4185</v>
      </c>
      <c r="B1596" s="10">
        <v>45825</v>
      </c>
      <c r="C1596" t="s">
        <v>554</v>
      </c>
      <c r="D1596" t="s">
        <v>95</v>
      </c>
      <c r="E1596" t="s">
        <v>968</v>
      </c>
      <c r="F1596" t="s">
        <v>1738</v>
      </c>
      <c r="G1596">
        <v>2</v>
      </c>
      <c r="H1596">
        <v>522.78</v>
      </c>
      <c r="I1596">
        <v>15</v>
      </c>
      <c r="J1596">
        <v>156.83000000000001</v>
      </c>
      <c r="K1596">
        <v>888.73</v>
      </c>
      <c r="L1596">
        <v>791.74</v>
      </c>
      <c r="M1596">
        <v>96.99</v>
      </c>
      <c r="N1596" t="s">
        <v>68</v>
      </c>
      <c r="O1596" t="s">
        <v>24</v>
      </c>
      <c r="P1596" t="s">
        <v>25</v>
      </c>
      <c r="Q1596">
        <v>0.59236111111111112</v>
      </c>
      <c r="R1596" t="s">
        <v>49</v>
      </c>
      <c r="S1596" t="s">
        <v>4937</v>
      </c>
      <c r="T1596" t="s">
        <v>4930</v>
      </c>
      <c r="U1596">
        <v>522.78</v>
      </c>
      <c r="V1596" t="s">
        <v>5636</v>
      </c>
      <c r="W1596" t="s">
        <v>4968</v>
      </c>
      <c r="X1596" t="s">
        <v>5825</v>
      </c>
      <c r="Y1596" t="s">
        <v>5018</v>
      </c>
      <c r="Z1596" t="s">
        <v>5411</v>
      </c>
      <c r="AA1596" t="s">
        <v>4992</v>
      </c>
      <c r="AB1596">
        <f>YEAR(Sales_Trans_2[[#This Row],[Transaction_Date]])</f>
        <v>2025</v>
      </c>
      <c r="AC1596" t="str">
        <f>TEXT(Sales_Trans_2[[#This Row],[Transaction_Date]],"mmm")</f>
        <v>Jun</v>
      </c>
      <c r="AD1596">
        <f>MONTH(Sales_Trans_2[[#This Row],[Transaction_Date]])</f>
        <v>6</v>
      </c>
      <c r="AE1596" s="19">
        <f>IFERROR(Sales_Trans_2[[#This Row],[Profit]]/Sales_Trans_2[[#This Row],[Sales_Amount]],0)</f>
        <v>0.10913325756979059</v>
      </c>
      <c r="AF1596" s="20" t="str">
        <f>IF(Sales_Trans_2[[#This Row],[Discount_Pct]]=0,"0%",
IF(Sales_Trans_2[[#This Row],[Discount_Pct]]&lt;=5,"1-5%",
IF(Sales_Trans_2[[#This Row],[Discount_Pct]]&lt;=10,"6-10%",
IF(Sales_Trans_2[[#This Row],[Discount_Pct]]&lt;=15,"11-15%","&gt;15%"))))</f>
        <v>11-15%</v>
      </c>
    </row>
    <row r="1597" spans="1:32" x14ac:dyDescent="0.25">
      <c r="A1597" t="s">
        <v>3756</v>
      </c>
      <c r="B1597" s="10">
        <v>45875</v>
      </c>
      <c r="C1597" t="s">
        <v>1948</v>
      </c>
      <c r="D1597" t="s">
        <v>231</v>
      </c>
      <c r="E1597" t="s">
        <v>675</v>
      </c>
      <c r="F1597" t="s">
        <v>601</v>
      </c>
      <c r="G1597">
        <v>5</v>
      </c>
      <c r="H1597">
        <v>469.11</v>
      </c>
      <c r="I1597">
        <v>15</v>
      </c>
      <c r="J1597">
        <v>351.83</v>
      </c>
      <c r="K1597">
        <v>2292.7800000000002</v>
      </c>
      <c r="L1597">
        <v>1544.7</v>
      </c>
      <c r="M1597">
        <v>748.08</v>
      </c>
      <c r="N1597" t="s">
        <v>133</v>
      </c>
      <c r="O1597" t="s">
        <v>24</v>
      </c>
      <c r="P1597" t="s">
        <v>25</v>
      </c>
      <c r="Q1597">
        <v>0.78402777777777777</v>
      </c>
      <c r="R1597" t="s">
        <v>27</v>
      </c>
      <c r="S1597" t="s">
        <v>4756</v>
      </c>
      <c r="T1597" t="s">
        <v>4752</v>
      </c>
      <c r="U1597">
        <v>418.79</v>
      </c>
      <c r="V1597" t="s">
        <v>5340</v>
      </c>
      <c r="W1597" t="s">
        <v>4958</v>
      </c>
      <c r="X1597" t="s">
        <v>5209</v>
      </c>
      <c r="Y1597" t="s">
        <v>4966</v>
      </c>
      <c r="Z1597" t="s">
        <v>5486</v>
      </c>
      <c r="AA1597" t="s">
        <v>4992</v>
      </c>
      <c r="AB1597">
        <f>YEAR(Sales_Trans_2[[#This Row],[Transaction_Date]])</f>
        <v>2025</v>
      </c>
      <c r="AC1597" t="str">
        <f>TEXT(Sales_Trans_2[[#This Row],[Transaction_Date]],"mmm")</f>
        <v>Aug</v>
      </c>
      <c r="AD1597">
        <f>MONTH(Sales_Trans_2[[#This Row],[Transaction_Date]])</f>
        <v>8</v>
      </c>
      <c r="AE1597" s="19">
        <f>IFERROR(Sales_Trans_2[[#This Row],[Profit]]/Sales_Trans_2[[#This Row],[Sales_Amount]],0)</f>
        <v>0.32627639808442155</v>
      </c>
      <c r="AF1597" s="20" t="str">
        <f>IF(Sales_Trans_2[[#This Row],[Discount_Pct]]=0,"0%",
IF(Sales_Trans_2[[#This Row],[Discount_Pct]]&lt;=5,"1-5%",
IF(Sales_Trans_2[[#This Row],[Discount_Pct]]&lt;=10,"6-10%",
IF(Sales_Trans_2[[#This Row],[Discount_Pct]]&lt;=15,"11-15%","&gt;15%"))))</f>
        <v>11-15%</v>
      </c>
    </row>
    <row r="1598" spans="1:32" x14ac:dyDescent="0.25">
      <c r="A1598" t="s">
        <v>734</v>
      </c>
      <c r="B1598" s="10">
        <v>45783</v>
      </c>
      <c r="C1598" t="s">
        <v>735</v>
      </c>
      <c r="D1598" t="s">
        <v>197</v>
      </c>
      <c r="E1598" t="s">
        <v>108</v>
      </c>
      <c r="F1598" t="s">
        <v>736</v>
      </c>
      <c r="G1598">
        <v>5</v>
      </c>
      <c r="H1598">
        <v>121.9</v>
      </c>
      <c r="I1598">
        <v>20</v>
      </c>
      <c r="J1598">
        <v>121.9</v>
      </c>
      <c r="K1598">
        <v>487.6</v>
      </c>
      <c r="L1598">
        <v>544.6</v>
      </c>
      <c r="M1598">
        <v>-57</v>
      </c>
      <c r="N1598" t="s">
        <v>40</v>
      </c>
      <c r="O1598" t="s">
        <v>24</v>
      </c>
      <c r="P1598" t="s">
        <v>25</v>
      </c>
      <c r="Q1598">
        <v>0.80625000000000002</v>
      </c>
      <c r="R1598" t="s">
        <v>49</v>
      </c>
      <c r="S1598" t="s">
        <v>4902</v>
      </c>
      <c r="T1598" t="s">
        <v>4887</v>
      </c>
      <c r="U1598">
        <v>121.9</v>
      </c>
      <c r="V1598" t="s">
        <v>5960</v>
      </c>
      <c r="W1598" t="s">
        <v>4968</v>
      </c>
      <c r="X1598" t="s">
        <v>5367</v>
      </c>
      <c r="Y1598" t="s">
        <v>4966</v>
      </c>
      <c r="Z1598" t="s">
        <v>5303</v>
      </c>
      <c r="AA1598" t="s">
        <v>4992</v>
      </c>
      <c r="AB1598">
        <f>YEAR(Sales_Trans_2[[#This Row],[Transaction_Date]])</f>
        <v>2025</v>
      </c>
      <c r="AC1598" t="str">
        <f>TEXT(Sales_Trans_2[[#This Row],[Transaction_Date]],"mmm")</f>
        <v>May</v>
      </c>
      <c r="AD1598">
        <f>MONTH(Sales_Trans_2[[#This Row],[Transaction_Date]])</f>
        <v>5</v>
      </c>
      <c r="AE1598" s="19">
        <f>IFERROR(Sales_Trans_2[[#This Row],[Profit]]/Sales_Trans_2[[#This Row],[Sales_Amount]],0)</f>
        <v>-0.11689909762100081</v>
      </c>
      <c r="AF1598" s="20" t="str">
        <f>IF(Sales_Trans_2[[#This Row],[Discount_Pct]]=0,"0%",
IF(Sales_Trans_2[[#This Row],[Discount_Pct]]&lt;=5,"1-5%",
IF(Sales_Trans_2[[#This Row],[Discount_Pct]]&lt;=10,"6-10%",
IF(Sales_Trans_2[[#This Row],[Discount_Pct]]&lt;=15,"11-15%","&gt;15%"))))</f>
        <v>&gt;15%</v>
      </c>
    </row>
    <row r="1599" spans="1:32" x14ac:dyDescent="0.25">
      <c r="A1599" t="s">
        <v>2335</v>
      </c>
      <c r="B1599" s="10">
        <v>45801</v>
      </c>
      <c r="C1599" t="s">
        <v>1529</v>
      </c>
      <c r="D1599" t="s">
        <v>1329</v>
      </c>
      <c r="E1599" t="s">
        <v>96</v>
      </c>
      <c r="F1599" t="s">
        <v>97</v>
      </c>
      <c r="G1599">
        <v>1</v>
      </c>
      <c r="H1599">
        <v>55.81</v>
      </c>
      <c r="I1599">
        <v>15</v>
      </c>
      <c r="J1599">
        <v>8.3699999999999992</v>
      </c>
      <c r="K1599">
        <v>54.56</v>
      </c>
      <c r="L1599">
        <v>44.96</v>
      </c>
      <c r="M1599">
        <v>9.6</v>
      </c>
      <c r="N1599" t="s">
        <v>4971</v>
      </c>
      <c r="O1599" t="s">
        <v>24</v>
      </c>
      <c r="P1599" t="s">
        <v>25</v>
      </c>
      <c r="Q1599">
        <v>0.39444444444444443</v>
      </c>
      <c r="R1599" t="s">
        <v>27</v>
      </c>
      <c r="S1599" t="s">
        <v>4826</v>
      </c>
      <c r="T1599" t="s">
        <v>4805</v>
      </c>
      <c r="U1599">
        <v>55.81</v>
      </c>
      <c r="V1599" t="s">
        <v>5909</v>
      </c>
      <c r="W1599" t="s">
        <v>4968</v>
      </c>
      <c r="X1599" t="s">
        <v>5533</v>
      </c>
      <c r="Y1599" t="s">
        <v>4966</v>
      </c>
      <c r="Z1599" t="s">
        <v>5534</v>
      </c>
      <c r="AA1599" t="s">
        <v>4992</v>
      </c>
      <c r="AB1599">
        <f>YEAR(Sales_Trans_2[[#This Row],[Transaction_Date]])</f>
        <v>2025</v>
      </c>
      <c r="AC1599" t="str">
        <f>TEXT(Sales_Trans_2[[#This Row],[Transaction_Date]],"mmm")</f>
        <v>May</v>
      </c>
      <c r="AD1599">
        <f>MONTH(Sales_Trans_2[[#This Row],[Transaction_Date]])</f>
        <v>5</v>
      </c>
      <c r="AE1599" s="19">
        <f>IFERROR(Sales_Trans_2[[#This Row],[Profit]]/Sales_Trans_2[[#This Row],[Sales_Amount]],0)</f>
        <v>0.17595307917888561</v>
      </c>
      <c r="AF1599" s="20" t="str">
        <f>IF(Sales_Trans_2[[#This Row],[Discount_Pct]]=0,"0%",
IF(Sales_Trans_2[[#This Row],[Discount_Pct]]&lt;=5,"1-5%",
IF(Sales_Trans_2[[#This Row],[Discount_Pct]]&lt;=10,"6-10%",
IF(Sales_Trans_2[[#This Row],[Discount_Pct]]&lt;=15,"11-15%","&gt;15%"))))</f>
        <v>11-15%</v>
      </c>
    </row>
    <row r="1600" spans="1:32" x14ac:dyDescent="0.25">
      <c r="A1600" t="s">
        <v>4226</v>
      </c>
      <c r="B1600" s="10">
        <v>45798</v>
      </c>
      <c r="C1600" t="s">
        <v>1069</v>
      </c>
      <c r="D1600" t="s">
        <v>371</v>
      </c>
      <c r="E1600" t="s">
        <v>96</v>
      </c>
      <c r="F1600" t="s">
        <v>239</v>
      </c>
      <c r="G1600">
        <v>5</v>
      </c>
      <c r="H1600">
        <v>433.97</v>
      </c>
      <c r="I1600">
        <v>10</v>
      </c>
      <c r="J1600">
        <v>216.99</v>
      </c>
      <c r="K1600">
        <v>1952.86</v>
      </c>
      <c r="L1600">
        <v>1549.9</v>
      </c>
      <c r="M1600">
        <v>402.96</v>
      </c>
      <c r="N1600" t="s">
        <v>68</v>
      </c>
      <c r="O1600" t="s">
        <v>24</v>
      </c>
      <c r="P1600" t="s">
        <v>25</v>
      </c>
      <c r="Q1600">
        <v>0.58125000000000004</v>
      </c>
      <c r="R1600" t="s">
        <v>49</v>
      </c>
      <c r="S1600" t="s">
        <v>4714</v>
      </c>
      <c r="T1600" t="s">
        <v>4703</v>
      </c>
      <c r="U1600">
        <v>380.12</v>
      </c>
      <c r="V1600" t="s">
        <v>5641</v>
      </c>
      <c r="W1600" t="s">
        <v>4958</v>
      </c>
      <c r="X1600" t="s">
        <v>5015</v>
      </c>
      <c r="Y1600" t="s">
        <v>4966</v>
      </c>
      <c r="Z1600" t="s">
        <v>5534</v>
      </c>
      <c r="AA1600" t="s">
        <v>4992</v>
      </c>
      <c r="AB1600">
        <f>YEAR(Sales_Trans_2[[#This Row],[Transaction_Date]])</f>
        <v>2025</v>
      </c>
      <c r="AC1600" t="str">
        <f>TEXT(Sales_Trans_2[[#This Row],[Transaction_Date]],"mmm")</f>
        <v>May</v>
      </c>
      <c r="AD1600">
        <f>MONTH(Sales_Trans_2[[#This Row],[Transaction_Date]])</f>
        <v>5</v>
      </c>
      <c r="AE1600" s="19">
        <f>IFERROR(Sales_Trans_2[[#This Row],[Profit]]/Sales_Trans_2[[#This Row],[Sales_Amount]],0)</f>
        <v>0.20634351668834428</v>
      </c>
      <c r="AF1600" s="20" t="str">
        <f>IF(Sales_Trans_2[[#This Row],[Discount_Pct]]=0,"0%",
IF(Sales_Trans_2[[#This Row],[Discount_Pct]]&lt;=5,"1-5%",
IF(Sales_Trans_2[[#This Row],[Discount_Pct]]&lt;=10,"6-10%",
IF(Sales_Trans_2[[#This Row],[Discount_Pct]]&lt;=15,"11-15%","&gt;15%"))))</f>
        <v>6-10%</v>
      </c>
    </row>
    <row r="1601" spans="1:32" x14ac:dyDescent="0.25">
      <c r="A1601" t="s">
        <v>2353</v>
      </c>
      <c r="B1601" s="10">
        <v>45773</v>
      </c>
      <c r="C1601" t="s">
        <v>2354</v>
      </c>
      <c r="D1601" t="s">
        <v>708</v>
      </c>
      <c r="E1601" t="s">
        <v>1744</v>
      </c>
      <c r="F1601" t="s">
        <v>1745</v>
      </c>
      <c r="G1601">
        <v>2</v>
      </c>
      <c r="H1601">
        <v>474.19</v>
      </c>
      <c r="I1601">
        <v>10</v>
      </c>
      <c r="J1601">
        <v>94.84</v>
      </c>
      <c r="K1601">
        <v>981.57</v>
      </c>
      <c r="L1601">
        <v>687.78</v>
      </c>
      <c r="M1601">
        <v>293.79000000000002</v>
      </c>
      <c r="N1601" t="s">
        <v>47</v>
      </c>
      <c r="O1601" t="s">
        <v>24</v>
      </c>
      <c r="P1601" t="s">
        <v>25</v>
      </c>
      <c r="Q1601">
        <v>0.77708333333333335</v>
      </c>
      <c r="R1601" t="s">
        <v>27</v>
      </c>
      <c r="S1601" t="s">
        <v>4751</v>
      </c>
      <c r="T1601" t="s">
        <v>4752</v>
      </c>
      <c r="U1601">
        <v>474.19</v>
      </c>
      <c r="V1601" t="s">
        <v>6052</v>
      </c>
      <c r="W1601" t="s">
        <v>4964</v>
      </c>
      <c r="X1601" t="s">
        <v>5471</v>
      </c>
      <c r="Y1601" t="s">
        <v>5018</v>
      </c>
      <c r="Z1601" t="s">
        <v>5472</v>
      </c>
      <c r="AA1601" t="s">
        <v>4992</v>
      </c>
      <c r="AB1601">
        <f>YEAR(Sales_Trans_2[[#This Row],[Transaction_Date]])</f>
        <v>2025</v>
      </c>
      <c r="AC1601" t="str">
        <f>TEXT(Sales_Trans_2[[#This Row],[Transaction_Date]],"mmm")</f>
        <v>Apr</v>
      </c>
      <c r="AD1601">
        <f>MONTH(Sales_Trans_2[[#This Row],[Transaction_Date]])</f>
        <v>4</v>
      </c>
      <c r="AE1601" s="19">
        <f>IFERROR(Sales_Trans_2[[#This Row],[Profit]]/Sales_Trans_2[[#This Row],[Sales_Amount]],0)</f>
        <v>0.29930621351508296</v>
      </c>
      <c r="AF1601" s="20" t="str">
        <f>IF(Sales_Trans_2[[#This Row],[Discount_Pct]]=0,"0%",
IF(Sales_Trans_2[[#This Row],[Discount_Pct]]&lt;=5,"1-5%",
IF(Sales_Trans_2[[#This Row],[Discount_Pct]]&lt;=10,"6-10%",
IF(Sales_Trans_2[[#This Row],[Discount_Pct]]&lt;=15,"11-15%","&gt;15%"))))</f>
        <v>6-10%</v>
      </c>
    </row>
    <row r="1602" spans="1:32" x14ac:dyDescent="0.25">
      <c r="A1602" t="s">
        <v>4013</v>
      </c>
      <c r="B1602" s="10">
        <v>45773</v>
      </c>
      <c r="C1602" t="s">
        <v>1538</v>
      </c>
      <c r="D1602" t="s">
        <v>337</v>
      </c>
      <c r="E1602" t="s">
        <v>887</v>
      </c>
      <c r="F1602" t="s">
        <v>4014</v>
      </c>
      <c r="G1602">
        <v>5</v>
      </c>
      <c r="H1602">
        <v>197.81</v>
      </c>
      <c r="I1602">
        <v>15</v>
      </c>
      <c r="J1602">
        <v>148.36000000000001</v>
      </c>
      <c r="K1602">
        <v>966.79</v>
      </c>
      <c r="L1602">
        <v>678.3</v>
      </c>
      <c r="M1602">
        <v>288.49</v>
      </c>
      <c r="N1602" t="s">
        <v>40</v>
      </c>
      <c r="O1602" t="s">
        <v>24</v>
      </c>
      <c r="P1602" t="s">
        <v>25</v>
      </c>
      <c r="Q1602">
        <v>0.72222222222222221</v>
      </c>
      <c r="R1602" t="s">
        <v>27</v>
      </c>
      <c r="S1602" t="s">
        <v>4799</v>
      </c>
      <c r="T1602" t="s">
        <v>4776</v>
      </c>
      <c r="U1602">
        <v>186.38</v>
      </c>
      <c r="V1602" t="s">
        <v>5681</v>
      </c>
      <c r="W1602" t="s">
        <v>4958</v>
      </c>
      <c r="X1602" t="s">
        <v>6053</v>
      </c>
      <c r="Y1602" t="s">
        <v>4966</v>
      </c>
      <c r="Z1602" t="s">
        <v>5844</v>
      </c>
      <c r="AA1602" t="s">
        <v>4992</v>
      </c>
      <c r="AB1602">
        <f>YEAR(Sales_Trans_2[[#This Row],[Transaction_Date]])</f>
        <v>2025</v>
      </c>
      <c r="AC1602" t="str">
        <f>TEXT(Sales_Trans_2[[#This Row],[Transaction_Date]],"mmm")</f>
        <v>Apr</v>
      </c>
      <c r="AD1602">
        <f>MONTH(Sales_Trans_2[[#This Row],[Transaction_Date]])</f>
        <v>4</v>
      </c>
      <c r="AE1602" s="19">
        <f>IFERROR(Sales_Trans_2[[#This Row],[Profit]]/Sales_Trans_2[[#This Row],[Sales_Amount]],0)</f>
        <v>0.2983998593282926</v>
      </c>
      <c r="AF1602" s="20" t="str">
        <f>IF(Sales_Trans_2[[#This Row],[Discount_Pct]]=0,"0%",
IF(Sales_Trans_2[[#This Row],[Discount_Pct]]&lt;=5,"1-5%",
IF(Sales_Trans_2[[#This Row],[Discount_Pct]]&lt;=10,"6-10%",
IF(Sales_Trans_2[[#This Row],[Discount_Pct]]&lt;=15,"11-15%","&gt;15%"))))</f>
        <v>11-15%</v>
      </c>
    </row>
    <row r="1603" spans="1:32" x14ac:dyDescent="0.25">
      <c r="A1603" t="s">
        <v>4489</v>
      </c>
      <c r="B1603" s="10">
        <v>45770</v>
      </c>
      <c r="C1603" t="s">
        <v>855</v>
      </c>
      <c r="D1603" t="s">
        <v>84</v>
      </c>
      <c r="E1603" t="s">
        <v>1936</v>
      </c>
      <c r="F1603" t="s">
        <v>3426</v>
      </c>
      <c r="G1603">
        <v>8</v>
      </c>
      <c r="H1603">
        <v>276.87</v>
      </c>
      <c r="I1603">
        <v>5</v>
      </c>
      <c r="J1603">
        <v>110.75</v>
      </c>
      <c r="K1603">
        <v>2104.21</v>
      </c>
      <c r="L1603">
        <v>1552.48</v>
      </c>
      <c r="M1603">
        <v>551.73</v>
      </c>
      <c r="N1603" t="s">
        <v>47</v>
      </c>
      <c r="O1603" t="s">
        <v>24</v>
      </c>
      <c r="P1603" t="s">
        <v>25</v>
      </c>
      <c r="Q1603">
        <v>0.66805555555555551</v>
      </c>
      <c r="R1603" t="s">
        <v>49</v>
      </c>
      <c r="S1603" t="s">
        <v>4823</v>
      </c>
      <c r="T1603" t="s">
        <v>4805</v>
      </c>
      <c r="U1603">
        <v>260.93</v>
      </c>
      <c r="V1603" t="s">
        <v>5535</v>
      </c>
      <c r="W1603" t="s">
        <v>4958</v>
      </c>
      <c r="X1603" t="s">
        <v>5531</v>
      </c>
      <c r="Y1603" t="s">
        <v>4960</v>
      </c>
      <c r="Z1603" t="s">
        <v>5950</v>
      </c>
      <c r="AA1603" t="s">
        <v>4992</v>
      </c>
      <c r="AB1603">
        <f>YEAR(Sales_Trans_2[[#This Row],[Transaction_Date]])</f>
        <v>2025</v>
      </c>
      <c r="AC1603" t="str">
        <f>TEXT(Sales_Trans_2[[#This Row],[Transaction_Date]],"mmm")</f>
        <v>Apr</v>
      </c>
      <c r="AD1603">
        <f>MONTH(Sales_Trans_2[[#This Row],[Transaction_Date]])</f>
        <v>4</v>
      </c>
      <c r="AE1603" s="19">
        <f>IFERROR(Sales_Trans_2[[#This Row],[Profit]]/Sales_Trans_2[[#This Row],[Sales_Amount]],0)</f>
        <v>0.26220291700923387</v>
      </c>
      <c r="AF1603" s="20" t="str">
        <f>IF(Sales_Trans_2[[#This Row],[Discount_Pct]]=0,"0%",
IF(Sales_Trans_2[[#This Row],[Discount_Pct]]&lt;=5,"1-5%",
IF(Sales_Trans_2[[#This Row],[Discount_Pct]]&lt;=10,"6-10%",
IF(Sales_Trans_2[[#This Row],[Discount_Pct]]&lt;=15,"11-15%","&gt;15%"))))</f>
        <v>1-5%</v>
      </c>
    </row>
    <row r="1604" spans="1:32" x14ac:dyDescent="0.25">
      <c r="A1604" t="s">
        <v>3385</v>
      </c>
      <c r="B1604" s="10">
        <v>45769</v>
      </c>
      <c r="C1604" t="s">
        <v>3386</v>
      </c>
      <c r="D1604" t="s">
        <v>1650</v>
      </c>
      <c r="E1604" t="s">
        <v>1893</v>
      </c>
      <c r="F1604" t="s">
        <v>528</v>
      </c>
      <c r="G1604">
        <v>3</v>
      </c>
      <c r="H1604">
        <v>232.2</v>
      </c>
      <c r="I1604">
        <v>20</v>
      </c>
      <c r="J1604">
        <v>139.32</v>
      </c>
      <c r="K1604">
        <v>557.28</v>
      </c>
      <c r="L1604">
        <v>482.94</v>
      </c>
      <c r="M1604">
        <v>74.34</v>
      </c>
      <c r="N1604" t="s">
        <v>133</v>
      </c>
      <c r="O1604" t="s">
        <v>24</v>
      </c>
      <c r="P1604" t="s">
        <v>25</v>
      </c>
      <c r="Q1604">
        <v>0.47499999999999998</v>
      </c>
      <c r="R1604" t="s">
        <v>49</v>
      </c>
      <c r="S1604" t="s">
        <v>4800</v>
      </c>
      <c r="T1604" t="s">
        <v>4776</v>
      </c>
      <c r="U1604">
        <v>232.2</v>
      </c>
      <c r="V1604" t="s">
        <v>5496</v>
      </c>
      <c r="W1604" t="s">
        <v>4968</v>
      </c>
      <c r="X1604" t="s">
        <v>5268</v>
      </c>
      <c r="Y1604" t="s">
        <v>4977</v>
      </c>
      <c r="Z1604" t="s">
        <v>5269</v>
      </c>
      <c r="AA1604" t="s">
        <v>4992</v>
      </c>
      <c r="AB1604">
        <f>YEAR(Sales_Trans_2[[#This Row],[Transaction_Date]])</f>
        <v>2025</v>
      </c>
      <c r="AC1604" t="str">
        <f>TEXT(Sales_Trans_2[[#This Row],[Transaction_Date]],"mmm")</f>
        <v>Apr</v>
      </c>
      <c r="AD1604">
        <f>MONTH(Sales_Trans_2[[#This Row],[Transaction_Date]])</f>
        <v>4</v>
      </c>
      <c r="AE1604" s="19">
        <f>IFERROR(Sales_Trans_2[[#This Row],[Profit]]/Sales_Trans_2[[#This Row],[Sales_Amount]],0)</f>
        <v>0.13339793281653747</v>
      </c>
      <c r="AF1604" s="20" t="str">
        <f>IF(Sales_Trans_2[[#This Row],[Discount_Pct]]=0,"0%",
IF(Sales_Trans_2[[#This Row],[Discount_Pct]]&lt;=5,"1-5%",
IF(Sales_Trans_2[[#This Row],[Discount_Pct]]&lt;=10,"6-10%",
IF(Sales_Trans_2[[#This Row],[Discount_Pct]]&lt;=15,"11-15%","&gt;15%"))))</f>
        <v>&gt;15%</v>
      </c>
    </row>
    <row r="1605" spans="1:32" x14ac:dyDescent="0.25">
      <c r="A1605" t="s">
        <v>3928</v>
      </c>
      <c r="B1605" s="10">
        <v>45767</v>
      </c>
      <c r="C1605" t="s">
        <v>313</v>
      </c>
      <c r="D1605" t="s">
        <v>52</v>
      </c>
      <c r="E1605" t="s">
        <v>2224</v>
      </c>
      <c r="F1605" t="s">
        <v>1983</v>
      </c>
      <c r="G1605">
        <v>3</v>
      </c>
      <c r="H1605">
        <v>329.19</v>
      </c>
      <c r="I1605">
        <v>10</v>
      </c>
      <c r="J1605">
        <v>98.76</v>
      </c>
      <c r="K1605">
        <v>1022.13</v>
      </c>
      <c r="L1605">
        <v>738.36</v>
      </c>
      <c r="M1605">
        <v>283.77</v>
      </c>
      <c r="N1605" t="s">
        <v>40</v>
      </c>
      <c r="O1605" t="s">
        <v>24</v>
      </c>
      <c r="P1605" t="s">
        <v>25</v>
      </c>
      <c r="Q1605">
        <v>0.5180555555555556</v>
      </c>
      <c r="R1605" t="s">
        <v>27</v>
      </c>
      <c r="S1605" t="s">
        <v>4701</v>
      </c>
      <c r="T1605" t="s">
        <v>4672</v>
      </c>
      <c r="U1605">
        <v>313.47000000000003</v>
      </c>
      <c r="V1605" t="s">
        <v>5066</v>
      </c>
      <c r="W1605" t="s">
        <v>4958</v>
      </c>
      <c r="X1605" t="s">
        <v>5931</v>
      </c>
      <c r="Y1605" t="s">
        <v>4970</v>
      </c>
      <c r="Z1605" t="s">
        <v>5470</v>
      </c>
      <c r="AA1605" t="s">
        <v>4992</v>
      </c>
      <c r="AB1605">
        <f>YEAR(Sales_Trans_2[[#This Row],[Transaction_Date]])</f>
        <v>2025</v>
      </c>
      <c r="AC1605" t="str">
        <f>TEXT(Sales_Trans_2[[#This Row],[Transaction_Date]],"mmm")</f>
        <v>Apr</v>
      </c>
      <c r="AD1605">
        <f>MONTH(Sales_Trans_2[[#This Row],[Transaction_Date]])</f>
        <v>4</v>
      </c>
      <c r="AE1605" s="19">
        <f>IFERROR(Sales_Trans_2[[#This Row],[Profit]]/Sales_Trans_2[[#This Row],[Sales_Amount]],0)</f>
        <v>0.27762613366205863</v>
      </c>
      <c r="AF1605" s="20" t="str">
        <f>IF(Sales_Trans_2[[#This Row],[Discount_Pct]]=0,"0%",
IF(Sales_Trans_2[[#This Row],[Discount_Pct]]&lt;=5,"1-5%",
IF(Sales_Trans_2[[#This Row],[Discount_Pct]]&lt;=10,"6-10%",
IF(Sales_Trans_2[[#This Row],[Discount_Pct]]&lt;=15,"11-15%","&gt;15%"))))</f>
        <v>6-10%</v>
      </c>
    </row>
    <row r="1606" spans="1:32" x14ac:dyDescent="0.25">
      <c r="A1606" t="s">
        <v>2755</v>
      </c>
      <c r="B1606" s="10">
        <v>45766</v>
      </c>
      <c r="C1606" t="s">
        <v>1256</v>
      </c>
      <c r="D1606" t="s">
        <v>405</v>
      </c>
      <c r="E1606" t="s">
        <v>715</v>
      </c>
      <c r="F1606" t="s">
        <v>1908</v>
      </c>
      <c r="G1606">
        <v>7</v>
      </c>
      <c r="H1606">
        <v>505.15</v>
      </c>
      <c r="I1606">
        <v>5</v>
      </c>
      <c r="J1606">
        <v>176.8</v>
      </c>
      <c r="K1606">
        <v>3863.14</v>
      </c>
      <c r="L1606">
        <v>1778.35</v>
      </c>
      <c r="M1606">
        <v>2084.79</v>
      </c>
      <c r="N1606" t="s">
        <v>40</v>
      </c>
      <c r="O1606" t="s">
        <v>24</v>
      </c>
      <c r="P1606" t="s">
        <v>25</v>
      </c>
      <c r="Q1606">
        <v>0.44374999999999998</v>
      </c>
      <c r="R1606" t="s">
        <v>27</v>
      </c>
      <c r="S1606" t="s">
        <v>4642</v>
      </c>
      <c r="T1606" t="s">
        <v>4636</v>
      </c>
      <c r="U1606">
        <v>440.5</v>
      </c>
      <c r="V1606" t="s">
        <v>5610</v>
      </c>
      <c r="W1606" t="s">
        <v>4958</v>
      </c>
      <c r="X1606" t="s">
        <v>5206</v>
      </c>
      <c r="Y1606" t="s">
        <v>4966</v>
      </c>
      <c r="Z1606" t="s">
        <v>5438</v>
      </c>
      <c r="AA1606" t="s">
        <v>4992</v>
      </c>
      <c r="AB1606">
        <f>YEAR(Sales_Trans_2[[#This Row],[Transaction_Date]])</f>
        <v>2025</v>
      </c>
      <c r="AC1606" t="str">
        <f>TEXT(Sales_Trans_2[[#This Row],[Transaction_Date]],"mmm")</f>
        <v>Apr</v>
      </c>
      <c r="AD1606">
        <f>MONTH(Sales_Trans_2[[#This Row],[Transaction_Date]])</f>
        <v>4</v>
      </c>
      <c r="AE1606" s="19">
        <f>IFERROR(Sales_Trans_2[[#This Row],[Profit]]/Sales_Trans_2[[#This Row],[Sales_Amount]],0)</f>
        <v>0.5396620365816408</v>
      </c>
      <c r="AF1606" s="20" t="str">
        <f>IF(Sales_Trans_2[[#This Row],[Discount_Pct]]=0,"0%",
IF(Sales_Trans_2[[#This Row],[Discount_Pct]]&lt;=5,"1-5%",
IF(Sales_Trans_2[[#This Row],[Discount_Pct]]&lt;=10,"6-10%",
IF(Sales_Trans_2[[#This Row],[Discount_Pct]]&lt;=15,"11-15%","&gt;15%"))))</f>
        <v>1-5%</v>
      </c>
    </row>
    <row r="1607" spans="1:32" x14ac:dyDescent="0.25">
      <c r="A1607" t="s">
        <v>2683</v>
      </c>
      <c r="B1607" s="10">
        <v>45995</v>
      </c>
      <c r="C1607" t="s">
        <v>2151</v>
      </c>
      <c r="D1607" t="s">
        <v>777</v>
      </c>
      <c r="E1607" t="s">
        <v>96</v>
      </c>
      <c r="F1607" t="s">
        <v>97</v>
      </c>
      <c r="G1607">
        <v>5</v>
      </c>
      <c r="H1607">
        <v>86.11</v>
      </c>
      <c r="I1607">
        <v>15</v>
      </c>
      <c r="J1607">
        <v>64.58</v>
      </c>
      <c r="K1607">
        <v>420.87</v>
      </c>
      <c r="L1607">
        <v>340.85</v>
      </c>
      <c r="M1607">
        <v>80.02</v>
      </c>
      <c r="N1607" t="s">
        <v>23</v>
      </c>
      <c r="O1607" t="s">
        <v>24</v>
      </c>
      <c r="P1607" t="s">
        <v>25</v>
      </c>
      <c r="Q1607">
        <v>0.42222222222222222</v>
      </c>
      <c r="R1607" t="s">
        <v>27</v>
      </c>
      <c r="S1607" t="s">
        <v>4818</v>
      </c>
      <c r="T1607" t="s">
        <v>4805</v>
      </c>
      <c r="U1607">
        <v>86.11</v>
      </c>
      <c r="V1607" t="s">
        <v>5882</v>
      </c>
      <c r="W1607" t="s">
        <v>4968</v>
      </c>
      <c r="X1607" t="s">
        <v>5533</v>
      </c>
      <c r="Y1607" t="s">
        <v>4966</v>
      </c>
      <c r="Z1607" t="s">
        <v>5534</v>
      </c>
      <c r="AA1607" t="s">
        <v>4992</v>
      </c>
      <c r="AB1607">
        <f>YEAR(Sales_Trans_2[[#This Row],[Transaction_Date]])</f>
        <v>2025</v>
      </c>
      <c r="AC1607" t="str">
        <f>TEXT(Sales_Trans_2[[#This Row],[Transaction_Date]],"mmm")</f>
        <v>Dec</v>
      </c>
      <c r="AD1607">
        <f>MONTH(Sales_Trans_2[[#This Row],[Transaction_Date]])</f>
        <v>12</v>
      </c>
      <c r="AE1607" s="19">
        <f>IFERROR(Sales_Trans_2[[#This Row],[Profit]]/Sales_Trans_2[[#This Row],[Sales_Amount]],0)</f>
        <v>0.19012996887399908</v>
      </c>
      <c r="AF1607" s="20" t="str">
        <f>IF(Sales_Trans_2[[#This Row],[Discount_Pct]]=0,"0%",
IF(Sales_Trans_2[[#This Row],[Discount_Pct]]&lt;=5,"1-5%",
IF(Sales_Trans_2[[#This Row],[Discount_Pct]]&lt;=10,"6-10%",
IF(Sales_Trans_2[[#This Row],[Discount_Pct]]&lt;=15,"11-15%","&gt;15%"))))</f>
        <v>11-15%</v>
      </c>
    </row>
    <row r="1608" spans="1:32" x14ac:dyDescent="0.25">
      <c r="A1608" t="s">
        <v>4412</v>
      </c>
      <c r="B1608" s="10">
        <v>45842</v>
      </c>
      <c r="C1608" t="s">
        <v>146</v>
      </c>
      <c r="D1608" t="s">
        <v>426</v>
      </c>
      <c r="E1608" t="s">
        <v>108</v>
      </c>
      <c r="F1608" t="s">
        <v>1950</v>
      </c>
      <c r="G1608">
        <v>4</v>
      </c>
      <c r="H1608">
        <v>290.45</v>
      </c>
      <c r="I1608">
        <v>5</v>
      </c>
      <c r="J1608">
        <v>58.09</v>
      </c>
      <c r="K1608">
        <v>1103.71</v>
      </c>
      <c r="L1608">
        <v>951.56</v>
      </c>
      <c r="M1608">
        <v>152.15</v>
      </c>
      <c r="N1608" t="s">
        <v>4971</v>
      </c>
      <c r="O1608" t="s">
        <v>24</v>
      </c>
      <c r="P1608" t="s">
        <v>25</v>
      </c>
      <c r="Q1608">
        <v>0.79861111111111116</v>
      </c>
      <c r="R1608" t="s">
        <v>49</v>
      </c>
      <c r="S1608" t="s">
        <v>4856</v>
      </c>
      <c r="T1608" t="s">
        <v>4847</v>
      </c>
      <c r="U1608">
        <v>290.45</v>
      </c>
      <c r="V1608" t="s">
        <v>5737</v>
      </c>
      <c r="W1608" t="s">
        <v>4968</v>
      </c>
      <c r="X1608" t="s">
        <v>5302</v>
      </c>
      <c r="Y1608" t="s">
        <v>4966</v>
      </c>
      <c r="Z1608" t="s">
        <v>5303</v>
      </c>
      <c r="AA1608" t="s">
        <v>4992</v>
      </c>
      <c r="AB1608">
        <f>YEAR(Sales_Trans_2[[#This Row],[Transaction_Date]])</f>
        <v>2025</v>
      </c>
      <c r="AC1608" t="str">
        <f>TEXT(Sales_Trans_2[[#This Row],[Transaction_Date]],"mmm")</f>
        <v>Jul</v>
      </c>
      <c r="AD1608">
        <f>MONTH(Sales_Trans_2[[#This Row],[Transaction_Date]])</f>
        <v>7</v>
      </c>
      <c r="AE1608" s="19">
        <f>IFERROR(Sales_Trans_2[[#This Row],[Profit]]/Sales_Trans_2[[#This Row],[Sales_Amount]],0)</f>
        <v>0.13785324043453442</v>
      </c>
      <c r="AF1608" s="20" t="str">
        <f>IF(Sales_Trans_2[[#This Row],[Discount_Pct]]=0,"0%",
IF(Sales_Trans_2[[#This Row],[Discount_Pct]]&lt;=5,"1-5%",
IF(Sales_Trans_2[[#This Row],[Discount_Pct]]&lt;=10,"6-10%",
IF(Sales_Trans_2[[#This Row],[Discount_Pct]]&lt;=15,"11-15%","&gt;15%"))))</f>
        <v>1-5%</v>
      </c>
    </row>
    <row r="1609" spans="1:32" x14ac:dyDescent="0.25">
      <c r="A1609" t="s">
        <v>3979</v>
      </c>
      <c r="B1609" s="10">
        <v>46003</v>
      </c>
      <c r="C1609" t="s">
        <v>453</v>
      </c>
      <c r="D1609" t="s">
        <v>170</v>
      </c>
      <c r="E1609" t="s">
        <v>165</v>
      </c>
      <c r="F1609" t="s">
        <v>166</v>
      </c>
      <c r="G1609">
        <v>7</v>
      </c>
      <c r="H1609">
        <v>249.05</v>
      </c>
      <c r="I1609">
        <v>20</v>
      </c>
      <c r="J1609">
        <v>348.67</v>
      </c>
      <c r="K1609">
        <v>1394.68</v>
      </c>
      <c r="L1609">
        <v>1336.3</v>
      </c>
      <c r="M1609">
        <v>58.38</v>
      </c>
      <c r="N1609" t="s">
        <v>47</v>
      </c>
      <c r="O1609" t="s">
        <v>24</v>
      </c>
      <c r="P1609" t="s">
        <v>25</v>
      </c>
      <c r="Q1609">
        <v>0.71111111111111114</v>
      </c>
      <c r="R1609" t="s">
        <v>49</v>
      </c>
      <c r="S1609" t="s">
        <v>4876</v>
      </c>
      <c r="T1609" t="s">
        <v>4864</v>
      </c>
      <c r="U1609">
        <v>225.45</v>
      </c>
      <c r="V1609" t="s">
        <v>5055</v>
      </c>
      <c r="W1609" t="s">
        <v>4958</v>
      </c>
      <c r="Y1609" t="s">
        <v>4966</v>
      </c>
      <c r="Z1609" t="s">
        <v>5162</v>
      </c>
      <c r="AA1609" t="s">
        <v>5163</v>
      </c>
      <c r="AB1609">
        <f>YEAR(Sales_Trans_2[[#This Row],[Transaction_Date]])</f>
        <v>2025</v>
      </c>
      <c r="AC1609" t="str">
        <f>TEXT(Sales_Trans_2[[#This Row],[Transaction_Date]],"mmm")</f>
        <v>Dec</v>
      </c>
      <c r="AD1609">
        <f>MONTH(Sales_Trans_2[[#This Row],[Transaction_Date]])</f>
        <v>12</v>
      </c>
      <c r="AE1609" s="19">
        <f>IFERROR(Sales_Trans_2[[#This Row],[Profit]]/Sales_Trans_2[[#This Row],[Sales_Amount]],0)</f>
        <v>4.1859064444890584E-2</v>
      </c>
      <c r="AF1609" s="20" t="str">
        <f>IF(Sales_Trans_2[[#This Row],[Discount_Pct]]=0,"0%",
IF(Sales_Trans_2[[#This Row],[Discount_Pct]]&lt;=5,"1-5%",
IF(Sales_Trans_2[[#This Row],[Discount_Pct]]&lt;=10,"6-10%",
IF(Sales_Trans_2[[#This Row],[Discount_Pct]]&lt;=15,"11-15%","&gt;15%"))))</f>
        <v>&gt;15%</v>
      </c>
    </row>
    <row r="1610" spans="1:32" x14ac:dyDescent="0.25">
      <c r="A1610" t="s">
        <v>689</v>
      </c>
      <c r="B1610" s="10">
        <v>45942</v>
      </c>
      <c r="C1610" t="s">
        <v>690</v>
      </c>
      <c r="D1610" t="s">
        <v>231</v>
      </c>
      <c r="E1610" t="s">
        <v>494</v>
      </c>
      <c r="F1610" t="s">
        <v>495</v>
      </c>
      <c r="G1610">
        <v>2</v>
      </c>
      <c r="H1610">
        <v>418.79</v>
      </c>
      <c r="I1610">
        <v>10</v>
      </c>
      <c r="J1610">
        <v>83.76</v>
      </c>
      <c r="K1610">
        <v>753.82</v>
      </c>
      <c r="L1610">
        <v>617.88</v>
      </c>
      <c r="M1610">
        <v>135.94</v>
      </c>
      <c r="N1610" t="s">
        <v>68</v>
      </c>
      <c r="O1610" t="s">
        <v>24</v>
      </c>
      <c r="P1610" t="s">
        <v>25</v>
      </c>
      <c r="Q1610">
        <v>0.6430555555555556</v>
      </c>
      <c r="R1610" t="s">
        <v>49</v>
      </c>
      <c r="S1610" t="s">
        <v>4756</v>
      </c>
      <c r="T1610" t="s">
        <v>4752</v>
      </c>
      <c r="U1610">
        <v>418.79</v>
      </c>
      <c r="V1610" t="s">
        <v>5218</v>
      </c>
      <c r="W1610" t="s">
        <v>4968</v>
      </c>
      <c r="X1610" t="s">
        <v>5253</v>
      </c>
      <c r="Y1610" t="s">
        <v>4960</v>
      </c>
      <c r="Z1610" t="s">
        <v>5254</v>
      </c>
      <c r="AA1610" t="s">
        <v>5163</v>
      </c>
      <c r="AB1610">
        <f>YEAR(Sales_Trans_2[[#This Row],[Transaction_Date]])</f>
        <v>2025</v>
      </c>
      <c r="AC1610" t="str">
        <f>TEXT(Sales_Trans_2[[#This Row],[Transaction_Date]],"mmm")</f>
        <v>Oct</v>
      </c>
      <c r="AD1610">
        <f>MONTH(Sales_Trans_2[[#This Row],[Transaction_Date]])</f>
        <v>10</v>
      </c>
      <c r="AE1610" s="19">
        <f>IFERROR(Sales_Trans_2[[#This Row],[Profit]]/Sales_Trans_2[[#This Row],[Sales_Amount]],0)</f>
        <v>0.18033482794301026</v>
      </c>
      <c r="AF1610" s="20" t="str">
        <f>IF(Sales_Trans_2[[#This Row],[Discount_Pct]]=0,"0%",
IF(Sales_Trans_2[[#This Row],[Discount_Pct]]&lt;=5,"1-5%",
IF(Sales_Trans_2[[#This Row],[Discount_Pct]]&lt;=10,"6-10%",
IF(Sales_Trans_2[[#This Row],[Discount_Pct]]&lt;=15,"11-15%","&gt;15%"))))</f>
        <v>6-10%</v>
      </c>
    </row>
    <row r="1611" spans="1:32" x14ac:dyDescent="0.25">
      <c r="A1611" t="s">
        <v>4550</v>
      </c>
      <c r="B1611" s="10">
        <v>46024</v>
      </c>
      <c r="C1611" t="s">
        <v>2062</v>
      </c>
      <c r="D1611" t="s">
        <v>755</v>
      </c>
      <c r="E1611" t="s">
        <v>1190</v>
      </c>
      <c r="F1611" t="s">
        <v>3780</v>
      </c>
      <c r="G1611">
        <v>4</v>
      </c>
      <c r="H1611">
        <v>442.14</v>
      </c>
      <c r="I1611">
        <v>5</v>
      </c>
      <c r="J1611">
        <v>88.43</v>
      </c>
      <c r="K1611">
        <v>1932.15</v>
      </c>
      <c r="L1611">
        <v>1407.48</v>
      </c>
      <c r="M1611">
        <v>524.66999999999996</v>
      </c>
      <c r="N1611" t="s">
        <v>40</v>
      </c>
      <c r="O1611" t="s">
        <v>24</v>
      </c>
      <c r="P1611" t="s">
        <v>25</v>
      </c>
      <c r="Q1611">
        <v>0.49652777777777779</v>
      </c>
      <c r="R1611" t="s">
        <v>27</v>
      </c>
      <c r="S1611" t="s">
        <v>4927</v>
      </c>
      <c r="T1611" t="s">
        <v>4908</v>
      </c>
      <c r="U1611">
        <v>442.14</v>
      </c>
      <c r="V1611" t="s">
        <v>5272</v>
      </c>
      <c r="W1611" t="s">
        <v>4968</v>
      </c>
      <c r="X1611" t="s">
        <v>5273</v>
      </c>
      <c r="Y1611" t="s">
        <v>4966</v>
      </c>
      <c r="Z1611" t="s">
        <v>5274</v>
      </c>
      <c r="AA1611" t="s">
        <v>5163</v>
      </c>
      <c r="AB1611">
        <f>YEAR(Sales_Trans_2[[#This Row],[Transaction_Date]])</f>
        <v>2026</v>
      </c>
      <c r="AC1611" t="str">
        <f>TEXT(Sales_Trans_2[[#This Row],[Transaction_Date]],"mmm")</f>
        <v>Jan</v>
      </c>
      <c r="AD1611">
        <f>MONTH(Sales_Trans_2[[#This Row],[Transaction_Date]])</f>
        <v>1</v>
      </c>
      <c r="AE1611" s="19">
        <f>IFERROR(Sales_Trans_2[[#This Row],[Profit]]/Sales_Trans_2[[#This Row],[Sales_Amount]],0)</f>
        <v>0.27154724012110859</v>
      </c>
      <c r="AF1611" s="20" t="str">
        <f>IF(Sales_Trans_2[[#This Row],[Discount_Pct]]=0,"0%",
IF(Sales_Trans_2[[#This Row],[Discount_Pct]]&lt;=5,"1-5%",
IF(Sales_Trans_2[[#This Row],[Discount_Pct]]&lt;=10,"6-10%",
IF(Sales_Trans_2[[#This Row],[Discount_Pct]]&lt;=15,"11-15%","&gt;15%"))))</f>
        <v>1-5%</v>
      </c>
    </row>
    <row r="1612" spans="1:32" x14ac:dyDescent="0.25">
      <c r="A1612" t="s">
        <v>869</v>
      </c>
      <c r="B1612" s="10">
        <v>46114</v>
      </c>
      <c r="C1612" t="s">
        <v>870</v>
      </c>
      <c r="D1612" t="s">
        <v>871</v>
      </c>
      <c r="E1612" t="s">
        <v>872</v>
      </c>
      <c r="F1612" t="s">
        <v>873</v>
      </c>
      <c r="G1612">
        <v>6</v>
      </c>
      <c r="H1612">
        <v>214.86</v>
      </c>
      <c r="I1612">
        <v>20</v>
      </c>
      <c r="J1612">
        <v>257.83</v>
      </c>
      <c r="K1612">
        <v>1031.33</v>
      </c>
      <c r="L1612">
        <v>948.36</v>
      </c>
      <c r="M1612">
        <v>82.97</v>
      </c>
      <c r="N1612" t="s">
        <v>23</v>
      </c>
      <c r="O1612" t="s">
        <v>24</v>
      </c>
      <c r="P1612" t="s">
        <v>25</v>
      </c>
      <c r="Q1612">
        <v>0.39444444444444443</v>
      </c>
      <c r="R1612" t="s">
        <v>49</v>
      </c>
      <c r="S1612" t="s">
        <v>4947</v>
      </c>
      <c r="T1612" t="s">
        <v>4930</v>
      </c>
      <c r="U1612">
        <v>214.04</v>
      </c>
      <c r="V1612" t="s">
        <v>5129</v>
      </c>
      <c r="W1612" t="s">
        <v>4958</v>
      </c>
      <c r="X1612" t="s">
        <v>5277</v>
      </c>
      <c r="Y1612" t="s">
        <v>4960</v>
      </c>
      <c r="Z1612" t="s">
        <v>5278</v>
      </c>
      <c r="AA1612" t="s">
        <v>5163</v>
      </c>
      <c r="AB1612">
        <f>YEAR(Sales_Trans_2[[#This Row],[Transaction_Date]])</f>
        <v>2026</v>
      </c>
      <c r="AC1612" t="str">
        <f>TEXT(Sales_Trans_2[[#This Row],[Transaction_Date]],"mmm")</f>
        <v>Apr</v>
      </c>
      <c r="AD1612">
        <f>MONTH(Sales_Trans_2[[#This Row],[Transaction_Date]])</f>
        <v>4</v>
      </c>
      <c r="AE1612" s="19">
        <f>IFERROR(Sales_Trans_2[[#This Row],[Profit]]/Sales_Trans_2[[#This Row],[Sales_Amount]],0)</f>
        <v>8.0449516643557359E-2</v>
      </c>
      <c r="AF1612" s="20" t="str">
        <f>IF(Sales_Trans_2[[#This Row],[Discount_Pct]]=0,"0%",
IF(Sales_Trans_2[[#This Row],[Discount_Pct]]&lt;=5,"1-5%",
IF(Sales_Trans_2[[#This Row],[Discount_Pct]]&lt;=10,"6-10%",
IF(Sales_Trans_2[[#This Row],[Discount_Pct]]&lt;=15,"11-15%","&gt;15%"))))</f>
        <v>&gt;15%</v>
      </c>
    </row>
    <row r="1613" spans="1:32" x14ac:dyDescent="0.25">
      <c r="A1613" t="s">
        <v>4208</v>
      </c>
      <c r="B1613" s="10">
        <v>46051</v>
      </c>
      <c r="C1613" t="s">
        <v>1470</v>
      </c>
      <c r="D1613" t="s">
        <v>530</v>
      </c>
      <c r="E1613" t="s">
        <v>1385</v>
      </c>
      <c r="F1613" t="s">
        <v>4209</v>
      </c>
      <c r="G1613">
        <v>7</v>
      </c>
      <c r="H1613">
        <v>140.66999999999999</v>
      </c>
      <c r="I1613">
        <v>5</v>
      </c>
      <c r="J1613">
        <v>49.23</v>
      </c>
      <c r="K1613">
        <v>935.46</v>
      </c>
      <c r="L1613">
        <v>669.9</v>
      </c>
      <c r="M1613">
        <v>265.56</v>
      </c>
      <c r="N1613" t="s">
        <v>23</v>
      </c>
      <c r="O1613" t="s">
        <v>24</v>
      </c>
      <c r="P1613" t="s">
        <v>25</v>
      </c>
      <c r="Q1613">
        <v>0.90486111111111112</v>
      </c>
      <c r="R1613" t="s">
        <v>49</v>
      </c>
      <c r="S1613" t="s">
        <v>4772</v>
      </c>
      <c r="T1613" t="s">
        <v>4752</v>
      </c>
      <c r="U1613">
        <v>125.15</v>
      </c>
      <c r="V1613" t="s">
        <v>5293</v>
      </c>
      <c r="W1613" t="s">
        <v>4958</v>
      </c>
      <c r="X1613" t="s">
        <v>5357</v>
      </c>
      <c r="Y1613" t="s">
        <v>5011</v>
      </c>
      <c r="Z1613" t="s">
        <v>5358</v>
      </c>
      <c r="AA1613" t="s">
        <v>5163</v>
      </c>
      <c r="AB1613">
        <f>YEAR(Sales_Trans_2[[#This Row],[Transaction_Date]])</f>
        <v>2026</v>
      </c>
      <c r="AC1613" t="str">
        <f>TEXT(Sales_Trans_2[[#This Row],[Transaction_Date]],"mmm")</f>
        <v>Jan</v>
      </c>
      <c r="AD1613">
        <f>MONTH(Sales_Trans_2[[#This Row],[Transaction_Date]])</f>
        <v>1</v>
      </c>
      <c r="AE1613" s="19">
        <f>IFERROR(Sales_Trans_2[[#This Row],[Profit]]/Sales_Trans_2[[#This Row],[Sales_Amount]],0)</f>
        <v>0.28388172663716243</v>
      </c>
      <c r="AF1613" s="20" t="str">
        <f>IF(Sales_Trans_2[[#This Row],[Discount_Pct]]=0,"0%",
IF(Sales_Trans_2[[#This Row],[Discount_Pct]]&lt;=5,"1-5%",
IF(Sales_Trans_2[[#This Row],[Discount_Pct]]&lt;=10,"6-10%",
IF(Sales_Trans_2[[#This Row],[Discount_Pct]]&lt;=15,"11-15%","&gt;15%"))))</f>
        <v>1-5%</v>
      </c>
    </row>
    <row r="1614" spans="1:32" x14ac:dyDescent="0.25">
      <c r="A1614" t="s">
        <v>3138</v>
      </c>
      <c r="B1614" s="10">
        <v>46073</v>
      </c>
      <c r="C1614" t="s">
        <v>1555</v>
      </c>
      <c r="D1614" t="s">
        <v>264</v>
      </c>
      <c r="E1614" t="s">
        <v>2051</v>
      </c>
      <c r="F1614" t="s">
        <v>1996</v>
      </c>
      <c r="G1614">
        <v>1</v>
      </c>
      <c r="H1614">
        <v>383.51</v>
      </c>
      <c r="I1614">
        <v>20</v>
      </c>
      <c r="J1614">
        <v>76.7</v>
      </c>
      <c r="K1614">
        <v>306.81</v>
      </c>
      <c r="L1614">
        <v>285.89999999999998</v>
      </c>
      <c r="M1614">
        <v>20.91</v>
      </c>
      <c r="N1614" t="s">
        <v>133</v>
      </c>
      <c r="O1614" t="s">
        <v>24</v>
      </c>
      <c r="P1614" t="s">
        <v>25</v>
      </c>
      <c r="Q1614">
        <v>0.39513888888888887</v>
      </c>
      <c r="R1614" t="s">
        <v>49</v>
      </c>
      <c r="S1614" t="s">
        <v>4702</v>
      </c>
      <c r="T1614" t="s">
        <v>4703</v>
      </c>
      <c r="U1614">
        <v>383.51</v>
      </c>
      <c r="V1614" t="s">
        <v>5157</v>
      </c>
      <c r="W1614" t="s">
        <v>4964</v>
      </c>
      <c r="X1614" t="s">
        <v>5395</v>
      </c>
      <c r="Y1614" t="s">
        <v>4966</v>
      </c>
      <c r="Z1614" t="s">
        <v>5396</v>
      </c>
      <c r="AA1614" t="s">
        <v>5163</v>
      </c>
      <c r="AB1614">
        <f>YEAR(Sales_Trans_2[[#This Row],[Transaction_Date]])</f>
        <v>2026</v>
      </c>
      <c r="AC1614" t="str">
        <f>TEXT(Sales_Trans_2[[#This Row],[Transaction_Date]],"mmm")</f>
        <v>Feb</v>
      </c>
      <c r="AD1614">
        <f>MONTH(Sales_Trans_2[[#This Row],[Transaction_Date]])</f>
        <v>2</v>
      </c>
      <c r="AE1614" s="19">
        <f>IFERROR(Sales_Trans_2[[#This Row],[Profit]]/Sales_Trans_2[[#This Row],[Sales_Amount]],0)</f>
        <v>6.8152928522538375E-2</v>
      </c>
      <c r="AF1614" s="20" t="str">
        <f>IF(Sales_Trans_2[[#This Row],[Discount_Pct]]=0,"0%",
IF(Sales_Trans_2[[#This Row],[Discount_Pct]]&lt;=5,"1-5%",
IF(Sales_Trans_2[[#This Row],[Discount_Pct]]&lt;=10,"6-10%",
IF(Sales_Trans_2[[#This Row],[Discount_Pct]]&lt;=15,"11-15%","&gt;15%"))))</f>
        <v>&gt;15%</v>
      </c>
    </row>
    <row r="1615" spans="1:32" x14ac:dyDescent="0.25">
      <c r="A1615" t="s">
        <v>2049</v>
      </c>
      <c r="B1615" s="10">
        <v>46104</v>
      </c>
      <c r="C1615" t="s">
        <v>2050</v>
      </c>
      <c r="D1615" t="s">
        <v>1329</v>
      </c>
      <c r="E1615" t="s">
        <v>2051</v>
      </c>
      <c r="F1615" t="s">
        <v>1996</v>
      </c>
      <c r="G1615">
        <v>7</v>
      </c>
      <c r="H1615">
        <v>56.88</v>
      </c>
      <c r="I1615">
        <v>20</v>
      </c>
      <c r="J1615">
        <v>79.63</v>
      </c>
      <c r="K1615">
        <v>318.52999999999997</v>
      </c>
      <c r="L1615">
        <v>314.72000000000003</v>
      </c>
      <c r="M1615">
        <v>3.81</v>
      </c>
      <c r="N1615" t="s">
        <v>40</v>
      </c>
      <c r="O1615" t="s">
        <v>24</v>
      </c>
      <c r="P1615" t="s">
        <v>25</v>
      </c>
      <c r="Q1615">
        <v>0.60277777777777775</v>
      </c>
      <c r="R1615" t="s">
        <v>49</v>
      </c>
      <c r="S1615" t="s">
        <v>4826</v>
      </c>
      <c r="T1615" t="s">
        <v>4805</v>
      </c>
      <c r="U1615">
        <v>55.81</v>
      </c>
      <c r="V1615" t="s">
        <v>5538</v>
      </c>
      <c r="W1615" t="s">
        <v>4958</v>
      </c>
      <c r="X1615" t="s">
        <v>5395</v>
      </c>
      <c r="Y1615" t="s">
        <v>4966</v>
      </c>
      <c r="Z1615" t="s">
        <v>5396</v>
      </c>
      <c r="AA1615" t="s">
        <v>5163</v>
      </c>
      <c r="AB1615">
        <f>YEAR(Sales_Trans_2[[#This Row],[Transaction_Date]])</f>
        <v>2026</v>
      </c>
      <c r="AC1615" t="str">
        <f>TEXT(Sales_Trans_2[[#This Row],[Transaction_Date]],"mmm")</f>
        <v>Mar</v>
      </c>
      <c r="AD1615">
        <f>MONTH(Sales_Trans_2[[#This Row],[Transaction_Date]])</f>
        <v>3</v>
      </c>
      <c r="AE1615" s="19">
        <f>IFERROR(Sales_Trans_2[[#This Row],[Profit]]/Sales_Trans_2[[#This Row],[Sales_Amount]],0)</f>
        <v>1.19611967475591E-2</v>
      </c>
      <c r="AF1615" s="20" t="str">
        <f>IF(Sales_Trans_2[[#This Row],[Discount_Pct]]=0,"0%",
IF(Sales_Trans_2[[#This Row],[Discount_Pct]]&lt;=5,"1-5%",
IF(Sales_Trans_2[[#This Row],[Discount_Pct]]&lt;=10,"6-10%",
IF(Sales_Trans_2[[#This Row],[Discount_Pct]]&lt;=15,"11-15%","&gt;15%"))))</f>
        <v>&gt;15%</v>
      </c>
    </row>
    <row r="1616" spans="1:32" x14ac:dyDescent="0.25">
      <c r="A1616" t="s">
        <v>4587</v>
      </c>
      <c r="B1616" s="10">
        <v>46020</v>
      </c>
      <c r="C1616" t="s">
        <v>2506</v>
      </c>
      <c r="D1616" t="s">
        <v>886</v>
      </c>
      <c r="E1616" t="s">
        <v>872</v>
      </c>
      <c r="F1616" t="s">
        <v>1776</v>
      </c>
      <c r="G1616">
        <v>7</v>
      </c>
      <c r="H1616">
        <v>235.76</v>
      </c>
      <c r="I1616">
        <v>10</v>
      </c>
      <c r="J1616">
        <v>165.03</v>
      </c>
      <c r="K1616">
        <v>1485.29</v>
      </c>
      <c r="L1616">
        <v>1346.87</v>
      </c>
      <c r="M1616">
        <v>138.41999999999999</v>
      </c>
      <c r="N1616" t="s">
        <v>68</v>
      </c>
      <c r="O1616" t="s">
        <v>24</v>
      </c>
      <c r="P1616" t="s">
        <v>25</v>
      </c>
      <c r="Q1616">
        <v>0.60486111111111107</v>
      </c>
      <c r="R1616" t="s">
        <v>49</v>
      </c>
      <c r="S1616" t="s">
        <v>4827</v>
      </c>
      <c r="T1616" t="s">
        <v>4828</v>
      </c>
      <c r="U1616">
        <v>232.92</v>
      </c>
      <c r="V1616" t="s">
        <v>5550</v>
      </c>
      <c r="W1616" t="s">
        <v>4958</v>
      </c>
      <c r="X1616" t="s">
        <v>5552</v>
      </c>
      <c r="Y1616" t="s">
        <v>4966</v>
      </c>
      <c r="Z1616" t="s">
        <v>5278</v>
      </c>
      <c r="AA1616" t="s">
        <v>5163</v>
      </c>
      <c r="AB1616">
        <f>YEAR(Sales_Trans_2[[#This Row],[Transaction_Date]])</f>
        <v>2025</v>
      </c>
      <c r="AC1616" t="str">
        <f>TEXT(Sales_Trans_2[[#This Row],[Transaction_Date]],"mmm")</f>
        <v>Dec</v>
      </c>
      <c r="AD1616">
        <f>MONTH(Sales_Trans_2[[#This Row],[Transaction_Date]])</f>
        <v>12</v>
      </c>
      <c r="AE1616" s="19">
        <f>IFERROR(Sales_Trans_2[[#This Row],[Profit]]/Sales_Trans_2[[#This Row],[Sales_Amount]],0)</f>
        <v>9.3193921725723591E-2</v>
      </c>
      <c r="AF1616" s="20" t="str">
        <f>IF(Sales_Trans_2[[#This Row],[Discount_Pct]]=0,"0%",
IF(Sales_Trans_2[[#This Row],[Discount_Pct]]&lt;=5,"1-5%",
IF(Sales_Trans_2[[#This Row],[Discount_Pct]]&lt;=10,"6-10%",
IF(Sales_Trans_2[[#This Row],[Discount_Pct]]&lt;=15,"11-15%","&gt;15%"))))</f>
        <v>6-10%</v>
      </c>
    </row>
    <row r="1617" spans="1:32" x14ac:dyDescent="0.25">
      <c r="A1617" t="s">
        <v>4099</v>
      </c>
      <c r="B1617" s="10">
        <v>46044</v>
      </c>
      <c r="C1617" t="s">
        <v>1256</v>
      </c>
      <c r="D1617" t="s">
        <v>371</v>
      </c>
      <c r="E1617" t="s">
        <v>494</v>
      </c>
      <c r="F1617" t="s">
        <v>495</v>
      </c>
      <c r="G1617">
        <v>4</v>
      </c>
      <c r="H1617">
        <v>418.58</v>
      </c>
      <c r="I1617">
        <v>15</v>
      </c>
      <c r="J1617">
        <v>251.15</v>
      </c>
      <c r="K1617">
        <v>1423.17</v>
      </c>
      <c r="L1617">
        <v>1239.92</v>
      </c>
      <c r="M1617">
        <v>183.25</v>
      </c>
      <c r="N1617" t="s">
        <v>47</v>
      </c>
      <c r="O1617" t="s">
        <v>24</v>
      </c>
      <c r="P1617" t="s">
        <v>25</v>
      </c>
      <c r="Q1617">
        <v>0.69861111111111107</v>
      </c>
      <c r="R1617" t="s">
        <v>49</v>
      </c>
      <c r="S1617" t="s">
        <v>4714</v>
      </c>
      <c r="T1617" t="s">
        <v>4703</v>
      </c>
      <c r="U1617">
        <v>380.12</v>
      </c>
      <c r="V1617" t="s">
        <v>5610</v>
      </c>
      <c r="W1617" t="s">
        <v>4958</v>
      </c>
      <c r="X1617" t="s">
        <v>5253</v>
      </c>
      <c r="Y1617" t="s">
        <v>4960</v>
      </c>
      <c r="Z1617" t="s">
        <v>5254</v>
      </c>
      <c r="AA1617" t="s">
        <v>5163</v>
      </c>
      <c r="AB1617">
        <f>YEAR(Sales_Trans_2[[#This Row],[Transaction_Date]])</f>
        <v>2026</v>
      </c>
      <c r="AC1617" t="str">
        <f>TEXT(Sales_Trans_2[[#This Row],[Transaction_Date]],"mmm")</f>
        <v>Jan</v>
      </c>
      <c r="AD1617">
        <f>MONTH(Sales_Trans_2[[#This Row],[Transaction_Date]])</f>
        <v>1</v>
      </c>
      <c r="AE1617" s="19">
        <f>IFERROR(Sales_Trans_2[[#This Row],[Profit]]/Sales_Trans_2[[#This Row],[Sales_Amount]],0)</f>
        <v>0.12876184854936515</v>
      </c>
      <c r="AF1617" s="20" t="str">
        <f>IF(Sales_Trans_2[[#This Row],[Discount_Pct]]=0,"0%",
IF(Sales_Trans_2[[#This Row],[Discount_Pct]]&lt;=5,"1-5%",
IF(Sales_Trans_2[[#This Row],[Discount_Pct]]&lt;=10,"6-10%",
IF(Sales_Trans_2[[#This Row],[Discount_Pct]]&lt;=15,"11-15%","&gt;15%"))))</f>
        <v>11-15%</v>
      </c>
    </row>
    <row r="1618" spans="1:32" x14ac:dyDescent="0.25">
      <c r="A1618" t="s">
        <v>2234</v>
      </c>
      <c r="B1618" s="10">
        <v>46206</v>
      </c>
      <c r="C1618" t="s">
        <v>2235</v>
      </c>
      <c r="D1618" t="s">
        <v>895</v>
      </c>
      <c r="E1618" t="s">
        <v>1190</v>
      </c>
      <c r="F1618" t="s">
        <v>1191</v>
      </c>
      <c r="G1618">
        <v>8</v>
      </c>
      <c r="H1618">
        <v>502.19</v>
      </c>
      <c r="I1618">
        <v>20</v>
      </c>
      <c r="J1618">
        <v>803.5</v>
      </c>
      <c r="K1618">
        <v>3696.12</v>
      </c>
      <c r="L1618">
        <v>2961.44</v>
      </c>
      <c r="M1618">
        <v>734.68</v>
      </c>
      <c r="N1618" t="s">
        <v>23</v>
      </c>
      <c r="O1618" t="s">
        <v>24</v>
      </c>
      <c r="P1618" t="s">
        <v>25</v>
      </c>
      <c r="Q1618">
        <v>0.85624999999999996</v>
      </c>
      <c r="R1618" t="s">
        <v>27</v>
      </c>
      <c r="S1618" t="s">
        <v>4843</v>
      </c>
      <c r="T1618" t="s">
        <v>4828</v>
      </c>
      <c r="U1618">
        <v>438.7</v>
      </c>
      <c r="V1618" t="s">
        <v>5648</v>
      </c>
      <c r="W1618" t="s">
        <v>4958</v>
      </c>
      <c r="X1618" t="s">
        <v>5649</v>
      </c>
      <c r="Y1618" t="s">
        <v>5007</v>
      </c>
      <c r="Z1618" t="s">
        <v>5274</v>
      </c>
      <c r="AA1618" t="s">
        <v>5163</v>
      </c>
      <c r="AB1618">
        <f>YEAR(Sales_Trans_2[[#This Row],[Transaction_Date]])</f>
        <v>2026</v>
      </c>
      <c r="AC1618" t="str">
        <f>TEXT(Sales_Trans_2[[#This Row],[Transaction_Date]],"mmm")</f>
        <v>Jul</v>
      </c>
      <c r="AD1618">
        <f>MONTH(Sales_Trans_2[[#This Row],[Transaction_Date]])</f>
        <v>7</v>
      </c>
      <c r="AE1618" s="19">
        <f>IFERROR(Sales_Trans_2[[#This Row],[Profit]]/Sales_Trans_2[[#This Row],[Sales_Amount]],0)</f>
        <v>0.19877060268605998</v>
      </c>
      <c r="AF1618" s="20" t="str">
        <f>IF(Sales_Trans_2[[#This Row],[Discount_Pct]]=0,"0%",
IF(Sales_Trans_2[[#This Row],[Discount_Pct]]&lt;=5,"1-5%",
IF(Sales_Trans_2[[#This Row],[Discount_Pct]]&lt;=10,"6-10%",
IF(Sales_Trans_2[[#This Row],[Discount_Pct]]&lt;=15,"11-15%","&gt;15%"))))</f>
        <v>&gt;15%</v>
      </c>
    </row>
    <row r="1619" spans="1:32" x14ac:dyDescent="0.25">
      <c r="A1619" t="s">
        <v>1383</v>
      </c>
      <c r="B1619" s="10">
        <v>45700</v>
      </c>
      <c r="C1619" t="s">
        <v>1384</v>
      </c>
      <c r="D1619" t="s">
        <v>647</v>
      </c>
      <c r="E1619" t="s">
        <v>1385</v>
      </c>
      <c r="F1619" t="s">
        <v>1386</v>
      </c>
      <c r="G1619">
        <v>3</v>
      </c>
      <c r="H1619">
        <v>139.19</v>
      </c>
      <c r="I1619">
        <v>20</v>
      </c>
      <c r="J1619">
        <v>83.51</v>
      </c>
      <c r="K1619">
        <v>334.06</v>
      </c>
      <c r="L1619">
        <v>273.54000000000002</v>
      </c>
      <c r="M1619">
        <v>60.52</v>
      </c>
      <c r="N1619" t="s">
        <v>4971</v>
      </c>
      <c r="O1619" t="s">
        <v>345</v>
      </c>
      <c r="P1619" t="s">
        <v>25</v>
      </c>
      <c r="Q1619">
        <v>0.60069444444444442</v>
      </c>
      <c r="R1619" t="s">
        <v>49</v>
      </c>
      <c r="S1619" t="s">
        <v>4925</v>
      </c>
      <c r="T1619" t="s">
        <v>4908</v>
      </c>
      <c r="U1619">
        <v>123.11</v>
      </c>
      <c r="V1619" t="s">
        <v>5044</v>
      </c>
      <c r="W1619" t="s">
        <v>4958</v>
      </c>
      <c r="X1619" t="s">
        <v>5663</v>
      </c>
      <c r="Y1619" t="s">
        <v>5018</v>
      </c>
      <c r="Z1619" t="s">
        <v>5358</v>
      </c>
      <c r="AA1619" t="s">
        <v>5163</v>
      </c>
      <c r="AB1619">
        <f>YEAR(Sales_Trans_2[[#This Row],[Transaction_Date]])</f>
        <v>2025</v>
      </c>
      <c r="AC1619" t="str">
        <f>TEXT(Sales_Trans_2[[#This Row],[Transaction_Date]],"mmm")</f>
        <v>Feb</v>
      </c>
      <c r="AD1619">
        <f>MONTH(Sales_Trans_2[[#This Row],[Transaction_Date]])</f>
        <v>2</v>
      </c>
      <c r="AE1619" s="19">
        <f>IFERROR(Sales_Trans_2[[#This Row],[Profit]]/Sales_Trans_2[[#This Row],[Sales_Amount]],0)</f>
        <v>0.18116506016883197</v>
      </c>
      <c r="AF1619" s="20" t="str">
        <f>IF(Sales_Trans_2[[#This Row],[Discount_Pct]]=0,"0%",
IF(Sales_Trans_2[[#This Row],[Discount_Pct]]&lt;=5,"1-5%",
IF(Sales_Trans_2[[#This Row],[Discount_Pct]]&lt;=10,"6-10%",
IF(Sales_Trans_2[[#This Row],[Discount_Pct]]&lt;=15,"11-15%","&gt;15%"))))</f>
        <v>&gt;15%</v>
      </c>
    </row>
    <row r="1620" spans="1:32" x14ac:dyDescent="0.25">
      <c r="A1620" t="s">
        <v>1187</v>
      </c>
      <c r="B1620" s="10">
        <v>45991</v>
      </c>
      <c r="C1620" t="s">
        <v>1188</v>
      </c>
      <c r="D1620" t="s">
        <v>1189</v>
      </c>
      <c r="E1620" t="s">
        <v>1190</v>
      </c>
      <c r="F1620" t="s">
        <v>1191</v>
      </c>
      <c r="G1620">
        <v>7</v>
      </c>
      <c r="H1620">
        <v>188.94</v>
      </c>
      <c r="I1620">
        <v>10</v>
      </c>
      <c r="J1620">
        <v>132.26</v>
      </c>
      <c r="K1620">
        <v>1368.87</v>
      </c>
      <c r="L1620">
        <v>1107.96</v>
      </c>
      <c r="M1620">
        <v>260.91000000000003</v>
      </c>
      <c r="N1620" t="s">
        <v>40</v>
      </c>
      <c r="O1620" t="s">
        <v>24</v>
      </c>
      <c r="P1620" t="s">
        <v>25</v>
      </c>
      <c r="Q1620">
        <v>0.68333333333333335</v>
      </c>
      <c r="R1620" t="s">
        <v>27</v>
      </c>
      <c r="S1620" t="s">
        <v>4882</v>
      </c>
      <c r="T1620" t="s">
        <v>4864</v>
      </c>
      <c r="U1620">
        <v>188.64</v>
      </c>
      <c r="V1620" t="s">
        <v>5202</v>
      </c>
      <c r="W1620" t="s">
        <v>4958</v>
      </c>
      <c r="X1620" t="s">
        <v>5649</v>
      </c>
      <c r="Y1620" t="s">
        <v>5007</v>
      </c>
      <c r="Z1620" t="s">
        <v>5274</v>
      </c>
      <c r="AA1620" t="s">
        <v>5163</v>
      </c>
      <c r="AB1620">
        <f>YEAR(Sales_Trans_2[[#This Row],[Transaction_Date]])</f>
        <v>2025</v>
      </c>
      <c r="AC1620" t="str">
        <f>TEXT(Sales_Trans_2[[#This Row],[Transaction_Date]],"mmm")</f>
        <v>Nov</v>
      </c>
      <c r="AD1620">
        <f>MONTH(Sales_Trans_2[[#This Row],[Transaction_Date]])</f>
        <v>11</v>
      </c>
      <c r="AE1620" s="19">
        <f>IFERROR(Sales_Trans_2[[#This Row],[Profit]]/Sales_Trans_2[[#This Row],[Sales_Amount]],0)</f>
        <v>0.19060246772885669</v>
      </c>
      <c r="AF1620" s="20" t="str">
        <f>IF(Sales_Trans_2[[#This Row],[Discount_Pct]]=0,"0%",
IF(Sales_Trans_2[[#This Row],[Discount_Pct]]&lt;=5,"1-5%",
IF(Sales_Trans_2[[#This Row],[Discount_Pct]]&lt;=10,"6-10%",
IF(Sales_Trans_2[[#This Row],[Discount_Pct]]&lt;=15,"11-15%","&gt;15%"))))</f>
        <v>6-10%</v>
      </c>
    </row>
    <row r="1621" spans="1:32" x14ac:dyDescent="0.25">
      <c r="A1621" t="s">
        <v>2448</v>
      </c>
      <c r="B1621" s="10">
        <v>45818</v>
      </c>
      <c r="C1621" t="s">
        <v>1116</v>
      </c>
      <c r="D1621" t="s">
        <v>1490</v>
      </c>
      <c r="E1621" t="s">
        <v>2449</v>
      </c>
      <c r="F1621" t="s">
        <v>2450</v>
      </c>
      <c r="G1621">
        <v>5</v>
      </c>
      <c r="H1621">
        <v>104.66</v>
      </c>
      <c r="I1621">
        <v>20</v>
      </c>
      <c r="J1621">
        <v>104.66</v>
      </c>
      <c r="K1621">
        <v>418.64</v>
      </c>
      <c r="L1621">
        <v>443.6</v>
      </c>
      <c r="M1621">
        <v>-24.96</v>
      </c>
      <c r="N1621" t="s">
        <v>133</v>
      </c>
      <c r="O1621" t="s">
        <v>24</v>
      </c>
      <c r="P1621" t="s">
        <v>25</v>
      </c>
      <c r="Q1621">
        <v>0.72222222222222221</v>
      </c>
      <c r="R1621" t="s">
        <v>49</v>
      </c>
      <c r="S1621" t="s">
        <v>4899</v>
      </c>
      <c r="T1621" t="s">
        <v>4887</v>
      </c>
      <c r="U1621">
        <v>102.51</v>
      </c>
      <c r="V1621" t="s">
        <v>5344</v>
      </c>
      <c r="W1621" t="s">
        <v>4958</v>
      </c>
      <c r="X1621" t="s">
        <v>5943</v>
      </c>
      <c r="Y1621" t="s">
        <v>4966</v>
      </c>
      <c r="Z1621" t="s">
        <v>5944</v>
      </c>
      <c r="AA1621" t="s">
        <v>5163</v>
      </c>
      <c r="AB1621">
        <f>YEAR(Sales_Trans_2[[#This Row],[Transaction_Date]])</f>
        <v>2025</v>
      </c>
      <c r="AC1621" t="str">
        <f>TEXT(Sales_Trans_2[[#This Row],[Transaction_Date]],"mmm")</f>
        <v>Jun</v>
      </c>
      <c r="AD1621">
        <f>MONTH(Sales_Trans_2[[#This Row],[Transaction_Date]])</f>
        <v>6</v>
      </c>
      <c r="AE1621" s="19">
        <f>IFERROR(Sales_Trans_2[[#This Row],[Profit]]/Sales_Trans_2[[#This Row],[Sales_Amount]],0)</f>
        <v>-5.9621631951079689E-2</v>
      </c>
      <c r="AF1621" s="20" t="str">
        <f>IF(Sales_Trans_2[[#This Row],[Discount_Pct]]=0,"0%",
IF(Sales_Trans_2[[#This Row],[Discount_Pct]]&lt;=5,"1-5%",
IF(Sales_Trans_2[[#This Row],[Discount_Pct]]&lt;=10,"6-10%",
IF(Sales_Trans_2[[#This Row],[Discount_Pct]]&lt;=15,"11-15%","&gt;15%"))))</f>
        <v>&gt;15%</v>
      </c>
    </row>
    <row r="1622" spans="1:32" x14ac:dyDescent="0.25">
      <c r="A1622" t="s">
        <v>1478</v>
      </c>
      <c r="B1622" s="10">
        <v>45929</v>
      </c>
      <c r="C1622" t="s">
        <v>922</v>
      </c>
      <c r="D1622" t="s">
        <v>89</v>
      </c>
      <c r="E1622" t="s">
        <v>1479</v>
      </c>
      <c r="F1622" t="s">
        <v>1113</v>
      </c>
      <c r="G1622">
        <v>4</v>
      </c>
      <c r="H1622">
        <v>38.659999999999997</v>
      </c>
      <c r="I1622">
        <v>5</v>
      </c>
      <c r="J1622">
        <v>7.73</v>
      </c>
      <c r="K1622">
        <v>146.91</v>
      </c>
      <c r="L1622">
        <v>129.6</v>
      </c>
      <c r="M1622">
        <v>17.309999999999999</v>
      </c>
      <c r="N1622" t="s">
        <v>4971</v>
      </c>
      <c r="O1622" t="s">
        <v>24</v>
      </c>
      <c r="P1622" t="s">
        <v>25</v>
      </c>
      <c r="Q1622">
        <v>0.52013888888888893</v>
      </c>
      <c r="R1622" t="s">
        <v>49</v>
      </c>
      <c r="S1622" t="s">
        <v>4695</v>
      </c>
      <c r="T1622" t="s">
        <v>4672</v>
      </c>
      <c r="U1622">
        <v>38.659999999999997</v>
      </c>
      <c r="V1622" t="s">
        <v>5542</v>
      </c>
      <c r="W1622" t="s">
        <v>4968</v>
      </c>
      <c r="X1622" t="s">
        <v>5481</v>
      </c>
      <c r="Y1622" t="s">
        <v>4960</v>
      </c>
      <c r="Z1622" t="s">
        <v>5482</v>
      </c>
      <c r="AA1622" t="s">
        <v>5163</v>
      </c>
      <c r="AB1622">
        <f>YEAR(Sales_Trans_2[[#This Row],[Transaction_Date]])</f>
        <v>2025</v>
      </c>
      <c r="AC1622" t="str">
        <f>TEXT(Sales_Trans_2[[#This Row],[Transaction_Date]],"mmm")</f>
        <v>Sep</v>
      </c>
      <c r="AD1622">
        <f>MONTH(Sales_Trans_2[[#This Row],[Transaction_Date]])</f>
        <v>9</v>
      </c>
      <c r="AE1622" s="19">
        <f>IFERROR(Sales_Trans_2[[#This Row],[Profit]]/Sales_Trans_2[[#This Row],[Sales_Amount]],0)</f>
        <v>0.11782724116806208</v>
      </c>
      <c r="AF1622" s="20" t="str">
        <f>IF(Sales_Trans_2[[#This Row],[Discount_Pct]]=0,"0%",
IF(Sales_Trans_2[[#This Row],[Discount_Pct]]&lt;=5,"1-5%",
IF(Sales_Trans_2[[#This Row],[Discount_Pct]]&lt;=10,"6-10%",
IF(Sales_Trans_2[[#This Row],[Discount_Pct]]&lt;=15,"11-15%","&gt;15%"))))</f>
        <v>1-5%</v>
      </c>
    </row>
    <row r="1623" spans="1:32" x14ac:dyDescent="0.25">
      <c r="A1623" t="s">
        <v>4055</v>
      </c>
      <c r="B1623" s="10">
        <v>45887</v>
      </c>
      <c r="C1623" t="s">
        <v>801</v>
      </c>
      <c r="D1623" t="s">
        <v>2552</v>
      </c>
      <c r="E1623" t="s">
        <v>4056</v>
      </c>
      <c r="F1623" t="s">
        <v>1438</v>
      </c>
      <c r="G1623">
        <v>3</v>
      </c>
      <c r="H1623">
        <v>72.930000000000007</v>
      </c>
      <c r="I1623">
        <v>15</v>
      </c>
      <c r="J1623">
        <v>32.82</v>
      </c>
      <c r="K1623">
        <v>185.97</v>
      </c>
      <c r="L1623">
        <v>162.75</v>
      </c>
      <c r="M1623">
        <v>23.22</v>
      </c>
      <c r="N1623" t="s">
        <v>133</v>
      </c>
      <c r="O1623" t="s">
        <v>24</v>
      </c>
      <c r="P1623" t="s">
        <v>25</v>
      </c>
      <c r="Q1623">
        <v>0.49375000000000002</v>
      </c>
      <c r="R1623" t="s">
        <v>49</v>
      </c>
      <c r="S1623" t="s">
        <v>4784</v>
      </c>
      <c r="T1623" t="s">
        <v>4776</v>
      </c>
      <c r="U1623">
        <v>72.930000000000007</v>
      </c>
      <c r="V1623" t="s">
        <v>5581</v>
      </c>
      <c r="W1623" t="s">
        <v>4968</v>
      </c>
      <c r="X1623" t="s">
        <v>5379</v>
      </c>
      <c r="Y1623" t="s">
        <v>4960</v>
      </c>
      <c r="Z1623" t="s">
        <v>5988</v>
      </c>
      <c r="AA1623" t="s">
        <v>5163</v>
      </c>
      <c r="AB1623">
        <f>YEAR(Sales_Trans_2[[#This Row],[Transaction_Date]])</f>
        <v>2025</v>
      </c>
      <c r="AC1623" t="str">
        <f>TEXT(Sales_Trans_2[[#This Row],[Transaction_Date]],"mmm")</f>
        <v>Aug</v>
      </c>
      <c r="AD1623">
        <f>MONTH(Sales_Trans_2[[#This Row],[Transaction_Date]])</f>
        <v>8</v>
      </c>
      <c r="AE1623" s="19">
        <f>IFERROR(Sales_Trans_2[[#This Row],[Profit]]/Sales_Trans_2[[#This Row],[Sales_Amount]],0)</f>
        <v>0.12485884820132279</v>
      </c>
      <c r="AF1623" s="20" t="str">
        <f>IF(Sales_Trans_2[[#This Row],[Discount_Pct]]=0,"0%",
IF(Sales_Trans_2[[#This Row],[Discount_Pct]]&lt;=5,"1-5%",
IF(Sales_Trans_2[[#This Row],[Discount_Pct]]&lt;=10,"6-10%",
IF(Sales_Trans_2[[#This Row],[Discount_Pct]]&lt;=15,"11-15%","&gt;15%"))))</f>
        <v>11-15%</v>
      </c>
    </row>
    <row r="1624" spans="1:32" x14ac:dyDescent="0.25">
      <c r="A1624" t="s">
        <v>823</v>
      </c>
      <c r="B1624" s="10">
        <v>45857</v>
      </c>
      <c r="C1624" t="s">
        <v>824</v>
      </c>
      <c r="D1624" t="s">
        <v>320</v>
      </c>
      <c r="E1624" t="s">
        <v>825</v>
      </c>
      <c r="F1624" t="s">
        <v>826</v>
      </c>
      <c r="G1624">
        <v>3</v>
      </c>
      <c r="H1624">
        <v>67.37</v>
      </c>
      <c r="I1624">
        <v>10</v>
      </c>
      <c r="J1624">
        <v>20.21</v>
      </c>
      <c r="K1624">
        <v>209.19</v>
      </c>
      <c r="L1624">
        <v>151.29</v>
      </c>
      <c r="M1624">
        <v>57.9</v>
      </c>
      <c r="N1624" t="s">
        <v>47</v>
      </c>
      <c r="O1624" t="s">
        <v>24</v>
      </c>
      <c r="P1624" t="s">
        <v>25</v>
      </c>
      <c r="Q1624">
        <v>0.60833333333333328</v>
      </c>
      <c r="R1624" t="s">
        <v>27</v>
      </c>
      <c r="S1624" t="s">
        <v>4944</v>
      </c>
      <c r="T1624" t="s">
        <v>4930</v>
      </c>
      <c r="U1624">
        <v>67.37</v>
      </c>
      <c r="V1624" t="s">
        <v>6015</v>
      </c>
      <c r="W1624" t="s">
        <v>4964</v>
      </c>
      <c r="X1624" t="s">
        <v>4969</v>
      </c>
      <c r="Y1624" t="s">
        <v>4970</v>
      </c>
      <c r="Z1624" t="s">
        <v>5271</v>
      </c>
      <c r="AA1624" t="s">
        <v>5163</v>
      </c>
      <c r="AB1624">
        <f>YEAR(Sales_Trans_2[[#This Row],[Transaction_Date]])</f>
        <v>2025</v>
      </c>
      <c r="AC1624" t="str">
        <f>TEXT(Sales_Trans_2[[#This Row],[Transaction_Date]],"mmm")</f>
        <v>Jul</v>
      </c>
      <c r="AD1624">
        <f>MONTH(Sales_Trans_2[[#This Row],[Transaction_Date]])</f>
        <v>7</v>
      </c>
      <c r="AE1624" s="19">
        <f>IFERROR(Sales_Trans_2[[#This Row],[Profit]]/Sales_Trans_2[[#This Row],[Sales_Amount]],0)</f>
        <v>0.276781872938477</v>
      </c>
      <c r="AF1624" s="20" t="str">
        <f>IF(Sales_Trans_2[[#This Row],[Discount_Pct]]=0,"0%",
IF(Sales_Trans_2[[#This Row],[Discount_Pct]]&lt;=5,"1-5%",
IF(Sales_Trans_2[[#This Row],[Discount_Pct]]&lt;=10,"6-10%",
IF(Sales_Trans_2[[#This Row],[Discount_Pct]]&lt;=15,"11-15%","&gt;15%"))))</f>
        <v>6-10%</v>
      </c>
    </row>
    <row r="1625" spans="1:32" x14ac:dyDescent="0.25">
      <c r="A1625" t="s">
        <v>2970</v>
      </c>
      <c r="B1625" s="10">
        <v>45823</v>
      </c>
      <c r="C1625" t="s">
        <v>246</v>
      </c>
      <c r="D1625" t="s">
        <v>518</v>
      </c>
      <c r="E1625" t="s">
        <v>2051</v>
      </c>
      <c r="F1625" t="s">
        <v>556</v>
      </c>
      <c r="G1625">
        <v>3</v>
      </c>
      <c r="H1625">
        <v>407.72</v>
      </c>
      <c r="I1625">
        <v>15</v>
      </c>
      <c r="J1625">
        <v>183.47</v>
      </c>
      <c r="K1625">
        <v>1195.6400000000001</v>
      </c>
      <c r="L1625">
        <v>1023.72</v>
      </c>
      <c r="M1625">
        <v>171.92</v>
      </c>
      <c r="N1625" t="s">
        <v>4971</v>
      </c>
      <c r="O1625" t="s">
        <v>24</v>
      </c>
      <c r="P1625" t="s">
        <v>25</v>
      </c>
      <c r="Q1625">
        <v>0.54722222222222228</v>
      </c>
      <c r="R1625" t="s">
        <v>27</v>
      </c>
      <c r="S1625" t="s">
        <v>4840</v>
      </c>
      <c r="T1625" t="s">
        <v>4828</v>
      </c>
      <c r="U1625">
        <v>404.97</v>
      </c>
      <c r="V1625" t="s">
        <v>5183</v>
      </c>
      <c r="W1625" t="s">
        <v>4958</v>
      </c>
      <c r="X1625" t="s">
        <v>5723</v>
      </c>
      <c r="Y1625" t="s">
        <v>5007</v>
      </c>
      <c r="Z1625" t="s">
        <v>5396</v>
      </c>
      <c r="AA1625" t="s">
        <v>5163</v>
      </c>
      <c r="AB1625">
        <f>YEAR(Sales_Trans_2[[#This Row],[Transaction_Date]])</f>
        <v>2025</v>
      </c>
      <c r="AC1625" t="str">
        <f>TEXT(Sales_Trans_2[[#This Row],[Transaction_Date]],"mmm")</f>
        <v>Jun</v>
      </c>
      <c r="AD1625">
        <f>MONTH(Sales_Trans_2[[#This Row],[Transaction_Date]])</f>
        <v>6</v>
      </c>
      <c r="AE1625" s="19">
        <f>IFERROR(Sales_Trans_2[[#This Row],[Profit]]/Sales_Trans_2[[#This Row],[Sales_Amount]],0)</f>
        <v>0.14378910039811313</v>
      </c>
      <c r="AF1625" s="20" t="str">
        <f>IF(Sales_Trans_2[[#This Row],[Discount_Pct]]=0,"0%",
IF(Sales_Trans_2[[#This Row],[Discount_Pct]]&lt;=5,"1-5%",
IF(Sales_Trans_2[[#This Row],[Discount_Pct]]&lt;=10,"6-10%",
IF(Sales_Trans_2[[#This Row],[Discount_Pct]]&lt;=15,"11-15%","&gt;15%"))))</f>
        <v>11-15%</v>
      </c>
    </row>
    <row r="1626" spans="1:32" x14ac:dyDescent="0.25">
      <c r="A1626" t="s">
        <v>3555</v>
      </c>
      <c r="B1626" s="10">
        <v>45663</v>
      </c>
      <c r="C1626" t="s">
        <v>1197</v>
      </c>
      <c r="D1626" t="s">
        <v>314</v>
      </c>
      <c r="E1626" t="s">
        <v>2449</v>
      </c>
      <c r="F1626" t="s">
        <v>239</v>
      </c>
      <c r="G1626">
        <v>5</v>
      </c>
      <c r="H1626">
        <v>352.15</v>
      </c>
      <c r="I1626">
        <v>20</v>
      </c>
      <c r="J1626">
        <v>352.15</v>
      </c>
      <c r="K1626">
        <v>1619.89</v>
      </c>
      <c r="L1626">
        <v>1236.25</v>
      </c>
      <c r="M1626">
        <v>383.64</v>
      </c>
      <c r="N1626" t="s">
        <v>40</v>
      </c>
      <c r="O1626" t="s">
        <v>24</v>
      </c>
      <c r="P1626" t="s">
        <v>25</v>
      </c>
      <c r="Q1626">
        <v>0.83819444444444446</v>
      </c>
      <c r="R1626" t="s">
        <v>27</v>
      </c>
      <c r="S1626" t="s">
        <v>4707</v>
      </c>
      <c r="T1626" t="s">
        <v>4703</v>
      </c>
      <c r="U1626">
        <v>329.69</v>
      </c>
      <c r="V1626" t="s">
        <v>5224</v>
      </c>
      <c r="W1626" t="s">
        <v>4958</v>
      </c>
      <c r="X1626" t="s">
        <v>5015</v>
      </c>
      <c r="Y1626" t="s">
        <v>4966</v>
      </c>
      <c r="Z1626" t="s">
        <v>5944</v>
      </c>
      <c r="AA1626" t="s">
        <v>5163</v>
      </c>
      <c r="AB1626">
        <f>YEAR(Sales_Trans_2[[#This Row],[Transaction_Date]])</f>
        <v>2025</v>
      </c>
      <c r="AC1626" t="str">
        <f>TEXT(Sales_Trans_2[[#This Row],[Transaction_Date]],"mmm")</f>
        <v>Jan</v>
      </c>
      <c r="AD1626">
        <f>MONTH(Sales_Trans_2[[#This Row],[Transaction_Date]])</f>
        <v>1</v>
      </c>
      <c r="AE1626" s="19">
        <f>IFERROR(Sales_Trans_2[[#This Row],[Profit]]/Sales_Trans_2[[#This Row],[Sales_Amount]],0)</f>
        <v>0.23683089592503193</v>
      </c>
      <c r="AF1626" s="20" t="str">
        <f>IF(Sales_Trans_2[[#This Row],[Discount_Pct]]=0,"0%",
IF(Sales_Trans_2[[#This Row],[Discount_Pct]]&lt;=5,"1-5%",
IF(Sales_Trans_2[[#This Row],[Discount_Pct]]&lt;=10,"6-10%",
IF(Sales_Trans_2[[#This Row],[Discount_Pct]]&lt;=15,"11-15%","&gt;15%"))))</f>
        <v>&gt;15%</v>
      </c>
    </row>
    <row r="1627" spans="1:32" x14ac:dyDescent="0.25">
      <c r="A1627" t="s">
        <v>3887</v>
      </c>
      <c r="B1627" s="10">
        <v>45764</v>
      </c>
      <c r="C1627" t="s">
        <v>2475</v>
      </c>
      <c r="D1627" t="s">
        <v>1305</v>
      </c>
      <c r="E1627" t="s">
        <v>1035</v>
      </c>
      <c r="F1627" t="s">
        <v>1436</v>
      </c>
      <c r="G1627">
        <v>5</v>
      </c>
      <c r="H1627">
        <v>490.22</v>
      </c>
      <c r="I1627">
        <v>20</v>
      </c>
      <c r="J1627">
        <v>490.22</v>
      </c>
      <c r="K1627">
        <v>1960.88</v>
      </c>
      <c r="L1627">
        <v>1867.9</v>
      </c>
      <c r="M1627">
        <v>92.98</v>
      </c>
      <c r="N1627" t="s">
        <v>68</v>
      </c>
      <c r="O1627" t="s">
        <v>24</v>
      </c>
      <c r="P1627" t="s">
        <v>25</v>
      </c>
      <c r="Q1627">
        <v>0.43611111111111112</v>
      </c>
      <c r="R1627" t="s">
        <v>49</v>
      </c>
      <c r="S1627" t="s">
        <v>4911</v>
      </c>
      <c r="T1627" t="s">
        <v>4908</v>
      </c>
      <c r="U1627">
        <v>490.22</v>
      </c>
      <c r="V1627" t="s">
        <v>5884</v>
      </c>
      <c r="W1627" t="s">
        <v>4968</v>
      </c>
      <c r="X1627" t="s">
        <v>5385</v>
      </c>
      <c r="Y1627" t="s">
        <v>4960</v>
      </c>
      <c r="Z1627" t="s">
        <v>5915</v>
      </c>
      <c r="AA1627" t="s">
        <v>5163</v>
      </c>
      <c r="AB1627">
        <f>YEAR(Sales_Trans_2[[#This Row],[Transaction_Date]])</f>
        <v>2025</v>
      </c>
      <c r="AC1627" t="str">
        <f>TEXT(Sales_Trans_2[[#This Row],[Transaction_Date]],"mmm")</f>
        <v>Apr</v>
      </c>
      <c r="AD1627">
        <f>MONTH(Sales_Trans_2[[#This Row],[Transaction_Date]])</f>
        <v>4</v>
      </c>
      <c r="AE1627" s="19">
        <f>IFERROR(Sales_Trans_2[[#This Row],[Profit]]/Sales_Trans_2[[#This Row],[Sales_Amount]],0)</f>
        <v>4.7417486026681895E-2</v>
      </c>
      <c r="AF1627" s="20" t="str">
        <f>IF(Sales_Trans_2[[#This Row],[Discount_Pct]]=0,"0%",
IF(Sales_Trans_2[[#This Row],[Discount_Pct]]&lt;=5,"1-5%",
IF(Sales_Trans_2[[#This Row],[Discount_Pct]]&lt;=10,"6-10%",
IF(Sales_Trans_2[[#This Row],[Discount_Pct]]&lt;=15,"11-15%","&gt;15%"))))</f>
        <v>&gt;15%</v>
      </c>
    </row>
    <row r="1628" spans="1:32" x14ac:dyDescent="0.25">
      <c r="A1628" t="s">
        <v>2534</v>
      </c>
      <c r="B1628" s="10">
        <v>46110</v>
      </c>
      <c r="C1628" t="s">
        <v>404</v>
      </c>
      <c r="D1628" t="s">
        <v>119</v>
      </c>
      <c r="E1628" t="s">
        <v>1092</v>
      </c>
      <c r="F1628" t="s">
        <v>1093</v>
      </c>
      <c r="G1628">
        <v>2</v>
      </c>
      <c r="H1628">
        <v>141.11000000000001</v>
      </c>
      <c r="I1628">
        <v>5</v>
      </c>
      <c r="J1628">
        <v>14.11</v>
      </c>
      <c r="K1628">
        <v>308.33</v>
      </c>
      <c r="L1628">
        <v>231.82</v>
      </c>
      <c r="M1628">
        <v>76.510000000000005</v>
      </c>
      <c r="N1628" t="s">
        <v>68</v>
      </c>
      <c r="O1628" t="s">
        <v>345</v>
      </c>
      <c r="P1628" t="s">
        <v>25</v>
      </c>
      <c r="Q1628">
        <v>0.65347222222222223</v>
      </c>
      <c r="R1628" t="s">
        <v>27</v>
      </c>
      <c r="S1628" t="s">
        <v>4722</v>
      </c>
      <c r="T1628" t="s">
        <v>4703</v>
      </c>
      <c r="U1628">
        <v>141.11000000000001</v>
      </c>
      <c r="V1628" t="s">
        <v>5151</v>
      </c>
      <c r="W1628" t="s">
        <v>4964</v>
      </c>
      <c r="X1628" t="s">
        <v>5152</v>
      </c>
      <c r="Y1628" t="s">
        <v>5011</v>
      </c>
      <c r="Z1628" t="s">
        <v>5150</v>
      </c>
      <c r="AA1628" t="s">
        <v>5060</v>
      </c>
      <c r="AB1628">
        <f>YEAR(Sales_Trans_2[[#This Row],[Transaction_Date]])</f>
        <v>2026</v>
      </c>
      <c r="AC1628" t="str">
        <f>TEXT(Sales_Trans_2[[#This Row],[Transaction_Date]],"mmm")</f>
        <v>Mar</v>
      </c>
      <c r="AD1628">
        <f>MONTH(Sales_Trans_2[[#This Row],[Transaction_Date]])</f>
        <v>3</v>
      </c>
      <c r="AE1628" s="19">
        <f>IFERROR(Sales_Trans_2[[#This Row],[Profit]]/Sales_Trans_2[[#This Row],[Sales_Amount]],0)</f>
        <v>0.24814322316998025</v>
      </c>
      <c r="AF1628" s="20" t="str">
        <f>IF(Sales_Trans_2[[#This Row],[Discount_Pct]]=0,"0%",
IF(Sales_Trans_2[[#This Row],[Discount_Pct]]&lt;=5,"1-5%",
IF(Sales_Trans_2[[#This Row],[Discount_Pct]]&lt;=10,"6-10%",
IF(Sales_Trans_2[[#This Row],[Discount_Pct]]&lt;=15,"11-15%","&gt;15%"))))</f>
        <v>1-5%</v>
      </c>
    </row>
    <row r="1629" spans="1:32" x14ac:dyDescent="0.25">
      <c r="A1629" t="s">
        <v>2816</v>
      </c>
      <c r="B1629" s="10">
        <v>46004</v>
      </c>
      <c r="C1629" t="s">
        <v>1749</v>
      </c>
      <c r="D1629" t="s">
        <v>237</v>
      </c>
      <c r="E1629" t="s">
        <v>2611</v>
      </c>
      <c r="F1629" t="s">
        <v>2612</v>
      </c>
      <c r="G1629">
        <v>4</v>
      </c>
      <c r="H1629">
        <v>603.65</v>
      </c>
      <c r="I1629">
        <v>15</v>
      </c>
      <c r="J1629">
        <v>362.19</v>
      </c>
      <c r="K1629">
        <v>2360.27</v>
      </c>
      <c r="L1629">
        <v>1345.6</v>
      </c>
      <c r="M1629">
        <v>1014.67</v>
      </c>
      <c r="N1629" t="s">
        <v>23</v>
      </c>
      <c r="O1629" t="s">
        <v>345</v>
      </c>
      <c r="P1629" t="s">
        <v>25</v>
      </c>
      <c r="Q1629">
        <v>0.73263888888888884</v>
      </c>
      <c r="R1629" t="s">
        <v>27</v>
      </c>
      <c r="S1629" t="s">
        <v>4670</v>
      </c>
      <c r="T1629" t="s">
        <v>4636</v>
      </c>
      <c r="U1629">
        <v>541.35</v>
      </c>
      <c r="V1629" t="s">
        <v>5729</v>
      </c>
      <c r="W1629" t="s">
        <v>4958</v>
      </c>
      <c r="X1629" t="s">
        <v>5304</v>
      </c>
      <c r="Y1629" t="s">
        <v>4966</v>
      </c>
      <c r="Z1629" t="s">
        <v>5305</v>
      </c>
      <c r="AA1629" t="s">
        <v>5060</v>
      </c>
      <c r="AB1629">
        <f>YEAR(Sales_Trans_2[[#This Row],[Transaction_Date]])</f>
        <v>2025</v>
      </c>
      <c r="AC1629" t="str">
        <f>TEXT(Sales_Trans_2[[#This Row],[Transaction_Date]],"mmm")</f>
        <v>Dec</v>
      </c>
      <c r="AD1629">
        <f>MONTH(Sales_Trans_2[[#This Row],[Transaction_Date]])</f>
        <v>12</v>
      </c>
      <c r="AE1629" s="19">
        <f>IFERROR(Sales_Trans_2[[#This Row],[Profit]]/Sales_Trans_2[[#This Row],[Sales_Amount]],0)</f>
        <v>0.4298957322679185</v>
      </c>
      <c r="AF1629" s="20" t="str">
        <f>IF(Sales_Trans_2[[#This Row],[Discount_Pct]]=0,"0%",
IF(Sales_Trans_2[[#This Row],[Discount_Pct]]&lt;=5,"1-5%",
IF(Sales_Trans_2[[#This Row],[Discount_Pct]]&lt;=10,"6-10%",
IF(Sales_Trans_2[[#This Row],[Discount_Pct]]&lt;=15,"11-15%","&gt;15%"))))</f>
        <v>11-15%</v>
      </c>
    </row>
    <row r="1630" spans="1:32" x14ac:dyDescent="0.25">
      <c r="A1630" t="s">
        <v>3665</v>
      </c>
      <c r="B1630" s="10">
        <v>45983</v>
      </c>
      <c r="C1630" t="s">
        <v>3068</v>
      </c>
      <c r="D1630" t="s">
        <v>124</v>
      </c>
      <c r="E1630" t="s">
        <v>433</v>
      </c>
      <c r="F1630" t="s">
        <v>434</v>
      </c>
      <c r="G1630">
        <v>3</v>
      </c>
      <c r="H1630">
        <v>421.08</v>
      </c>
      <c r="I1630">
        <v>5</v>
      </c>
      <c r="J1630">
        <v>63.16</v>
      </c>
      <c r="K1630">
        <v>1380.09</v>
      </c>
      <c r="L1630">
        <v>958.11</v>
      </c>
      <c r="M1630">
        <v>421.98</v>
      </c>
      <c r="N1630" t="s">
        <v>68</v>
      </c>
      <c r="O1630" t="s">
        <v>345</v>
      </c>
      <c r="P1630" t="s">
        <v>25</v>
      </c>
      <c r="Q1630">
        <v>0.66736111111111107</v>
      </c>
      <c r="R1630" t="s">
        <v>27</v>
      </c>
      <c r="S1630" t="s">
        <v>4697</v>
      </c>
      <c r="T1630" t="s">
        <v>4672</v>
      </c>
      <c r="U1630">
        <v>397.22</v>
      </c>
      <c r="V1630" t="s">
        <v>5568</v>
      </c>
      <c r="W1630" t="s">
        <v>4958</v>
      </c>
      <c r="X1630" t="s">
        <v>5832</v>
      </c>
      <c r="Y1630" t="s">
        <v>4966</v>
      </c>
      <c r="Z1630" t="s">
        <v>5544</v>
      </c>
      <c r="AA1630" t="s">
        <v>5060</v>
      </c>
      <c r="AB1630">
        <f>YEAR(Sales_Trans_2[[#This Row],[Transaction_Date]])</f>
        <v>2025</v>
      </c>
      <c r="AC1630" t="str">
        <f>TEXT(Sales_Trans_2[[#This Row],[Transaction_Date]],"mmm")</f>
        <v>Nov</v>
      </c>
      <c r="AD1630">
        <f>MONTH(Sales_Trans_2[[#This Row],[Transaction_Date]])</f>
        <v>11</v>
      </c>
      <c r="AE1630" s="19">
        <f>IFERROR(Sales_Trans_2[[#This Row],[Profit]]/Sales_Trans_2[[#This Row],[Sales_Amount]],0)</f>
        <v>0.30576266765210969</v>
      </c>
      <c r="AF1630" s="20" t="str">
        <f>IF(Sales_Trans_2[[#This Row],[Discount_Pct]]=0,"0%",
IF(Sales_Trans_2[[#This Row],[Discount_Pct]]&lt;=5,"1-5%",
IF(Sales_Trans_2[[#This Row],[Discount_Pct]]&lt;=10,"6-10%",
IF(Sales_Trans_2[[#This Row],[Discount_Pct]]&lt;=15,"11-15%","&gt;15%"))))</f>
        <v>1-5%</v>
      </c>
    </row>
    <row r="1631" spans="1:32" x14ac:dyDescent="0.25">
      <c r="A1631" t="s">
        <v>3172</v>
      </c>
      <c r="B1631" s="10">
        <v>45816</v>
      </c>
      <c r="C1631" t="s">
        <v>2372</v>
      </c>
      <c r="D1631" t="s">
        <v>141</v>
      </c>
      <c r="E1631" t="s">
        <v>1403</v>
      </c>
      <c r="F1631" t="s">
        <v>1404</v>
      </c>
      <c r="G1631">
        <v>1</v>
      </c>
      <c r="H1631">
        <v>437.49</v>
      </c>
      <c r="I1631">
        <v>15</v>
      </c>
      <c r="J1631">
        <v>65.62</v>
      </c>
      <c r="K1631">
        <v>371.87</v>
      </c>
      <c r="L1631">
        <v>265.44</v>
      </c>
      <c r="M1631">
        <v>106.43</v>
      </c>
      <c r="N1631" t="s">
        <v>68</v>
      </c>
      <c r="O1631" t="s">
        <v>345</v>
      </c>
      <c r="P1631" t="s">
        <v>25</v>
      </c>
      <c r="Q1631">
        <v>0.375</v>
      </c>
      <c r="R1631" t="s">
        <v>49</v>
      </c>
      <c r="S1631" t="s">
        <v>4658</v>
      </c>
      <c r="T1631" t="s">
        <v>4636</v>
      </c>
      <c r="U1631">
        <v>437.49</v>
      </c>
      <c r="V1631" t="s">
        <v>5885</v>
      </c>
      <c r="W1631" t="s">
        <v>4964</v>
      </c>
      <c r="X1631" t="s">
        <v>5559</v>
      </c>
      <c r="Y1631" t="s">
        <v>5007</v>
      </c>
      <c r="Z1631" t="s">
        <v>5560</v>
      </c>
      <c r="AA1631" t="s">
        <v>5060</v>
      </c>
      <c r="AB1631">
        <f>YEAR(Sales_Trans_2[[#This Row],[Transaction_Date]])</f>
        <v>2025</v>
      </c>
      <c r="AC1631" t="str">
        <f>TEXT(Sales_Trans_2[[#This Row],[Transaction_Date]],"mmm")</f>
        <v>Jun</v>
      </c>
      <c r="AD1631">
        <f>MONTH(Sales_Trans_2[[#This Row],[Transaction_Date]])</f>
        <v>6</v>
      </c>
      <c r="AE1631" s="19">
        <f>IFERROR(Sales_Trans_2[[#This Row],[Profit]]/Sales_Trans_2[[#This Row],[Sales_Amount]],0)</f>
        <v>0.28620216742409982</v>
      </c>
      <c r="AF1631" s="20" t="str">
        <f>IF(Sales_Trans_2[[#This Row],[Discount_Pct]]=0,"0%",
IF(Sales_Trans_2[[#This Row],[Discount_Pct]]&lt;=5,"1-5%",
IF(Sales_Trans_2[[#This Row],[Discount_Pct]]&lt;=10,"6-10%",
IF(Sales_Trans_2[[#This Row],[Discount_Pct]]&lt;=15,"11-15%","&gt;15%"))))</f>
        <v>11-15%</v>
      </c>
    </row>
    <row r="1632" spans="1:32" x14ac:dyDescent="0.25">
      <c r="A1632" t="s">
        <v>2134</v>
      </c>
      <c r="B1632" s="10">
        <v>45852</v>
      </c>
      <c r="C1632" t="s">
        <v>1016</v>
      </c>
      <c r="D1632" t="s">
        <v>2135</v>
      </c>
      <c r="E1632" t="s">
        <v>2009</v>
      </c>
      <c r="F1632" t="s">
        <v>2136</v>
      </c>
      <c r="G1632">
        <v>6</v>
      </c>
      <c r="H1632">
        <v>77.87</v>
      </c>
      <c r="I1632">
        <v>10</v>
      </c>
      <c r="J1632">
        <v>46.72</v>
      </c>
      <c r="K1632">
        <v>420.5</v>
      </c>
      <c r="L1632">
        <v>347.34</v>
      </c>
      <c r="M1632">
        <v>73.16</v>
      </c>
      <c r="N1632" t="s">
        <v>4971</v>
      </c>
      <c r="O1632" t="s">
        <v>345</v>
      </c>
      <c r="P1632" t="s">
        <v>25</v>
      </c>
      <c r="Q1632">
        <v>0.52569444444444446</v>
      </c>
      <c r="R1632" t="s">
        <v>49</v>
      </c>
      <c r="S1632" t="s">
        <v>4748</v>
      </c>
      <c r="T1632" t="s">
        <v>4729</v>
      </c>
      <c r="U1632">
        <v>68.95</v>
      </c>
      <c r="V1632" t="s">
        <v>5653</v>
      </c>
      <c r="W1632" t="s">
        <v>4958</v>
      </c>
      <c r="X1632" t="s">
        <v>5440</v>
      </c>
      <c r="Y1632" t="s">
        <v>4960</v>
      </c>
      <c r="Z1632" t="s">
        <v>5177</v>
      </c>
      <c r="AA1632" t="s">
        <v>5060</v>
      </c>
      <c r="AB1632">
        <f>YEAR(Sales_Trans_2[[#This Row],[Transaction_Date]])</f>
        <v>2025</v>
      </c>
      <c r="AC1632" t="str">
        <f>TEXT(Sales_Trans_2[[#This Row],[Transaction_Date]],"mmm")</f>
        <v>Jul</v>
      </c>
      <c r="AD1632">
        <f>MONTH(Sales_Trans_2[[#This Row],[Transaction_Date]])</f>
        <v>7</v>
      </c>
      <c r="AE1632" s="19">
        <f>IFERROR(Sales_Trans_2[[#This Row],[Profit]]/Sales_Trans_2[[#This Row],[Sales_Amount]],0)</f>
        <v>0.17398335315101068</v>
      </c>
      <c r="AF1632" s="20" t="str">
        <f>IF(Sales_Trans_2[[#This Row],[Discount_Pct]]=0,"0%",
IF(Sales_Trans_2[[#This Row],[Discount_Pct]]&lt;=5,"1-5%",
IF(Sales_Trans_2[[#This Row],[Discount_Pct]]&lt;=10,"6-10%",
IF(Sales_Trans_2[[#This Row],[Discount_Pct]]&lt;=15,"11-15%","&gt;15%"))))</f>
        <v>6-10%</v>
      </c>
    </row>
    <row r="1633" spans="1:32" x14ac:dyDescent="0.25">
      <c r="A1633" t="s">
        <v>4030</v>
      </c>
      <c r="B1633" s="10">
        <v>45934</v>
      </c>
      <c r="C1633" t="s">
        <v>3271</v>
      </c>
      <c r="D1633" t="s">
        <v>95</v>
      </c>
      <c r="E1633" t="s">
        <v>2478</v>
      </c>
      <c r="F1633" t="s">
        <v>3537</v>
      </c>
      <c r="G1633">
        <v>3</v>
      </c>
      <c r="H1633">
        <v>522.78</v>
      </c>
      <c r="I1633">
        <v>10</v>
      </c>
      <c r="J1633">
        <v>156.83000000000001</v>
      </c>
      <c r="K1633">
        <v>1411.51</v>
      </c>
      <c r="L1633">
        <v>1187.6099999999999</v>
      </c>
      <c r="M1633">
        <v>223.9</v>
      </c>
      <c r="N1633" t="s">
        <v>68</v>
      </c>
      <c r="O1633" t="s">
        <v>345</v>
      </c>
      <c r="P1633" t="s">
        <v>25</v>
      </c>
      <c r="Q1633">
        <v>0.40138888888888891</v>
      </c>
      <c r="R1633" t="s">
        <v>49</v>
      </c>
      <c r="S1633" t="s">
        <v>4937</v>
      </c>
      <c r="T1633" t="s">
        <v>4930</v>
      </c>
      <c r="U1633">
        <v>522.78</v>
      </c>
      <c r="V1633" t="s">
        <v>5796</v>
      </c>
      <c r="W1633" t="s">
        <v>4964</v>
      </c>
      <c r="X1633" t="s">
        <v>5244</v>
      </c>
      <c r="Y1633" t="s">
        <v>5007</v>
      </c>
      <c r="Z1633" t="s">
        <v>5245</v>
      </c>
      <c r="AA1633" t="s">
        <v>5060</v>
      </c>
      <c r="AB1633">
        <f>YEAR(Sales_Trans_2[[#This Row],[Transaction_Date]])</f>
        <v>2025</v>
      </c>
      <c r="AC1633" t="str">
        <f>TEXT(Sales_Trans_2[[#This Row],[Transaction_Date]],"mmm")</f>
        <v>Oct</v>
      </c>
      <c r="AD1633">
        <f>MONTH(Sales_Trans_2[[#This Row],[Transaction_Date]])</f>
        <v>10</v>
      </c>
      <c r="AE1633" s="19">
        <f>IFERROR(Sales_Trans_2[[#This Row],[Profit]]/Sales_Trans_2[[#This Row],[Sales_Amount]],0)</f>
        <v>0.15862445182818399</v>
      </c>
      <c r="AF1633" s="20" t="str">
        <f>IF(Sales_Trans_2[[#This Row],[Discount_Pct]]=0,"0%",
IF(Sales_Trans_2[[#This Row],[Discount_Pct]]&lt;=5,"1-5%",
IF(Sales_Trans_2[[#This Row],[Discount_Pct]]&lt;=10,"6-10%",
IF(Sales_Trans_2[[#This Row],[Discount_Pct]]&lt;=15,"11-15%","&gt;15%"))))</f>
        <v>6-10%</v>
      </c>
    </row>
    <row r="1634" spans="1:32" x14ac:dyDescent="0.25">
      <c r="A1634" t="s">
        <v>2434</v>
      </c>
      <c r="B1634" s="10">
        <v>45812</v>
      </c>
      <c r="C1634" t="s">
        <v>2435</v>
      </c>
      <c r="D1634" t="s">
        <v>1991</v>
      </c>
      <c r="E1634" t="s">
        <v>1059</v>
      </c>
      <c r="F1634" t="s">
        <v>304</v>
      </c>
      <c r="G1634">
        <v>6</v>
      </c>
      <c r="H1634">
        <v>398.95</v>
      </c>
      <c r="I1634">
        <v>20</v>
      </c>
      <c r="J1634">
        <v>478.74</v>
      </c>
      <c r="K1634">
        <v>2202.1999999999998</v>
      </c>
      <c r="L1634">
        <v>1560.36</v>
      </c>
      <c r="M1634">
        <v>641.84</v>
      </c>
      <c r="N1634" t="s">
        <v>40</v>
      </c>
      <c r="O1634" t="s">
        <v>345</v>
      </c>
      <c r="P1634" t="s">
        <v>25</v>
      </c>
      <c r="Q1634">
        <v>0.51875000000000004</v>
      </c>
      <c r="R1634" t="s">
        <v>27</v>
      </c>
      <c r="S1634" t="s">
        <v>4933</v>
      </c>
      <c r="T1634" t="s">
        <v>4930</v>
      </c>
      <c r="U1634">
        <v>352.51</v>
      </c>
      <c r="V1634" t="s">
        <v>6061</v>
      </c>
      <c r="W1634" t="s">
        <v>4958</v>
      </c>
      <c r="X1634" t="s">
        <v>5101</v>
      </c>
      <c r="Y1634" t="s">
        <v>4970</v>
      </c>
      <c r="Z1634" t="s">
        <v>5099</v>
      </c>
      <c r="AA1634" t="s">
        <v>5060</v>
      </c>
      <c r="AB1634">
        <f>YEAR(Sales_Trans_2[[#This Row],[Transaction_Date]])</f>
        <v>2025</v>
      </c>
      <c r="AC1634" t="str">
        <f>TEXT(Sales_Trans_2[[#This Row],[Transaction_Date]],"mmm")</f>
        <v>Jun</v>
      </c>
      <c r="AD1634">
        <f>MONTH(Sales_Trans_2[[#This Row],[Transaction_Date]])</f>
        <v>6</v>
      </c>
      <c r="AE1634" s="19">
        <f>IFERROR(Sales_Trans_2[[#This Row],[Profit]]/Sales_Trans_2[[#This Row],[Sales_Amount]],0)</f>
        <v>0.29145400054490966</v>
      </c>
      <c r="AF1634" s="20" t="str">
        <f>IF(Sales_Trans_2[[#This Row],[Discount_Pct]]=0,"0%",
IF(Sales_Trans_2[[#This Row],[Discount_Pct]]&lt;=5,"1-5%",
IF(Sales_Trans_2[[#This Row],[Discount_Pct]]&lt;=10,"6-10%",
IF(Sales_Trans_2[[#This Row],[Discount_Pct]]&lt;=15,"11-15%","&gt;15%"))))</f>
        <v>&gt;15%</v>
      </c>
    </row>
    <row r="1635" spans="1:32" x14ac:dyDescent="0.25">
      <c r="A1635" t="s">
        <v>2525</v>
      </c>
      <c r="B1635" s="10">
        <v>45661</v>
      </c>
      <c r="C1635" t="s">
        <v>1863</v>
      </c>
      <c r="D1635" t="s">
        <v>147</v>
      </c>
      <c r="E1635" t="s">
        <v>131</v>
      </c>
      <c r="F1635" t="s">
        <v>132</v>
      </c>
      <c r="G1635">
        <v>4</v>
      </c>
      <c r="H1635">
        <v>332.73</v>
      </c>
      <c r="I1635">
        <v>10</v>
      </c>
      <c r="J1635">
        <v>133.09</v>
      </c>
      <c r="K1635">
        <v>1197.83</v>
      </c>
      <c r="L1635">
        <v>1044.8800000000001</v>
      </c>
      <c r="M1635">
        <v>152.94999999999999</v>
      </c>
      <c r="N1635" t="s">
        <v>133</v>
      </c>
      <c r="O1635" t="s">
        <v>345</v>
      </c>
      <c r="P1635" t="s">
        <v>25</v>
      </c>
      <c r="Q1635">
        <v>0.50555555555555554</v>
      </c>
      <c r="R1635" t="s">
        <v>49</v>
      </c>
      <c r="S1635" t="s">
        <v>4717</v>
      </c>
      <c r="T1635" t="s">
        <v>4703</v>
      </c>
      <c r="U1635">
        <v>332.73</v>
      </c>
      <c r="V1635" t="s">
        <v>5835</v>
      </c>
      <c r="W1635" t="s">
        <v>4964</v>
      </c>
      <c r="X1635" t="s">
        <v>5593</v>
      </c>
      <c r="Y1635" t="s">
        <v>5007</v>
      </c>
      <c r="Z1635" t="s">
        <v>5076</v>
      </c>
      <c r="AA1635" t="s">
        <v>5060</v>
      </c>
      <c r="AB1635">
        <f>YEAR(Sales_Trans_2[[#This Row],[Transaction_Date]])</f>
        <v>2025</v>
      </c>
      <c r="AC1635" t="str">
        <f>TEXT(Sales_Trans_2[[#This Row],[Transaction_Date]],"mmm")</f>
        <v>Jan</v>
      </c>
      <c r="AD1635">
        <f>MONTH(Sales_Trans_2[[#This Row],[Transaction_Date]])</f>
        <v>1</v>
      </c>
      <c r="AE1635" s="19">
        <f>IFERROR(Sales_Trans_2[[#This Row],[Profit]]/Sales_Trans_2[[#This Row],[Sales_Amount]],0)</f>
        <v>0.12768923803878682</v>
      </c>
      <c r="AF1635" s="20" t="str">
        <f>IF(Sales_Trans_2[[#This Row],[Discount_Pct]]=0,"0%",
IF(Sales_Trans_2[[#This Row],[Discount_Pct]]&lt;=5,"1-5%",
IF(Sales_Trans_2[[#This Row],[Discount_Pct]]&lt;=10,"6-10%",
IF(Sales_Trans_2[[#This Row],[Discount_Pct]]&lt;=15,"11-15%","&gt;15%"))))</f>
        <v>6-10%</v>
      </c>
    </row>
    <row r="1636" spans="1:32" x14ac:dyDescent="0.25">
      <c r="A1636" t="s">
        <v>3295</v>
      </c>
      <c r="B1636" s="10">
        <v>46005</v>
      </c>
      <c r="C1636" t="s">
        <v>1953</v>
      </c>
      <c r="D1636" t="s">
        <v>2670</v>
      </c>
      <c r="E1636" t="s">
        <v>53</v>
      </c>
      <c r="F1636" t="s">
        <v>1454</v>
      </c>
      <c r="G1636">
        <v>2</v>
      </c>
      <c r="H1636">
        <v>519.78</v>
      </c>
      <c r="I1636">
        <v>5</v>
      </c>
      <c r="J1636">
        <v>51.98</v>
      </c>
      <c r="K1636">
        <v>1135.72</v>
      </c>
      <c r="L1636">
        <v>795.84</v>
      </c>
      <c r="M1636">
        <v>339.88</v>
      </c>
      <c r="N1636" t="s">
        <v>133</v>
      </c>
      <c r="O1636" t="s">
        <v>24</v>
      </c>
      <c r="P1636" t="s">
        <v>25</v>
      </c>
      <c r="Q1636">
        <v>0.86597222222222225</v>
      </c>
      <c r="R1636" t="s">
        <v>27</v>
      </c>
      <c r="S1636" t="s">
        <v>4914</v>
      </c>
      <c r="T1636" t="s">
        <v>4908</v>
      </c>
      <c r="U1636">
        <v>519.78</v>
      </c>
      <c r="V1636" t="s">
        <v>5058</v>
      </c>
      <c r="W1636" t="s">
        <v>4964</v>
      </c>
      <c r="X1636" t="s">
        <v>5053</v>
      </c>
      <c r="Y1636" t="s">
        <v>4960</v>
      </c>
      <c r="Z1636" t="s">
        <v>5059</v>
      </c>
      <c r="AA1636" t="s">
        <v>5060</v>
      </c>
      <c r="AB1636">
        <f>YEAR(Sales_Trans_2[[#This Row],[Transaction_Date]])</f>
        <v>2025</v>
      </c>
      <c r="AC1636" t="str">
        <f>TEXT(Sales_Trans_2[[#This Row],[Transaction_Date]],"mmm")</f>
        <v>Dec</v>
      </c>
      <c r="AD1636">
        <f>MONTH(Sales_Trans_2[[#This Row],[Transaction_Date]])</f>
        <v>12</v>
      </c>
      <c r="AE1636" s="19">
        <f>IFERROR(Sales_Trans_2[[#This Row],[Profit]]/Sales_Trans_2[[#This Row],[Sales_Amount]],0)</f>
        <v>0.29926390307470152</v>
      </c>
      <c r="AF1636" s="20" t="str">
        <f>IF(Sales_Trans_2[[#This Row],[Discount_Pct]]=0,"0%",
IF(Sales_Trans_2[[#This Row],[Discount_Pct]]&lt;=5,"1-5%",
IF(Sales_Trans_2[[#This Row],[Discount_Pct]]&lt;=10,"6-10%",
IF(Sales_Trans_2[[#This Row],[Discount_Pct]]&lt;=15,"11-15%","&gt;15%"))))</f>
        <v>1-5%</v>
      </c>
    </row>
    <row r="1637" spans="1:32" x14ac:dyDescent="0.25">
      <c r="A1637" t="s">
        <v>2830</v>
      </c>
      <c r="B1637" s="10">
        <v>46008</v>
      </c>
      <c r="C1637" t="s">
        <v>1567</v>
      </c>
      <c r="D1637" t="s">
        <v>566</v>
      </c>
      <c r="E1637" t="s">
        <v>1059</v>
      </c>
      <c r="F1637" t="s">
        <v>239</v>
      </c>
      <c r="G1637">
        <v>3</v>
      </c>
      <c r="H1637">
        <v>328.59</v>
      </c>
      <c r="I1637">
        <v>20</v>
      </c>
      <c r="J1637">
        <v>197.15</v>
      </c>
      <c r="K1637">
        <v>788.62</v>
      </c>
      <c r="L1637">
        <v>766.47</v>
      </c>
      <c r="M1637">
        <v>22.15</v>
      </c>
      <c r="N1637" t="s">
        <v>40</v>
      </c>
      <c r="O1637" t="s">
        <v>24</v>
      </c>
      <c r="P1637" t="s">
        <v>25</v>
      </c>
      <c r="Q1637">
        <v>0.63541666666666663</v>
      </c>
      <c r="R1637" t="s">
        <v>49</v>
      </c>
      <c r="S1637" t="s">
        <v>4767</v>
      </c>
      <c r="T1637" t="s">
        <v>4752</v>
      </c>
      <c r="U1637">
        <v>328.59</v>
      </c>
      <c r="V1637" t="s">
        <v>5098</v>
      </c>
      <c r="W1637" t="s">
        <v>4968</v>
      </c>
      <c r="X1637" t="s">
        <v>5015</v>
      </c>
      <c r="Y1637" t="s">
        <v>4966</v>
      </c>
      <c r="Z1637" t="s">
        <v>5099</v>
      </c>
      <c r="AA1637" t="s">
        <v>5060</v>
      </c>
      <c r="AB1637">
        <f>YEAR(Sales_Trans_2[[#This Row],[Transaction_Date]])</f>
        <v>2025</v>
      </c>
      <c r="AC1637" t="str">
        <f>TEXT(Sales_Trans_2[[#This Row],[Transaction_Date]],"mmm")</f>
        <v>Dec</v>
      </c>
      <c r="AD1637">
        <f>MONTH(Sales_Trans_2[[#This Row],[Transaction_Date]])</f>
        <v>12</v>
      </c>
      <c r="AE1637" s="19">
        <f>IFERROR(Sales_Trans_2[[#This Row],[Profit]]/Sales_Trans_2[[#This Row],[Sales_Amount]],0)</f>
        <v>2.8087038117217415E-2</v>
      </c>
      <c r="AF1637" s="20" t="str">
        <f>IF(Sales_Trans_2[[#This Row],[Discount_Pct]]=0,"0%",
IF(Sales_Trans_2[[#This Row],[Discount_Pct]]&lt;=5,"1-5%",
IF(Sales_Trans_2[[#This Row],[Discount_Pct]]&lt;=10,"6-10%",
IF(Sales_Trans_2[[#This Row],[Discount_Pct]]&lt;=15,"11-15%","&gt;15%"))))</f>
        <v>&gt;15%</v>
      </c>
    </row>
    <row r="1638" spans="1:32" x14ac:dyDescent="0.25">
      <c r="A1638" t="s">
        <v>1057</v>
      </c>
      <c r="B1638" s="10">
        <v>46076</v>
      </c>
      <c r="C1638" t="s">
        <v>1058</v>
      </c>
      <c r="D1638" t="s">
        <v>777</v>
      </c>
      <c r="E1638" t="s">
        <v>1059</v>
      </c>
      <c r="F1638" t="s">
        <v>304</v>
      </c>
      <c r="G1638">
        <v>2</v>
      </c>
      <c r="H1638">
        <v>86.11</v>
      </c>
      <c r="I1638">
        <v>10</v>
      </c>
      <c r="J1638">
        <v>17.22</v>
      </c>
      <c r="K1638">
        <v>155</v>
      </c>
      <c r="L1638">
        <v>136.34</v>
      </c>
      <c r="M1638">
        <v>18.66</v>
      </c>
      <c r="N1638" t="s">
        <v>47</v>
      </c>
      <c r="O1638" t="s">
        <v>24</v>
      </c>
      <c r="P1638" t="s">
        <v>25</v>
      </c>
      <c r="Q1638">
        <v>0.75138888888888888</v>
      </c>
      <c r="R1638" t="s">
        <v>49</v>
      </c>
      <c r="S1638" t="s">
        <v>4818</v>
      </c>
      <c r="T1638" t="s">
        <v>4805</v>
      </c>
      <c r="U1638">
        <v>86.11</v>
      </c>
      <c r="V1638" t="s">
        <v>5102</v>
      </c>
      <c r="W1638" t="s">
        <v>4968</v>
      </c>
      <c r="X1638" t="s">
        <v>5101</v>
      </c>
      <c r="Y1638" t="s">
        <v>4970</v>
      </c>
      <c r="Z1638" t="s">
        <v>5099</v>
      </c>
      <c r="AA1638" t="s">
        <v>5060</v>
      </c>
      <c r="AB1638">
        <f>YEAR(Sales_Trans_2[[#This Row],[Transaction_Date]])</f>
        <v>2026</v>
      </c>
      <c r="AC1638" t="str">
        <f>TEXT(Sales_Trans_2[[#This Row],[Transaction_Date]],"mmm")</f>
        <v>Feb</v>
      </c>
      <c r="AD1638">
        <f>MONTH(Sales_Trans_2[[#This Row],[Transaction_Date]])</f>
        <v>2</v>
      </c>
      <c r="AE1638" s="19">
        <f>IFERROR(Sales_Trans_2[[#This Row],[Profit]]/Sales_Trans_2[[#This Row],[Sales_Amount]],0)</f>
        <v>0.12038709677419356</v>
      </c>
      <c r="AF1638" s="20" t="str">
        <f>IF(Sales_Trans_2[[#This Row],[Discount_Pct]]=0,"0%",
IF(Sales_Trans_2[[#This Row],[Discount_Pct]]&lt;=5,"1-5%",
IF(Sales_Trans_2[[#This Row],[Discount_Pct]]&lt;=10,"6-10%",
IF(Sales_Trans_2[[#This Row],[Discount_Pct]]&lt;=15,"11-15%","&gt;15%"))))</f>
        <v>6-10%</v>
      </c>
    </row>
    <row r="1639" spans="1:32" x14ac:dyDescent="0.25">
      <c r="A1639" t="s">
        <v>2858</v>
      </c>
      <c r="B1639" s="10">
        <v>46066</v>
      </c>
      <c r="C1639" t="s">
        <v>670</v>
      </c>
      <c r="D1639" t="s">
        <v>314</v>
      </c>
      <c r="E1639" t="s">
        <v>576</v>
      </c>
      <c r="F1639" t="s">
        <v>577</v>
      </c>
      <c r="G1639">
        <v>5</v>
      </c>
      <c r="H1639">
        <v>329.69</v>
      </c>
      <c r="I1639">
        <v>15</v>
      </c>
      <c r="J1639">
        <v>247.27</v>
      </c>
      <c r="K1639">
        <v>1401.18</v>
      </c>
      <c r="L1639">
        <v>1236.25</v>
      </c>
      <c r="M1639">
        <v>164.93</v>
      </c>
      <c r="N1639" t="s">
        <v>47</v>
      </c>
      <c r="O1639" t="s">
        <v>24</v>
      </c>
      <c r="P1639" t="s">
        <v>25</v>
      </c>
      <c r="Q1639">
        <v>0.52708333333333335</v>
      </c>
      <c r="R1639" t="s">
        <v>49</v>
      </c>
      <c r="S1639" t="s">
        <v>4707</v>
      </c>
      <c r="T1639" t="s">
        <v>4703</v>
      </c>
      <c r="U1639">
        <v>329.69</v>
      </c>
      <c r="V1639" t="s">
        <v>5221</v>
      </c>
      <c r="W1639" t="s">
        <v>4968</v>
      </c>
      <c r="X1639" t="s">
        <v>5219</v>
      </c>
      <c r="Y1639" t="s">
        <v>5011</v>
      </c>
      <c r="Z1639" t="s">
        <v>5220</v>
      </c>
      <c r="AA1639" t="s">
        <v>5060</v>
      </c>
      <c r="AB1639">
        <f>YEAR(Sales_Trans_2[[#This Row],[Transaction_Date]])</f>
        <v>2026</v>
      </c>
      <c r="AC1639" t="str">
        <f>TEXT(Sales_Trans_2[[#This Row],[Transaction_Date]],"mmm")</f>
        <v>Feb</v>
      </c>
      <c r="AD1639">
        <f>MONTH(Sales_Trans_2[[#This Row],[Transaction_Date]])</f>
        <v>2</v>
      </c>
      <c r="AE1639" s="19">
        <f>IFERROR(Sales_Trans_2[[#This Row],[Profit]]/Sales_Trans_2[[#This Row],[Sales_Amount]],0)</f>
        <v>0.11770793188598182</v>
      </c>
      <c r="AF1639" s="20" t="str">
        <f>IF(Sales_Trans_2[[#This Row],[Discount_Pct]]=0,"0%",
IF(Sales_Trans_2[[#This Row],[Discount_Pct]]&lt;=5,"1-5%",
IF(Sales_Trans_2[[#This Row],[Discount_Pct]]&lt;=10,"6-10%",
IF(Sales_Trans_2[[#This Row],[Discount_Pct]]&lt;=15,"11-15%","&gt;15%"))))</f>
        <v>11-15%</v>
      </c>
    </row>
    <row r="1640" spans="1:32" x14ac:dyDescent="0.25">
      <c r="A1640" t="s">
        <v>1566</v>
      </c>
      <c r="B1640" s="10">
        <v>46009</v>
      </c>
      <c r="C1640" t="s">
        <v>1567</v>
      </c>
      <c r="D1640" t="s">
        <v>44</v>
      </c>
      <c r="E1640" t="s">
        <v>700</v>
      </c>
      <c r="F1640" t="s">
        <v>1481</v>
      </c>
      <c r="G1640">
        <v>2</v>
      </c>
      <c r="H1640">
        <v>398.25</v>
      </c>
      <c r="I1640">
        <v>10</v>
      </c>
      <c r="J1640">
        <v>79.650000000000006</v>
      </c>
      <c r="K1640">
        <v>716.85</v>
      </c>
      <c r="L1640">
        <v>473.08</v>
      </c>
      <c r="M1640">
        <v>243.77</v>
      </c>
      <c r="N1640" t="s">
        <v>23</v>
      </c>
      <c r="O1640" t="s">
        <v>24</v>
      </c>
      <c r="P1640" t="s">
        <v>25</v>
      </c>
      <c r="Q1640">
        <v>0.43125000000000002</v>
      </c>
      <c r="R1640" t="s">
        <v>49</v>
      </c>
      <c r="S1640" t="s">
        <v>4650</v>
      </c>
      <c r="T1640" t="s">
        <v>4636</v>
      </c>
      <c r="U1640">
        <v>398.25</v>
      </c>
      <c r="V1640" t="s">
        <v>5098</v>
      </c>
      <c r="W1640" t="s">
        <v>4968</v>
      </c>
      <c r="X1640" t="s">
        <v>5230</v>
      </c>
      <c r="Y1640" t="s">
        <v>4960</v>
      </c>
      <c r="Z1640" t="s">
        <v>5231</v>
      </c>
      <c r="AA1640" t="s">
        <v>5060</v>
      </c>
      <c r="AB1640">
        <f>YEAR(Sales_Trans_2[[#This Row],[Transaction_Date]])</f>
        <v>2025</v>
      </c>
      <c r="AC1640" t="str">
        <f>TEXT(Sales_Trans_2[[#This Row],[Transaction_Date]],"mmm")</f>
        <v>Dec</v>
      </c>
      <c r="AD1640">
        <f>MONTH(Sales_Trans_2[[#This Row],[Transaction_Date]])</f>
        <v>12</v>
      </c>
      <c r="AE1640" s="19">
        <f>IFERROR(Sales_Trans_2[[#This Row],[Profit]]/Sales_Trans_2[[#This Row],[Sales_Amount]],0)</f>
        <v>0.34005719467113066</v>
      </c>
      <c r="AF1640" s="20" t="str">
        <f>IF(Sales_Trans_2[[#This Row],[Discount_Pct]]=0,"0%",
IF(Sales_Trans_2[[#This Row],[Discount_Pct]]&lt;=5,"1-5%",
IF(Sales_Trans_2[[#This Row],[Discount_Pct]]&lt;=10,"6-10%",
IF(Sales_Trans_2[[#This Row],[Discount_Pct]]&lt;=15,"11-15%","&gt;15%"))))</f>
        <v>6-10%</v>
      </c>
    </row>
    <row r="1641" spans="1:32" x14ac:dyDescent="0.25">
      <c r="A1641" t="s">
        <v>1360</v>
      </c>
      <c r="B1641" s="10">
        <v>46017</v>
      </c>
      <c r="C1641" t="s">
        <v>1361</v>
      </c>
      <c r="D1641" t="s">
        <v>414</v>
      </c>
      <c r="E1641" t="s">
        <v>519</v>
      </c>
      <c r="F1641" t="s">
        <v>520</v>
      </c>
      <c r="G1641">
        <v>1</v>
      </c>
      <c r="H1641">
        <v>96.72</v>
      </c>
      <c r="I1641">
        <v>15</v>
      </c>
      <c r="J1641">
        <v>14.51</v>
      </c>
      <c r="K1641">
        <v>82.21</v>
      </c>
      <c r="L1641">
        <v>79.819999999999993</v>
      </c>
      <c r="M1641">
        <v>2.39</v>
      </c>
      <c r="N1641" t="s">
        <v>68</v>
      </c>
      <c r="O1641" t="s">
        <v>24</v>
      </c>
      <c r="P1641" t="s">
        <v>25</v>
      </c>
      <c r="Q1641">
        <v>0.71250000000000002</v>
      </c>
      <c r="R1641" t="s">
        <v>49</v>
      </c>
      <c r="S1641" t="s">
        <v>4846</v>
      </c>
      <c r="T1641" t="s">
        <v>4847</v>
      </c>
      <c r="U1641">
        <v>96.72</v>
      </c>
      <c r="V1641" t="s">
        <v>5243</v>
      </c>
      <c r="W1641" t="s">
        <v>4964</v>
      </c>
      <c r="X1641" t="s">
        <v>5214</v>
      </c>
      <c r="Y1641" t="s">
        <v>4966</v>
      </c>
      <c r="Z1641" t="s">
        <v>5242</v>
      </c>
      <c r="AA1641" t="s">
        <v>5060</v>
      </c>
      <c r="AB1641">
        <f>YEAR(Sales_Trans_2[[#This Row],[Transaction_Date]])</f>
        <v>2025</v>
      </c>
      <c r="AC1641" t="str">
        <f>TEXT(Sales_Trans_2[[#This Row],[Transaction_Date]],"mmm")</f>
        <v>Dec</v>
      </c>
      <c r="AD1641">
        <f>MONTH(Sales_Trans_2[[#This Row],[Transaction_Date]])</f>
        <v>12</v>
      </c>
      <c r="AE1641" s="19">
        <f>IFERROR(Sales_Trans_2[[#This Row],[Profit]]/Sales_Trans_2[[#This Row],[Sales_Amount]],0)</f>
        <v>2.9071889064590687E-2</v>
      </c>
      <c r="AF1641" s="20" t="str">
        <f>IF(Sales_Trans_2[[#This Row],[Discount_Pct]]=0,"0%",
IF(Sales_Trans_2[[#This Row],[Discount_Pct]]&lt;=5,"1-5%",
IF(Sales_Trans_2[[#This Row],[Discount_Pct]]&lt;=10,"6-10%",
IF(Sales_Trans_2[[#This Row],[Discount_Pct]]&lt;=15,"11-15%","&gt;15%"))))</f>
        <v>11-15%</v>
      </c>
    </row>
    <row r="1642" spans="1:32" x14ac:dyDescent="0.25">
      <c r="A1642" t="s">
        <v>2789</v>
      </c>
      <c r="B1642" s="10">
        <v>46095</v>
      </c>
      <c r="C1642" t="s">
        <v>2790</v>
      </c>
      <c r="D1642" t="s">
        <v>1678</v>
      </c>
      <c r="E1642" t="s">
        <v>2478</v>
      </c>
      <c r="F1642" t="s">
        <v>1881</v>
      </c>
      <c r="G1642">
        <v>3</v>
      </c>
      <c r="H1642">
        <v>342.27</v>
      </c>
      <c r="I1642">
        <v>20</v>
      </c>
      <c r="J1642">
        <v>205.36</v>
      </c>
      <c r="K1642">
        <v>944.67</v>
      </c>
      <c r="L1642">
        <v>798.3</v>
      </c>
      <c r="M1642">
        <v>146.37</v>
      </c>
      <c r="N1642" t="s">
        <v>23</v>
      </c>
      <c r="O1642" t="s">
        <v>24</v>
      </c>
      <c r="P1642" t="s">
        <v>25</v>
      </c>
      <c r="Q1642">
        <v>0.90416666666666667</v>
      </c>
      <c r="R1642" t="s">
        <v>27</v>
      </c>
      <c r="S1642" t="s">
        <v>4699</v>
      </c>
      <c r="T1642" t="s">
        <v>4672</v>
      </c>
      <c r="U1642">
        <v>342.27</v>
      </c>
      <c r="V1642" t="s">
        <v>5246</v>
      </c>
      <c r="W1642" t="s">
        <v>4964</v>
      </c>
      <c r="X1642" t="s">
        <v>5247</v>
      </c>
      <c r="Y1642" t="s">
        <v>4966</v>
      </c>
      <c r="Z1642" t="s">
        <v>5245</v>
      </c>
      <c r="AA1642" t="s">
        <v>5060</v>
      </c>
      <c r="AB1642">
        <f>YEAR(Sales_Trans_2[[#This Row],[Transaction_Date]])</f>
        <v>2026</v>
      </c>
      <c r="AC1642" t="str">
        <f>TEXT(Sales_Trans_2[[#This Row],[Transaction_Date]],"mmm")</f>
        <v>Mar</v>
      </c>
      <c r="AD1642">
        <f>MONTH(Sales_Trans_2[[#This Row],[Transaction_Date]])</f>
        <v>3</v>
      </c>
      <c r="AE1642" s="19">
        <f>IFERROR(Sales_Trans_2[[#This Row],[Profit]]/Sales_Trans_2[[#This Row],[Sales_Amount]],0)</f>
        <v>0.15494299596684558</v>
      </c>
      <c r="AF1642" s="20" t="str">
        <f>IF(Sales_Trans_2[[#This Row],[Discount_Pct]]=0,"0%",
IF(Sales_Trans_2[[#This Row],[Discount_Pct]]&lt;=5,"1-5%",
IF(Sales_Trans_2[[#This Row],[Discount_Pct]]&lt;=10,"6-10%",
IF(Sales_Trans_2[[#This Row],[Discount_Pct]]&lt;=15,"11-15%","&gt;15%"))))</f>
        <v>&gt;15%</v>
      </c>
    </row>
    <row r="1643" spans="1:32" x14ac:dyDescent="0.25">
      <c r="A1643" t="s">
        <v>3220</v>
      </c>
      <c r="B1643" s="10">
        <v>46237</v>
      </c>
      <c r="C1643" t="s">
        <v>3221</v>
      </c>
      <c r="D1643" t="s">
        <v>242</v>
      </c>
      <c r="E1643" t="s">
        <v>270</v>
      </c>
      <c r="F1643" t="s">
        <v>3117</v>
      </c>
      <c r="G1643">
        <v>4</v>
      </c>
      <c r="H1643">
        <v>80.5</v>
      </c>
      <c r="I1643">
        <v>10</v>
      </c>
      <c r="J1643">
        <v>32.200000000000003</v>
      </c>
      <c r="K1643">
        <v>333.27</v>
      </c>
      <c r="L1643">
        <v>249</v>
      </c>
      <c r="M1643">
        <v>84.27</v>
      </c>
      <c r="N1643" t="s">
        <v>40</v>
      </c>
      <c r="O1643" t="s">
        <v>24</v>
      </c>
      <c r="P1643" t="s">
        <v>25</v>
      </c>
      <c r="Q1643">
        <v>0.84652777777777777</v>
      </c>
      <c r="R1643" t="s">
        <v>27</v>
      </c>
      <c r="S1643" t="s">
        <v>4921</v>
      </c>
      <c r="T1643" t="s">
        <v>4908</v>
      </c>
      <c r="U1643">
        <v>80.5</v>
      </c>
      <c r="V1643" t="s">
        <v>5296</v>
      </c>
      <c r="W1643" t="s">
        <v>4968</v>
      </c>
      <c r="X1643" t="s">
        <v>5297</v>
      </c>
      <c r="Y1643" t="s">
        <v>4960</v>
      </c>
      <c r="Z1643" t="s">
        <v>5280</v>
      </c>
      <c r="AA1643" t="s">
        <v>5060</v>
      </c>
      <c r="AB1643">
        <f>YEAR(Sales_Trans_2[[#This Row],[Transaction_Date]])</f>
        <v>2026</v>
      </c>
      <c r="AC1643" t="str">
        <f>TEXT(Sales_Trans_2[[#This Row],[Transaction_Date]],"mmm")</f>
        <v>Aug</v>
      </c>
      <c r="AD1643">
        <f>MONTH(Sales_Trans_2[[#This Row],[Transaction_Date]])</f>
        <v>8</v>
      </c>
      <c r="AE1643" s="19">
        <f>IFERROR(Sales_Trans_2[[#This Row],[Profit]]/Sales_Trans_2[[#This Row],[Sales_Amount]],0)</f>
        <v>0.25285804302817533</v>
      </c>
      <c r="AF1643" s="20" t="str">
        <f>IF(Sales_Trans_2[[#This Row],[Discount_Pct]]=0,"0%",
IF(Sales_Trans_2[[#This Row],[Discount_Pct]]&lt;=5,"1-5%",
IF(Sales_Trans_2[[#This Row],[Discount_Pct]]&lt;=10,"6-10%",
IF(Sales_Trans_2[[#This Row],[Discount_Pct]]&lt;=15,"11-15%","&gt;15%"))))</f>
        <v>6-10%</v>
      </c>
    </row>
    <row r="1644" spans="1:32" x14ac:dyDescent="0.25">
      <c r="A1644" t="s">
        <v>2753</v>
      </c>
      <c r="B1644" s="10">
        <v>46077</v>
      </c>
      <c r="C1644" t="s">
        <v>2187</v>
      </c>
      <c r="D1644" t="s">
        <v>1096</v>
      </c>
      <c r="E1644" t="s">
        <v>2611</v>
      </c>
      <c r="F1644" t="s">
        <v>2612</v>
      </c>
      <c r="G1644">
        <v>1</v>
      </c>
      <c r="H1644">
        <v>405.1</v>
      </c>
      <c r="I1644">
        <v>10</v>
      </c>
      <c r="J1644">
        <v>40.51</v>
      </c>
      <c r="K1644">
        <v>364.59</v>
      </c>
      <c r="L1644">
        <v>348.41</v>
      </c>
      <c r="M1644">
        <v>16.18</v>
      </c>
      <c r="N1644" t="s">
        <v>4971</v>
      </c>
      <c r="O1644" t="s">
        <v>24</v>
      </c>
      <c r="P1644" t="s">
        <v>25</v>
      </c>
      <c r="Q1644">
        <v>0.54861111111111116</v>
      </c>
      <c r="R1644" t="s">
        <v>49</v>
      </c>
      <c r="S1644" t="s">
        <v>4869</v>
      </c>
      <c r="T1644" t="s">
        <v>4864</v>
      </c>
      <c r="U1644">
        <v>405.1</v>
      </c>
      <c r="V1644" t="s">
        <v>5039</v>
      </c>
      <c r="W1644" t="s">
        <v>4964</v>
      </c>
      <c r="X1644" t="s">
        <v>5304</v>
      </c>
      <c r="Y1644" t="s">
        <v>4966</v>
      </c>
      <c r="Z1644" t="s">
        <v>5305</v>
      </c>
      <c r="AA1644" t="s">
        <v>5060</v>
      </c>
      <c r="AB1644">
        <f>YEAR(Sales_Trans_2[[#This Row],[Transaction_Date]])</f>
        <v>2026</v>
      </c>
      <c r="AC1644" t="str">
        <f>TEXT(Sales_Trans_2[[#This Row],[Transaction_Date]],"mmm")</f>
        <v>Feb</v>
      </c>
      <c r="AD1644">
        <f>MONTH(Sales_Trans_2[[#This Row],[Transaction_Date]])</f>
        <v>2</v>
      </c>
      <c r="AE1644" s="19">
        <f>IFERROR(Sales_Trans_2[[#This Row],[Profit]]/Sales_Trans_2[[#This Row],[Sales_Amount]],0)</f>
        <v>4.4378617076716316E-2</v>
      </c>
      <c r="AF1644" s="20" t="str">
        <f>IF(Sales_Trans_2[[#This Row],[Discount_Pct]]=0,"0%",
IF(Sales_Trans_2[[#This Row],[Discount_Pct]]&lt;=5,"1-5%",
IF(Sales_Trans_2[[#This Row],[Discount_Pct]]&lt;=10,"6-10%",
IF(Sales_Trans_2[[#This Row],[Discount_Pct]]&lt;=15,"11-15%","&gt;15%"))))</f>
        <v>6-10%</v>
      </c>
    </row>
    <row r="1645" spans="1:32" x14ac:dyDescent="0.25">
      <c r="A1645" t="s">
        <v>2079</v>
      </c>
      <c r="B1645" s="10">
        <v>46041</v>
      </c>
      <c r="C1645" t="s">
        <v>1592</v>
      </c>
      <c r="D1645" t="s">
        <v>170</v>
      </c>
      <c r="E1645" t="s">
        <v>177</v>
      </c>
      <c r="F1645" t="s">
        <v>333</v>
      </c>
      <c r="G1645">
        <v>2</v>
      </c>
      <c r="H1645">
        <v>225.45</v>
      </c>
      <c r="I1645">
        <v>20</v>
      </c>
      <c r="J1645">
        <v>90.18</v>
      </c>
      <c r="K1645">
        <v>360.72</v>
      </c>
      <c r="L1645">
        <v>381.8</v>
      </c>
      <c r="M1645">
        <v>-21.08</v>
      </c>
      <c r="N1645" t="s">
        <v>23</v>
      </c>
      <c r="O1645" t="s">
        <v>24</v>
      </c>
      <c r="P1645" t="s">
        <v>25</v>
      </c>
      <c r="Q1645">
        <v>0.60416666666666663</v>
      </c>
      <c r="R1645" t="s">
        <v>49</v>
      </c>
      <c r="S1645" t="s">
        <v>4876</v>
      </c>
      <c r="T1645" t="s">
        <v>4864</v>
      </c>
      <c r="U1645">
        <v>225.45</v>
      </c>
      <c r="V1645" t="s">
        <v>5318</v>
      </c>
      <c r="W1645" t="s">
        <v>4968</v>
      </c>
      <c r="X1645" t="s">
        <v>5319</v>
      </c>
      <c r="Y1645" t="s">
        <v>4970</v>
      </c>
      <c r="Z1645" t="s">
        <v>5227</v>
      </c>
      <c r="AA1645" t="s">
        <v>5060</v>
      </c>
      <c r="AB1645">
        <f>YEAR(Sales_Trans_2[[#This Row],[Transaction_Date]])</f>
        <v>2026</v>
      </c>
      <c r="AC1645" t="str">
        <f>TEXT(Sales_Trans_2[[#This Row],[Transaction_Date]],"mmm")</f>
        <v>Jan</v>
      </c>
      <c r="AD1645">
        <f>MONTH(Sales_Trans_2[[#This Row],[Transaction_Date]])</f>
        <v>1</v>
      </c>
      <c r="AE1645" s="19">
        <f>IFERROR(Sales_Trans_2[[#This Row],[Profit]]/Sales_Trans_2[[#This Row],[Sales_Amount]],0)</f>
        <v>-5.8438678199157233E-2</v>
      </c>
      <c r="AF1645" s="20" t="str">
        <f>IF(Sales_Trans_2[[#This Row],[Discount_Pct]]=0,"0%",
IF(Sales_Trans_2[[#This Row],[Discount_Pct]]&lt;=5,"1-5%",
IF(Sales_Trans_2[[#This Row],[Discount_Pct]]&lt;=10,"6-10%",
IF(Sales_Trans_2[[#This Row],[Discount_Pct]]&lt;=15,"11-15%","&gt;15%"))))</f>
        <v>&gt;15%</v>
      </c>
    </row>
    <row r="1646" spans="1:32" x14ac:dyDescent="0.25">
      <c r="A1646" t="s">
        <v>501</v>
      </c>
      <c r="B1646" s="10">
        <v>46019</v>
      </c>
      <c r="C1646" t="s">
        <v>502</v>
      </c>
      <c r="D1646" t="s">
        <v>503</v>
      </c>
      <c r="E1646" t="s">
        <v>504</v>
      </c>
      <c r="F1646" t="s">
        <v>505</v>
      </c>
      <c r="G1646">
        <v>4</v>
      </c>
      <c r="H1646">
        <v>503.36</v>
      </c>
      <c r="I1646">
        <v>20</v>
      </c>
      <c r="J1646">
        <v>402.69</v>
      </c>
      <c r="K1646">
        <v>1852.36</v>
      </c>
      <c r="L1646">
        <v>1559.2</v>
      </c>
      <c r="M1646">
        <v>293.16000000000003</v>
      </c>
      <c r="N1646" t="s">
        <v>23</v>
      </c>
      <c r="O1646" t="s">
        <v>24</v>
      </c>
      <c r="P1646" t="s">
        <v>25</v>
      </c>
      <c r="Q1646">
        <v>0.77430555555555558</v>
      </c>
      <c r="R1646" t="s">
        <v>27</v>
      </c>
      <c r="S1646" t="s">
        <v>4727</v>
      </c>
      <c r="T1646" t="s">
        <v>4703</v>
      </c>
      <c r="U1646">
        <v>503.36</v>
      </c>
      <c r="V1646" t="s">
        <v>5217</v>
      </c>
      <c r="W1646" t="s">
        <v>4964</v>
      </c>
      <c r="X1646" t="s">
        <v>5348</v>
      </c>
      <c r="Y1646" t="s">
        <v>5011</v>
      </c>
      <c r="Z1646" t="s">
        <v>5349</v>
      </c>
      <c r="AA1646" t="s">
        <v>5060</v>
      </c>
      <c r="AB1646">
        <f>YEAR(Sales_Trans_2[[#This Row],[Transaction_Date]])</f>
        <v>2025</v>
      </c>
      <c r="AC1646" t="str">
        <f>TEXT(Sales_Trans_2[[#This Row],[Transaction_Date]],"mmm")</f>
        <v>Dec</v>
      </c>
      <c r="AD1646">
        <f>MONTH(Sales_Trans_2[[#This Row],[Transaction_Date]])</f>
        <v>12</v>
      </c>
      <c r="AE1646" s="19">
        <f>IFERROR(Sales_Trans_2[[#This Row],[Profit]]/Sales_Trans_2[[#This Row],[Sales_Amount]],0)</f>
        <v>0.15826297264030753</v>
      </c>
      <c r="AF1646" s="20" t="str">
        <f>IF(Sales_Trans_2[[#This Row],[Discount_Pct]]=0,"0%",
IF(Sales_Trans_2[[#This Row],[Discount_Pct]]&lt;=5,"1-5%",
IF(Sales_Trans_2[[#This Row],[Discount_Pct]]&lt;=10,"6-10%",
IF(Sales_Trans_2[[#This Row],[Discount_Pct]]&lt;=15,"11-15%","&gt;15%"))))</f>
        <v>&gt;15%</v>
      </c>
    </row>
    <row r="1647" spans="1:32" x14ac:dyDescent="0.25">
      <c r="A1647" t="s">
        <v>4151</v>
      </c>
      <c r="B1647" s="10">
        <v>46104</v>
      </c>
      <c r="C1647" t="s">
        <v>1000</v>
      </c>
      <c r="D1647" t="s">
        <v>264</v>
      </c>
      <c r="E1647" t="s">
        <v>2009</v>
      </c>
      <c r="F1647" t="s">
        <v>2136</v>
      </c>
      <c r="G1647">
        <v>1</v>
      </c>
      <c r="H1647">
        <v>383.51</v>
      </c>
      <c r="I1647">
        <v>10</v>
      </c>
      <c r="J1647">
        <v>38.35</v>
      </c>
      <c r="K1647">
        <v>345.16</v>
      </c>
      <c r="L1647">
        <v>285.89999999999998</v>
      </c>
      <c r="M1647">
        <v>59.26</v>
      </c>
      <c r="N1647" t="s">
        <v>23</v>
      </c>
      <c r="O1647" t="s">
        <v>24</v>
      </c>
      <c r="P1647" t="s">
        <v>25</v>
      </c>
      <c r="Q1647">
        <v>0.70208333333333328</v>
      </c>
      <c r="R1647" t="s">
        <v>49</v>
      </c>
      <c r="S1647" t="s">
        <v>4702</v>
      </c>
      <c r="T1647" t="s">
        <v>4703</v>
      </c>
      <c r="U1647">
        <v>383.51</v>
      </c>
      <c r="V1647" t="s">
        <v>5153</v>
      </c>
      <c r="W1647" t="s">
        <v>4968</v>
      </c>
      <c r="X1647" t="s">
        <v>5440</v>
      </c>
      <c r="Y1647" t="s">
        <v>4960</v>
      </c>
      <c r="Z1647" t="s">
        <v>5177</v>
      </c>
      <c r="AA1647" t="s">
        <v>5060</v>
      </c>
      <c r="AB1647">
        <f>YEAR(Sales_Trans_2[[#This Row],[Transaction_Date]])</f>
        <v>2026</v>
      </c>
      <c r="AC1647" t="str">
        <f>TEXT(Sales_Trans_2[[#This Row],[Transaction_Date]],"mmm")</f>
        <v>Mar</v>
      </c>
      <c r="AD1647">
        <f>MONTH(Sales_Trans_2[[#This Row],[Transaction_Date]])</f>
        <v>3</v>
      </c>
      <c r="AE1647" s="19">
        <f>IFERROR(Sales_Trans_2[[#This Row],[Profit]]/Sales_Trans_2[[#This Row],[Sales_Amount]],0)</f>
        <v>0.17168849229342911</v>
      </c>
      <c r="AF1647" s="20" t="str">
        <f>IF(Sales_Trans_2[[#This Row],[Discount_Pct]]=0,"0%",
IF(Sales_Trans_2[[#This Row],[Discount_Pct]]&lt;=5,"1-5%",
IF(Sales_Trans_2[[#This Row],[Discount_Pct]]&lt;=10,"6-10%",
IF(Sales_Trans_2[[#This Row],[Discount_Pct]]&lt;=15,"11-15%","&gt;15%"))))</f>
        <v>6-10%</v>
      </c>
    </row>
    <row r="1648" spans="1:32" x14ac:dyDescent="0.25">
      <c r="A1648" t="s">
        <v>3329</v>
      </c>
      <c r="B1648" s="10">
        <v>46096</v>
      </c>
      <c r="C1648" t="s">
        <v>1756</v>
      </c>
      <c r="D1648" t="s">
        <v>581</v>
      </c>
      <c r="E1648" t="s">
        <v>962</v>
      </c>
      <c r="F1648" t="s">
        <v>963</v>
      </c>
      <c r="G1648">
        <v>3</v>
      </c>
      <c r="H1648">
        <v>139.21</v>
      </c>
      <c r="I1648">
        <v>20</v>
      </c>
      <c r="J1648">
        <v>83.53</v>
      </c>
      <c r="K1648">
        <v>384.21</v>
      </c>
      <c r="L1648">
        <v>320.97000000000003</v>
      </c>
      <c r="M1648">
        <v>63.24</v>
      </c>
      <c r="N1648" t="s">
        <v>133</v>
      </c>
      <c r="O1648" t="s">
        <v>24</v>
      </c>
      <c r="P1648" t="s">
        <v>25</v>
      </c>
      <c r="Q1648">
        <v>0.60972222222222228</v>
      </c>
      <c r="R1648" t="s">
        <v>27</v>
      </c>
      <c r="S1648" t="s">
        <v>4710</v>
      </c>
      <c r="T1648" t="s">
        <v>4703</v>
      </c>
      <c r="U1648">
        <v>139.21</v>
      </c>
      <c r="V1648" t="s">
        <v>5478</v>
      </c>
      <c r="W1648" t="s">
        <v>4968</v>
      </c>
      <c r="X1648" t="s">
        <v>5479</v>
      </c>
      <c r="Y1648" t="s">
        <v>5011</v>
      </c>
      <c r="Z1648" t="s">
        <v>5480</v>
      </c>
      <c r="AA1648" t="s">
        <v>5060</v>
      </c>
      <c r="AB1648">
        <f>YEAR(Sales_Trans_2[[#This Row],[Transaction_Date]])</f>
        <v>2026</v>
      </c>
      <c r="AC1648" t="str">
        <f>TEXT(Sales_Trans_2[[#This Row],[Transaction_Date]],"mmm")</f>
        <v>Mar</v>
      </c>
      <c r="AD1648">
        <f>MONTH(Sales_Trans_2[[#This Row],[Transaction_Date]])</f>
        <v>3</v>
      </c>
      <c r="AE1648" s="19">
        <f>IFERROR(Sales_Trans_2[[#This Row],[Profit]]/Sales_Trans_2[[#This Row],[Sales_Amount]],0)</f>
        <v>0.16459748574998048</v>
      </c>
      <c r="AF1648" s="20" t="str">
        <f>IF(Sales_Trans_2[[#This Row],[Discount_Pct]]=0,"0%",
IF(Sales_Trans_2[[#This Row],[Discount_Pct]]&lt;=5,"1-5%",
IF(Sales_Trans_2[[#This Row],[Discount_Pct]]&lt;=10,"6-10%",
IF(Sales_Trans_2[[#This Row],[Discount_Pct]]&lt;=15,"11-15%","&gt;15%"))))</f>
        <v>&gt;15%</v>
      </c>
    </row>
    <row r="1649" spans="1:32" x14ac:dyDescent="0.25">
      <c r="A1649" t="s">
        <v>678</v>
      </c>
      <c r="B1649" s="10">
        <v>46072</v>
      </c>
      <c r="C1649" t="s">
        <v>679</v>
      </c>
      <c r="D1649" t="s">
        <v>680</v>
      </c>
      <c r="E1649" t="s">
        <v>681</v>
      </c>
      <c r="F1649" t="s">
        <v>682</v>
      </c>
      <c r="G1649">
        <v>3</v>
      </c>
      <c r="H1649">
        <v>157.97999999999999</v>
      </c>
      <c r="I1649">
        <v>10</v>
      </c>
      <c r="J1649">
        <v>47.39</v>
      </c>
      <c r="K1649">
        <v>426.55</v>
      </c>
      <c r="L1649">
        <v>413.85</v>
      </c>
      <c r="M1649">
        <v>12.7</v>
      </c>
      <c r="N1649" t="s">
        <v>4971</v>
      </c>
      <c r="O1649" t="s">
        <v>24</v>
      </c>
      <c r="P1649" t="s">
        <v>25</v>
      </c>
      <c r="Q1649">
        <v>0.59791666666666665</v>
      </c>
      <c r="R1649" t="s">
        <v>49</v>
      </c>
      <c r="S1649" t="s">
        <v>4873</v>
      </c>
      <c r="T1649" t="s">
        <v>4864</v>
      </c>
      <c r="U1649">
        <v>157.97999999999999</v>
      </c>
      <c r="V1649" t="s">
        <v>5260</v>
      </c>
      <c r="W1649" t="s">
        <v>4964</v>
      </c>
      <c r="X1649" t="s">
        <v>5483</v>
      </c>
      <c r="Y1649" t="s">
        <v>4960</v>
      </c>
      <c r="Z1649" t="s">
        <v>5380</v>
      </c>
      <c r="AA1649" t="s">
        <v>5060</v>
      </c>
      <c r="AB1649">
        <f>YEAR(Sales_Trans_2[[#This Row],[Transaction_Date]])</f>
        <v>2026</v>
      </c>
      <c r="AC1649" t="str">
        <f>TEXT(Sales_Trans_2[[#This Row],[Transaction_Date]],"mmm")</f>
        <v>Feb</v>
      </c>
      <c r="AD1649">
        <f>MONTH(Sales_Trans_2[[#This Row],[Transaction_Date]])</f>
        <v>2</v>
      </c>
      <c r="AE1649" s="19">
        <f>IFERROR(Sales_Trans_2[[#This Row],[Profit]]/Sales_Trans_2[[#This Row],[Sales_Amount]],0)</f>
        <v>2.9773766264212867E-2</v>
      </c>
      <c r="AF1649" s="20" t="str">
        <f>IF(Sales_Trans_2[[#This Row],[Discount_Pct]]=0,"0%",
IF(Sales_Trans_2[[#This Row],[Discount_Pct]]&lt;=5,"1-5%",
IF(Sales_Trans_2[[#This Row],[Discount_Pct]]&lt;=10,"6-10%",
IF(Sales_Trans_2[[#This Row],[Discount_Pct]]&lt;=15,"11-15%","&gt;15%"))))</f>
        <v>6-10%</v>
      </c>
    </row>
    <row r="1650" spans="1:32" x14ac:dyDescent="0.25">
      <c r="A1650" t="s">
        <v>1401</v>
      </c>
      <c r="B1650" s="10">
        <v>46044</v>
      </c>
      <c r="C1650" t="s">
        <v>1402</v>
      </c>
      <c r="D1650" t="s">
        <v>302</v>
      </c>
      <c r="E1650" t="s">
        <v>1403</v>
      </c>
      <c r="F1650" t="s">
        <v>1404</v>
      </c>
      <c r="G1650">
        <v>5</v>
      </c>
      <c r="H1650">
        <v>343.56</v>
      </c>
      <c r="I1650">
        <v>20</v>
      </c>
      <c r="J1650">
        <v>343.56</v>
      </c>
      <c r="K1650">
        <v>1374.24</v>
      </c>
      <c r="L1650">
        <v>1081.5999999999999</v>
      </c>
      <c r="M1650">
        <v>292.64</v>
      </c>
      <c r="N1650" t="s">
        <v>47</v>
      </c>
      <c r="O1650" t="s">
        <v>24</v>
      </c>
      <c r="P1650" t="s">
        <v>25</v>
      </c>
      <c r="Q1650">
        <v>0.52986111111111112</v>
      </c>
      <c r="R1650" t="s">
        <v>49</v>
      </c>
      <c r="S1650" t="s">
        <v>4655</v>
      </c>
      <c r="T1650" t="s">
        <v>4636</v>
      </c>
      <c r="U1650">
        <v>343.56</v>
      </c>
      <c r="V1650" t="s">
        <v>5558</v>
      </c>
      <c r="W1650" t="s">
        <v>4968</v>
      </c>
      <c r="X1650" t="s">
        <v>5559</v>
      </c>
      <c r="Y1650" t="s">
        <v>5007</v>
      </c>
      <c r="Z1650" t="s">
        <v>5560</v>
      </c>
      <c r="AA1650" t="s">
        <v>5060</v>
      </c>
      <c r="AB1650">
        <f>YEAR(Sales_Trans_2[[#This Row],[Transaction_Date]])</f>
        <v>2026</v>
      </c>
      <c r="AC1650" t="str">
        <f>TEXT(Sales_Trans_2[[#This Row],[Transaction_Date]],"mmm")</f>
        <v>Jan</v>
      </c>
      <c r="AD1650">
        <f>MONTH(Sales_Trans_2[[#This Row],[Transaction_Date]])</f>
        <v>1</v>
      </c>
      <c r="AE1650" s="19">
        <f>IFERROR(Sales_Trans_2[[#This Row],[Profit]]/Sales_Trans_2[[#This Row],[Sales_Amount]],0)</f>
        <v>0.21294679240889508</v>
      </c>
      <c r="AF1650" s="20" t="str">
        <f>IF(Sales_Trans_2[[#This Row],[Discount_Pct]]=0,"0%",
IF(Sales_Trans_2[[#This Row],[Discount_Pct]]&lt;=5,"1-5%",
IF(Sales_Trans_2[[#This Row],[Discount_Pct]]&lt;=10,"6-10%",
IF(Sales_Trans_2[[#This Row],[Discount_Pct]]&lt;=15,"11-15%","&gt;15%"))))</f>
        <v>&gt;15%</v>
      </c>
    </row>
    <row r="1651" spans="1:32" x14ac:dyDescent="0.25">
      <c r="A1651" t="s">
        <v>3804</v>
      </c>
      <c r="B1651" s="10">
        <v>46104</v>
      </c>
      <c r="C1651" t="s">
        <v>1958</v>
      </c>
      <c r="D1651" t="s">
        <v>389</v>
      </c>
      <c r="E1651" t="s">
        <v>576</v>
      </c>
      <c r="F1651" t="s">
        <v>1151</v>
      </c>
      <c r="G1651">
        <v>4</v>
      </c>
      <c r="H1651">
        <v>83.13</v>
      </c>
      <c r="I1651">
        <v>15</v>
      </c>
      <c r="J1651">
        <v>49.88</v>
      </c>
      <c r="K1651">
        <v>282.64</v>
      </c>
      <c r="L1651">
        <v>276.36</v>
      </c>
      <c r="M1651">
        <v>6.28</v>
      </c>
      <c r="N1651" t="s">
        <v>4971</v>
      </c>
      <c r="O1651" t="s">
        <v>24</v>
      </c>
      <c r="P1651" t="s">
        <v>25</v>
      </c>
      <c r="Q1651">
        <v>0.80069444444444449</v>
      </c>
      <c r="R1651" t="s">
        <v>49</v>
      </c>
      <c r="S1651" t="s">
        <v>4854</v>
      </c>
      <c r="T1651" t="s">
        <v>4847</v>
      </c>
      <c r="U1651">
        <v>83.13</v>
      </c>
      <c r="V1651" t="s">
        <v>5573</v>
      </c>
      <c r="W1651" t="s">
        <v>4968</v>
      </c>
      <c r="X1651" t="s">
        <v>5490</v>
      </c>
      <c r="Y1651" t="s">
        <v>4960</v>
      </c>
      <c r="Z1651" t="s">
        <v>5220</v>
      </c>
      <c r="AA1651" t="s">
        <v>5060</v>
      </c>
      <c r="AB1651">
        <f>YEAR(Sales_Trans_2[[#This Row],[Transaction_Date]])</f>
        <v>2026</v>
      </c>
      <c r="AC1651" t="str">
        <f>TEXT(Sales_Trans_2[[#This Row],[Transaction_Date]],"mmm")</f>
        <v>Mar</v>
      </c>
      <c r="AD1651">
        <f>MONTH(Sales_Trans_2[[#This Row],[Transaction_Date]])</f>
        <v>3</v>
      </c>
      <c r="AE1651" s="19">
        <f>IFERROR(Sales_Trans_2[[#This Row],[Profit]]/Sales_Trans_2[[#This Row],[Sales_Amount]],0)</f>
        <v>2.2219077271440704E-2</v>
      </c>
      <c r="AF1651" s="20" t="str">
        <f>IF(Sales_Trans_2[[#This Row],[Discount_Pct]]=0,"0%",
IF(Sales_Trans_2[[#This Row],[Discount_Pct]]&lt;=5,"1-5%",
IF(Sales_Trans_2[[#This Row],[Discount_Pct]]&lt;=10,"6-10%",
IF(Sales_Trans_2[[#This Row],[Discount_Pct]]&lt;=15,"11-15%","&gt;15%"))))</f>
        <v>11-15%</v>
      </c>
    </row>
    <row r="1652" spans="1:32" x14ac:dyDescent="0.25">
      <c r="A1652" t="s">
        <v>4166</v>
      </c>
      <c r="B1652" s="10">
        <v>46205</v>
      </c>
      <c r="C1652" t="s">
        <v>4167</v>
      </c>
      <c r="D1652" t="s">
        <v>1322</v>
      </c>
      <c r="E1652" t="s">
        <v>131</v>
      </c>
      <c r="F1652" t="s">
        <v>766</v>
      </c>
      <c r="G1652">
        <v>2</v>
      </c>
      <c r="H1652">
        <v>229.81</v>
      </c>
      <c r="I1652">
        <v>15</v>
      </c>
      <c r="J1652">
        <v>68.94</v>
      </c>
      <c r="K1652">
        <v>449.28</v>
      </c>
      <c r="L1652">
        <v>416.44</v>
      </c>
      <c r="M1652">
        <v>32.840000000000003</v>
      </c>
      <c r="N1652" t="s">
        <v>4971</v>
      </c>
      <c r="O1652" t="s">
        <v>24</v>
      </c>
      <c r="P1652" t="s">
        <v>25</v>
      </c>
      <c r="Q1652">
        <v>0.65902777777777777</v>
      </c>
      <c r="R1652" t="s">
        <v>27</v>
      </c>
      <c r="S1652" t="s">
        <v>4747</v>
      </c>
      <c r="T1652" t="s">
        <v>4729</v>
      </c>
      <c r="U1652">
        <v>229.81</v>
      </c>
      <c r="V1652" t="s">
        <v>5578</v>
      </c>
      <c r="W1652" t="s">
        <v>4964</v>
      </c>
      <c r="X1652" t="s">
        <v>5563</v>
      </c>
      <c r="Y1652" t="s">
        <v>4960</v>
      </c>
      <c r="Z1652" t="s">
        <v>5076</v>
      </c>
      <c r="AA1652" t="s">
        <v>5060</v>
      </c>
      <c r="AB1652">
        <f>YEAR(Sales_Trans_2[[#This Row],[Transaction_Date]])</f>
        <v>2026</v>
      </c>
      <c r="AC1652" t="str">
        <f>TEXT(Sales_Trans_2[[#This Row],[Transaction_Date]],"mmm")</f>
        <v>Jul</v>
      </c>
      <c r="AD1652">
        <f>MONTH(Sales_Trans_2[[#This Row],[Transaction_Date]])</f>
        <v>7</v>
      </c>
      <c r="AE1652" s="19">
        <f>IFERROR(Sales_Trans_2[[#This Row],[Profit]]/Sales_Trans_2[[#This Row],[Sales_Amount]],0)</f>
        <v>7.3094729344729353E-2</v>
      </c>
      <c r="AF1652" s="20" t="str">
        <f>IF(Sales_Trans_2[[#This Row],[Discount_Pct]]=0,"0%",
IF(Sales_Trans_2[[#This Row],[Discount_Pct]]&lt;=5,"1-5%",
IF(Sales_Trans_2[[#This Row],[Discount_Pct]]&lt;=10,"6-10%",
IF(Sales_Trans_2[[#This Row],[Discount_Pct]]&lt;=15,"11-15%","&gt;15%"))))</f>
        <v>11-15%</v>
      </c>
    </row>
    <row r="1653" spans="1:32" x14ac:dyDescent="0.25">
      <c r="A1653" t="s">
        <v>4475</v>
      </c>
      <c r="B1653" s="10">
        <v>46021</v>
      </c>
      <c r="C1653" t="s">
        <v>4167</v>
      </c>
      <c r="D1653" t="s">
        <v>264</v>
      </c>
      <c r="E1653" t="s">
        <v>760</v>
      </c>
      <c r="F1653" t="s">
        <v>761</v>
      </c>
      <c r="G1653">
        <v>3</v>
      </c>
      <c r="H1653">
        <v>383.51</v>
      </c>
      <c r="I1653">
        <v>10</v>
      </c>
      <c r="J1653">
        <v>115.05</v>
      </c>
      <c r="K1653">
        <v>1035.48</v>
      </c>
      <c r="L1653">
        <v>857.7</v>
      </c>
      <c r="M1653">
        <v>177.78</v>
      </c>
      <c r="N1653" t="s">
        <v>23</v>
      </c>
      <c r="O1653" t="s">
        <v>24</v>
      </c>
      <c r="P1653" t="s">
        <v>25</v>
      </c>
      <c r="Q1653">
        <v>0.62569444444444444</v>
      </c>
      <c r="R1653" t="s">
        <v>49</v>
      </c>
      <c r="S1653" t="s">
        <v>4702</v>
      </c>
      <c r="T1653" t="s">
        <v>4703</v>
      </c>
      <c r="U1653">
        <v>383.51</v>
      </c>
      <c r="V1653" t="s">
        <v>5578</v>
      </c>
      <c r="W1653" t="s">
        <v>4964</v>
      </c>
      <c r="X1653" t="s">
        <v>5363</v>
      </c>
      <c r="Y1653" t="s">
        <v>4970</v>
      </c>
      <c r="Z1653" t="s">
        <v>5364</v>
      </c>
      <c r="AA1653" t="s">
        <v>5060</v>
      </c>
      <c r="AB1653">
        <f>YEAR(Sales_Trans_2[[#This Row],[Transaction_Date]])</f>
        <v>2025</v>
      </c>
      <c r="AC1653" t="str">
        <f>TEXT(Sales_Trans_2[[#This Row],[Transaction_Date]],"mmm")</f>
        <v>Dec</v>
      </c>
      <c r="AD1653">
        <f>MONTH(Sales_Trans_2[[#This Row],[Transaction_Date]])</f>
        <v>12</v>
      </c>
      <c r="AE1653" s="19">
        <f>IFERROR(Sales_Trans_2[[#This Row],[Profit]]/Sales_Trans_2[[#This Row],[Sales_Amount]],0)</f>
        <v>0.17168849229342914</v>
      </c>
      <c r="AF1653" s="20" t="str">
        <f>IF(Sales_Trans_2[[#This Row],[Discount_Pct]]=0,"0%",
IF(Sales_Trans_2[[#This Row],[Discount_Pct]]&lt;=5,"1-5%",
IF(Sales_Trans_2[[#This Row],[Discount_Pct]]&lt;=10,"6-10%",
IF(Sales_Trans_2[[#This Row],[Discount_Pct]]&lt;=15,"11-15%","&gt;15%"))))</f>
        <v>6-10%</v>
      </c>
    </row>
    <row r="1654" spans="1:32" x14ac:dyDescent="0.25">
      <c r="A1654" t="s">
        <v>4433</v>
      </c>
      <c r="B1654" s="10">
        <v>46176</v>
      </c>
      <c r="C1654" t="s">
        <v>4434</v>
      </c>
      <c r="D1654" t="s">
        <v>371</v>
      </c>
      <c r="E1654" t="s">
        <v>53</v>
      </c>
      <c r="F1654" t="s">
        <v>947</v>
      </c>
      <c r="G1654">
        <v>2</v>
      </c>
      <c r="H1654">
        <v>380.12</v>
      </c>
      <c r="I1654">
        <v>10</v>
      </c>
      <c r="J1654">
        <v>76.02</v>
      </c>
      <c r="K1654">
        <v>684.22</v>
      </c>
      <c r="L1654">
        <v>619.96</v>
      </c>
      <c r="M1654">
        <v>64.260000000000005</v>
      </c>
      <c r="N1654" t="s">
        <v>40</v>
      </c>
      <c r="O1654" t="s">
        <v>24</v>
      </c>
      <c r="P1654" t="s">
        <v>25</v>
      </c>
      <c r="Q1654">
        <v>0.6381944444444444</v>
      </c>
      <c r="R1654" t="s">
        <v>49</v>
      </c>
      <c r="S1654" t="s">
        <v>4714</v>
      </c>
      <c r="T1654" t="s">
        <v>4703</v>
      </c>
      <c r="U1654">
        <v>380.12</v>
      </c>
      <c r="V1654" t="s">
        <v>5579</v>
      </c>
      <c r="W1654" t="s">
        <v>4968</v>
      </c>
      <c r="X1654" t="s">
        <v>5092</v>
      </c>
      <c r="Y1654" t="s">
        <v>4966</v>
      </c>
      <c r="Z1654" t="s">
        <v>5059</v>
      </c>
      <c r="AA1654" t="s">
        <v>5060</v>
      </c>
      <c r="AB1654">
        <f>YEAR(Sales_Trans_2[[#This Row],[Transaction_Date]])</f>
        <v>2026</v>
      </c>
      <c r="AC1654" t="str">
        <f>TEXT(Sales_Trans_2[[#This Row],[Transaction_Date]],"mmm")</f>
        <v>Jun</v>
      </c>
      <c r="AD1654">
        <f>MONTH(Sales_Trans_2[[#This Row],[Transaction_Date]])</f>
        <v>6</v>
      </c>
      <c r="AE1654" s="19">
        <f>IFERROR(Sales_Trans_2[[#This Row],[Profit]]/Sales_Trans_2[[#This Row],[Sales_Amount]],0)</f>
        <v>9.3917161146999509E-2</v>
      </c>
      <c r="AF1654" s="20" t="str">
        <f>IF(Sales_Trans_2[[#This Row],[Discount_Pct]]=0,"0%",
IF(Sales_Trans_2[[#This Row],[Discount_Pct]]&lt;=5,"1-5%",
IF(Sales_Trans_2[[#This Row],[Discount_Pct]]&lt;=10,"6-10%",
IF(Sales_Trans_2[[#This Row],[Discount_Pct]]&lt;=15,"11-15%","&gt;15%"))))</f>
        <v>6-10%</v>
      </c>
    </row>
    <row r="1655" spans="1:32" x14ac:dyDescent="0.25">
      <c r="A1655" t="s">
        <v>1782</v>
      </c>
      <c r="B1655" s="10">
        <v>46096</v>
      </c>
      <c r="C1655" t="s">
        <v>1783</v>
      </c>
      <c r="D1655" t="s">
        <v>326</v>
      </c>
      <c r="E1655" t="s">
        <v>259</v>
      </c>
      <c r="F1655" t="s">
        <v>260</v>
      </c>
      <c r="G1655">
        <v>4</v>
      </c>
      <c r="H1655">
        <v>400.33</v>
      </c>
      <c r="I1655">
        <v>10</v>
      </c>
      <c r="J1655">
        <v>160.13</v>
      </c>
      <c r="K1655">
        <v>1657.37</v>
      </c>
      <c r="L1655">
        <v>1363.6</v>
      </c>
      <c r="M1655">
        <v>293.77</v>
      </c>
      <c r="N1655" t="s">
        <v>47</v>
      </c>
      <c r="O1655" t="s">
        <v>24</v>
      </c>
      <c r="P1655" t="s">
        <v>25</v>
      </c>
      <c r="Q1655">
        <v>0.7055555555555556</v>
      </c>
      <c r="R1655" t="s">
        <v>27</v>
      </c>
      <c r="S1655" t="s">
        <v>4859</v>
      </c>
      <c r="T1655" t="s">
        <v>4847</v>
      </c>
      <c r="U1655">
        <v>400.33</v>
      </c>
      <c r="V1655" t="s">
        <v>5582</v>
      </c>
      <c r="W1655" t="s">
        <v>4964</v>
      </c>
      <c r="X1655" t="s">
        <v>5583</v>
      </c>
      <c r="Y1655" t="s">
        <v>4966</v>
      </c>
      <c r="Z1655" t="s">
        <v>5190</v>
      </c>
      <c r="AA1655" t="s">
        <v>5060</v>
      </c>
      <c r="AB1655">
        <f>YEAR(Sales_Trans_2[[#This Row],[Transaction_Date]])</f>
        <v>2026</v>
      </c>
      <c r="AC1655" t="str">
        <f>TEXT(Sales_Trans_2[[#This Row],[Transaction_Date]],"mmm")</f>
        <v>Mar</v>
      </c>
      <c r="AD1655">
        <f>MONTH(Sales_Trans_2[[#This Row],[Transaction_Date]])</f>
        <v>3</v>
      </c>
      <c r="AE1655" s="19">
        <f>IFERROR(Sales_Trans_2[[#This Row],[Profit]]/Sales_Trans_2[[#This Row],[Sales_Amount]],0)</f>
        <v>0.17725070442930668</v>
      </c>
      <c r="AF1655" s="20" t="str">
        <f>IF(Sales_Trans_2[[#This Row],[Discount_Pct]]=0,"0%",
IF(Sales_Trans_2[[#This Row],[Discount_Pct]]&lt;=5,"1-5%",
IF(Sales_Trans_2[[#This Row],[Discount_Pct]]&lt;=10,"6-10%",
IF(Sales_Trans_2[[#This Row],[Discount_Pct]]&lt;=15,"11-15%","&gt;15%"))))</f>
        <v>6-10%</v>
      </c>
    </row>
    <row r="1656" spans="1:32" x14ac:dyDescent="0.25">
      <c r="A1656" t="s">
        <v>4057</v>
      </c>
      <c r="B1656" s="10">
        <v>46070</v>
      </c>
      <c r="C1656" t="s">
        <v>2285</v>
      </c>
      <c r="D1656" t="s">
        <v>905</v>
      </c>
      <c r="E1656" t="s">
        <v>760</v>
      </c>
      <c r="F1656" t="s">
        <v>761</v>
      </c>
      <c r="G1656">
        <v>1</v>
      </c>
      <c r="H1656">
        <v>464.41</v>
      </c>
      <c r="I1656">
        <v>20</v>
      </c>
      <c r="J1656">
        <v>92.88</v>
      </c>
      <c r="K1656">
        <v>371.53</v>
      </c>
      <c r="L1656">
        <v>397.69</v>
      </c>
      <c r="M1656">
        <v>-26.16</v>
      </c>
      <c r="N1656" t="s">
        <v>47</v>
      </c>
      <c r="O1656" t="s">
        <v>24</v>
      </c>
      <c r="P1656" t="s">
        <v>25</v>
      </c>
      <c r="Q1656">
        <v>0.86875000000000002</v>
      </c>
      <c r="R1656" t="s">
        <v>49</v>
      </c>
      <c r="S1656" t="s">
        <v>4686</v>
      </c>
      <c r="T1656" t="s">
        <v>4672</v>
      </c>
      <c r="U1656">
        <v>464.41</v>
      </c>
      <c r="V1656" t="s">
        <v>5427</v>
      </c>
      <c r="W1656" t="s">
        <v>4964</v>
      </c>
      <c r="X1656" t="s">
        <v>5363</v>
      </c>
      <c r="Y1656" t="s">
        <v>4970</v>
      </c>
      <c r="Z1656" t="s">
        <v>5364</v>
      </c>
      <c r="AA1656" t="s">
        <v>5060</v>
      </c>
      <c r="AB1656">
        <f>YEAR(Sales_Trans_2[[#This Row],[Transaction_Date]])</f>
        <v>2026</v>
      </c>
      <c r="AC1656" t="str">
        <f>TEXT(Sales_Trans_2[[#This Row],[Transaction_Date]],"mmm")</f>
        <v>Feb</v>
      </c>
      <c r="AD1656">
        <f>MONTH(Sales_Trans_2[[#This Row],[Transaction_Date]])</f>
        <v>2</v>
      </c>
      <c r="AE1656" s="19">
        <f>IFERROR(Sales_Trans_2[[#This Row],[Profit]]/Sales_Trans_2[[#This Row],[Sales_Amount]],0)</f>
        <v>-7.041154146367723E-2</v>
      </c>
      <c r="AF1656" s="20" t="str">
        <f>IF(Sales_Trans_2[[#This Row],[Discount_Pct]]=0,"0%",
IF(Sales_Trans_2[[#This Row],[Discount_Pct]]&lt;=5,"1-5%",
IF(Sales_Trans_2[[#This Row],[Discount_Pct]]&lt;=10,"6-10%",
IF(Sales_Trans_2[[#This Row],[Discount_Pct]]&lt;=15,"11-15%","&gt;15%"))))</f>
        <v>&gt;15%</v>
      </c>
    </row>
    <row r="1657" spans="1:32" x14ac:dyDescent="0.25">
      <c r="A1657" t="s">
        <v>3429</v>
      </c>
      <c r="B1657" s="10">
        <v>46056</v>
      </c>
      <c r="C1657" t="s">
        <v>527</v>
      </c>
      <c r="D1657" t="s">
        <v>275</v>
      </c>
      <c r="E1657" t="s">
        <v>1343</v>
      </c>
      <c r="F1657" t="s">
        <v>1344</v>
      </c>
      <c r="G1657">
        <v>1</v>
      </c>
      <c r="H1657">
        <v>51.33</v>
      </c>
      <c r="I1657">
        <v>5</v>
      </c>
      <c r="J1657">
        <v>2.57</v>
      </c>
      <c r="K1657">
        <v>48.76</v>
      </c>
      <c r="L1657">
        <v>37.479999999999997</v>
      </c>
      <c r="M1657">
        <v>11.28</v>
      </c>
      <c r="N1657" t="s">
        <v>23</v>
      </c>
      <c r="O1657" t="s">
        <v>24</v>
      </c>
      <c r="P1657" t="s">
        <v>25</v>
      </c>
      <c r="Q1657">
        <v>0.71875</v>
      </c>
      <c r="R1657" t="s">
        <v>49</v>
      </c>
      <c r="S1657" t="s">
        <v>4760</v>
      </c>
      <c r="T1657" t="s">
        <v>4752</v>
      </c>
      <c r="U1657">
        <v>51.33</v>
      </c>
      <c r="V1657" t="s">
        <v>5656</v>
      </c>
      <c r="W1657" t="s">
        <v>4968</v>
      </c>
      <c r="X1657" t="s">
        <v>5228</v>
      </c>
      <c r="Y1657" t="s">
        <v>4960</v>
      </c>
      <c r="Z1657" t="s">
        <v>5229</v>
      </c>
      <c r="AA1657" t="s">
        <v>5060</v>
      </c>
      <c r="AB1657">
        <f>YEAR(Sales_Trans_2[[#This Row],[Transaction_Date]])</f>
        <v>2026</v>
      </c>
      <c r="AC1657" t="str">
        <f>TEXT(Sales_Trans_2[[#This Row],[Transaction_Date]],"mmm")</f>
        <v>Feb</v>
      </c>
      <c r="AD1657">
        <f>MONTH(Sales_Trans_2[[#This Row],[Transaction_Date]])</f>
        <v>2</v>
      </c>
      <c r="AE1657" s="19">
        <f>IFERROR(Sales_Trans_2[[#This Row],[Profit]]/Sales_Trans_2[[#This Row],[Sales_Amount]],0)</f>
        <v>0.23133716160787529</v>
      </c>
      <c r="AF1657" s="20" t="str">
        <f>IF(Sales_Trans_2[[#This Row],[Discount_Pct]]=0,"0%",
IF(Sales_Trans_2[[#This Row],[Discount_Pct]]&lt;=5,"1-5%",
IF(Sales_Trans_2[[#This Row],[Discount_Pct]]&lt;=10,"6-10%",
IF(Sales_Trans_2[[#This Row],[Discount_Pct]]&lt;=15,"11-15%","&gt;15%"))))</f>
        <v>1-5%</v>
      </c>
    </row>
    <row r="1658" spans="1:32" x14ac:dyDescent="0.25">
      <c r="A1658" t="s">
        <v>3264</v>
      </c>
      <c r="B1658" s="10">
        <v>46045</v>
      </c>
      <c r="C1658" t="s">
        <v>2777</v>
      </c>
      <c r="D1658" t="s">
        <v>856</v>
      </c>
      <c r="E1658" t="s">
        <v>2611</v>
      </c>
      <c r="F1658" t="s">
        <v>2612</v>
      </c>
      <c r="G1658">
        <v>3</v>
      </c>
      <c r="H1658">
        <v>275.70999999999998</v>
      </c>
      <c r="I1658">
        <v>20</v>
      </c>
      <c r="J1658">
        <v>165.43</v>
      </c>
      <c r="K1658">
        <v>661.7</v>
      </c>
      <c r="L1658">
        <v>618.9</v>
      </c>
      <c r="M1658">
        <v>42.8</v>
      </c>
      <c r="N1658" t="s">
        <v>68</v>
      </c>
      <c r="O1658" t="s">
        <v>24</v>
      </c>
      <c r="P1658" t="s">
        <v>25</v>
      </c>
      <c r="Q1658">
        <v>0.58194444444444449</v>
      </c>
      <c r="R1658" t="s">
        <v>49</v>
      </c>
      <c r="S1658" t="s">
        <v>4825</v>
      </c>
      <c r="T1658" t="s">
        <v>4805</v>
      </c>
      <c r="U1658">
        <v>275.70999999999998</v>
      </c>
      <c r="V1658" t="s">
        <v>5671</v>
      </c>
      <c r="W1658" t="s">
        <v>4964</v>
      </c>
      <c r="X1658" t="s">
        <v>5304</v>
      </c>
      <c r="Y1658" t="s">
        <v>4966</v>
      </c>
      <c r="Z1658" t="s">
        <v>5305</v>
      </c>
      <c r="AA1658" t="s">
        <v>5060</v>
      </c>
      <c r="AB1658">
        <f>YEAR(Sales_Trans_2[[#This Row],[Transaction_Date]])</f>
        <v>2026</v>
      </c>
      <c r="AC1658" t="str">
        <f>TEXT(Sales_Trans_2[[#This Row],[Transaction_Date]],"mmm")</f>
        <v>Jan</v>
      </c>
      <c r="AD1658">
        <f>MONTH(Sales_Trans_2[[#This Row],[Transaction_Date]])</f>
        <v>1</v>
      </c>
      <c r="AE1658" s="19">
        <f>IFERROR(Sales_Trans_2[[#This Row],[Profit]]/Sales_Trans_2[[#This Row],[Sales_Amount]],0)</f>
        <v>6.4681880006045023E-2</v>
      </c>
      <c r="AF1658" s="20" t="str">
        <f>IF(Sales_Trans_2[[#This Row],[Discount_Pct]]=0,"0%",
IF(Sales_Trans_2[[#This Row],[Discount_Pct]]&lt;=5,"1-5%",
IF(Sales_Trans_2[[#This Row],[Discount_Pct]]&lt;=10,"6-10%",
IF(Sales_Trans_2[[#This Row],[Discount_Pct]]&lt;=15,"11-15%","&gt;15%"))))</f>
        <v>&gt;15%</v>
      </c>
    </row>
    <row r="1659" spans="1:32" x14ac:dyDescent="0.25">
      <c r="A1659" t="s">
        <v>2495</v>
      </c>
      <c r="B1659" s="10">
        <v>46047</v>
      </c>
      <c r="C1659" t="s">
        <v>2496</v>
      </c>
      <c r="D1659" t="s">
        <v>2391</v>
      </c>
      <c r="E1659" t="s">
        <v>1431</v>
      </c>
      <c r="F1659" t="s">
        <v>1432</v>
      </c>
      <c r="G1659">
        <v>4</v>
      </c>
      <c r="H1659">
        <v>150.04</v>
      </c>
      <c r="I1659">
        <v>5</v>
      </c>
      <c r="J1659">
        <v>30.01</v>
      </c>
      <c r="K1659">
        <v>655.67</v>
      </c>
      <c r="L1659">
        <v>511.92</v>
      </c>
      <c r="M1659">
        <v>143.75</v>
      </c>
      <c r="N1659" t="s">
        <v>40</v>
      </c>
      <c r="O1659" t="s">
        <v>24</v>
      </c>
      <c r="P1659" t="s">
        <v>25</v>
      </c>
      <c r="Q1659">
        <v>0.48125000000000001</v>
      </c>
      <c r="R1659" t="s">
        <v>27</v>
      </c>
      <c r="S1659" t="s">
        <v>4885</v>
      </c>
      <c r="T1659" t="s">
        <v>4864</v>
      </c>
      <c r="U1659">
        <v>150.04</v>
      </c>
      <c r="V1659" t="s">
        <v>5674</v>
      </c>
      <c r="W1659" t="s">
        <v>4968</v>
      </c>
      <c r="X1659" t="s">
        <v>5642</v>
      </c>
      <c r="Y1659" t="s">
        <v>4960</v>
      </c>
      <c r="Z1659" t="s">
        <v>5386</v>
      </c>
      <c r="AA1659" t="s">
        <v>5060</v>
      </c>
      <c r="AB1659">
        <f>YEAR(Sales_Trans_2[[#This Row],[Transaction_Date]])</f>
        <v>2026</v>
      </c>
      <c r="AC1659" t="str">
        <f>TEXT(Sales_Trans_2[[#This Row],[Transaction_Date]],"mmm")</f>
        <v>Jan</v>
      </c>
      <c r="AD1659">
        <f>MONTH(Sales_Trans_2[[#This Row],[Transaction_Date]])</f>
        <v>1</v>
      </c>
      <c r="AE1659" s="19">
        <f>IFERROR(Sales_Trans_2[[#This Row],[Profit]]/Sales_Trans_2[[#This Row],[Sales_Amount]],0)</f>
        <v>0.21924138667317403</v>
      </c>
      <c r="AF1659" s="20" t="str">
        <f>IF(Sales_Trans_2[[#This Row],[Discount_Pct]]=0,"0%",
IF(Sales_Trans_2[[#This Row],[Discount_Pct]]&lt;=5,"1-5%",
IF(Sales_Trans_2[[#This Row],[Discount_Pct]]&lt;=10,"6-10%",
IF(Sales_Trans_2[[#This Row],[Discount_Pct]]&lt;=15,"11-15%","&gt;15%"))))</f>
        <v>1-5%</v>
      </c>
    </row>
    <row r="1660" spans="1:32" x14ac:dyDescent="0.25">
      <c r="A1660" t="s">
        <v>2108</v>
      </c>
      <c r="B1660" s="10">
        <v>46297</v>
      </c>
      <c r="C1660" t="s">
        <v>811</v>
      </c>
      <c r="D1660" t="s">
        <v>409</v>
      </c>
      <c r="E1660" t="s">
        <v>576</v>
      </c>
      <c r="F1660" t="s">
        <v>577</v>
      </c>
      <c r="G1660">
        <v>2</v>
      </c>
      <c r="H1660">
        <v>299.73</v>
      </c>
      <c r="I1660">
        <v>5</v>
      </c>
      <c r="J1660">
        <v>29.97</v>
      </c>
      <c r="K1660">
        <v>569.49</v>
      </c>
      <c r="L1660">
        <v>369.48</v>
      </c>
      <c r="M1660">
        <v>200.01</v>
      </c>
      <c r="N1660" t="s">
        <v>133</v>
      </c>
      <c r="O1660" t="s">
        <v>24</v>
      </c>
      <c r="P1660" t="s">
        <v>25</v>
      </c>
      <c r="Q1660">
        <v>0.42083333333333334</v>
      </c>
      <c r="R1660" t="s">
        <v>49</v>
      </c>
      <c r="S1660" t="s">
        <v>4635</v>
      </c>
      <c r="T1660" t="s">
        <v>4636</v>
      </c>
      <c r="U1660">
        <v>299.73</v>
      </c>
      <c r="V1660" t="s">
        <v>5679</v>
      </c>
      <c r="W1660" t="s">
        <v>4964</v>
      </c>
      <c r="X1660" t="s">
        <v>5219</v>
      </c>
      <c r="Y1660" t="s">
        <v>5011</v>
      </c>
      <c r="Z1660" t="s">
        <v>5220</v>
      </c>
      <c r="AA1660" t="s">
        <v>5060</v>
      </c>
      <c r="AB1660">
        <f>YEAR(Sales_Trans_2[[#This Row],[Transaction_Date]])</f>
        <v>2026</v>
      </c>
      <c r="AC1660" t="str">
        <f>TEXT(Sales_Trans_2[[#This Row],[Transaction_Date]],"mmm")</f>
        <v>Oct</v>
      </c>
      <c r="AD1660">
        <f>MONTH(Sales_Trans_2[[#This Row],[Transaction_Date]])</f>
        <v>10</v>
      </c>
      <c r="AE1660" s="19">
        <f>IFERROR(Sales_Trans_2[[#This Row],[Profit]]/Sales_Trans_2[[#This Row],[Sales_Amount]],0)</f>
        <v>0.35120897645261545</v>
      </c>
      <c r="AF1660" s="20" t="str">
        <f>IF(Sales_Trans_2[[#This Row],[Discount_Pct]]=0,"0%",
IF(Sales_Trans_2[[#This Row],[Discount_Pct]]&lt;=5,"1-5%",
IF(Sales_Trans_2[[#This Row],[Discount_Pct]]&lt;=10,"6-10%",
IF(Sales_Trans_2[[#This Row],[Discount_Pct]]&lt;=15,"11-15%","&gt;15%"))))</f>
        <v>1-5%</v>
      </c>
    </row>
    <row r="1661" spans="1:32" x14ac:dyDescent="0.25">
      <c r="A1661" t="s">
        <v>3766</v>
      </c>
      <c r="B1661" s="10">
        <v>46016</v>
      </c>
      <c r="C1661" t="s">
        <v>2252</v>
      </c>
      <c r="D1661" t="s">
        <v>52</v>
      </c>
      <c r="E1661" t="s">
        <v>372</v>
      </c>
      <c r="F1661" t="s">
        <v>373</v>
      </c>
      <c r="G1661">
        <v>1</v>
      </c>
      <c r="H1661">
        <v>313.47000000000003</v>
      </c>
      <c r="I1661">
        <v>5</v>
      </c>
      <c r="J1661">
        <v>15.67</v>
      </c>
      <c r="K1661">
        <v>297.8</v>
      </c>
      <c r="L1661">
        <v>246.12</v>
      </c>
      <c r="M1661">
        <v>51.68</v>
      </c>
      <c r="N1661" t="s">
        <v>40</v>
      </c>
      <c r="O1661" t="s">
        <v>24</v>
      </c>
      <c r="P1661" t="s">
        <v>25</v>
      </c>
      <c r="Q1661">
        <v>0.81388888888888888</v>
      </c>
      <c r="R1661" t="s">
        <v>49</v>
      </c>
      <c r="S1661" t="s">
        <v>4701</v>
      </c>
      <c r="T1661" t="s">
        <v>4672</v>
      </c>
      <c r="U1661">
        <v>313.47000000000003</v>
      </c>
      <c r="V1661" t="s">
        <v>5735</v>
      </c>
      <c r="W1661" t="s">
        <v>4964</v>
      </c>
      <c r="X1661" t="s">
        <v>5258</v>
      </c>
      <c r="Y1661" t="s">
        <v>4966</v>
      </c>
      <c r="Z1661" t="s">
        <v>5259</v>
      </c>
      <c r="AA1661" t="s">
        <v>5060</v>
      </c>
      <c r="AB1661">
        <f>YEAR(Sales_Trans_2[[#This Row],[Transaction_Date]])</f>
        <v>2025</v>
      </c>
      <c r="AC1661" t="str">
        <f>TEXT(Sales_Trans_2[[#This Row],[Transaction_Date]],"mmm")</f>
        <v>Dec</v>
      </c>
      <c r="AD1661">
        <f>MONTH(Sales_Trans_2[[#This Row],[Transaction_Date]])</f>
        <v>12</v>
      </c>
      <c r="AE1661" s="19">
        <f>IFERROR(Sales_Trans_2[[#This Row],[Profit]]/Sales_Trans_2[[#This Row],[Sales_Amount]],0)</f>
        <v>0.1735392881128274</v>
      </c>
      <c r="AF1661" s="20" t="str">
        <f>IF(Sales_Trans_2[[#This Row],[Discount_Pct]]=0,"0%",
IF(Sales_Trans_2[[#This Row],[Discount_Pct]]&lt;=5,"1-5%",
IF(Sales_Trans_2[[#This Row],[Discount_Pct]]&lt;=10,"6-10%",
IF(Sales_Trans_2[[#This Row],[Discount_Pct]]&lt;=15,"11-15%","&gt;15%"))))</f>
        <v>1-5%</v>
      </c>
    </row>
    <row r="1662" spans="1:32" x14ac:dyDescent="0.25">
      <c r="A1662" t="s">
        <v>2669</v>
      </c>
      <c r="B1662" s="10">
        <v>46045</v>
      </c>
      <c r="C1662" t="s">
        <v>1581</v>
      </c>
      <c r="D1662" t="s">
        <v>2670</v>
      </c>
      <c r="E1662" t="s">
        <v>700</v>
      </c>
      <c r="F1662" t="s">
        <v>1481</v>
      </c>
      <c r="G1662">
        <v>4</v>
      </c>
      <c r="H1662">
        <v>519.78</v>
      </c>
      <c r="I1662">
        <v>15</v>
      </c>
      <c r="J1662">
        <v>311.87</v>
      </c>
      <c r="K1662">
        <v>1767.25</v>
      </c>
      <c r="L1662">
        <v>1591.68</v>
      </c>
      <c r="M1662">
        <v>175.57</v>
      </c>
      <c r="N1662" t="s">
        <v>133</v>
      </c>
      <c r="O1662" t="s">
        <v>24</v>
      </c>
      <c r="P1662" t="s">
        <v>25</v>
      </c>
      <c r="Q1662">
        <v>0.4826388888888889</v>
      </c>
      <c r="R1662" t="s">
        <v>49</v>
      </c>
      <c r="S1662" t="s">
        <v>4914</v>
      </c>
      <c r="T1662" t="s">
        <v>4908</v>
      </c>
      <c r="U1662">
        <v>519.78</v>
      </c>
      <c r="V1662" t="s">
        <v>5751</v>
      </c>
      <c r="W1662" t="s">
        <v>4964</v>
      </c>
      <c r="X1662" t="s">
        <v>5230</v>
      </c>
      <c r="Y1662" t="s">
        <v>4960</v>
      </c>
      <c r="Z1662" t="s">
        <v>5231</v>
      </c>
      <c r="AA1662" t="s">
        <v>5060</v>
      </c>
      <c r="AB1662">
        <f>YEAR(Sales_Trans_2[[#This Row],[Transaction_Date]])</f>
        <v>2026</v>
      </c>
      <c r="AC1662" t="str">
        <f>TEXT(Sales_Trans_2[[#This Row],[Transaction_Date]],"mmm")</f>
        <v>Jan</v>
      </c>
      <c r="AD1662">
        <f>MONTH(Sales_Trans_2[[#This Row],[Transaction_Date]])</f>
        <v>1</v>
      </c>
      <c r="AE1662" s="19">
        <f>IFERROR(Sales_Trans_2[[#This Row],[Profit]]/Sales_Trans_2[[#This Row],[Sales_Amount]],0)</f>
        <v>9.9346442212477015E-2</v>
      </c>
      <c r="AF1662" s="20" t="str">
        <f>IF(Sales_Trans_2[[#This Row],[Discount_Pct]]=0,"0%",
IF(Sales_Trans_2[[#This Row],[Discount_Pct]]&lt;=5,"1-5%",
IF(Sales_Trans_2[[#This Row],[Discount_Pct]]&lt;=10,"6-10%",
IF(Sales_Trans_2[[#This Row],[Discount_Pct]]&lt;=15,"11-15%","&gt;15%"))))</f>
        <v>11-15%</v>
      </c>
    </row>
    <row r="1663" spans="1:32" x14ac:dyDescent="0.25">
      <c r="A1663" t="s">
        <v>3638</v>
      </c>
      <c r="B1663" s="10">
        <v>45850</v>
      </c>
      <c r="C1663" t="s">
        <v>1545</v>
      </c>
      <c r="D1663" t="s">
        <v>509</v>
      </c>
      <c r="E1663" t="s">
        <v>1289</v>
      </c>
      <c r="F1663" t="s">
        <v>991</v>
      </c>
      <c r="G1663">
        <v>3</v>
      </c>
      <c r="H1663">
        <v>291.93</v>
      </c>
      <c r="I1663">
        <v>5</v>
      </c>
      <c r="J1663">
        <v>43.79</v>
      </c>
      <c r="K1663">
        <v>956.8</v>
      </c>
      <c r="L1663">
        <v>761.1</v>
      </c>
      <c r="M1663">
        <v>195.7</v>
      </c>
      <c r="N1663" t="s">
        <v>4971</v>
      </c>
      <c r="O1663" t="s">
        <v>24</v>
      </c>
      <c r="P1663" t="s">
        <v>25</v>
      </c>
      <c r="Q1663">
        <v>0.81388888888888888</v>
      </c>
      <c r="R1663" t="s">
        <v>27</v>
      </c>
      <c r="S1663" t="s">
        <v>4875</v>
      </c>
      <c r="T1663" t="s">
        <v>4864</v>
      </c>
      <c r="U1663">
        <v>291.93</v>
      </c>
      <c r="V1663" t="s">
        <v>5515</v>
      </c>
      <c r="W1663" t="s">
        <v>4964</v>
      </c>
      <c r="X1663" t="s">
        <v>5453</v>
      </c>
      <c r="Y1663" t="s">
        <v>5007</v>
      </c>
      <c r="Z1663" t="s">
        <v>5234</v>
      </c>
      <c r="AA1663" t="s">
        <v>5060</v>
      </c>
      <c r="AB1663">
        <f>YEAR(Sales_Trans_2[[#This Row],[Transaction_Date]])</f>
        <v>2025</v>
      </c>
      <c r="AC1663" t="str">
        <f>TEXT(Sales_Trans_2[[#This Row],[Transaction_Date]],"mmm")</f>
        <v>Jul</v>
      </c>
      <c r="AD1663">
        <f>MONTH(Sales_Trans_2[[#This Row],[Transaction_Date]])</f>
        <v>7</v>
      </c>
      <c r="AE1663" s="19">
        <f>IFERROR(Sales_Trans_2[[#This Row],[Profit]]/Sales_Trans_2[[#This Row],[Sales_Amount]],0)</f>
        <v>0.20453595317725753</v>
      </c>
      <c r="AF1663" s="20" t="str">
        <f>IF(Sales_Trans_2[[#This Row],[Discount_Pct]]=0,"0%",
IF(Sales_Trans_2[[#This Row],[Discount_Pct]]&lt;=5,"1-5%",
IF(Sales_Trans_2[[#This Row],[Discount_Pct]]&lt;=10,"6-10%",
IF(Sales_Trans_2[[#This Row],[Discount_Pct]]&lt;=15,"11-15%","&gt;15%"))))</f>
        <v>1-5%</v>
      </c>
    </row>
    <row r="1664" spans="1:32" x14ac:dyDescent="0.25">
      <c r="A1664" t="s">
        <v>4308</v>
      </c>
      <c r="B1664" s="10">
        <v>45850</v>
      </c>
      <c r="C1664" t="s">
        <v>2288</v>
      </c>
      <c r="D1664" t="s">
        <v>2085</v>
      </c>
      <c r="E1664" t="s">
        <v>973</v>
      </c>
      <c r="F1664" t="s">
        <v>1735</v>
      </c>
      <c r="G1664">
        <v>1</v>
      </c>
      <c r="H1664">
        <v>392.68</v>
      </c>
      <c r="I1664">
        <v>20</v>
      </c>
      <c r="J1664">
        <v>78.540000000000006</v>
      </c>
      <c r="K1664">
        <v>361.26</v>
      </c>
      <c r="L1664">
        <v>319.05</v>
      </c>
      <c r="M1664">
        <v>42.21</v>
      </c>
      <c r="N1664" t="s">
        <v>23</v>
      </c>
      <c r="O1664" t="s">
        <v>24</v>
      </c>
      <c r="P1664" t="s">
        <v>25</v>
      </c>
      <c r="Q1664">
        <v>0.625</v>
      </c>
      <c r="R1664" t="s">
        <v>27</v>
      </c>
      <c r="S1664" t="s">
        <v>4670</v>
      </c>
      <c r="T1664" t="s">
        <v>4805</v>
      </c>
      <c r="U1664">
        <v>392.68</v>
      </c>
      <c r="V1664" t="s">
        <v>5772</v>
      </c>
      <c r="W1664" t="s">
        <v>4968</v>
      </c>
      <c r="X1664" t="s">
        <v>5279</v>
      </c>
      <c r="Y1664" t="s">
        <v>4960</v>
      </c>
      <c r="Z1664" t="s">
        <v>5474</v>
      </c>
      <c r="AA1664" t="s">
        <v>5060</v>
      </c>
      <c r="AB1664">
        <f>YEAR(Sales_Trans_2[[#This Row],[Transaction_Date]])</f>
        <v>2025</v>
      </c>
      <c r="AC1664" t="str">
        <f>TEXT(Sales_Trans_2[[#This Row],[Transaction_Date]],"mmm")</f>
        <v>Jul</v>
      </c>
      <c r="AD1664">
        <f>MONTH(Sales_Trans_2[[#This Row],[Transaction_Date]])</f>
        <v>7</v>
      </c>
      <c r="AE1664" s="19">
        <f>IFERROR(Sales_Trans_2[[#This Row],[Profit]]/Sales_Trans_2[[#This Row],[Sales_Amount]],0)</f>
        <v>0.11684105630293971</v>
      </c>
      <c r="AF1664" s="20" t="str">
        <f>IF(Sales_Trans_2[[#This Row],[Discount_Pct]]=0,"0%",
IF(Sales_Trans_2[[#This Row],[Discount_Pct]]&lt;=5,"1-5%",
IF(Sales_Trans_2[[#This Row],[Discount_Pct]]&lt;=10,"6-10%",
IF(Sales_Trans_2[[#This Row],[Discount_Pct]]&lt;=15,"11-15%","&gt;15%"))))</f>
        <v>&gt;15%</v>
      </c>
    </row>
    <row r="1665" spans="1:32" x14ac:dyDescent="0.25">
      <c r="A1665" t="s">
        <v>2142</v>
      </c>
      <c r="B1665" s="10">
        <v>45820</v>
      </c>
      <c r="C1665" t="s">
        <v>2143</v>
      </c>
      <c r="D1665" t="s">
        <v>147</v>
      </c>
      <c r="E1665" t="s">
        <v>53</v>
      </c>
      <c r="F1665" t="s">
        <v>736</v>
      </c>
      <c r="G1665">
        <v>2</v>
      </c>
      <c r="H1665">
        <v>332.73</v>
      </c>
      <c r="I1665">
        <v>10</v>
      </c>
      <c r="J1665">
        <v>66.55</v>
      </c>
      <c r="K1665">
        <v>688.75</v>
      </c>
      <c r="L1665">
        <v>522.44000000000005</v>
      </c>
      <c r="M1665">
        <v>166.31</v>
      </c>
      <c r="N1665" t="s">
        <v>47</v>
      </c>
      <c r="O1665" t="s">
        <v>24</v>
      </c>
      <c r="P1665" t="s">
        <v>25</v>
      </c>
      <c r="Q1665">
        <v>0.39861111111111114</v>
      </c>
      <c r="R1665" t="s">
        <v>27</v>
      </c>
      <c r="S1665" t="s">
        <v>4717</v>
      </c>
      <c r="T1665" t="s">
        <v>4703</v>
      </c>
      <c r="U1665">
        <v>332.73</v>
      </c>
      <c r="V1665" t="s">
        <v>5776</v>
      </c>
      <c r="W1665" t="s">
        <v>4968</v>
      </c>
      <c r="X1665" t="s">
        <v>5367</v>
      </c>
      <c r="Y1665" t="s">
        <v>4966</v>
      </c>
      <c r="Z1665" t="s">
        <v>5059</v>
      </c>
      <c r="AA1665" t="s">
        <v>5060</v>
      </c>
      <c r="AB1665">
        <f>YEAR(Sales_Trans_2[[#This Row],[Transaction_Date]])</f>
        <v>2025</v>
      </c>
      <c r="AC1665" t="str">
        <f>TEXT(Sales_Trans_2[[#This Row],[Transaction_Date]],"mmm")</f>
        <v>Jun</v>
      </c>
      <c r="AD1665">
        <f>MONTH(Sales_Trans_2[[#This Row],[Transaction_Date]])</f>
        <v>6</v>
      </c>
      <c r="AE1665" s="19">
        <f>IFERROR(Sales_Trans_2[[#This Row],[Profit]]/Sales_Trans_2[[#This Row],[Sales_Amount]],0)</f>
        <v>0.24146642468239565</v>
      </c>
      <c r="AF1665" s="20" t="str">
        <f>IF(Sales_Trans_2[[#This Row],[Discount_Pct]]=0,"0%",
IF(Sales_Trans_2[[#This Row],[Discount_Pct]]&lt;=5,"1-5%",
IF(Sales_Trans_2[[#This Row],[Discount_Pct]]&lt;=10,"6-10%",
IF(Sales_Trans_2[[#This Row],[Discount_Pct]]&lt;=15,"11-15%","&gt;15%"))))</f>
        <v>6-10%</v>
      </c>
    </row>
    <row r="1666" spans="1:32" x14ac:dyDescent="0.25">
      <c r="A1666" t="s">
        <v>3088</v>
      </c>
      <c r="B1666" s="10">
        <v>45991</v>
      </c>
      <c r="C1666" t="s">
        <v>1232</v>
      </c>
      <c r="D1666" t="s">
        <v>1030</v>
      </c>
      <c r="E1666" t="s">
        <v>1403</v>
      </c>
      <c r="F1666" t="s">
        <v>1404</v>
      </c>
      <c r="G1666">
        <v>4</v>
      </c>
      <c r="H1666">
        <v>277.42</v>
      </c>
      <c r="I1666">
        <v>10</v>
      </c>
      <c r="J1666">
        <v>110.97</v>
      </c>
      <c r="K1666">
        <v>1148.52</v>
      </c>
      <c r="L1666">
        <v>796.64</v>
      </c>
      <c r="M1666">
        <v>351.88</v>
      </c>
      <c r="N1666" t="s">
        <v>4971</v>
      </c>
      <c r="O1666" t="s">
        <v>24</v>
      </c>
      <c r="P1666" t="s">
        <v>25</v>
      </c>
      <c r="Q1666">
        <v>0.68888888888888888</v>
      </c>
      <c r="R1666" t="s">
        <v>27</v>
      </c>
      <c r="S1666" t="s">
        <v>4794</v>
      </c>
      <c r="T1666" t="s">
        <v>4776</v>
      </c>
      <c r="U1666">
        <v>159.5</v>
      </c>
      <c r="V1666" t="s">
        <v>5020</v>
      </c>
      <c r="W1666" t="s">
        <v>4968</v>
      </c>
      <c r="X1666" t="s">
        <v>5559</v>
      </c>
      <c r="Y1666" t="s">
        <v>5007</v>
      </c>
      <c r="Z1666" t="s">
        <v>5560</v>
      </c>
      <c r="AA1666" t="s">
        <v>5060</v>
      </c>
      <c r="AB1666">
        <f>YEAR(Sales_Trans_2[[#This Row],[Transaction_Date]])</f>
        <v>2025</v>
      </c>
      <c r="AC1666" t="str">
        <f>TEXT(Sales_Trans_2[[#This Row],[Transaction_Date]],"mmm")</f>
        <v>Nov</v>
      </c>
      <c r="AD1666">
        <f>MONTH(Sales_Trans_2[[#This Row],[Transaction_Date]])</f>
        <v>11</v>
      </c>
      <c r="AE1666" s="19">
        <f>IFERROR(Sales_Trans_2[[#This Row],[Profit]]/Sales_Trans_2[[#This Row],[Sales_Amount]],0)</f>
        <v>0.30637690244836835</v>
      </c>
      <c r="AF1666" s="20" t="str">
        <f>IF(Sales_Trans_2[[#This Row],[Discount_Pct]]=0,"0%",
IF(Sales_Trans_2[[#This Row],[Discount_Pct]]&lt;=5,"1-5%",
IF(Sales_Trans_2[[#This Row],[Discount_Pct]]&lt;=10,"6-10%",
IF(Sales_Trans_2[[#This Row],[Discount_Pct]]&lt;=15,"11-15%","&gt;15%"))))</f>
        <v>6-10%</v>
      </c>
    </row>
    <row r="1667" spans="1:32" x14ac:dyDescent="0.25">
      <c r="A1667" t="s">
        <v>3365</v>
      </c>
      <c r="B1667" s="10">
        <v>45983</v>
      </c>
      <c r="C1667" t="s">
        <v>146</v>
      </c>
      <c r="D1667" t="s">
        <v>1010</v>
      </c>
      <c r="E1667" t="s">
        <v>700</v>
      </c>
      <c r="F1667" t="s">
        <v>1481</v>
      </c>
      <c r="G1667">
        <v>4</v>
      </c>
      <c r="H1667">
        <v>261.55</v>
      </c>
      <c r="I1667">
        <v>5</v>
      </c>
      <c r="J1667">
        <v>52.31</v>
      </c>
      <c r="K1667">
        <v>1142.97</v>
      </c>
      <c r="L1667">
        <v>860.12</v>
      </c>
      <c r="M1667">
        <v>282.85000000000002</v>
      </c>
      <c r="N1667" t="s">
        <v>40</v>
      </c>
      <c r="O1667" t="s">
        <v>24</v>
      </c>
      <c r="P1667" t="s">
        <v>25</v>
      </c>
      <c r="Q1667">
        <v>0.7416666666666667</v>
      </c>
      <c r="R1667" t="s">
        <v>27</v>
      </c>
      <c r="S1667" t="s">
        <v>4821</v>
      </c>
      <c r="T1667" t="s">
        <v>4805</v>
      </c>
      <c r="U1667">
        <v>261.55</v>
      </c>
      <c r="V1667" t="s">
        <v>5737</v>
      </c>
      <c r="W1667" t="s">
        <v>4968</v>
      </c>
      <c r="X1667" t="s">
        <v>5230</v>
      </c>
      <c r="Y1667" t="s">
        <v>4960</v>
      </c>
      <c r="Z1667" t="s">
        <v>5231</v>
      </c>
      <c r="AA1667" t="s">
        <v>5060</v>
      </c>
      <c r="AB1667">
        <f>YEAR(Sales_Trans_2[[#This Row],[Transaction_Date]])</f>
        <v>2025</v>
      </c>
      <c r="AC1667" t="str">
        <f>TEXT(Sales_Trans_2[[#This Row],[Transaction_Date]],"mmm")</f>
        <v>Nov</v>
      </c>
      <c r="AD1667">
        <f>MONTH(Sales_Trans_2[[#This Row],[Transaction_Date]])</f>
        <v>11</v>
      </c>
      <c r="AE1667" s="19">
        <f>IFERROR(Sales_Trans_2[[#This Row],[Profit]]/Sales_Trans_2[[#This Row],[Sales_Amount]],0)</f>
        <v>0.24746931240539999</v>
      </c>
      <c r="AF1667" s="20" t="str">
        <f>IF(Sales_Trans_2[[#This Row],[Discount_Pct]]=0,"0%",
IF(Sales_Trans_2[[#This Row],[Discount_Pct]]&lt;=5,"1-5%",
IF(Sales_Trans_2[[#This Row],[Discount_Pct]]&lt;=10,"6-10%",
IF(Sales_Trans_2[[#This Row],[Discount_Pct]]&lt;=15,"11-15%","&gt;15%"))))</f>
        <v>1-5%</v>
      </c>
    </row>
    <row r="1668" spans="1:32" x14ac:dyDescent="0.25">
      <c r="A1668" t="s">
        <v>3536</v>
      </c>
      <c r="B1668" s="10">
        <v>45983</v>
      </c>
      <c r="C1668" t="s">
        <v>1051</v>
      </c>
      <c r="D1668" t="s">
        <v>226</v>
      </c>
      <c r="E1668" t="s">
        <v>2478</v>
      </c>
      <c r="F1668" t="s">
        <v>3537</v>
      </c>
      <c r="G1668">
        <v>3</v>
      </c>
      <c r="H1668">
        <v>318.62</v>
      </c>
      <c r="I1668">
        <v>20</v>
      </c>
      <c r="J1668">
        <v>191.17</v>
      </c>
      <c r="K1668">
        <v>879.39</v>
      </c>
      <c r="L1668">
        <v>665.16</v>
      </c>
      <c r="M1668">
        <v>214.23</v>
      </c>
      <c r="N1668" t="s">
        <v>4971</v>
      </c>
      <c r="O1668" t="s">
        <v>24</v>
      </c>
      <c r="P1668" t="s">
        <v>25</v>
      </c>
      <c r="Q1668">
        <v>0.87847222222222221</v>
      </c>
      <c r="R1668" t="s">
        <v>27</v>
      </c>
      <c r="S1668" t="s">
        <v>4786</v>
      </c>
      <c r="T1668" t="s">
        <v>4776</v>
      </c>
      <c r="U1668">
        <v>318.62</v>
      </c>
      <c r="V1668" t="s">
        <v>5831</v>
      </c>
      <c r="W1668" t="s">
        <v>4964</v>
      </c>
      <c r="X1668" t="s">
        <v>5244</v>
      </c>
      <c r="Y1668" t="s">
        <v>5007</v>
      </c>
      <c r="Z1668" t="s">
        <v>5245</v>
      </c>
      <c r="AA1668" t="s">
        <v>5060</v>
      </c>
      <c r="AB1668">
        <f>YEAR(Sales_Trans_2[[#This Row],[Transaction_Date]])</f>
        <v>2025</v>
      </c>
      <c r="AC1668" t="str">
        <f>TEXT(Sales_Trans_2[[#This Row],[Transaction_Date]],"mmm")</f>
        <v>Nov</v>
      </c>
      <c r="AD1668">
        <f>MONTH(Sales_Trans_2[[#This Row],[Transaction_Date]])</f>
        <v>11</v>
      </c>
      <c r="AE1668" s="19">
        <f>IFERROR(Sales_Trans_2[[#This Row],[Profit]]/Sales_Trans_2[[#This Row],[Sales_Amount]],0)</f>
        <v>0.24361204926141983</v>
      </c>
      <c r="AF1668" s="20" t="str">
        <f>IF(Sales_Trans_2[[#This Row],[Discount_Pct]]=0,"0%",
IF(Sales_Trans_2[[#This Row],[Discount_Pct]]&lt;=5,"1-5%",
IF(Sales_Trans_2[[#This Row],[Discount_Pct]]&lt;=10,"6-10%",
IF(Sales_Trans_2[[#This Row],[Discount_Pct]]&lt;=15,"11-15%","&gt;15%"))))</f>
        <v>&gt;15%</v>
      </c>
    </row>
    <row r="1669" spans="1:32" x14ac:dyDescent="0.25">
      <c r="A1669" t="s">
        <v>4294</v>
      </c>
      <c r="B1669" s="10">
        <v>45982</v>
      </c>
      <c r="C1669" t="s">
        <v>3599</v>
      </c>
      <c r="D1669" t="s">
        <v>119</v>
      </c>
      <c r="E1669" t="s">
        <v>847</v>
      </c>
      <c r="F1669" t="s">
        <v>848</v>
      </c>
      <c r="G1669">
        <v>2</v>
      </c>
      <c r="H1669">
        <v>141.11000000000001</v>
      </c>
      <c r="I1669">
        <v>10</v>
      </c>
      <c r="J1669">
        <v>28.22</v>
      </c>
      <c r="K1669">
        <v>254</v>
      </c>
      <c r="L1669">
        <v>231.82</v>
      </c>
      <c r="M1669">
        <v>-382.91</v>
      </c>
      <c r="N1669" t="s">
        <v>133</v>
      </c>
      <c r="O1669" t="s">
        <v>24</v>
      </c>
      <c r="P1669" t="s">
        <v>25</v>
      </c>
      <c r="Q1669">
        <v>0.88541666666666663</v>
      </c>
      <c r="R1669" t="s">
        <v>49</v>
      </c>
      <c r="S1669" t="s">
        <v>4722</v>
      </c>
      <c r="T1669" t="s">
        <v>4703</v>
      </c>
      <c r="U1669">
        <v>141.11000000000001</v>
      </c>
      <c r="V1669" t="s">
        <v>5834</v>
      </c>
      <c r="W1669" t="s">
        <v>4964</v>
      </c>
      <c r="X1669" t="s">
        <v>5107</v>
      </c>
      <c r="Y1669" t="s">
        <v>4970</v>
      </c>
      <c r="Z1669" t="s">
        <v>5108</v>
      </c>
      <c r="AA1669" t="s">
        <v>5060</v>
      </c>
      <c r="AB1669">
        <f>YEAR(Sales_Trans_2[[#This Row],[Transaction_Date]])</f>
        <v>2025</v>
      </c>
      <c r="AC1669" t="str">
        <f>TEXT(Sales_Trans_2[[#This Row],[Transaction_Date]],"mmm")</f>
        <v>Nov</v>
      </c>
      <c r="AD1669">
        <f>MONTH(Sales_Trans_2[[#This Row],[Transaction_Date]])</f>
        <v>11</v>
      </c>
      <c r="AE1669" s="19">
        <f>IFERROR(Sales_Trans_2[[#This Row],[Profit]]/Sales_Trans_2[[#This Row],[Sales_Amount]],0)</f>
        <v>-1.5075196850393702</v>
      </c>
      <c r="AF1669" s="20" t="str">
        <f>IF(Sales_Trans_2[[#This Row],[Discount_Pct]]=0,"0%",
IF(Sales_Trans_2[[#This Row],[Discount_Pct]]&lt;=5,"1-5%",
IF(Sales_Trans_2[[#This Row],[Discount_Pct]]&lt;=10,"6-10%",
IF(Sales_Trans_2[[#This Row],[Discount_Pct]]&lt;=15,"11-15%","&gt;15%"))))</f>
        <v>6-10%</v>
      </c>
    </row>
    <row r="1670" spans="1:32" x14ac:dyDescent="0.25">
      <c r="A1670" t="s">
        <v>393</v>
      </c>
      <c r="B1670" s="10">
        <v>45975</v>
      </c>
      <c r="C1670" t="s">
        <v>394</v>
      </c>
      <c r="D1670" t="s">
        <v>77</v>
      </c>
      <c r="E1670" t="s">
        <v>395</v>
      </c>
      <c r="F1670" t="s">
        <v>396</v>
      </c>
      <c r="G1670">
        <v>4</v>
      </c>
      <c r="H1670">
        <v>131.03</v>
      </c>
      <c r="I1670">
        <v>5</v>
      </c>
      <c r="J1670">
        <v>26.21</v>
      </c>
      <c r="K1670">
        <v>497.91</v>
      </c>
      <c r="L1670">
        <v>469.08</v>
      </c>
      <c r="M1670">
        <v>28.83</v>
      </c>
      <c r="N1670" t="s">
        <v>4971</v>
      </c>
      <c r="O1670" t="s">
        <v>24</v>
      </c>
      <c r="P1670" t="s">
        <v>25</v>
      </c>
      <c r="Q1670">
        <v>0.69861111111111107</v>
      </c>
      <c r="R1670" t="s">
        <v>49</v>
      </c>
      <c r="S1670" t="s">
        <v>4863</v>
      </c>
      <c r="T1670" t="s">
        <v>4864</v>
      </c>
      <c r="U1670">
        <v>131.03</v>
      </c>
      <c r="V1670" t="s">
        <v>5686</v>
      </c>
      <c r="W1670" t="s">
        <v>4968</v>
      </c>
      <c r="X1670" t="s">
        <v>5702</v>
      </c>
      <c r="Y1670" t="s">
        <v>4960</v>
      </c>
      <c r="Z1670" t="s">
        <v>5262</v>
      </c>
      <c r="AA1670" t="s">
        <v>5060</v>
      </c>
      <c r="AB1670">
        <f>YEAR(Sales_Trans_2[[#This Row],[Transaction_Date]])</f>
        <v>2025</v>
      </c>
      <c r="AC1670" t="str">
        <f>TEXT(Sales_Trans_2[[#This Row],[Transaction_Date]],"mmm")</f>
        <v>Nov</v>
      </c>
      <c r="AD1670">
        <f>MONTH(Sales_Trans_2[[#This Row],[Transaction_Date]])</f>
        <v>11</v>
      </c>
      <c r="AE1670" s="19">
        <f>IFERROR(Sales_Trans_2[[#This Row],[Profit]]/Sales_Trans_2[[#This Row],[Sales_Amount]],0)</f>
        <v>5.7902030487437479E-2</v>
      </c>
      <c r="AF1670" s="20" t="str">
        <f>IF(Sales_Trans_2[[#This Row],[Discount_Pct]]=0,"0%",
IF(Sales_Trans_2[[#This Row],[Discount_Pct]]&lt;=5,"1-5%",
IF(Sales_Trans_2[[#This Row],[Discount_Pct]]&lt;=10,"6-10%",
IF(Sales_Trans_2[[#This Row],[Discount_Pct]]&lt;=15,"11-15%","&gt;15%"))))</f>
        <v>1-5%</v>
      </c>
    </row>
    <row r="1671" spans="1:32" x14ac:dyDescent="0.25">
      <c r="A1671" t="s">
        <v>1596</v>
      </c>
      <c r="B1671" s="10">
        <v>45819</v>
      </c>
      <c r="C1671" t="s">
        <v>1597</v>
      </c>
      <c r="D1671" t="s">
        <v>944</v>
      </c>
      <c r="E1671" t="s">
        <v>1398</v>
      </c>
      <c r="F1671" t="s">
        <v>1598</v>
      </c>
      <c r="G1671">
        <v>2</v>
      </c>
      <c r="H1671">
        <v>333.54</v>
      </c>
      <c r="I1671">
        <v>10</v>
      </c>
      <c r="J1671">
        <v>66.709999999999994</v>
      </c>
      <c r="K1671">
        <v>600.37</v>
      </c>
      <c r="L1671">
        <v>476.86</v>
      </c>
      <c r="M1671">
        <v>123.51</v>
      </c>
      <c r="N1671" t="s">
        <v>68</v>
      </c>
      <c r="O1671" t="s">
        <v>24</v>
      </c>
      <c r="P1671" t="s">
        <v>25</v>
      </c>
      <c r="Q1671">
        <v>0.42083333333333334</v>
      </c>
      <c r="R1671" t="s">
        <v>49</v>
      </c>
      <c r="S1671" t="s">
        <v>4773</v>
      </c>
      <c r="T1671" t="s">
        <v>4752</v>
      </c>
      <c r="U1671">
        <v>333.54</v>
      </c>
      <c r="V1671" t="s">
        <v>5765</v>
      </c>
      <c r="W1671" t="s">
        <v>4968</v>
      </c>
      <c r="X1671" t="s">
        <v>5255</v>
      </c>
      <c r="Y1671" t="s">
        <v>5011</v>
      </c>
      <c r="Z1671" t="s">
        <v>5256</v>
      </c>
      <c r="AA1671" t="s">
        <v>5060</v>
      </c>
      <c r="AB1671">
        <f>YEAR(Sales_Trans_2[[#This Row],[Transaction_Date]])</f>
        <v>2025</v>
      </c>
      <c r="AC1671" t="str">
        <f>TEXT(Sales_Trans_2[[#This Row],[Transaction_Date]],"mmm")</f>
        <v>Jun</v>
      </c>
      <c r="AD1671">
        <f>MONTH(Sales_Trans_2[[#This Row],[Transaction_Date]])</f>
        <v>6</v>
      </c>
      <c r="AE1671" s="19">
        <f>IFERROR(Sales_Trans_2[[#This Row],[Profit]]/Sales_Trans_2[[#This Row],[Sales_Amount]],0)</f>
        <v>0.20572313739860421</v>
      </c>
      <c r="AF1671" s="20" t="str">
        <f>IF(Sales_Trans_2[[#This Row],[Discount_Pct]]=0,"0%",
IF(Sales_Trans_2[[#This Row],[Discount_Pct]]&lt;=5,"1-5%",
IF(Sales_Trans_2[[#This Row],[Discount_Pct]]&lt;=10,"6-10%",
IF(Sales_Trans_2[[#This Row],[Discount_Pct]]&lt;=15,"11-15%","&gt;15%"))))</f>
        <v>6-10%</v>
      </c>
    </row>
    <row r="1672" spans="1:32" x14ac:dyDescent="0.25">
      <c r="A1672" t="s">
        <v>2098</v>
      </c>
      <c r="B1672" s="10">
        <v>45758</v>
      </c>
      <c r="C1672" t="s">
        <v>2099</v>
      </c>
      <c r="D1672" t="s">
        <v>302</v>
      </c>
      <c r="E1672" t="s">
        <v>1289</v>
      </c>
      <c r="F1672" t="s">
        <v>1369</v>
      </c>
      <c r="G1672">
        <v>3</v>
      </c>
      <c r="H1672">
        <v>343.56</v>
      </c>
      <c r="I1672">
        <v>20</v>
      </c>
      <c r="J1672">
        <v>206.14</v>
      </c>
      <c r="K1672">
        <v>824.54</v>
      </c>
      <c r="L1672">
        <v>648.96</v>
      </c>
      <c r="M1672">
        <v>175.58</v>
      </c>
      <c r="N1672" t="s">
        <v>68</v>
      </c>
      <c r="O1672" t="s">
        <v>24</v>
      </c>
      <c r="P1672" t="s">
        <v>25</v>
      </c>
      <c r="Q1672">
        <v>0.39097222222222222</v>
      </c>
      <c r="R1672" t="s">
        <v>49</v>
      </c>
      <c r="S1672" t="s">
        <v>4655</v>
      </c>
      <c r="T1672" t="s">
        <v>4636</v>
      </c>
      <c r="U1672">
        <v>343.56</v>
      </c>
      <c r="V1672" t="s">
        <v>5866</v>
      </c>
      <c r="W1672" t="s">
        <v>4964</v>
      </c>
      <c r="X1672" t="s">
        <v>5590</v>
      </c>
      <c r="Y1672" t="s">
        <v>4966</v>
      </c>
      <c r="Z1672" t="s">
        <v>5234</v>
      </c>
      <c r="AA1672" t="s">
        <v>5060</v>
      </c>
      <c r="AB1672">
        <f>YEAR(Sales_Trans_2[[#This Row],[Transaction_Date]])</f>
        <v>2025</v>
      </c>
      <c r="AC1672" t="str">
        <f>TEXT(Sales_Trans_2[[#This Row],[Transaction_Date]],"mmm")</f>
        <v>Apr</v>
      </c>
      <c r="AD1672">
        <f>MONTH(Sales_Trans_2[[#This Row],[Transaction_Date]])</f>
        <v>4</v>
      </c>
      <c r="AE1672" s="19">
        <f>IFERROR(Sales_Trans_2[[#This Row],[Profit]]/Sales_Trans_2[[#This Row],[Sales_Amount]],0)</f>
        <v>0.21294297426443837</v>
      </c>
      <c r="AF1672" s="20" t="str">
        <f>IF(Sales_Trans_2[[#This Row],[Discount_Pct]]=0,"0%",
IF(Sales_Trans_2[[#This Row],[Discount_Pct]]&lt;=5,"1-5%",
IF(Sales_Trans_2[[#This Row],[Discount_Pct]]&lt;=10,"6-10%",
IF(Sales_Trans_2[[#This Row],[Discount_Pct]]&lt;=15,"11-15%","&gt;15%"))))</f>
        <v>&gt;15%</v>
      </c>
    </row>
    <row r="1673" spans="1:32" x14ac:dyDescent="0.25">
      <c r="A1673" t="s">
        <v>4146</v>
      </c>
      <c r="B1673" s="10">
        <v>45954</v>
      </c>
      <c r="C1673" t="s">
        <v>1176</v>
      </c>
      <c r="D1673" t="s">
        <v>326</v>
      </c>
      <c r="E1673" t="s">
        <v>1092</v>
      </c>
      <c r="F1673" t="s">
        <v>1093</v>
      </c>
      <c r="G1673">
        <v>2</v>
      </c>
      <c r="H1673">
        <v>400.33</v>
      </c>
      <c r="I1673">
        <v>10</v>
      </c>
      <c r="J1673">
        <v>80.069999999999993</v>
      </c>
      <c r="K1673">
        <v>720.59</v>
      </c>
      <c r="L1673">
        <v>681.8</v>
      </c>
      <c r="M1673">
        <v>38.79</v>
      </c>
      <c r="N1673" t="s">
        <v>133</v>
      </c>
      <c r="O1673" t="s">
        <v>24</v>
      </c>
      <c r="P1673" t="s">
        <v>25</v>
      </c>
      <c r="Q1673">
        <v>0.62986111111111109</v>
      </c>
      <c r="R1673" t="s">
        <v>49</v>
      </c>
      <c r="S1673" t="s">
        <v>4859</v>
      </c>
      <c r="T1673" t="s">
        <v>4847</v>
      </c>
      <c r="U1673">
        <v>400.33</v>
      </c>
      <c r="V1673" t="s">
        <v>5867</v>
      </c>
      <c r="W1673" t="s">
        <v>4964</v>
      </c>
      <c r="X1673" t="s">
        <v>5152</v>
      </c>
      <c r="Y1673" t="s">
        <v>5011</v>
      </c>
      <c r="Z1673" t="s">
        <v>5150</v>
      </c>
      <c r="AA1673" t="s">
        <v>5060</v>
      </c>
      <c r="AB1673">
        <f>YEAR(Sales_Trans_2[[#This Row],[Transaction_Date]])</f>
        <v>2025</v>
      </c>
      <c r="AC1673" t="str">
        <f>TEXT(Sales_Trans_2[[#This Row],[Transaction_Date]],"mmm")</f>
        <v>Oct</v>
      </c>
      <c r="AD1673">
        <f>MONTH(Sales_Trans_2[[#This Row],[Transaction_Date]])</f>
        <v>10</v>
      </c>
      <c r="AE1673" s="19">
        <f>IFERROR(Sales_Trans_2[[#This Row],[Profit]]/Sales_Trans_2[[#This Row],[Sales_Amount]],0)</f>
        <v>5.3830888577415727E-2</v>
      </c>
      <c r="AF1673" s="20" t="str">
        <f>IF(Sales_Trans_2[[#This Row],[Discount_Pct]]=0,"0%",
IF(Sales_Trans_2[[#This Row],[Discount_Pct]]&lt;=5,"1-5%",
IF(Sales_Trans_2[[#This Row],[Discount_Pct]]&lt;=10,"6-10%",
IF(Sales_Trans_2[[#This Row],[Discount_Pct]]&lt;=15,"11-15%","&gt;15%"))))</f>
        <v>6-10%</v>
      </c>
    </row>
    <row r="1674" spans="1:32" x14ac:dyDescent="0.25">
      <c r="A1674" t="s">
        <v>4527</v>
      </c>
      <c r="B1674" s="10">
        <v>45953</v>
      </c>
      <c r="C1674" t="s">
        <v>2787</v>
      </c>
      <c r="D1674" t="s">
        <v>237</v>
      </c>
      <c r="E1674" t="s">
        <v>1145</v>
      </c>
      <c r="F1674" t="s">
        <v>1146</v>
      </c>
      <c r="G1674">
        <v>2</v>
      </c>
      <c r="H1674">
        <v>541.35</v>
      </c>
      <c r="I1674">
        <v>15</v>
      </c>
      <c r="J1674">
        <v>162.41</v>
      </c>
      <c r="K1674">
        <v>920.29</v>
      </c>
      <c r="L1674">
        <v>672.8</v>
      </c>
      <c r="M1674">
        <v>247.49</v>
      </c>
      <c r="N1674" t="s">
        <v>23</v>
      </c>
      <c r="O1674" t="s">
        <v>24</v>
      </c>
      <c r="P1674" t="s">
        <v>25</v>
      </c>
      <c r="Q1674">
        <v>0.82430555555555551</v>
      </c>
      <c r="R1674" t="s">
        <v>49</v>
      </c>
      <c r="S1674" t="s">
        <v>4670</v>
      </c>
      <c r="T1674" t="s">
        <v>4636</v>
      </c>
      <c r="U1674">
        <v>541.35</v>
      </c>
      <c r="V1674" t="s">
        <v>5906</v>
      </c>
      <c r="W1674" t="s">
        <v>4964</v>
      </c>
      <c r="X1674" t="s">
        <v>5907</v>
      </c>
      <c r="Y1674" t="s">
        <v>4960</v>
      </c>
      <c r="Z1674" t="s">
        <v>5908</v>
      </c>
      <c r="AA1674" t="s">
        <v>5060</v>
      </c>
      <c r="AB1674">
        <f>YEAR(Sales_Trans_2[[#This Row],[Transaction_Date]])</f>
        <v>2025</v>
      </c>
      <c r="AC1674" t="str">
        <f>TEXT(Sales_Trans_2[[#This Row],[Transaction_Date]],"mmm")</f>
        <v>Oct</v>
      </c>
      <c r="AD1674">
        <f>MONTH(Sales_Trans_2[[#This Row],[Transaction_Date]])</f>
        <v>10</v>
      </c>
      <c r="AE1674" s="19">
        <f>IFERROR(Sales_Trans_2[[#This Row],[Profit]]/Sales_Trans_2[[#This Row],[Sales_Amount]],0)</f>
        <v>0.26892609938171663</v>
      </c>
      <c r="AF1674" s="20" t="str">
        <f>IF(Sales_Trans_2[[#This Row],[Discount_Pct]]=0,"0%",
IF(Sales_Trans_2[[#This Row],[Discount_Pct]]&lt;=5,"1-5%",
IF(Sales_Trans_2[[#This Row],[Discount_Pct]]&lt;=10,"6-10%",
IF(Sales_Trans_2[[#This Row],[Discount_Pct]]&lt;=15,"11-15%","&gt;15%"))))</f>
        <v>11-15%</v>
      </c>
    </row>
    <row r="1675" spans="1:32" x14ac:dyDescent="0.25">
      <c r="A1675" t="s">
        <v>1522</v>
      </c>
      <c r="B1675" s="10">
        <v>45950</v>
      </c>
      <c r="C1675" t="s">
        <v>1523</v>
      </c>
      <c r="D1675" t="s">
        <v>30</v>
      </c>
      <c r="E1675" t="s">
        <v>760</v>
      </c>
      <c r="F1675" t="s">
        <v>761</v>
      </c>
      <c r="G1675">
        <v>1</v>
      </c>
      <c r="H1675">
        <v>448.94</v>
      </c>
      <c r="I1675">
        <v>20</v>
      </c>
      <c r="J1675">
        <v>89.79</v>
      </c>
      <c r="K1675">
        <v>359.15</v>
      </c>
      <c r="L1675">
        <v>380.08</v>
      </c>
      <c r="M1675">
        <v>-20.93</v>
      </c>
      <c r="N1675" t="s">
        <v>68</v>
      </c>
      <c r="O1675" t="s">
        <v>24</v>
      </c>
      <c r="P1675" t="s">
        <v>25</v>
      </c>
      <c r="Q1675">
        <v>0.78749999999999998</v>
      </c>
      <c r="R1675" t="s">
        <v>49</v>
      </c>
      <c r="S1675" t="s">
        <v>4691</v>
      </c>
      <c r="T1675" t="s">
        <v>4672</v>
      </c>
      <c r="U1675">
        <v>448.94</v>
      </c>
      <c r="V1675" t="s">
        <v>5913</v>
      </c>
      <c r="W1675" t="s">
        <v>4964</v>
      </c>
      <c r="X1675" t="s">
        <v>5363</v>
      </c>
      <c r="Y1675" t="s">
        <v>4970</v>
      </c>
      <c r="Z1675" t="s">
        <v>5364</v>
      </c>
      <c r="AA1675" t="s">
        <v>5060</v>
      </c>
      <c r="AB1675">
        <f>YEAR(Sales_Trans_2[[#This Row],[Transaction_Date]])</f>
        <v>2025</v>
      </c>
      <c r="AC1675" t="str">
        <f>TEXT(Sales_Trans_2[[#This Row],[Transaction_Date]],"mmm")</f>
        <v>Oct</v>
      </c>
      <c r="AD1675">
        <f>MONTH(Sales_Trans_2[[#This Row],[Transaction_Date]])</f>
        <v>10</v>
      </c>
      <c r="AE1675" s="19">
        <f>IFERROR(Sales_Trans_2[[#This Row],[Profit]]/Sales_Trans_2[[#This Row],[Sales_Amount]],0)</f>
        <v>-5.8276486147849089E-2</v>
      </c>
      <c r="AF1675" s="20" t="str">
        <f>IF(Sales_Trans_2[[#This Row],[Discount_Pct]]=0,"0%",
IF(Sales_Trans_2[[#This Row],[Discount_Pct]]&lt;=5,"1-5%",
IF(Sales_Trans_2[[#This Row],[Discount_Pct]]&lt;=10,"6-10%",
IF(Sales_Trans_2[[#This Row],[Discount_Pct]]&lt;=15,"11-15%","&gt;15%"))))</f>
        <v>&gt;15%</v>
      </c>
    </row>
    <row r="1676" spans="1:32" x14ac:dyDescent="0.25">
      <c r="A1676" t="s">
        <v>2773</v>
      </c>
      <c r="B1676" s="10">
        <v>45949</v>
      </c>
      <c r="C1676" t="s">
        <v>940</v>
      </c>
      <c r="D1676" t="s">
        <v>275</v>
      </c>
      <c r="E1676" t="s">
        <v>504</v>
      </c>
      <c r="F1676" t="s">
        <v>239</v>
      </c>
      <c r="G1676">
        <v>4</v>
      </c>
      <c r="H1676">
        <v>51.33</v>
      </c>
      <c r="I1676">
        <v>5</v>
      </c>
      <c r="J1676">
        <v>10.27</v>
      </c>
      <c r="K1676">
        <v>224.31</v>
      </c>
      <c r="L1676">
        <v>149.91999999999999</v>
      </c>
      <c r="M1676">
        <v>74.39</v>
      </c>
      <c r="N1676" t="s">
        <v>23</v>
      </c>
      <c r="O1676" t="s">
        <v>24</v>
      </c>
      <c r="P1676" t="s">
        <v>25</v>
      </c>
      <c r="Q1676">
        <v>0.82499999999999996</v>
      </c>
      <c r="R1676" t="s">
        <v>27</v>
      </c>
      <c r="S1676" t="s">
        <v>4760</v>
      </c>
      <c r="T1676" t="s">
        <v>4752</v>
      </c>
      <c r="U1676">
        <v>51.33</v>
      </c>
      <c r="V1676" t="s">
        <v>5905</v>
      </c>
      <c r="W1676" t="s">
        <v>4968</v>
      </c>
      <c r="X1676" t="s">
        <v>5015</v>
      </c>
      <c r="Y1676" t="s">
        <v>4966</v>
      </c>
      <c r="Z1676" t="s">
        <v>5349</v>
      </c>
      <c r="AA1676" t="s">
        <v>5060</v>
      </c>
      <c r="AB1676">
        <f>YEAR(Sales_Trans_2[[#This Row],[Transaction_Date]])</f>
        <v>2025</v>
      </c>
      <c r="AC1676" t="str">
        <f>TEXT(Sales_Trans_2[[#This Row],[Transaction_Date]],"mmm")</f>
        <v>Oct</v>
      </c>
      <c r="AD1676">
        <f>MONTH(Sales_Trans_2[[#This Row],[Transaction_Date]])</f>
        <v>10</v>
      </c>
      <c r="AE1676" s="19">
        <f>IFERROR(Sales_Trans_2[[#This Row],[Profit]]/Sales_Trans_2[[#This Row],[Sales_Amount]],0)</f>
        <v>0.33163924925326554</v>
      </c>
      <c r="AF1676" s="20" t="str">
        <f>IF(Sales_Trans_2[[#This Row],[Discount_Pct]]=0,"0%",
IF(Sales_Trans_2[[#This Row],[Discount_Pct]]&lt;=5,"1-5%",
IF(Sales_Trans_2[[#This Row],[Discount_Pct]]&lt;=10,"6-10%",
IF(Sales_Trans_2[[#This Row],[Discount_Pct]]&lt;=15,"11-15%","&gt;15%"))))</f>
        <v>1-5%</v>
      </c>
    </row>
    <row r="1677" spans="1:32" x14ac:dyDescent="0.25">
      <c r="A1677" t="s">
        <v>3229</v>
      </c>
      <c r="B1677" s="10">
        <v>45949</v>
      </c>
      <c r="C1677" t="s">
        <v>3230</v>
      </c>
      <c r="D1677" t="s">
        <v>30</v>
      </c>
      <c r="E1677" t="s">
        <v>1289</v>
      </c>
      <c r="F1677" t="s">
        <v>590</v>
      </c>
      <c r="G1677">
        <v>3</v>
      </c>
      <c r="H1677">
        <v>448.94</v>
      </c>
      <c r="I1677">
        <v>5</v>
      </c>
      <c r="J1677">
        <v>67.34</v>
      </c>
      <c r="K1677">
        <v>1471.4</v>
      </c>
      <c r="L1677">
        <v>1140.24</v>
      </c>
      <c r="M1677">
        <v>-184.45</v>
      </c>
      <c r="N1677" t="s">
        <v>40</v>
      </c>
      <c r="O1677" t="s">
        <v>24</v>
      </c>
      <c r="P1677" t="s">
        <v>25</v>
      </c>
      <c r="Q1677">
        <v>0.66597222222222219</v>
      </c>
      <c r="R1677" t="s">
        <v>27</v>
      </c>
      <c r="S1677" t="s">
        <v>4691</v>
      </c>
      <c r="T1677" t="s">
        <v>4672</v>
      </c>
      <c r="U1677">
        <v>448.94</v>
      </c>
      <c r="V1677" t="s">
        <v>5917</v>
      </c>
      <c r="W1677" t="s">
        <v>4964</v>
      </c>
      <c r="X1677" t="s">
        <v>5638</v>
      </c>
      <c r="Y1677" t="s">
        <v>4966</v>
      </c>
      <c r="Z1677" t="s">
        <v>5234</v>
      </c>
      <c r="AA1677" t="s">
        <v>5060</v>
      </c>
      <c r="AB1677">
        <f>YEAR(Sales_Trans_2[[#This Row],[Transaction_Date]])</f>
        <v>2025</v>
      </c>
      <c r="AC1677" t="str">
        <f>TEXT(Sales_Trans_2[[#This Row],[Transaction_Date]],"mmm")</f>
        <v>Oct</v>
      </c>
      <c r="AD1677">
        <f>MONTH(Sales_Trans_2[[#This Row],[Transaction_Date]])</f>
        <v>10</v>
      </c>
      <c r="AE1677" s="19">
        <f>IFERROR(Sales_Trans_2[[#This Row],[Profit]]/Sales_Trans_2[[#This Row],[Sales_Amount]],0)</f>
        <v>-0.1253568030447193</v>
      </c>
      <c r="AF1677" s="20" t="str">
        <f>IF(Sales_Trans_2[[#This Row],[Discount_Pct]]=0,"0%",
IF(Sales_Trans_2[[#This Row],[Discount_Pct]]&lt;=5,"1-5%",
IF(Sales_Trans_2[[#This Row],[Discount_Pct]]&lt;=10,"6-10%",
IF(Sales_Trans_2[[#This Row],[Discount_Pct]]&lt;=15,"11-15%","&gt;15%"))))</f>
        <v>1-5%</v>
      </c>
    </row>
    <row r="1678" spans="1:32" x14ac:dyDescent="0.25">
      <c r="A1678" t="s">
        <v>497</v>
      </c>
      <c r="B1678" s="10">
        <v>45948</v>
      </c>
      <c r="C1678" t="s">
        <v>498</v>
      </c>
      <c r="D1678" t="s">
        <v>499</v>
      </c>
      <c r="E1678" t="s">
        <v>372</v>
      </c>
      <c r="F1678" t="s">
        <v>373</v>
      </c>
      <c r="G1678">
        <v>4</v>
      </c>
      <c r="H1678">
        <v>401.06</v>
      </c>
      <c r="I1678">
        <v>5</v>
      </c>
      <c r="J1678">
        <v>80.209999999999994</v>
      </c>
      <c r="K1678">
        <v>1752.63</v>
      </c>
      <c r="L1678">
        <v>1389.88</v>
      </c>
      <c r="M1678">
        <v>362.75</v>
      </c>
      <c r="N1678" t="s">
        <v>23</v>
      </c>
      <c r="O1678" t="s">
        <v>24</v>
      </c>
      <c r="P1678" t="s">
        <v>25</v>
      </c>
      <c r="Q1678">
        <v>0.74791666666666667</v>
      </c>
      <c r="R1678" t="s">
        <v>27</v>
      </c>
      <c r="S1678" t="s">
        <v>4816</v>
      </c>
      <c r="T1678" t="s">
        <v>4847</v>
      </c>
      <c r="U1678">
        <v>401.06</v>
      </c>
      <c r="V1678" t="s">
        <v>5484</v>
      </c>
      <c r="W1678" t="s">
        <v>4964</v>
      </c>
      <c r="X1678" t="s">
        <v>5258</v>
      </c>
      <c r="Y1678" t="s">
        <v>4966</v>
      </c>
      <c r="Z1678" t="s">
        <v>5259</v>
      </c>
      <c r="AA1678" t="s">
        <v>5060</v>
      </c>
      <c r="AB1678">
        <f>YEAR(Sales_Trans_2[[#This Row],[Transaction_Date]])</f>
        <v>2025</v>
      </c>
      <c r="AC1678" t="str">
        <f>TEXT(Sales_Trans_2[[#This Row],[Transaction_Date]],"mmm")</f>
        <v>Oct</v>
      </c>
      <c r="AD1678">
        <f>MONTH(Sales_Trans_2[[#This Row],[Transaction_Date]])</f>
        <v>10</v>
      </c>
      <c r="AE1678" s="19">
        <f>IFERROR(Sales_Trans_2[[#This Row],[Profit]]/Sales_Trans_2[[#This Row],[Sales_Amount]],0)</f>
        <v>0.20697466093813296</v>
      </c>
      <c r="AF1678" s="20" t="str">
        <f>IF(Sales_Trans_2[[#This Row],[Discount_Pct]]=0,"0%",
IF(Sales_Trans_2[[#This Row],[Discount_Pct]]&lt;=5,"1-5%",
IF(Sales_Trans_2[[#This Row],[Discount_Pct]]&lt;=10,"6-10%",
IF(Sales_Trans_2[[#This Row],[Discount_Pct]]&lt;=15,"11-15%","&gt;15%"))))</f>
        <v>1-5%</v>
      </c>
    </row>
    <row r="1679" spans="1:32" x14ac:dyDescent="0.25">
      <c r="A1679" t="s">
        <v>3297</v>
      </c>
      <c r="B1679" s="10">
        <v>45948</v>
      </c>
      <c r="C1679" t="s">
        <v>3056</v>
      </c>
      <c r="D1679" t="s">
        <v>107</v>
      </c>
      <c r="E1679" t="s">
        <v>1471</v>
      </c>
      <c r="F1679" t="s">
        <v>1628</v>
      </c>
      <c r="G1679">
        <v>3</v>
      </c>
      <c r="H1679">
        <v>59.92</v>
      </c>
      <c r="I1679">
        <v>20</v>
      </c>
      <c r="J1679">
        <v>35.950000000000003</v>
      </c>
      <c r="K1679">
        <v>165.38</v>
      </c>
      <c r="L1679">
        <v>144.44999999999999</v>
      </c>
      <c r="M1679">
        <v>20.93</v>
      </c>
      <c r="N1679" t="s">
        <v>23</v>
      </c>
      <c r="O1679" t="s">
        <v>24</v>
      </c>
      <c r="P1679" t="s">
        <v>25</v>
      </c>
      <c r="Q1679">
        <v>0.49166666666666664</v>
      </c>
      <c r="R1679" t="s">
        <v>27</v>
      </c>
      <c r="S1679" t="s">
        <v>4683</v>
      </c>
      <c r="T1679" t="s">
        <v>4672</v>
      </c>
      <c r="U1679">
        <v>59.92</v>
      </c>
      <c r="V1679" t="s">
        <v>5041</v>
      </c>
      <c r="W1679" t="s">
        <v>4964</v>
      </c>
      <c r="X1679" t="s">
        <v>5918</v>
      </c>
      <c r="Y1679" t="s">
        <v>4966</v>
      </c>
      <c r="Z1679" t="s">
        <v>5295</v>
      </c>
      <c r="AA1679" t="s">
        <v>5060</v>
      </c>
      <c r="AB1679">
        <f>YEAR(Sales_Trans_2[[#This Row],[Transaction_Date]])</f>
        <v>2025</v>
      </c>
      <c r="AC1679" t="str">
        <f>TEXT(Sales_Trans_2[[#This Row],[Transaction_Date]],"mmm")</f>
        <v>Oct</v>
      </c>
      <c r="AD1679">
        <f>MONTH(Sales_Trans_2[[#This Row],[Transaction_Date]])</f>
        <v>10</v>
      </c>
      <c r="AE1679" s="19">
        <f>IFERROR(Sales_Trans_2[[#This Row],[Profit]]/Sales_Trans_2[[#This Row],[Sales_Amount]],0)</f>
        <v>0.12655702019591245</v>
      </c>
      <c r="AF1679" s="20" t="str">
        <f>IF(Sales_Trans_2[[#This Row],[Discount_Pct]]=0,"0%",
IF(Sales_Trans_2[[#This Row],[Discount_Pct]]&lt;=5,"1-5%",
IF(Sales_Trans_2[[#This Row],[Discount_Pct]]&lt;=10,"6-10%",
IF(Sales_Trans_2[[#This Row],[Discount_Pct]]&lt;=15,"11-15%","&gt;15%"))))</f>
        <v>&gt;15%</v>
      </c>
    </row>
    <row r="1680" spans="1:32" x14ac:dyDescent="0.25">
      <c r="A1680" t="s">
        <v>3781</v>
      </c>
      <c r="B1680" s="10">
        <v>45947</v>
      </c>
      <c r="C1680" t="s">
        <v>972</v>
      </c>
      <c r="D1680" t="s">
        <v>147</v>
      </c>
      <c r="E1680" t="s">
        <v>1145</v>
      </c>
      <c r="F1680" t="s">
        <v>1146</v>
      </c>
      <c r="G1680">
        <v>4</v>
      </c>
      <c r="H1680">
        <v>332.73</v>
      </c>
      <c r="I1680">
        <v>15</v>
      </c>
      <c r="J1680">
        <v>199.64</v>
      </c>
      <c r="K1680">
        <v>1131.28</v>
      </c>
      <c r="L1680">
        <v>1044.8800000000001</v>
      </c>
      <c r="M1680">
        <v>86.4</v>
      </c>
      <c r="N1680" t="s">
        <v>133</v>
      </c>
      <c r="O1680" t="s">
        <v>24</v>
      </c>
      <c r="P1680" t="s">
        <v>25</v>
      </c>
      <c r="Q1680">
        <v>0.87847222222222221</v>
      </c>
      <c r="R1680" t="s">
        <v>49</v>
      </c>
      <c r="S1680" t="s">
        <v>4717</v>
      </c>
      <c r="T1680" t="s">
        <v>4703</v>
      </c>
      <c r="U1680">
        <v>332.73</v>
      </c>
      <c r="V1680" t="s">
        <v>5475</v>
      </c>
      <c r="W1680" t="s">
        <v>4964</v>
      </c>
      <c r="X1680" t="s">
        <v>5907</v>
      </c>
      <c r="Y1680" t="s">
        <v>4960</v>
      </c>
      <c r="Z1680" t="s">
        <v>5908</v>
      </c>
      <c r="AA1680" t="s">
        <v>5060</v>
      </c>
      <c r="AB1680">
        <f>YEAR(Sales_Trans_2[[#This Row],[Transaction_Date]])</f>
        <v>2025</v>
      </c>
      <c r="AC1680" t="str">
        <f>TEXT(Sales_Trans_2[[#This Row],[Transaction_Date]],"mmm")</f>
        <v>Oct</v>
      </c>
      <c r="AD1680">
        <f>MONTH(Sales_Trans_2[[#This Row],[Transaction_Date]])</f>
        <v>10</v>
      </c>
      <c r="AE1680" s="19">
        <f>IFERROR(Sales_Trans_2[[#This Row],[Profit]]/Sales_Trans_2[[#This Row],[Sales_Amount]],0)</f>
        <v>7.6373665228767415E-2</v>
      </c>
      <c r="AF1680" s="20" t="str">
        <f>IF(Sales_Trans_2[[#This Row],[Discount_Pct]]=0,"0%",
IF(Sales_Trans_2[[#This Row],[Discount_Pct]]&lt;=5,"1-5%",
IF(Sales_Trans_2[[#This Row],[Discount_Pct]]&lt;=10,"6-10%",
IF(Sales_Trans_2[[#This Row],[Discount_Pct]]&lt;=15,"11-15%","&gt;15%"))))</f>
        <v>11-15%</v>
      </c>
    </row>
    <row r="1681" spans="1:32" x14ac:dyDescent="0.25">
      <c r="A1681" t="s">
        <v>3673</v>
      </c>
      <c r="B1681" s="10">
        <v>45946</v>
      </c>
      <c r="C1681" t="s">
        <v>3016</v>
      </c>
      <c r="D1681" t="s">
        <v>107</v>
      </c>
      <c r="E1681" t="s">
        <v>177</v>
      </c>
      <c r="F1681" t="s">
        <v>333</v>
      </c>
      <c r="G1681">
        <v>5</v>
      </c>
      <c r="H1681">
        <v>59.92</v>
      </c>
      <c r="I1681">
        <v>5</v>
      </c>
      <c r="J1681">
        <v>14.98</v>
      </c>
      <c r="K1681">
        <v>284.62</v>
      </c>
      <c r="L1681">
        <v>240.75</v>
      </c>
      <c r="M1681">
        <v>43.87</v>
      </c>
      <c r="N1681" t="s">
        <v>23</v>
      </c>
      <c r="O1681" t="s">
        <v>24</v>
      </c>
      <c r="P1681" t="s">
        <v>25</v>
      </c>
      <c r="Q1681">
        <v>0.56111111111111112</v>
      </c>
      <c r="R1681" t="s">
        <v>49</v>
      </c>
      <c r="S1681" t="s">
        <v>4683</v>
      </c>
      <c r="T1681" t="s">
        <v>4672</v>
      </c>
      <c r="U1681">
        <v>59.92</v>
      </c>
      <c r="V1681" t="s">
        <v>5004</v>
      </c>
      <c r="W1681" t="s">
        <v>4968</v>
      </c>
      <c r="X1681" t="s">
        <v>5319</v>
      </c>
      <c r="Y1681" t="s">
        <v>4970</v>
      </c>
      <c r="Z1681" t="s">
        <v>5227</v>
      </c>
      <c r="AA1681" t="s">
        <v>5060</v>
      </c>
      <c r="AB1681">
        <f>YEAR(Sales_Trans_2[[#This Row],[Transaction_Date]])</f>
        <v>2025</v>
      </c>
      <c r="AC1681" t="str">
        <f>TEXT(Sales_Trans_2[[#This Row],[Transaction_Date]],"mmm")</f>
        <v>Oct</v>
      </c>
      <c r="AD1681">
        <f>MONTH(Sales_Trans_2[[#This Row],[Transaction_Date]])</f>
        <v>10</v>
      </c>
      <c r="AE1681" s="19">
        <f>IFERROR(Sales_Trans_2[[#This Row],[Profit]]/Sales_Trans_2[[#This Row],[Sales_Amount]],0)</f>
        <v>0.15413533834586465</v>
      </c>
      <c r="AF1681" s="20" t="str">
        <f>IF(Sales_Trans_2[[#This Row],[Discount_Pct]]=0,"0%",
IF(Sales_Trans_2[[#This Row],[Discount_Pct]]&lt;=5,"1-5%",
IF(Sales_Trans_2[[#This Row],[Discount_Pct]]&lt;=10,"6-10%",
IF(Sales_Trans_2[[#This Row],[Discount_Pct]]&lt;=15,"11-15%","&gt;15%"))))</f>
        <v>1-5%</v>
      </c>
    </row>
    <row r="1682" spans="1:32" x14ac:dyDescent="0.25">
      <c r="A1682" t="s">
        <v>2610</v>
      </c>
      <c r="B1682" s="10">
        <v>45943</v>
      </c>
      <c r="C1682" t="s">
        <v>2356</v>
      </c>
      <c r="D1682" t="s">
        <v>371</v>
      </c>
      <c r="E1682" t="s">
        <v>2611</v>
      </c>
      <c r="F1682" t="s">
        <v>2612</v>
      </c>
      <c r="G1682">
        <v>1</v>
      </c>
      <c r="H1682">
        <v>380.12</v>
      </c>
      <c r="I1682">
        <v>5</v>
      </c>
      <c r="J1682">
        <v>19.010000000000002</v>
      </c>
      <c r="K1682">
        <v>361.11</v>
      </c>
      <c r="L1682">
        <v>309.98</v>
      </c>
      <c r="M1682">
        <v>51.13</v>
      </c>
      <c r="N1682" t="s">
        <v>4971</v>
      </c>
      <c r="O1682" t="s">
        <v>24</v>
      </c>
      <c r="P1682" t="s">
        <v>25</v>
      </c>
      <c r="Q1682">
        <v>0.65208333333333335</v>
      </c>
      <c r="R1682" t="s">
        <v>49</v>
      </c>
      <c r="S1682" t="s">
        <v>4714</v>
      </c>
      <c r="T1682" t="s">
        <v>4703</v>
      </c>
      <c r="U1682">
        <v>380.12</v>
      </c>
      <c r="V1682" t="s">
        <v>5563</v>
      </c>
      <c r="W1682" t="s">
        <v>4968</v>
      </c>
      <c r="X1682" t="s">
        <v>5304</v>
      </c>
      <c r="Y1682" t="s">
        <v>4966</v>
      </c>
      <c r="Z1682" t="s">
        <v>5305</v>
      </c>
      <c r="AA1682" t="s">
        <v>5060</v>
      </c>
      <c r="AB1682">
        <f>YEAR(Sales_Trans_2[[#This Row],[Transaction_Date]])</f>
        <v>2025</v>
      </c>
      <c r="AC1682" t="str">
        <f>TEXT(Sales_Trans_2[[#This Row],[Transaction_Date]],"mmm")</f>
        <v>Oct</v>
      </c>
      <c r="AD1682">
        <f>MONTH(Sales_Trans_2[[#This Row],[Transaction_Date]])</f>
        <v>10</v>
      </c>
      <c r="AE1682" s="19">
        <f>IFERROR(Sales_Trans_2[[#This Row],[Profit]]/Sales_Trans_2[[#This Row],[Sales_Amount]],0)</f>
        <v>0.14159120489601507</v>
      </c>
      <c r="AF1682" s="20" t="str">
        <f>IF(Sales_Trans_2[[#This Row],[Discount_Pct]]=0,"0%",
IF(Sales_Trans_2[[#This Row],[Discount_Pct]]&lt;=5,"1-5%",
IF(Sales_Trans_2[[#This Row],[Discount_Pct]]&lt;=10,"6-10%",
IF(Sales_Trans_2[[#This Row],[Discount_Pct]]&lt;=15,"11-15%","&gt;15%"))))</f>
        <v>1-5%</v>
      </c>
    </row>
    <row r="1683" spans="1:32" x14ac:dyDescent="0.25">
      <c r="A1683" t="s">
        <v>1610</v>
      </c>
      <c r="B1683" s="10">
        <v>46001</v>
      </c>
      <c r="C1683" t="s">
        <v>76</v>
      </c>
      <c r="D1683" t="s">
        <v>214</v>
      </c>
      <c r="E1683" t="s">
        <v>835</v>
      </c>
      <c r="F1683" t="s">
        <v>836</v>
      </c>
      <c r="G1683">
        <v>2</v>
      </c>
      <c r="H1683">
        <v>147.97</v>
      </c>
      <c r="I1683">
        <v>5</v>
      </c>
      <c r="J1683">
        <v>14.8</v>
      </c>
      <c r="K1683">
        <v>323.31</v>
      </c>
      <c r="L1683">
        <v>225.6</v>
      </c>
      <c r="M1683">
        <v>97.71</v>
      </c>
      <c r="N1683" t="s">
        <v>68</v>
      </c>
      <c r="O1683" t="s">
        <v>24</v>
      </c>
      <c r="P1683" t="s">
        <v>25</v>
      </c>
      <c r="Q1683">
        <v>0.55208333333333337</v>
      </c>
      <c r="R1683" t="s">
        <v>27</v>
      </c>
      <c r="S1683" t="s">
        <v>4764</v>
      </c>
      <c r="T1683" t="s">
        <v>4752</v>
      </c>
      <c r="U1683">
        <v>147.97</v>
      </c>
      <c r="V1683" t="s">
        <v>5929</v>
      </c>
      <c r="W1683" t="s">
        <v>4968</v>
      </c>
      <c r="X1683" t="s">
        <v>5170</v>
      </c>
      <c r="Y1683" t="s">
        <v>5007</v>
      </c>
      <c r="Z1683" t="s">
        <v>5567</v>
      </c>
      <c r="AA1683" t="s">
        <v>5060</v>
      </c>
      <c r="AB1683">
        <f>YEAR(Sales_Trans_2[[#This Row],[Transaction_Date]])</f>
        <v>2025</v>
      </c>
      <c r="AC1683" t="str">
        <f>TEXT(Sales_Trans_2[[#This Row],[Transaction_Date]],"mmm")</f>
        <v>Dec</v>
      </c>
      <c r="AD1683">
        <f>MONTH(Sales_Trans_2[[#This Row],[Transaction_Date]])</f>
        <v>12</v>
      </c>
      <c r="AE1683" s="19">
        <f>IFERROR(Sales_Trans_2[[#This Row],[Profit]]/Sales_Trans_2[[#This Row],[Sales_Amount]],0)</f>
        <v>0.30221768581237818</v>
      </c>
      <c r="AF1683" s="20" t="str">
        <f>IF(Sales_Trans_2[[#This Row],[Discount_Pct]]=0,"0%",
IF(Sales_Trans_2[[#This Row],[Discount_Pct]]&lt;=5,"1-5%",
IF(Sales_Trans_2[[#This Row],[Discount_Pct]]&lt;=10,"6-10%",
IF(Sales_Trans_2[[#This Row],[Discount_Pct]]&lt;=15,"11-15%","&gt;15%"))))</f>
        <v>1-5%</v>
      </c>
    </row>
    <row r="1684" spans="1:32" x14ac:dyDescent="0.25">
      <c r="A1684" t="s">
        <v>3403</v>
      </c>
      <c r="B1684" s="10">
        <v>46001</v>
      </c>
      <c r="C1684" t="s">
        <v>820</v>
      </c>
      <c r="D1684" t="s">
        <v>59</v>
      </c>
      <c r="E1684" t="s">
        <v>1905</v>
      </c>
      <c r="F1684" t="s">
        <v>1100</v>
      </c>
      <c r="G1684">
        <v>3</v>
      </c>
      <c r="H1684">
        <v>342.46</v>
      </c>
      <c r="I1684">
        <v>10</v>
      </c>
      <c r="J1684">
        <v>102.74</v>
      </c>
      <c r="K1684">
        <v>1063.3399999999999</v>
      </c>
      <c r="L1684">
        <v>815.34</v>
      </c>
      <c r="M1684">
        <v>248</v>
      </c>
      <c r="N1684" t="s">
        <v>133</v>
      </c>
      <c r="O1684" t="s">
        <v>24</v>
      </c>
      <c r="P1684" t="s">
        <v>25</v>
      </c>
      <c r="Q1684">
        <v>0.52152777777777781</v>
      </c>
      <c r="R1684" t="s">
        <v>27</v>
      </c>
      <c r="S1684" t="s">
        <v>4721</v>
      </c>
      <c r="T1684" t="s">
        <v>4703</v>
      </c>
      <c r="U1684">
        <v>342.46</v>
      </c>
      <c r="V1684" t="s">
        <v>5855</v>
      </c>
      <c r="W1684" t="s">
        <v>4964</v>
      </c>
      <c r="X1684" t="s">
        <v>5469</v>
      </c>
      <c r="Y1684" t="s">
        <v>5011</v>
      </c>
      <c r="Z1684" t="s">
        <v>5249</v>
      </c>
      <c r="AA1684" t="s">
        <v>5060</v>
      </c>
      <c r="AB1684">
        <f>YEAR(Sales_Trans_2[[#This Row],[Transaction_Date]])</f>
        <v>2025</v>
      </c>
      <c r="AC1684" t="str">
        <f>TEXT(Sales_Trans_2[[#This Row],[Transaction_Date]],"mmm")</f>
        <v>Dec</v>
      </c>
      <c r="AD1684">
        <f>MONTH(Sales_Trans_2[[#This Row],[Transaction_Date]])</f>
        <v>12</v>
      </c>
      <c r="AE1684" s="19">
        <f>IFERROR(Sales_Trans_2[[#This Row],[Profit]]/Sales_Trans_2[[#This Row],[Sales_Amount]],0)</f>
        <v>0.23322737788477818</v>
      </c>
      <c r="AF1684" s="20" t="str">
        <f>IF(Sales_Trans_2[[#This Row],[Discount_Pct]]=0,"0%",
IF(Sales_Trans_2[[#This Row],[Discount_Pct]]&lt;=5,"1-5%",
IF(Sales_Trans_2[[#This Row],[Discount_Pct]]&lt;=10,"6-10%",
IF(Sales_Trans_2[[#This Row],[Discount_Pct]]&lt;=15,"11-15%","&gt;15%"))))</f>
        <v>6-10%</v>
      </c>
    </row>
    <row r="1685" spans="1:32" x14ac:dyDescent="0.25">
      <c r="A1685" t="s">
        <v>4442</v>
      </c>
      <c r="B1685" s="10">
        <v>45971</v>
      </c>
      <c r="C1685" t="s">
        <v>1312</v>
      </c>
      <c r="D1685" t="s">
        <v>581</v>
      </c>
      <c r="E1685" t="s">
        <v>973</v>
      </c>
      <c r="F1685" t="s">
        <v>974</v>
      </c>
      <c r="G1685">
        <v>4</v>
      </c>
      <c r="H1685">
        <v>139.21</v>
      </c>
      <c r="I1685">
        <v>20</v>
      </c>
      <c r="J1685">
        <v>111.37</v>
      </c>
      <c r="K1685">
        <v>512.29</v>
      </c>
      <c r="L1685">
        <v>427.96</v>
      </c>
      <c r="M1685">
        <v>84.33</v>
      </c>
      <c r="N1685" t="s">
        <v>47</v>
      </c>
      <c r="O1685" t="s">
        <v>24</v>
      </c>
      <c r="P1685" t="s">
        <v>25</v>
      </c>
      <c r="Q1685">
        <v>0.43541666666666667</v>
      </c>
      <c r="R1685" t="s">
        <v>27</v>
      </c>
      <c r="S1685" t="s">
        <v>4710</v>
      </c>
      <c r="T1685" t="s">
        <v>4703</v>
      </c>
      <c r="U1685">
        <v>139.21</v>
      </c>
      <c r="V1685" t="s">
        <v>4975</v>
      </c>
      <c r="W1685" t="s">
        <v>4964</v>
      </c>
      <c r="X1685" t="s">
        <v>5473</v>
      </c>
      <c r="Y1685" t="s">
        <v>4960</v>
      </c>
      <c r="Z1685" t="s">
        <v>5474</v>
      </c>
      <c r="AA1685" t="s">
        <v>5060</v>
      </c>
      <c r="AB1685">
        <f>YEAR(Sales_Trans_2[[#This Row],[Transaction_Date]])</f>
        <v>2025</v>
      </c>
      <c r="AC1685" t="str">
        <f>TEXT(Sales_Trans_2[[#This Row],[Transaction_Date]],"mmm")</f>
        <v>Nov</v>
      </c>
      <c r="AD1685">
        <f>MONTH(Sales_Trans_2[[#This Row],[Transaction_Date]])</f>
        <v>11</v>
      </c>
      <c r="AE1685" s="19">
        <f>IFERROR(Sales_Trans_2[[#This Row],[Profit]]/Sales_Trans_2[[#This Row],[Sales_Amount]],0)</f>
        <v>0.16461379296882625</v>
      </c>
      <c r="AF1685" s="20" t="str">
        <f>IF(Sales_Trans_2[[#This Row],[Discount_Pct]]=0,"0%",
IF(Sales_Trans_2[[#This Row],[Discount_Pct]]&lt;=5,"1-5%",
IF(Sales_Trans_2[[#This Row],[Discount_Pct]]&lt;=10,"6-10%",
IF(Sales_Trans_2[[#This Row],[Discount_Pct]]&lt;=15,"11-15%","&gt;15%"))))</f>
        <v>&gt;15%</v>
      </c>
    </row>
    <row r="1686" spans="1:32" x14ac:dyDescent="0.25">
      <c r="A1686" t="s">
        <v>1569</v>
      </c>
      <c r="B1686" s="10">
        <v>45940</v>
      </c>
      <c r="C1686" t="s">
        <v>863</v>
      </c>
      <c r="D1686" t="s">
        <v>882</v>
      </c>
      <c r="E1686" t="s">
        <v>835</v>
      </c>
      <c r="F1686" t="s">
        <v>705</v>
      </c>
      <c r="G1686">
        <v>5</v>
      </c>
      <c r="H1686">
        <v>262.77</v>
      </c>
      <c r="I1686">
        <v>15</v>
      </c>
      <c r="J1686">
        <v>197.08</v>
      </c>
      <c r="K1686">
        <v>1116.77</v>
      </c>
      <c r="L1686">
        <v>973.2</v>
      </c>
      <c r="M1686">
        <v>143.57</v>
      </c>
      <c r="N1686" t="s">
        <v>40</v>
      </c>
      <c r="O1686" t="s">
        <v>24</v>
      </c>
      <c r="P1686" t="s">
        <v>25</v>
      </c>
      <c r="Q1686">
        <v>0.45416666666666666</v>
      </c>
      <c r="R1686" t="s">
        <v>49</v>
      </c>
      <c r="S1686" t="s">
        <v>4768</v>
      </c>
      <c r="T1686" t="s">
        <v>4752</v>
      </c>
      <c r="U1686">
        <v>262.77</v>
      </c>
      <c r="V1686" t="s">
        <v>5937</v>
      </c>
      <c r="W1686" t="s">
        <v>4968</v>
      </c>
      <c r="X1686" t="s">
        <v>5388</v>
      </c>
      <c r="Y1686" t="s">
        <v>4966</v>
      </c>
      <c r="Z1686" t="s">
        <v>5567</v>
      </c>
      <c r="AA1686" t="s">
        <v>5060</v>
      </c>
      <c r="AB1686">
        <f>YEAR(Sales_Trans_2[[#This Row],[Transaction_Date]])</f>
        <v>2025</v>
      </c>
      <c r="AC1686" t="str">
        <f>TEXT(Sales_Trans_2[[#This Row],[Transaction_Date]],"mmm")</f>
        <v>Oct</v>
      </c>
      <c r="AD1686">
        <f>MONTH(Sales_Trans_2[[#This Row],[Transaction_Date]])</f>
        <v>10</v>
      </c>
      <c r="AE1686" s="19">
        <f>IFERROR(Sales_Trans_2[[#This Row],[Profit]]/Sales_Trans_2[[#This Row],[Sales_Amount]],0)</f>
        <v>0.12855825281839592</v>
      </c>
      <c r="AF1686" s="20" t="str">
        <f>IF(Sales_Trans_2[[#This Row],[Discount_Pct]]=0,"0%",
IF(Sales_Trans_2[[#This Row],[Discount_Pct]]&lt;=5,"1-5%",
IF(Sales_Trans_2[[#This Row],[Discount_Pct]]&lt;=10,"6-10%",
IF(Sales_Trans_2[[#This Row],[Discount_Pct]]&lt;=15,"11-15%","&gt;15%"))))</f>
        <v>11-15%</v>
      </c>
    </row>
    <row r="1687" spans="1:32" x14ac:dyDescent="0.25">
      <c r="A1687" t="s">
        <v>2129</v>
      </c>
      <c r="B1687" s="10">
        <v>45910</v>
      </c>
      <c r="C1687" t="s">
        <v>844</v>
      </c>
      <c r="D1687" t="s">
        <v>871</v>
      </c>
      <c r="E1687" t="s">
        <v>681</v>
      </c>
      <c r="F1687" t="s">
        <v>461</v>
      </c>
      <c r="G1687">
        <v>1</v>
      </c>
      <c r="H1687">
        <v>214.04</v>
      </c>
      <c r="I1687">
        <v>5</v>
      </c>
      <c r="J1687">
        <v>10.7</v>
      </c>
      <c r="K1687">
        <v>203.34</v>
      </c>
      <c r="L1687">
        <v>158.06</v>
      </c>
      <c r="M1687">
        <v>45.28</v>
      </c>
      <c r="N1687" t="s">
        <v>23</v>
      </c>
      <c r="O1687" t="s">
        <v>24</v>
      </c>
      <c r="P1687" t="s">
        <v>25</v>
      </c>
      <c r="Q1687">
        <v>0.85555555555555551</v>
      </c>
      <c r="R1687" t="s">
        <v>49</v>
      </c>
      <c r="S1687" t="s">
        <v>4947</v>
      </c>
      <c r="T1687" t="s">
        <v>4930</v>
      </c>
      <c r="U1687">
        <v>214.04</v>
      </c>
      <c r="V1687" t="s">
        <v>5741</v>
      </c>
      <c r="W1687" t="s">
        <v>4968</v>
      </c>
      <c r="X1687" t="s">
        <v>5404</v>
      </c>
      <c r="Y1687" t="s">
        <v>4970</v>
      </c>
      <c r="Z1687" t="s">
        <v>5380</v>
      </c>
      <c r="AA1687" t="s">
        <v>5060</v>
      </c>
      <c r="AB1687">
        <f>YEAR(Sales_Trans_2[[#This Row],[Transaction_Date]])</f>
        <v>2025</v>
      </c>
      <c r="AC1687" t="str">
        <f>TEXT(Sales_Trans_2[[#This Row],[Transaction_Date]],"mmm")</f>
        <v>Sep</v>
      </c>
      <c r="AD1687">
        <f>MONTH(Sales_Trans_2[[#This Row],[Transaction_Date]])</f>
        <v>9</v>
      </c>
      <c r="AE1687" s="19">
        <f>IFERROR(Sales_Trans_2[[#This Row],[Profit]]/Sales_Trans_2[[#This Row],[Sales_Amount]],0)</f>
        <v>0.22268122356644043</v>
      </c>
      <c r="AF1687" s="20" t="str">
        <f>IF(Sales_Trans_2[[#This Row],[Discount_Pct]]=0,"0%",
IF(Sales_Trans_2[[#This Row],[Discount_Pct]]&lt;=5,"1-5%",
IF(Sales_Trans_2[[#This Row],[Discount_Pct]]&lt;=10,"6-10%",
IF(Sales_Trans_2[[#This Row],[Discount_Pct]]&lt;=15,"11-15%","&gt;15%"))))</f>
        <v>1-5%</v>
      </c>
    </row>
    <row r="1688" spans="1:32" x14ac:dyDescent="0.25">
      <c r="A1688" t="s">
        <v>2404</v>
      </c>
      <c r="B1688" s="10">
        <v>45879</v>
      </c>
      <c r="C1688" t="s">
        <v>2405</v>
      </c>
      <c r="D1688" t="s">
        <v>414</v>
      </c>
      <c r="E1688" t="s">
        <v>504</v>
      </c>
      <c r="F1688" t="s">
        <v>1635</v>
      </c>
      <c r="G1688">
        <v>2</v>
      </c>
      <c r="H1688">
        <v>96.72</v>
      </c>
      <c r="I1688">
        <v>5</v>
      </c>
      <c r="J1688">
        <v>9.67</v>
      </c>
      <c r="K1688">
        <v>183.77</v>
      </c>
      <c r="L1688">
        <v>159.63999999999999</v>
      </c>
      <c r="M1688">
        <v>24.13</v>
      </c>
      <c r="N1688" t="s">
        <v>68</v>
      </c>
      <c r="O1688" t="s">
        <v>24</v>
      </c>
      <c r="P1688" t="s">
        <v>25</v>
      </c>
      <c r="Q1688">
        <v>0.70694444444444449</v>
      </c>
      <c r="R1688" t="s">
        <v>49</v>
      </c>
      <c r="S1688" t="s">
        <v>4846</v>
      </c>
      <c r="T1688" t="s">
        <v>4847</v>
      </c>
      <c r="U1688">
        <v>96.72</v>
      </c>
      <c r="V1688" t="s">
        <v>5887</v>
      </c>
      <c r="W1688" t="s">
        <v>4964</v>
      </c>
      <c r="X1688" t="s">
        <v>5390</v>
      </c>
      <c r="Y1688" t="s">
        <v>4966</v>
      </c>
      <c r="Z1688" t="s">
        <v>5349</v>
      </c>
      <c r="AA1688" t="s">
        <v>5060</v>
      </c>
      <c r="AB1688">
        <f>YEAR(Sales_Trans_2[[#This Row],[Transaction_Date]])</f>
        <v>2025</v>
      </c>
      <c r="AC1688" t="str">
        <f>TEXT(Sales_Trans_2[[#This Row],[Transaction_Date]],"mmm")</f>
        <v>Aug</v>
      </c>
      <c r="AD1688">
        <f>MONTH(Sales_Trans_2[[#This Row],[Transaction_Date]])</f>
        <v>8</v>
      </c>
      <c r="AE1688" s="19">
        <f>IFERROR(Sales_Trans_2[[#This Row],[Profit]]/Sales_Trans_2[[#This Row],[Sales_Amount]],0)</f>
        <v>0.13130543614300483</v>
      </c>
      <c r="AF1688" s="20" t="str">
        <f>IF(Sales_Trans_2[[#This Row],[Discount_Pct]]=0,"0%",
IF(Sales_Trans_2[[#This Row],[Discount_Pct]]&lt;=5,"1-5%",
IF(Sales_Trans_2[[#This Row],[Discount_Pct]]&lt;=10,"6-10%",
IF(Sales_Trans_2[[#This Row],[Discount_Pct]]&lt;=15,"11-15%","&gt;15%"))))</f>
        <v>1-5%</v>
      </c>
    </row>
    <row r="1689" spans="1:32" x14ac:dyDescent="0.25">
      <c r="A1689" t="s">
        <v>3448</v>
      </c>
      <c r="B1689" s="10">
        <v>45879</v>
      </c>
      <c r="C1689" t="s">
        <v>1990</v>
      </c>
      <c r="D1689" t="s">
        <v>886</v>
      </c>
      <c r="E1689" t="s">
        <v>681</v>
      </c>
      <c r="F1689" t="s">
        <v>239</v>
      </c>
      <c r="G1689">
        <v>4</v>
      </c>
      <c r="H1689">
        <v>232.92</v>
      </c>
      <c r="I1689">
        <v>15</v>
      </c>
      <c r="J1689">
        <v>139.75</v>
      </c>
      <c r="K1689">
        <v>791.93</v>
      </c>
      <c r="L1689">
        <v>769.64</v>
      </c>
      <c r="M1689">
        <v>22.29</v>
      </c>
      <c r="N1689" t="s">
        <v>23</v>
      </c>
      <c r="O1689" t="s">
        <v>24</v>
      </c>
      <c r="P1689" t="s">
        <v>25</v>
      </c>
      <c r="Q1689">
        <v>0.44444444444444442</v>
      </c>
      <c r="R1689" t="s">
        <v>49</v>
      </c>
      <c r="S1689" t="s">
        <v>4827</v>
      </c>
      <c r="T1689" t="s">
        <v>4828</v>
      </c>
      <c r="U1689">
        <v>232.92</v>
      </c>
      <c r="V1689" t="s">
        <v>5434</v>
      </c>
      <c r="W1689" t="s">
        <v>4964</v>
      </c>
      <c r="X1689" t="s">
        <v>5015</v>
      </c>
      <c r="Y1689" t="s">
        <v>4966</v>
      </c>
      <c r="Z1689" t="s">
        <v>5380</v>
      </c>
      <c r="AA1689" t="s">
        <v>5060</v>
      </c>
      <c r="AB1689">
        <f>YEAR(Sales_Trans_2[[#This Row],[Transaction_Date]])</f>
        <v>2025</v>
      </c>
      <c r="AC1689" t="str">
        <f>TEXT(Sales_Trans_2[[#This Row],[Transaction_Date]],"mmm")</f>
        <v>Aug</v>
      </c>
      <c r="AD1689">
        <f>MONTH(Sales_Trans_2[[#This Row],[Transaction_Date]])</f>
        <v>8</v>
      </c>
      <c r="AE1689" s="19">
        <f>IFERROR(Sales_Trans_2[[#This Row],[Profit]]/Sales_Trans_2[[#This Row],[Sales_Amount]],0)</f>
        <v>2.8146427083201798E-2</v>
      </c>
      <c r="AF1689" s="20" t="str">
        <f>IF(Sales_Trans_2[[#This Row],[Discount_Pct]]=0,"0%",
IF(Sales_Trans_2[[#This Row],[Discount_Pct]]&lt;=5,"1-5%",
IF(Sales_Trans_2[[#This Row],[Discount_Pct]]&lt;=10,"6-10%",
IF(Sales_Trans_2[[#This Row],[Discount_Pct]]&lt;=15,"11-15%","&gt;15%"))))</f>
        <v>11-15%</v>
      </c>
    </row>
    <row r="1690" spans="1:32" x14ac:dyDescent="0.25">
      <c r="A1690" t="s">
        <v>3646</v>
      </c>
      <c r="B1690" s="10">
        <v>45879</v>
      </c>
      <c r="C1690" t="s">
        <v>2880</v>
      </c>
      <c r="D1690" t="s">
        <v>1150</v>
      </c>
      <c r="E1690" t="s">
        <v>760</v>
      </c>
      <c r="F1690" t="s">
        <v>761</v>
      </c>
      <c r="G1690">
        <v>2</v>
      </c>
      <c r="H1690">
        <v>468.94</v>
      </c>
      <c r="I1690">
        <v>10</v>
      </c>
      <c r="J1690">
        <v>93.79</v>
      </c>
      <c r="K1690">
        <v>844.09</v>
      </c>
      <c r="L1690">
        <v>673.6</v>
      </c>
      <c r="M1690">
        <v>170.49</v>
      </c>
      <c r="N1690" t="s">
        <v>68</v>
      </c>
      <c r="O1690" t="s">
        <v>24</v>
      </c>
      <c r="P1690" t="s">
        <v>25</v>
      </c>
      <c r="Q1690">
        <v>0.87152777777777779</v>
      </c>
      <c r="R1690" t="s">
        <v>49</v>
      </c>
      <c r="S1690" t="s">
        <v>4802</v>
      </c>
      <c r="T1690" t="s">
        <v>4776</v>
      </c>
      <c r="U1690">
        <v>468.94</v>
      </c>
      <c r="V1690" t="s">
        <v>5941</v>
      </c>
      <c r="W1690" t="s">
        <v>4964</v>
      </c>
      <c r="X1690" t="s">
        <v>5363</v>
      </c>
      <c r="Y1690" t="s">
        <v>4970</v>
      </c>
      <c r="Z1690" t="s">
        <v>5364</v>
      </c>
      <c r="AA1690" t="s">
        <v>5060</v>
      </c>
      <c r="AB1690">
        <f>YEAR(Sales_Trans_2[[#This Row],[Transaction_Date]])</f>
        <v>2025</v>
      </c>
      <c r="AC1690" t="str">
        <f>TEXT(Sales_Trans_2[[#This Row],[Transaction_Date]],"mmm")</f>
        <v>Aug</v>
      </c>
      <c r="AD1690">
        <f>MONTH(Sales_Trans_2[[#This Row],[Transaction_Date]])</f>
        <v>8</v>
      </c>
      <c r="AE1690" s="19">
        <f>IFERROR(Sales_Trans_2[[#This Row],[Profit]]/Sales_Trans_2[[#This Row],[Sales_Amount]],0)</f>
        <v>0.2019808314279283</v>
      </c>
      <c r="AF1690" s="20" t="str">
        <f>IF(Sales_Trans_2[[#This Row],[Discount_Pct]]=0,"0%",
IF(Sales_Trans_2[[#This Row],[Discount_Pct]]&lt;=5,"1-5%",
IF(Sales_Trans_2[[#This Row],[Discount_Pct]]&lt;=10,"6-10%",
IF(Sales_Trans_2[[#This Row],[Discount_Pct]]&lt;=15,"11-15%","&gt;15%"))))</f>
        <v>6-10%</v>
      </c>
    </row>
    <row r="1691" spans="1:32" x14ac:dyDescent="0.25">
      <c r="A1691" t="s">
        <v>4316</v>
      </c>
      <c r="B1691" s="10">
        <v>45787</v>
      </c>
      <c r="C1691" t="s">
        <v>3622</v>
      </c>
      <c r="D1691" t="s">
        <v>231</v>
      </c>
      <c r="E1691" t="s">
        <v>606</v>
      </c>
      <c r="F1691" t="s">
        <v>630</v>
      </c>
      <c r="G1691">
        <v>3</v>
      </c>
      <c r="H1691">
        <v>418.79</v>
      </c>
      <c r="I1691">
        <v>5</v>
      </c>
      <c r="J1691">
        <v>62.82</v>
      </c>
      <c r="K1691">
        <v>1372.58</v>
      </c>
      <c r="L1691">
        <v>926.82</v>
      </c>
      <c r="M1691">
        <v>445.76</v>
      </c>
      <c r="N1691" t="s">
        <v>40</v>
      </c>
      <c r="O1691" t="s">
        <v>24</v>
      </c>
      <c r="P1691" t="s">
        <v>25</v>
      </c>
      <c r="Q1691">
        <v>0.67361111111111116</v>
      </c>
      <c r="R1691" t="s">
        <v>27</v>
      </c>
      <c r="S1691" t="s">
        <v>4756</v>
      </c>
      <c r="T1691" t="s">
        <v>4752</v>
      </c>
      <c r="U1691">
        <v>418.79</v>
      </c>
      <c r="V1691" t="s">
        <v>5393</v>
      </c>
      <c r="W1691" t="s">
        <v>4968</v>
      </c>
      <c r="X1691" t="s">
        <v>5695</v>
      </c>
      <c r="Y1691" t="s">
        <v>4966</v>
      </c>
      <c r="Z1691" t="s">
        <v>5696</v>
      </c>
      <c r="AA1691" t="s">
        <v>5060</v>
      </c>
      <c r="AB1691">
        <f>YEAR(Sales_Trans_2[[#This Row],[Transaction_Date]])</f>
        <v>2025</v>
      </c>
      <c r="AC1691" t="str">
        <f>TEXT(Sales_Trans_2[[#This Row],[Transaction_Date]],"mmm")</f>
        <v>May</v>
      </c>
      <c r="AD1691">
        <f>MONTH(Sales_Trans_2[[#This Row],[Transaction_Date]])</f>
        <v>5</v>
      </c>
      <c r="AE1691" s="19">
        <f>IFERROR(Sales_Trans_2[[#This Row],[Profit]]/Sales_Trans_2[[#This Row],[Sales_Amount]],0)</f>
        <v>0.32476066968774137</v>
      </c>
      <c r="AF1691" s="20" t="str">
        <f>IF(Sales_Trans_2[[#This Row],[Discount_Pct]]=0,"0%",
IF(Sales_Trans_2[[#This Row],[Discount_Pct]]&lt;=5,"1-5%",
IF(Sales_Trans_2[[#This Row],[Discount_Pct]]&lt;=10,"6-10%",
IF(Sales_Trans_2[[#This Row],[Discount_Pct]]&lt;=15,"11-15%","&gt;15%"))))</f>
        <v>1-5%</v>
      </c>
    </row>
    <row r="1692" spans="1:32" x14ac:dyDescent="0.25">
      <c r="A1692" t="s">
        <v>1418</v>
      </c>
      <c r="B1692" s="10">
        <v>45757</v>
      </c>
      <c r="C1692" t="s">
        <v>1419</v>
      </c>
      <c r="D1692" t="s">
        <v>891</v>
      </c>
      <c r="E1692" t="s">
        <v>395</v>
      </c>
      <c r="F1692" t="s">
        <v>1420</v>
      </c>
      <c r="G1692">
        <v>5</v>
      </c>
      <c r="H1692">
        <v>425.88</v>
      </c>
      <c r="I1692">
        <v>10</v>
      </c>
      <c r="J1692">
        <v>212.94</v>
      </c>
      <c r="K1692">
        <v>2203.9299999999998</v>
      </c>
      <c r="L1692">
        <v>1787.35</v>
      </c>
      <c r="M1692">
        <v>416.58</v>
      </c>
      <c r="N1692" t="s">
        <v>133</v>
      </c>
      <c r="O1692" t="s">
        <v>24</v>
      </c>
      <c r="P1692" t="s">
        <v>25</v>
      </c>
      <c r="Q1692">
        <v>0.86319444444444449</v>
      </c>
      <c r="R1692" t="s">
        <v>27</v>
      </c>
      <c r="S1692" t="s">
        <v>4831</v>
      </c>
      <c r="T1692" t="s">
        <v>4828</v>
      </c>
      <c r="U1692">
        <v>425.88</v>
      </c>
      <c r="V1692" t="s">
        <v>5301</v>
      </c>
      <c r="W1692" t="s">
        <v>4968</v>
      </c>
      <c r="X1692" t="s">
        <v>5184</v>
      </c>
      <c r="Y1692" t="s">
        <v>4966</v>
      </c>
      <c r="Z1692" t="s">
        <v>5262</v>
      </c>
      <c r="AA1692" t="s">
        <v>5060</v>
      </c>
      <c r="AB1692">
        <f>YEAR(Sales_Trans_2[[#This Row],[Transaction_Date]])</f>
        <v>2025</v>
      </c>
      <c r="AC1692" t="str">
        <f>TEXT(Sales_Trans_2[[#This Row],[Transaction_Date]],"mmm")</f>
        <v>Apr</v>
      </c>
      <c r="AD1692">
        <f>MONTH(Sales_Trans_2[[#This Row],[Transaction_Date]])</f>
        <v>4</v>
      </c>
      <c r="AE1692" s="19">
        <f>IFERROR(Sales_Trans_2[[#This Row],[Profit]]/Sales_Trans_2[[#This Row],[Sales_Amount]],0)</f>
        <v>0.18901689255103385</v>
      </c>
      <c r="AF1692" s="20" t="str">
        <f>IF(Sales_Trans_2[[#This Row],[Discount_Pct]]=0,"0%",
IF(Sales_Trans_2[[#This Row],[Discount_Pct]]&lt;=5,"1-5%",
IF(Sales_Trans_2[[#This Row],[Discount_Pct]]&lt;=10,"6-10%",
IF(Sales_Trans_2[[#This Row],[Discount_Pct]]&lt;=15,"11-15%","&gt;15%"))))</f>
        <v>6-10%</v>
      </c>
    </row>
    <row r="1693" spans="1:32" x14ac:dyDescent="0.25">
      <c r="A1693" t="s">
        <v>4274</v>
      </c>
      <c r="B1693" s="10">
        <v>45698</v>
      </c>
      <c r="C1693" t="s">
        <v>670</v>
      </c>
      <c r="D1693" t="s">
        <v>147</v>
      </c>
      <c r="E1693" t="s">
        <v>778</v>
      </c>
      <c r="F1693" t="s">
        <v>779</v>
      </c>
      <c r="G1693">
        <v>1</v>
      </c>
      <c r="H1693">
        <v>332.73</v>
      </c>
      <c r="I1693">
        <v>20</v>
      </c>
      <c r="J1693">
        <v>66.55</v>
      </c>
      <c r="K1693">
        <v>266.18</v>
      </c>
      <c r="L1693">
        <v>261.22000000000003</v>
      </c>
      <c r="M1693">
        <v>4.96</v>
      </c>
      <c r="N1693" t="s">
        <v>68</v>
      </c>
      <c r="O1693" t="s">
        <v>24</v>
      </c>
      <c r="P1693" t="s">
        <v>25</v>
      </c>
      <c r="Q1693">
        <v>0.82291666666666663</v>
      </c>
      <c r="R1693" t="s">
        <v>49</v>
      </c>
      <c r="S1693" t="s">
        <v>4717</v>
      </c>
      <c r="T1693" t="s">
        <v>4703</v>
      </c>
      <c r="U1693">
        <v>332.73</v>
      </c>
      <c r="V1693" t="s">
        <v>5221</v>
      </c>
      <c r="W1693" t="s">
        <v>4968</v>
      </c>
      <c r="X1693" t="s">
        <v>4996</v>
      </c>
      <c r="Y1693" t="s">
        <v>4960</v>
      </c>
      <c r="Z1693" t="s">
        <v>5432</v>
      </c>
      <c r="AA1693" t="s">
        <v>5060</v>
      </c>
      <c r="AB1693">
        <f>YEAR(Sales_Trans_2[[#This Row],[Transaction_Date]])</f>
        <v>2025</v>
      </c>
      <c r="AC1693" t="str">
        <f>TEXT(Sales_Trans_2[[#This Row],[Transaction_Date]],"mmm")</f>
        <v>Feb</v>
      </c>
      <c r="AD1693">
        <f>MONTH(Sales_Trans_2[[#This Row],[Transaction_Date]])</f>
        <v>2</v>
      </c>
      <c r="AE1693" s="19">
        <f>IFERROR(Sales_Trans_2[[#This Row],[Profit]]/Sales_Trans_2[[#This Row],[Sales_Amount]],0)</f>
        <v>1.8634007062889774E-2</v>
      </c>
      <c r="AF1693" s="20" t="str">
        <f>IF(Sales_Trans_2[[#This Row],[Discount_Pct]]=0,"0%",
IF(Sales_Trans_2[[#This Row],[Discount_Pct]]&lt;=5,"1-5%",
IF(Sales_Trans_2[[#This Row],[Discount_Pct]]&lt;=10,"6-10%",
IF(Sales_Trans_2[[#This Row],[Discount_Pct]]&lt;=15,"11-15%","&gt;15%"))))</f>
        <v>&gt;15%</v>
      </c>
    </row>
    <row r="1694" spans="1:32" x14ac:dyDescent="0.25">
      <c r="A1694" t="s">
        <v>2938</v>
      </c>
      <c r="B1694" s="10">
        <v>45667</v>
      </c>
      <c r="C1694" t="s">
        <v>2939</v>
      </c>
      <c r="D1694" t="s">
        <v>326</v>
      </c>
      <c r="E1694" t="s">
        <v>1471</v>
      </c>
      <c r="F1694" t="s">
        <v>1472</v>
      </c>
      <c r="G1694">
        <v>2</v>
      </c>
      <c r="H1694">
        <v>400.33</v>
      </c>
      <c r="I1694">
        <v>20</v>
      </c>
      <c r="J1694">
        <v>160.13</v>
      </c>
      <c r="K1694">
        <v>640.53</v>
      </c>
      <c r="L1694">
        <v>681.8</v>
      </c>
      <c r="M1694">
        <v>-41.27</v>
      </c>
      <c r="N1694" t="s">
        <v>4971</v>
      </c>
      <c r="O1694" t="s">
        <v>24</v>
      </c>
      <c r="P1694" t="s">
        <v>25</v>
      </c>
      <c r="Q1694">
        <v>0.57777777777777772</v>
      </c>
      <c r="R1694" t="s">
        <v>49</v>
      </c>
      <c r="S1694" t="s">
        <v>4859</v>
      </c>
      <c r="T1694" t="s">
        <v>4847</v>
      </c>
      <c r="U1694">
        <v>400.33</v>
      </c>
      <c r="V1694" t="s">
        <v>5815</v>
      </c>
      <c r="W1694" t="s">
        <v>4964</v>
      </c>
      <c r="X1694" t="s">
        <v>5294</v>
      </c>
      <c r="Y1694" t="s">
        <v>4966</v>
      </c>
      <c r="Z1694" t="s">
        <v>5295</v>
      </c>
      <c r="AA1694" t="s">
        <v>5060</v>
      </c>
      <c r="AB1694">
        <f>YEAR(Sales_Trans_2[[#This Row],[Transaction_Date]])</f>
        <v>2025</v>
      </c>
      <c r="AC1694" t="str">
        <f>TEXT(Sales_Trans_2[[#This Row],[Transaction_Date]],"mmm")</f>
        <v>Jan</v>
      </c>
      <c r="AD1694">
        <f>MONTH(Sales_Trans_2[[#This Row],[Transaction_Date]])</f>
        <v>1</v>
      </c>
      <c r="AE1694" s="19">
        <f>IFERROR(Sales_Trans_2[[#This Row],[Profit]]/Sales_Trans_2[[#This Row],[Sales_Amount]],0)</f>
        <v>-6.4431018063166451E-2</v>
      </c>
      <c r="AF1694" s="20" t="str">
        <f>IF(Sales_Trans_2[[#This Row],[Discount_Pct]]=0,"0%",
IF(Sales_Trans_2[[#This Row],[Discount_Pct]]&lt;=5,"1-5%",
IF(Sales_Trans_2[[#This Row],[Discount_Pct]]&lt;=10,"6-10%",
IF(Sales_Trans_2[[#This Row],[Discount_Pct]]&lt;=15,"11-15%","&gt;15%"))))</f>
        <v>&gt;15%</v>
      </c>
    </row>
    <row r="1695" spans="1:32" x14ac:dyDescent="0.25">
      <c r="A1695" t="s">
        <v>4421</v>
      </c>
      <c r="B1695" s="10">
        <v>45928</v>
      </c>
      <c r="C1695" t="s">
        <v>735</v>
      </c>
      <c r="D1695" t="s">
        <v>176</v>
      </c>
      <c r="E1695" t="s">
        <v>1403</v>
      </c>
      <c r="F1695" t="s">
        <v>1404</v>
      </c>
      <c r="G1695">
        <v>2</v>
      </c>
      <c r="H1695">
        <v>355.64</v>
      </c>
      <c r="I1695">
        <v>5</v>
      </c>
      <c r="J1695">
        <v>35.56</v>
      </c>
      <c r="K1695">
        <v>777.08</v>
      </c>
      <c r="L1695">
        <v>606.82000000000005</v>
      </c>
      <c r="M1695">
        <v>170.26</v>
      </c>
      <c r="N1695" t="s">
        <v>40</v>
      </c>
      <c r="O1695" t="s">
        <v>24</v>
      </c>
      <c r="P1695" t="s">
        <v>25</v>
      </c>
      <c r="Q1695">
        <v>0.86250000000000004</v>
      </c>
      <c r="R1695" t="s">
        <v>27</v>
      </c>
      <c r="S1695" t="s">
        <v>4860</v>
      </c>
      <c r="T1695" t="s">
        <v>4847</v>
      </c>
      <c r="U1695">
        <v>355.64</v>
      </c>
      <c r="V1695" t="s">
        <v>5960</v>
      </c>
      <c r="W1695" t="s">
        <v>4968</v>
      </c>
      <c r="X1695" t="s">
        <v>5559</v>
      </c>
      <c r="Y1695" t="s">
        <v>5007</v>
      </c>
      <c r="Z1695" t="s">
        <v>5560</v>
      </c>
      <c r="AA1695" t="s">
        <v>5060</v>
      </c>
      <c r="AB1695">
        <f>YEAR(Sales_Trans_2[[#This Row],[Transaction_Date]])</f>
        <v>2025</v>
      </c>
      <c r="AC1695" t="str">
        <f>TEXT(Sales_Trans_2[[#This Row],[Transaction_Date]],"mmm")</f>
        <v>Sep</v>
      </c>
      <c r="AD1695">
        <f>MONTH(Sales_Trans_2[[#This Row],[Transaction_Date]])</f>
        <v>9</v>
      </c>
      <c r="AE1695" s="19">
        <f>IFERROR(Sales_Trans_2[[#This Row],[Profit]]/Sales_Trans_2[[#This Row],[Sales_Amount]],0)</f>
        <v>0.21910228033149737</v>
      </c>
      <c r="AF1695" s="20" t="str">
        <f>IF(Sales_Trans_2[[#This Row],[Discount_Pct]]=0,"0%",
IF(Sales_Trans_2[[#This Row],[Discount_Pct]]&lt;=5,"1-5%",
IF(Sales_Trans_2[[#This Row],[Discount_Pct]]&lt;=10,"6-10%",
IF(Sales_Trans_2[[#This Row],[Discount_Pct]]&lt;=15,"11-15%","&gt;15%"))))</f>
        <v>1-5%</v>
      </c>
    </row>
    <row r="1696" spans="1:32" x14ac:dyDescent="0.25">
      <c r="A1696" t="s">
        <v>4405</v>
      </c>
      <c r="B1696" s="10">
        <v>45925</v>
      </c>
      <c r="C1696" t="s">
        <v>554</v>
      </c>
      <c r="D1696" t="s">
        <v>503</v>
      </c>
      <c r="E1696" t="s">
        <v>270</v>
      </c>
      <c r="F1696" t="s">
        <v>3117</v>
      </c>
      <c r="G1696">
        <v>2</v>
      </c>
      <c r="H1696">
        <v>503.36</v>
      </c>
      <c r="I1696">
        <v>10</v>
      </c>
      <c r="J1696">
        <v>100.67</v>
      </c>
      <c r="K1696">
        <v>906.05</v>
      </c>
      <c r="L1696">
        <v>779.6</v>
      </c>
      <c r="M1696">
        <v>126.45</v>
      </c>
      <c r="N1696" t="s">
        <v>68</v>
      </c>
      <c r="O1696" t="s">
        <v>24</v>
      </c>
      <c r="P1696" t="s">
        <v>25</v>
      </c>
      <c r="Q1696">
        <v>0.68333333333333335</v>
      </c>
      <c r="R1696" t="s">
        <v>49</v>
      </c>
      <c r="S1696" t="s">
        <v>4727</v>
      </c>
      <c r="T1696" t="s">
        <v>4703</v>
      </c>
      <c r="U1696">
        <v>503.36</v>
      </c>
      <c r="V1696" t="s">
        <v>5636</v>
      </c>
      <c r="W1696" t="s">
        <v>4968</v>
      </c>
      <c r="X1696" t="s">
        <v>5297</v>
      </c>
      <c r="Y1696" t="s">
        <v>4960</v>
      </c>
      <c r="Z1696" t="s">
        <v>5280</v>
      </c>
      <c r="AA1696" t="s">
        <v>5060</v>
      </c>
      <c r="AB1696">
        <f>YEAR(Sales_Trans_2[[#This Row],[Transaction_Date]])</f>
        <v>2025</v>
      </c>
      <c r="AC1696" t="str">
        <f>TEXT(Sales_Trans_2[[#This Row],[Transaction_Date]],"mmm")</f>
        <v>Sep</v>
      </c>
      <c r="AD1696">
        <f>MONTH(Sales_Trans_2[[#This Row],[Transaction_Date]])</f>
        <v>9</v>
      </c>
      <c r="AE1696" s="19">
        <f>IFERROR(Sales_Trans_2[[#This Row],[Profit]]/Sales_Trans_2[[#This Row],[Sales_Amount]],0)</f>
        <v>0.13956183433585345</v>
      </c>
      <c r="AF1696" s="20" t="str">
        <f>IF(Sales_Trans_2[[#This Row],[Discount_Pct]]=0,"0%",
IF(Sales_Trans_2[[#This Row],[Discount_Pct]]&lt;=5,"1-5%",
IF(Sales_Trans_2[[#This Row],[Discount_Pct]]&lt;=10,"6-10%",
IF(Sales_Trans_2[[#This Row],[Discount_Pct]]&lt;=15,"11-15%","&gt;15%"))))</f>
        <v>6-10%</v>
      </c>
    </row>
    <row r="1697" spans="1:32" x14ac:dyDescent="0.25">
      <c r="A1697" t="s">
        <v>810</v>
      </c>
      <c r="B1697" s="10">
        <v>45920</v>
      </c>
      <c r="C1697" t="s">
        <v>811</v>
      </c>
      <c r="D1697" t="s">
        <v>812</v>
      </c>
      <c r="E1697" t="s">
        <v>445</v>
      </c>
      <c r="F1697" t="s">
        <v>813</v>
      </c>
      <c r="G1697">
        <v>4</v>
      </c>
      <c r="H1697">
        <v>530.16</v>
      </c>
      <c r="I1697">
        <v>20</v>
      </c>
      <c r="J1697">
        <v>424.13</v>
      </c>
      <c r="K1697">
        <v>1950.99</v>
      </c>
      <c r="L1697">
        <v>1516.76</v>
      </c>
      <c r="M1697">
        <v>434.23</v>
      </c>
      <c r="N1697" t="s">
        <v>133</v>
      </c>
      <c r="O1697" t="s">
        <v>24</v>
      </c>
      <c r="P1697" t="s">
        <v>25</v>
      </c>
      <c r="Q1697">
        <v>0.61527777777777781</v>
      </c>
      <c r="R1697" t="s">
        <v>27</v>
      </c>
      <c r="S1697" t="s">
        <v>4770</v>
      </c>
      <c r="T1697" t="s">
        <v>4752</v>
      </c>
      <c r="U1697">
        <v>530.16</v>
      </c>
      <c r="V1697" t="s">
        <v>5679</v>
      </c>
      <c r="W1697" t="s">
        <v>4964</v>
      </c>
      <c r="X1697" t="s">
        <v>5957</v>
      </c>
      <c r="Y1697" t="s">
        <v>4960</v>
      </c>
      <c r="Z1697" t="s">
        <v>5925</v>
      </c>
      <c r="AA1697" t="s">
        <v>5060</v>
      </c>
      <c r="AB1697">
        <f>YEAR(Sales_Trans_2[[#This Row],[Transaction_Date]])</f>
        <v>2025</v>
      </c>
      <c r="AC1697" t="str">
        <f>TEXT(Sales_Trans_2[[#This Row],[Transaction_Date]],"mmm")</f>
        <v>Sep</v>
      </c>
      <c r="AD1697">
        <f>MONTH(Sales_Trans_2[[#This Row],[Transaction_Date]])</f>
        <v>9</v>
      </c>
      <c r="AE1697" s="19">
        <f>IFERROR(Sales_Trans_2[[#This Row],[Profit]]/Sales_Trans_2[[#This Row],[Sales_Amount]],0)</f>
        <v>0.22256905468505733</v>
      </c>
      <c r="AF1697" s="20" t="str">
        <f>IF(Sales_Trans_2[[#This Row],[Discount_Pct]]=0,"0%",
IF(Sales_Trans_2[[#This Row],[Discount_Pct]]&lt;=5,"1-5%",
IF(Sales_Trans_2[[#This Row],[Discount_Pct]]&lt;=10,"6-10%",
IF(Sales_Trans_2[[#This Row],[Discount_Pct]]&lt;=15,"11-15%","&gt;15%"))))</f>
        <v>&gt;15%</v>
      </c>
    </row>
    <row r="1698" spans="1:32" x14ac:dyDescent="0.25">
      <c r="A1698" t="s">
        <v>4293</v>
      </c>
      <c r="B1698" s="10">
        <v>45918</v>
      </c>
      <c r="C1698" t="s">
        <v>3622</v>
      </c>
      <c r="D1698" t="s">
        <v>269</v>
      </c>
      <c r="E1698" t="s">
        <v>835</v>
      </c>
      <c r="F1698" t="s">
        <v>836</v>
      </c>
      <c r="G1698">
        <v>5</v>
      </c>
      <c r="H1698">
        <v>155.55000000000001</v>
      </c>
      <c r="I1698">
        <v>20</v>
      </c>
      <c r="J1698">
        <v>155.55000000000001</v>
      </c>
      <c r="K1698">
        <v>622.20000000000005</v>
      </c>
      <c r="L1698">
        <v>688.2</v>
      </c>
      <c r="M1698">
        <v>-66</v>
      </c>
      <c r="N1698" t="s">
        <v>47</v>
      </c>
      <c r="O1698" t="s">
        <v>24</v>
      </c>
      <c r="P1698" t="s">
        <v>25</v>
      </c>
      <c r="Q1698">
        <v>0.62152777777777779</v>
      </c>
      <c r="R1698" t="s">
        <v>49</v>
      </c>
      <c r="S1698" t="s">
        <v>4835</v>
      </c>
      <c r="T1698" t="s">
        <v>4887</v>
      </c>
      <c r="U1698">
        <v>155.55000000000001</v>
      </c>
      <c r="V1698" t="s">
        <v>5393</v>
      </c>
      <c r="W1698" t="s">
        <v>4968</v>
      </c>
      <c r="X1698" t="s">
        <v>5170</v>
      </c>
      <c r="Y1698" t="s">
        <v>5007</v>
      </c>
      <c r="Z1698" t="s">
        <v>5567</v>
      </c>
      <c r="AA1698" t="s">
        <v>5060</v>
      </c>
      <c r="AB1698">
        <f>YEAR(Sales_Trans_2[[#This Row],[Transaction_Date]])</f>
        <v>2025</v>
      </c>
      <c r="AC1698" t="str">
        <f>TEXT(Sales_Trans_2[[#This Row],[Transaction_Date]],"mmm")</f>
        <v>Sep</v>
      </c>
      <c r="AD1698">
        <f>MONTH(Sales_Trans_2[[#This Row],[Transaction_Date]])</f>
        <v>9</v>
      </c>
      <c r="AE1698" s="19">
        <f>IFERROR(Sales_Trans_2[[#This Row],[Profit]]/Sales_Trans_2[[#This Row],[Sales_Amount]],0)</f>
        <v>-0.1060752169720347</v>
      </c>
      <c r="AF1698" s="20" t="str">
        <f>IF(Sales_Trans_2[[#This Row],[Discount_Pct]]=0,"0%",
IF(Sales_Trans_2[[#This Row],[Discount_Pct]]&lt;=5,"1-5%",
IF(Sales_Trans_2[[#This Row],[Discount_Pct]]&lt;=10,"6-10%",
IF(Sales_Trans_2[[#This Row],[Discount_Pct]]&lt;=15,"11-15%","&gt;15%"))))</f>
        <v>&gt;15%</v>
      </c>
    </row>
    <row r="1699" spans="1:32" x14ac:dyDescent="0.25">
      <c r="A1699" t="s">
        <v>2995</v>
      </c>
      <c r="B1699" s="10">
        <v>45913</v>
      </c>
      <c r="C1699" t="s">
        <v>1561</v>
      </c>
      <c r="D1699" t="s">
        <v>549</v>
      </c>
      <c r="E1699" t="s">
        <v>709</v>
      </c>
      <c r="F1699" t="s">
        <v>710</v>
      </c>
      <c r="G1699">
        <v>2</v>
      </c>
      <c r="H1699">
        <v>221.61</v>
      </c>
      <c r="I1699">
        <v>10</v>
      </c>
      <c r="J1699">
        <v>44.32</v>
      </c>
      <c r="K1699">
        <v>458.74</v>
      </c>
      <c r="L1699">
        <v>364.34</v>
      </c>
      <c r="M1699">
        <v>94.4</v>
      </c>
      <c r="N1699" t="s">
        <v>133</v>
      </c>
      <c r="O1699" t="s">
        <v>24</v>
      </c>
      <c r="P1699" t="s">
        <v>25</v>
      </c>
      <c r="Q1699">
        <v>0.47222222222222221</v>
      </c>
      <c r="R1699" t="s">
        <v>27</v>
      </c>
      <c r="S1699" t="s">
        <v>4832</v>
      </c>
      <c r="T1699" t="s">
        <v>4828</v>
      </c>
      <c r="U1699">
        <v>221.61</v>
      </c>
      <c r="V1699" t="s">
        <v>5728</v>
      </c>
      <c r="W1699" t="s">
        <v>4968</v>
      </c>
      <c r="X1699" t="s">
        <v>5313</v>
      </c>
      <c r="Y1699" t="s">
        <v>4960</v>
      </c>
      <c r="Z1699" t="s">
        <v>5314</v>
      </c>
      <c r="AA1699" t="s">
        <v>5060</v>
      </c>
      <c r="AB1699">
        <f>YEAR(Sales_Trans_2[[#This Row],[Transaction_Date]])</f>
        <v>2025</v>
      </c>
      <c r="AC1699" t="str">
        <f>TEXT(Sales_Trans_2[[#This Row],[Transaction_Date]],"mmm")</f>
        <v>Sep</v>
      </c>
      <c r="AD1699">
        <f>MONTH(Sales_Trans_2[[#This Row],[Transaction_Date]])</f>
        <v>9</v>
      </c>
      <c r="AE1699" s="19">
        <f>IFERROR(Sales_Trans_2[[#This Row],[Profit]]/Sales_Trans_2[[#This Row],[Sales_Amount]],0)</f>
        <v>0.20578105244800979</v>
      </c>
      <c r="AF1699" s="20" t="str">
        <f>IF(Sales_Trans_2[[#This Row],[Discount_Pct]]=0,"0%",
IF(Sales_Trans_2[[#This Row],[Discount_Pct]]&lt;=5,"1-5%",
IF(Sales_Trans_2[[#This Row],[Discount_Pct]]&lt;=10,"6-10%",
IF(Sales_Trans_2[[#This Row],[Discount_Pct]]&lt;=15,"11-15%","&gt;15%"))))</f>
        <v>6-10%</v>
      </c>
    </row>
    <row r="1700" spans="1:32" x14ac:dyDescent="0.25">
      <c r="A1700" t="s">
        <v>3059</v>
      </c>
      <c r="B1700" s="10">
        <v>45878</v>
      </c>
      <c r="C1700" t="s">
        <v>643</v>
      </c>
      <c r="D1700" t="s">
        <v>30</v>
      </c>
      <c r="E1700" t="s">
        <v>760</v>
      </c>
      <c r="F1700" t="s">
        <v>761</v>
      </c>
      <c r="G1700">
        <v>5</v>
      </c>
      <c r="H1700">
        <v>448.94</v>
      </c>
      <c r="I1700">
        <v>20</v>
      </c>
      <c r="J1700">
        <v>448.94</v>
      </c>
      <c r="K1700">
        <v>1795.76</v>
      </c>
      <c r="L1700">
        <v>1900.4</v>
      </c>
      <c r="M1700">
        <v>-104.64</v>
      </c>
      <c r="N1700" t="s">
        <v>133</v>
      </c>
      <c r="O1700" t="s">
        <v>24</v>
      </c>
      <c r="P1700" t="s">
        <v>25</v>
      </c>
      <c r="Q1700">
        <v>0.49930555555555556</v>
      </c>
      <c r="R1700" t="s">
        <v>49</v>
      </c>
      <c r="S1700" t="s">
        <v>4691</v>
      </c>
      <c r="T1700" t="s">
        <v>4672</v>
      </c>
      <c r="U1700">
        <v>448.94</v>
      </c>
      <c r="V1700" t="s">
        <v>5828</v>
      </c>
      <c r="W1700" t="s">
        <v>4968</v>
      </c>
      <c r="X1700" t="s">
        <v>5363</v>
      </c>
      <c r="Y1700" t="s">
        <v>4970</v>
      </c>
      <c r="Z1700" t="s">
        <v>5364</v>
      </c>
      <c r="AA1700" t="s">
        <v>5060</v>
      </c>
      <c r="AB1700">
        <f>YEAR(Sales_Trans_2[[#This Row],[Transaction_Date]])</f>
        <v>2025</v>
      </c>
      <c r="AC1700" t="str">
        <f>TEXT(Sales_Trans_2[[#This Row],[Transaction_Date]],"mmm")</f>
        <v>Aug</v>
      </c>
      <c r="AD1700">
        <f>MONTH(Sales_Trans_2[[#This Row],[Transaction_Date]])</f>
        <v>8</v>
      </c>
      <c r="AE1700" s="19">
        <f>IFERROR(Sales_Trans_2[[#This Row],[Profit]]/Sales_Trans_2[[#This Row],[Sales_Amount]],0)</f>
        <v>-5.8270592952287613E-2</v>
      </c>
      <c r="AF1700" s="20" t="str">
        <f>IF(Sales_Trans_2[[#This Row],[Discount_Pct]]=0,"0%",
IF(Sales_Trans_2[[#This Row],[Discount_Pct]]&lt;=5,"1-5%",
IF(Sales_Trans_2[[#This Row],[Discount_Pct]]&lt;=10,"6-10%",
IF(Sales_Trans_2[[#This Row],[Discount_Pct]]&lt;=15,"11-15%","&gt;15%"))))</f>
        <v>&gt;15%</v>
      </c>
    </row>
    <row r="1701" spans="1:32" x14ac:dyDescent="0.25">
      <c r="A1701" t="s">
        <v>3584</v>
      </c>
      <c r="B1701" s="10">
        <v>45899</v>
      </c>
      <c r="C1701" t="s">
        <v>3585</v>
      </c>
      <c r="D1701" t="s">
        <v>399</v>
      </c>
      <c r="E1701" t="s">
        <v>606</v>
      </c>
      <c r="F1701" t="s">
        <v>630</v>
      </c>
      <c r="G1701">
        <v>3</v>
      </c>
      <c r="H1701">
        <v>99.93</v>
      </c>
      <c r="I1701">
        <v>20</v>
      </c>
      <c r="J1701">
        <v>59.96</v>
      </c>
      <c r="K1701">
        <v>275.8</v>
      </c>
      <c r="L1701">
        <v>258.14999999999998</v>
      </c>
      <c r="M1701">
        <v>17.649999999999999</v>
      </c>
      <c r="N1701" t="s">
        <v>133</v>
      </c>
      <c r="O1701" t="s">
        <v>24</v>
      </c>
      <c r="P1701" t="s">
        <v>25</v>
      </c>
      <c r="Q1701">
        <v>0.77361111111111114</v>
      </c>
      <c r="R1701" t="s">
        <v>27</v>
      </c>
      <c r="S1701" t="s">
        <v>4693</v>
      </c>
      <c r="T1701" t="s">
        <v>4672</v>
      </c>
      <c r="U1701">
        <v>99.93</v>
      </c>
      <c r="V1701" t="s">
        <v>5978</v>
      </c>
      <c r="W1701" t="s">
        <v>4968</v>
      </c>
      <c r="X1701" t="s">
        <v>5695</v>
      </c>
      <c r="Y1701" t="s">
        <v>4966</v>
      </c>
      <c r="Z1701" t="s">
        <v>5696</v>
      </c>
      <c r="AA1701" t="s">
        <v>5060</v>
      </c>
      <c r="AB1701">
        <f>YEAR(Sales_Trans_2[[#This Row],[Transaction_Date]])</f>
        <v>2025</v>
      </c>
      <c r="AC1701" t="str">
        <f>TEXT(Sales_Trans_2[[#This Row],[Transaction_Date]],"mmm")</f>
        <v>Aug</v>
      </c>
      <c r="AD1701">
        <f>MONTH(Sales_Trans_2[[#This Row],[Transaction_Date]])</f>
        <v>8</v>
      </c>
      <c r="AE1701" s="19">
        <f>IFERROR(Sales_Trans_2[[#This Row],[Profit]]/Sales_Trans_2[[#This Row],[Sales_Amount]],0)</f>
        <v>6.3995649021029721E-2</v>
      </c>
      <c r="AF1701" s="20" t="str">
        <f>IF(Sales_Trans_2[[#This Row],[Discount_Pct]]=0,"0%",
IF(Sales_Trans_2[[#This Row],[Discount_Pct]]&lt;=5,"1-5%",
IF(Sales_Trans_2[[#This Row],[Discount_Pct]]&lt;=10,"6-10%",
IF(Sales_Trans_2[[#This Row],[Discount_Pct]]&lt;=15,"11-15%","&gt;15%"))))</f>
        <v>&gt;15%</v>
      </c>
    </row>
    <row r="1702" spans="1:32" x14ac:dyDescent="0.25">
      <c r="A1702" t="s">
        <v>574</v>
      </c>
      <c r="B1702" s="10">
        <v>45894</v>
      </c>
      <c r="C1702" t="s">
        <v>575</v>
      </c>
      <c r="D1702" t="s">
        <v>231</v>
      </c>
      <c r="E1702" t="s">
        <v>576</v>
      </c>
      <c r="F1702" t="s">
        <v>577</v>
      </c>
      <c r="G1702">
        <v>4</v>
      </c>
      <c r="H1702">
        <v>418.79</v>
      </c>
      <c r="I1702">
        <v>15</v>
      </c>
      <c r="J1702">
        <v>251.27</v>
      </c>
      <c r="K1702">
        <v>1423.89</v>
      </c>
      <c r="L1702">
        <v>1235.76</v>
      </c>
      <c r="M1702">
        <v>188.13</v>
      </c>
      <c r="N1702" t="s">
        <v>4971</v>
      </c>
      <c r="O1702" t="s">
        <v>24</v>
      </c>
      <c r="P1702" t="s">
        <v>25</v>
      </c>
      <c r="Q1702">
        <v>0.84930555555555554</v>
      </c>
      <c r="R1702" t="s">
        <v>49</v>
      </c>
      <c r="S1702" t="s">
        <v>4756</v>
      </c>
      <c r="T1702" t="s">
        <v>4752</v>
      </c>
      <c r="U1702">
        <v>418.79</v>
      </c>
      <c r="V1702" t="s">
        <v>5981</v>
      </c>
      <c r="W1702" t="s">
        <v>4964</v>
      </c>
      <c r="X1702" t="s">
        <v>5219</v>
      </c>
      <c r="Y1702" t="s">
        <v>5011</v>
      </c>
      <c r="Z1702" t="s">
        <v>5220</v>
      </c>
      <c r="AA1702" t="s">
        <v>5060</v>
      </c>
      <c r="AB1702">
        <f>YEAR(Sales_Trans_2[[#This Row],[Transaction_Date]])</f>
        <v>2025</v>
      </c>
      <c r="AC1702" t="str">
        <f>TEXT(Sales_Trans_2[[#This Row],[Transaction_Date]],"mmm")</f>
        <v>Aug</v>
      </c>
      <c r="AD1702">
        <f>MONTH(Sales_Trans_2[[#This Row],[Transaction_Date]])</f>
        <v>8</v>
      </c>
      <c r="AE1702" s="19">
        <f>IFERROR(Sales_Trans_2[[#This Row],[Profit]]/Sales_Trans_2[[#This Row],[Sales_Amount]],0)</f>
        <v>0.13212397025051092</v>
      </c>
      <c r="AF1702" s="20" t="str">
        <f>IF(Sales_Trans_2[[#This Row],[Discount_Pct]]=0,"0%",
IF(Sales_Trans_2[[#This Row],[Discount_Pct]]&lt;=5,"1-5%",
IF(Sales_Trans_2[[#This Row],[Discount_Pct]]&lt;=10,"6-10%",
IF(Sales_Trans_2[[#This Row],[Discount_Pct]]&lt;=15,"11-15%","&gt;15%"))))</f>
        <v>11-15%</v>
      </c>
    </row>
    <row r="1703" spans="1:32" x14ac:dyDescent="0.25">
      <c r="A1703" t="s">
        <v>3240</v>
      </c>
      <c r="B1703" s="10">
        <v>45893</v>
      </c>
      <c r="C1703" t="s">
        <v>2829</v>
      </c>
      <c r="D1703" t="s">
        <v>723</v>
      </c>
      <c r="E1703" t="s">
        <v>840</v>
      </c>
      <c r="F1703" t="s">
        <v>1463</v>
      </c>
      <c r="G1703">
        <v>2</v>
      </c>
      <c r="H1703">
        <v>376.11</v>
      </c>
      <c r="I1703">
        <v>20</v>
      </c>
      <c r="J1703">
        <v>150.44</v>
      </c>
      <c r="K1703">
        <v>692.05</v>
      </c>
      <c r="L1703">
        <v>603.14</v>
      </c>
      <c r="M1703">
        <v>88.91</v>
      </c>
      <c r="N1703" t="s">
        <v>23</v>
      </c>
      <c r="O1703" t="s">
        <v>24</v>
      </c>
      <c r="P1703" t="s">
        <v>25</v>
      </c>
      <c r="Q1703">
        <v>0.82013888888888886</v>
      </c>
      <c r="R1703" t="s">
        <v>27</v>
      </c>
      <c r="S1703" t="s">
        <v>4844</v>
      </c>
      <c r="T1703" t="s">
        <v>4828</v>
      </c>
      <c r="U1703">
        <v>376.11</v>
      </c>
      <c r="V1703" t="s">
        <v>5733</v>
      </c>
      <c r="W1703" t="s">
        <v>4964</v>
      </c>
      <c r="X1703" t="s">
        <v>5442</v>
      </c>
      <c r="Y1703" t="s">
        <v>5011</v>
      </c>
      <c r="Z1703" t="s">
        <v>5300</v>
      </c>
      <c r="AA1703" t="s">
        <v>5060</v>
      </c>
      <c r="AB1703">
        <f>YEAR(Sales_Trans_2[[#This Row],[Transaction_Date]])</f>
        <v>2025</v>
      </c>
      <c r="AC1703" t="str">
        <f>TEXT(Sales_Trans_2[[#This Row],[Transaction_Date]],"mmm")</f>
        <v>Aug</v>
      </c>
      <c r="AD1703">
        <f>MONTH(Sales_Trans_2[[#This Row],[Transaction_Date]])</f>
        <v>8</v>
      </c>
      <c r="AE1703" s="19">
        <f>IFERROR(Sales_Trans_2[[#This Row],[Profit]]/Sales_Trans_2[[#This Row],[Sales_Amount]],0)</f>
        <v>0.12847337620114155</v>
      </c>
      <c r="AF1703" s="20" t="str">
        <f>IF(Sales_Trans_2[[#This Row],[Discount_Pct]]=0,"0%",
IF(Sales_Trans_2[[#This Row],[Discount_Pct]]&lt;=5,"1-5%",
IF(Sales_Trans_2[[#This Row],[Discount_Pct]]&lt;=10,"6-10%",
IF(Sales_Trans_2[[#This Row],[Discount_Pct]]&lt;=15,"11-15%","&gt;15%"))))</f>
        <v>&gt;15%</v>
      </c>
    </row>
    <row r="1704" spans="1:32" x14ac:dyDescent="0.25">
      <c r="A1704" t="s">
        <v>706</v>
      </c>
      <c r="B1704" s="10">
        <v>45891</v>
      </c>
      <c r="C1704" t="s">
        <v>707</v>
      </c>
      <c r="D1704" t="s">
        <v>708</v>
      </c>
      <c r="E1704" t="s">
        <v>709</v>
      </c>
      <c r="F1704" t="s">
        <v>710</v>
      </c>
      <c r="G1704">
        <v>4</v>
      </c>
      <c r="H1704">
        <v>474.19</v>
      </c>
      <c r="I1704">
        <v>10</v>
      </c>
      <c r="J1704">
        <v>189.68</v>
      </c>
      <c r="K1704">
        <v>1707.08</v>
      </c>
      <c r="L1704">
        <v>1375.56</v>
      </c>
      <c r="M1704">
        <v>331.52</v>
      </c>
      <c r="N1704" t="s">
        <v>23</v>
      </c>
      <c r="O1704" t="s">
        <v>24</v>
      </c>
      <c r="P1704" t="s">
        <v>25</v>
      </c>
      <c r="Q1704">
        <v>0.52777777777777779</v>
      </c>
      <c r="R1704" t="s">
        <v>49</v>
      </c>
      <c r="S1704" t="s">
        <v>4751</v>
      </c>
      <c r="T1704" t="s">
        <v>4752</v>
      </c>
      <c r="U1704">
        <v>474.19</v>
      </c>
      <c r="V1704" t="s">
        <v>5140</v>
      </c>
      <c r="W1704" t="s">
        <v>4964</v>
      </c>
      <c r="X1704" t="s">
        <v>5313</v>
      </c>
      <c r="Y1704" t="s">
        <v>4960</v>
      </c>
      <c r="Z1704" t="s">
        <v>5314</v>
      </c>
      <c r="AA1704" t="s">
        <v>5060</v>
      </c>
      <c r="AB1704">
        <f>YEAR(Sales_Trans_2[[#This Row],[Transaction_Date]])</f>
        <v>2025</v>
      </c>
      <c r="AC1704" t="str">
        <f>TEXT(Sales_Trans_2[[#This Row],[Transaction_Date]],"mmm")</f>
        <v>Aug</v>
      </c>
      <c r="AD1704">
        <f>MONTH(Sales_Trans_2[[#This Row],[Transaction_Date]])</f>
        <v>8</v>
      </c>
      <c r="AE1704" s="19">
        <f>IFERROR(Sales_Trans_2[[#This Row],[Profit]]/Sales_Trans_2[[#This Row],[Sales_Amount]],0)</f>
        <v>0.19420296646905827</v>
      </c>
      <c r="AF1704" s="20" t="str">
        <f>IF(Sales_Trans_2[[#This Row],[Discount_Pct]]=0,"0%",
IF(Sales_Trans_2[[#This Row],[Discount_Pct]]&lt;=5,"1-5%",
IF(Sales_Trans_2[[#This Row],[Discount_Pct]]&lt;=10,"6-10%",
IF(Sales_Trans_2[[#This Row],[Discount_Pct]]&lt;=15,"11-15%","&gt;15%"))))</f>
        <v>6-10%</v>
      </c>
    </row>
    <row r="1705" spans="1:32" x14ac:dyDescent="0.25">
      <c r="A1705" t="s">
        <v>4592</v>
      </c>
      <c r="B1705" s="10">
        <v>45886</v>
      </c>
      <c r="C1705" t="s">
        <v>2278</v>
      </c>
      <c r="D1705" t="s">
        <v>302</v>
      </c>
      <c r="E1705" t="s">
        <v>270</v>
      </c>
      <c r="F1705" t="s">
        <v>109</v>
      </c>
      <c r="G1705">
        <v>2</v>
      </c>
      <c r="H1705">
        <v>343.56</v>
      </c>
      <c r="I1705">
        <v>15</v>
      </c>
      <c r="J1705">
        <v>103.07</v>
      </c>
      <c r="K1705">
        <v>671.66</v>
      </c>
      <c r="L1705">
        <v>432.64</v>
      </c>
      <c r="M1705">
        <v>239.02</v>
      </c>
      <c r="N1705" t="s">
        <v>23</v>
      </c>
      <c r="O1705" t="s">
        <v>24</v>
      </c>
      <c r="P1705" t="s">
        <v>25</v>
      </c>
      <c r="Q1705">
        <v>0.39791666666666664</v>
      </c>
      <c r="R1705" t="s">
        <v>27</v>
      </c>
      <c r="S1705" t="s">
        <v>4655</v>
      </c>
      <c r="T1705" t="s">
        <v>4636</v>
      </c>
      <c r="U1705">
        <v>343.56</v>
      </c>
      <c r="V1705" t="s">
        <v>5213</v>
      </c>
      <c r="W1705" t="s">
        <v>4964</v>
      </c>
      <c r="X1705" t="s">
        <v>5427</v>
      </c>
      <c r="Y1705" t="s">
        <v>5007</v>
      </c>
      <c r="Z1705" t="s">
        <v>5280</v>
      </c>
      <c r="AA1705" t="s">
        <v>5060</v>
      </c>
      <c r="AB1705">
        <f>YEAR(Sales_Trans_2[[#This Row],[Transaction_Date]])</f>
        <v>2025</v>
      </c>
      <c r="AC1705" t="str">
        <f>TEXT(Sales_Trans_2[[#This Row],[Transaction_Date]],"mmm")</f>
        <v>Aug</v>
      </c>
      <c r="AD1705">
        <f>MONTH(Sales_Trans_2[[#This Row],[Transaction_Date]])</f>
        <v>8</v>
      </c>
      <c r="AE1705" s="19">
        <f>IFERROR(Sales_Trans_2[[#This Row],[Profit]]/Sales_Trans_2[[#This Row],[Sales_Amount]],0)</f>
        <v>0.35586457433820684</v>
      </c>
      <c r="AF1705" s="20" t="str">
        <f>IF(Sales_Trans_2[[#This Row],[Discount_Pct]]=0,"0%",
IF(Sales_Trans_2[[#This Row],[Discount_Pct]]&lt;=5,"1-5%",
IF(Sales_Trans_2[[#This Row],[Discount_Pct]]&lt;=10,"6-10%",
IF(Sales_Trans_2[[#This Row],[Discount_Pct]]&lt;=15,"11-15%","&gt;15%"))))</f>
        <v>11-15%</v>
      </c>
    </row>
    <row r="1706" spans="1:32" x14ac:dyDescent="0.25">
      <c r="A1706" t="s">
        <v>2273</v>
      </c>
      <c r="B1706" s="10">
        <v>45882</v>
      </c>
      <c r="C1706" t="s">
        <v>394</v>
      </c>
      <c r="D1706" t="s">
        <v>147</v>
      </c>
      <c r="E1706" t="s">
        <v>2009</v>
      </c>
      <c r="F1706" t="s">
        <v>1170</v>
      </c>
      <c r="G1706">
        <v>5</v>
      </c>
      <c r="H1706">
        <v>332.73</v>
      </c>
      <c r="I1706">
        <v>20</v>
      </c>
      <c r="J1706">
        <v>332.73</v>
      </c>
      <c r="K1706">
        <v>1330.92</v>
      </c>
      <c r="L1706">
        <v>1306.0999999999999</v>
      </c>
      <c r="M1706">
        <v>24.82</v>
      </c>
      <c r="N1706" t="s">
        <v>133</v>
      </c>
      <c r="O1706" t="s">
        <v>24</v>
      </c>
      <c r="P1706" t="s">
        <v>25</v>
      </c>
      <c r="Q1706">
        <v>0.85416666666666663</v>
      </c>
      <c r="R1706" t="s">
        <v>49</v>
      </c>
      <c r="S1706" t="s">
        <v>4717</v>
      </c>
      <c r="T1706" t="s">
        <v>4703</v>
      </c>
      <c r="U1706">
        <v>332.73</v>
      </c>
      <c r="V1706" t="s">
        <v>5686</v>
      </c>
      <c r="W1706" t="s">
        <v>4968</v>
      </c>
      <c r="X1706" t="s">
        <v>5176</v>
      </c>
      <c r="Y1706" t="s">
        <v>5011</v>
      </c>
      <c r="Z1706" t="s">
        <v>5177</v>
      </c>
      <c r="AA1706" t="s">
        <v>5060</v>
      </c>
      <c r="AB1706">
        <f>YEAR(Sales_Trans_2[[#This Row],[Transaction_Date]])</f>
        <v>2025</v>
      </c>
      <c r="AC1706" t="str">
        <f>TEXT(Sales_Trans_2[[#This Row],[Transaction_Date]],"mmm")</f>
        <v>Aug</v>
      </c>
      <c r="AD1706">
        <f>MONTH(Sales_Trans_2[[#This Row],[Transaction_Date]])</f>
        <v>8</v>
      </c>
      <c r="AE1706" s="19">
        <f>IFERROR(Sales_Trans_2[[#This Row],[Profit]]/Sales_Trans_2[[#This Row],[Sales_Amount]],0)</f>
        <v>1.8648754245183783E-2</v>
      </c>
      <c r="AF1706" s="20" t="str">
        <f>IF(Sales_Trans_2[[#This Row],[Discount_Pct]]=0,"0%",
IF(Sales_Trans_2[[#This Row],[Discount_Pct]]&lt;=5,"1-5%",
IF(Sales_Trans_2[[#This Row],[Discount_Pct]]&lt;=10,"6-10%",
IF(Sales_Trans_2[[#This Row],[Discount_Pct]]&lt;=15,"11-15%","&gt;15%"))))</f>
        <v>&gt;15%</v>
      </c>
    </row>
    <row r="1707" spans="1:32" x14ac:dyDescent="0.25">
      <c r="A1707" t="s">
        <v>1143</v>
      </c>
      <c r="B1707" s="10">
        <v>45908</v>
      </c>
      <c r="C1707" t="s">
        <v>1144</v>
      </c>
      <c r="D1707" t="s">
        <v>454</v>
      </c>
      <c r="E1707" t="s">
        <v>1145</v>
      </c>
      <c r="F1707" t="s">
        <v>1146</v>
      </c>
      <c r="G1707">
        <v>5</v>
      </c>
      <c r="H1707">
        <v>365.92</v>
      </c>
      <c r="I1707">
        <v>20</v>
      </c>
      <c r="J1707">
        <v>365.92</v>
      </c>
      <c r="K1707">
        <v>1683.23</v>
      </c>
      <c r="L1707">
        <v>1551.9</v>
      </c>
      <c r="M1707">
        <v>131.33000000000001</v>
      </c>
      <c r="N1707" t="s">
        <v>47</v>
      </c>
      <c r="O1707" t="s">
        <v>24</v>
      </c>
      <c r="P1707" t="s">
        <v>25</v>
      </c>
      <c r="Q1707">
        <v>0.8833333333333333</v>
      </c>
      <c r="R1707" t="s">
        <v>27</v>
      </c>
      <c r="S1707" t="s">
        <v>4853</v>
      </c>
      <c r="T1707" t="s">
        <v>4847</v>
      </c>
      <c r="U1707">
        <v>365.92</v>
      </c>
      <c r="V1707" t="s">
        <v>5250</v>
      </c>
      <c r="W1707" t="s">
        <v>4968</v>
      </c>
      <c r="X1707" t="s">
        <v>5907</v>
      </c>
      <c r="Y1707" t="s">
        <v>4960</v>
      </c>
      <c r="Z1707" t="s">
        <v>5908</v>
      </c>
      <c r="AA1707" t="s">
        <v>5060</v>
      </c>
      <c r="AB1707">
        <f>YEAR(Sales_Trans_2[[#This Row],[Transaction_Date]])</f>
        <v>2025</v>
      </c>
      <c r="AC1707" t="str">
        <f>TEXT(Sales_Trans_2[[#This Row],[Transaction_Date]],"mmm")</f>
        <v>Sep</v>
      </c>
      <c r="AD1707">
        <f>MONTH(Sales_Trans_2[[#This Row],[Transaction_Date]])</f>
        <v>9</v>
      </c>
      <c r="AE1707" s="19">
        <f>IFERROR(Sales_Trans_2[[#This Row],[Profit]]/Sales_Trans_2[[#This Row],[Sales_Amount]],0)</f>
        <v>7.8022611289009822E-2</v>
      </c>
      <c r="AF1707" s="20" t="str">
        <f>IF(Sales_Trans_2[[#This Row],[Discount_Pct]]=0,"0%",
IF(Sales_Trans_2[[#This Row],[Discount_Pct]]&lt;=5,"1-5%",
IF(Sales_Trans_2[[#This Row],[Discount_Pct]]&lt;=10,"6-10%",
IF(Sales_Trans_2[[#This Row],[Discount_Pct]]&lt;=15,"11-15%","&gt;15%"))))</f>
        <v>&gt;15%</v>
      </c>
    </row>
    <row r="1708" spans="1:32" x14ac:dyDescent="0.25">
      <c r="A1708" t="s">
        <v>4601</v>
      </c>
      <c r="B1708" s="10">
        <v>45724</v>
      </c>
      <c r="C1708" t="s">
        <v>1041</v>
      </c>
      <c r="D1708" t="s">
        <v>52</v>
      </c>
      <c r="E1708" t="s">
        <v>433</v>
      </c>
      <c r="F1708" t="s">
        <v>1140</v>
      </c>
      <c r="G1708">
        <v>2</v>
      </c>
      <c r="H1708">
        <v>313.47000000000003</v>
      </c>
      <c r="I1708">
        <v>10</v>
      </c>
      <c r="J1708">
        <v>62.69</v>
      </c>
      <c r="K1708">
        <v>648.89</v>
      </c>
      <c r="L1708">
        <v>492.24</v>
      </c>
      <c r="M1708">
        <v>156.65</v>
      </c>
      <c r="N1708" t="s">
        <v>40</v>
      </c>
      <c r="O1708" t="s">
        <v>24</v>
      </c>
      <c r="P1708" t="s">
        <v>25</v>
      </c>
      <c r="Q1708">
        <v>0.72777777777777775</v>
      </c>
      <c r="R1708" t="s">
        <v>27</v>
      </c>
      <c r="S1708" t="s">
        <v>4701</v>
      </c>
      <c r="T1708" t="s">
        <v>4672</v>
      </c>
      <c r="U1708">
        <v>313.47000000000003</v>
      </c>
      <c r="V1708" t="s">
        <v>5277</v>
      </c>
      <c r="W1708" t="s">
        <v>4964</v>
      </c>
      <c r="X1708" t="s">
        <v>5543</v>
      </c>
      <c r="Y1708" t="s">
        <v>4977</v>
      </c>
      <c r="Z1708" t="s">
        <v>5544</v>
      </c>
      <c r="AA1708" t="s">
        <v>5060</v>
      </c>
      <c r="AB1708">
        <f>YEAR(Sales_Trans_2[[#This Row],[Transaction_Date]])</f>
        <v>2025</v>
      </c>
      <c r="AC1708" t="str">
        <f>TEXT(Sales_Trans_2[[#This Row],[Transaction_Date]],"mmm")</f>
        <v>Mar</v>
      </c>
      <c r="AD1708">
        <f>MONTH(Sales_Trans_2[[#This Row],[Transaction_Date]])</f>
        <v>3</v>
      </c>
      <c r="AE1708" s="19">
        <f>IFERROR(Sales_Trans_2[[#This Row],[Profit]]/Sales_Trans_2[[#This Row],[Sales_Amount]],0)</f>
        <v>0.24141225785572287</v>
      </c>
      <c r="AF1708" s="20" t="str">
        <f>IF(Sales_Trans_2[[#This Row],[Discount_Pct]]=0,"0%",
IF(Sales_Trans_2[[#This Row],[Discount_Pct]]&lt;=5,"1-5%",
IF(Sales_Trans_2[[#This Row],[Discount_Pct]]&lt;=10,"6-10%",
IF(Sales_Trans_2[[#This Row],[Discount_Pct]]&lt;=15,"11-15%","&gt;15%"))))</f>
        <v>6-10%</v>
      </c>
    </row>
    <row r="1709" spans="1:32" x14ac:dyDescent="0.25">
      <c r="A1709" t="s">
        <v>1626</v>
      </c>
      <c r="B1709" s="10">
        <v>45696</v>
      </c>
      <c r="C1709" t="s">
        <v>1627</v>
      </c>
      <c r="D1709" t="s">
        <v>302</v>
      </c>
      <c r="E1709" t="s">
        <v>1471</v>
      </c>
      <c r="F1709" t="s">
        <v>1628</v>
      </c>
      <c r="G1709">
        <v>1</v>
      </c>
      <c r="H1709">
        <v>343.56</v>
      </c>
      <c r="I1709">
        <v>15</v>
      </c>
      <c r="J1709">
        <v>51.53</v>
      </c>
      <c r="K1709">
        <v>335.83</v>
      </c>
      <c r="L1709">
        <v>216.32</v>
      </c>
      <c r="M1709">
        <v>119.51</v>
      </c>
      <c r="N1709" t="s">
        <v>4971</v>
      </c>
      <c r="O1709" t="s">
        <v>24</v>
      </c>
      <c r="P1709" t="s">
        <v>25</v>
      </c>
      <c r="Q1709">
        <v>0.45555555555555555</v>
      </c>
      <c r="R1709" t="s">
        <v>27</v>
      </c>
      <c r="S1709" t="s">
        <v>4655</v>
      </c>
      <c r="T1709" t="s">
        <v>4636</v>
      </c>
      <c r="U1709">
        <v>343.56</v>
      </c>
      <c r="V1709" t="s">
        <v>5774</v>
      </c>
      <c r="W1709" t="s">
        <v>4968</v>
      </c>
      <c r="X1709" t="s">
        <v>5918</v>
      </c>
      <c r="Y1709" t="s">
        <v>4966</v>
      </c>
      <c r="Z1709" t="s">
        <v>5295</v>
      </c>
      <c r="AA1709" t="s">
        <v>5060</v>
      </c>
      <c r="AB1709">
        <f>YEAR(Sales_Trans_2[[#This Row],[Transaction_Date]])</f>
        <v>2025</v>
      </c>
      <c r="AC1709" t="str">
        <f>TEXT(Sales_Trans_2[[#This Row],[Transaction_Date]],"mmm")</f>
        <v>Feb</v>
      </c>
      <c r="AD1709">
        <f>MONTH(Sales_Trans_2[[#This Row],[Transaction_Date]])</f>
        <v>2</v>
      </c>
      <c r="AE1709" s="19">
        <f>IFERROR(Sales_Trans_2[[#This Row],[Profit]]/Sales_Trans_2[[#This Row],[Sales_Amount]],0)</f>
        <v>0.35586457433820684</v>
      </c>
      <c r="AF1709" s="20" t="str">
        <f>IF(Sales_Trans_2[[#This Row],[Discount_Pct]]=0,"0%",
IF(Sales_Trans_2[[#This Row],[Discount_Pct]]&lt;=5,"1-5%",
IF(Sales_Trans_2[[#This Row],[Discount_Pct]]&lt;=10,"6-10%",
IF(Sales_Trans_2[[#This Row],[Discount_Pct]]&lt;=15,"11-15%","&gt;15%"))))</f>
        <v>11-15%</v>
      </c>
    </row>
    <row r="1710" spans="1:32" x14ac:dyDescent="0.25">
      <c r="A1710" t="s">
        <v>267</v>
      </c>
      <c r="B1710" s="10">
        <v>45868</v>
      </c>
      <c r="C1710" t="s">
        <v>268</v>
      </c>
      <c r="D1710" t="s">
        <v>269</v>
      </c>
      <c r="E1710" t="s">
        <v>270</v>
      </c>
      <c r="F1710" t="s">
        <v>271</v>
      </c>
      <c r="G1710">
        <v>1</v>
      </c>
      <c r="H1710">
        <v>155.55000000000001</v>
      </c>
      <c r="I1710">
        <v>10</v>
      </c>
      <c r="J1710">
        <v>15.55</v>
      </c>
      <c r="K1710">
        <v>140</v>
      </c>
      <c r="L1710">
        <v>137.63999999999999</v>
      </c>
      <c r="M1710">
        <v>2.36</v>
      </c>
      <c r="N1710" t="s">
        <v>47</v>
      </c>
      <c r="O1710" t="s">
        <v>24</v>
      </c>
      <c r="P1710" t="s">
        <v>25</v>
      </c>
      <c r="Q1710">
        <v>0.90763888888888888</v>
      </c>
      <c r="R1710" t="s">
        <v>49</v>
      </c>
      <c r="S1710" t="s">
        <v>4835</v>
      </c>
      <c r="T1710" t="s">
        <v>4887</v>
      </c>
      <c r="U1710">
        <v>155.55000000000001</v>
      </c>
      <c r="V1710" t="s">
        <v>5984</v>
      </c>
      <c r="W1710" t="s">
        <v>4968</v>
      </c>
      <c r="X1710" t="s">
        <v>5600</v>
      </c>
      <c r="Y1710" t="s">
        <v>4970</v>
      </c>
      <c r="Z1710" t="s">
        <v>5280</v>
      </c>
      <c r="AA1710" t="s">
        <v>5060</v>
      </c>
      <c r="AB1710">
        <f>YEAR(Sales_Trans_2[[#This Row],[Transaction_Date]])</f>
        <v>2025</v>
      </c>
      <c r="AC1710" t="str">
        <f>TEXT(Sales_Trans_2[[#This Row],[Transaction_Date]],"mmm")</f>
        <v>Jul</v>
      </c>
      <c r="AD1710">
        <f>MONTH(Sales_Trans_2[[#This Row],[Transaction_Date]])</f>
        <v>7</v>
      </c>
      <c r="AE1710" s="19">
        <f>IFERROR(Sales_Trans_2[[#This Row],[Profit]]/Sales_Trans_2[[#This Row],[Sales_Amount]],0)</f>
        <v>1.6857142857142855E-2</v>
      </c>
      <c r="AF1710" s="20" t="str">
        <f>IF(Sales_Trans_2[[#This Row],[Discount_Pct]]=0,"0%",
IF(Sales_Trans_2[[#This Row],[Discount_Pct]]&lt;=5,"1-5%",
IF(Sales_Trans_2[[#This Row],[Discount_Pct]]&lt;=10,"6-10%",
IF(Sales_Trans_2[[#This Row],[Discount_Pct]]&lt;=15,"11-15%","&gt;15%"))))</f>
        <v>6-10%</v>
      </c>
    </row>
    <row r="1711" spans="1:32" x14ac:dyDescent="0.25">
      <c r="A1711" t="s">
        <v>2906</v>
      </c>
      <c r="B1711" s="10">
        <v>45865</v>
      </c>
      <c r="C1711" t="s">
        <v>2907</v>
      </c>
      <c r="D1711" t="s">
        <v>405</v>
      </c>
      <c r="E1711" t="s">
        <v>45</v>
      </c>
      <c r="F1711" t="s">
        <v>239</v>
      </c>
      <c r="G1711">
        <v>3</v>
      </c>
      <c r="H1711">
        <v>440.5</v>
      </c>
      <c r="I1711">
        <v>20</v>
      </c>
      <c r="J1711">
        <v>264.3</v>
      </c>
      <c r="K1711">
        <v>1215.78</v>
      </c>
      <c r="L1711">
        <v>762.15</v>
      </c>
      <c r="M1711">
        <v>453.63</v>
      </c>
      <c r="N1711" t="s">
        <v>23</v>
      </c>
      <c r="O1711" t="s">
        <v>24</v>
      </c>
      <c r="P1711" t="s">
        <v>25</v>
      </c>
      <c r="Q1711">
        <v>0.74375000000000002</v>
      </c>
      <c r="R1711" t="s">
        <v>27</v>
      </c>
      <c r="S1711" t="s">
        <v>4642</v>
      </c>
      <c r="T1711" t="s">
        <v>4636</v>
      </c>
      <c r="U1711">
        <v>440.5</v>
      </c>
      <c r="V1711" t="s">
        <v>6006</v>
      </c>
      <c r="W1711" t="s">
        <v>4964</v>
      </c>
      <c r="X1711" t="s">
        <v>5015</v>
      </c>
      <c r="Y1711" t="s">
        <v>4966</v>
      </c>
      <c r="Z1711" t="s">
        <v>5423</v>
      </c>
      <c r="AA1711" t="s">
        <v>5060</v>
      </c>
      <c r="AB1711">
        <f>YEAR(Sales_Trans_2[[#This Row],[Transaction_Date]])</f>
        <v>2025</v>
      </c>
      <c r="AC1711" t="str">
        <f>TEXT(Sales_Trans_2[[#This Row],[Transaction_Date]],"mmm")</f>
        <v>Jul</v>
      </c>
      <c r="AD1711">
        <f>MONTH(Sales_Trans_2[[#This Row],[Transaction_Date]])</f>
        <v>7</v>
      </c>
      <c r="AE1711" s="19">
        <f>IFERROR(Sales_Trans_2[[#This Row],[Profit]]/Sales_Trans_2[[#This Row],[Sales_Amount]],0)</f>
        <v>0.37311849183240392</v>
      </c>
      <c r="AF1711" s="20" t="str">
        <f>IF(Sales_Trans_2[[#This Row],[Discount_Pct]]=0,"0%",
IF(Sales_Trans_2[[#This Row],[Discount_Pct]]&lt;=5,"1-5%",
IF(Sales_Trans_2[[#This Row],[Discount_Pct]]&lt;=10,"6-10%",
IF(Sales_Trans_2[[#This Row],[Discount_Pct]]&lt;=15,"11-15%","&gt;15%"))))</f>
        <v>&gt;15%</v>
      </c>
    </row>
    <row r="1712" spans="1:32" x14ac:dyDescent="0.25">
      <c r="A1712" t="s">
        <v>3519</v>
      </c>
      <c r="B1712" s="10">
        <v>45864</v>
      </c>
      <c r="C1712" t="s">
        <v>1853</v>
      </c>
      <c r="D1712" t="s">
        <v>1322</v>
      </c>
      <c r="E1712" t="s">
        <v>433</v>
      </c>
      <c r="F1712" t="s">
        <v>434</v>
      </c>
      <c r="G1712">
        <v>1</v>
      </c>
      <c r="H1712">
        <v>229.81</v>
      </c>
      <c r="I1712">
        <v>5</v>
      </c>
      <c r="J1712">
        <v>11.49</v>
      </c>
      <c r="K1712">
        <v>251.07</v>
      </c>
      <c r="L1712">
        <v>208.22</v>
      </c>
      <c r="M1712">
        <v>42.85</v>
      </c>
      <c r="N1712" t="s">
        <v>68</v>
      </c>
      <c r="O1712" t="s">
        <v>24</v>
      </c>
      <c r="P1712" t="s">
        <v>25</v>
      </c>
      <c r="Q1712">
        <v>0.53611111111111109</v>
      </c>
      <c r="R1712" t="s">
        <v>27</v>
      </c>
      <c r="S1712" t="s">
        <v>4747</v>
      </c>
      <c r="T1712" t="s">
        <v>4729</v>
      </c>
      <c r="U1712">
        <v>229.81</v>
      </c>
      <c r="V1712" t="s">
        <v>5880</v>
      </c>
      <c r="W1712" t="s">
        <v>4964</v>
      </c>
      <c r="X1712" t="s">
        <v>5832</v>
      </c>
      <c r="Y1712" t="s">
        <v>4966</v>
      </c>
      <c r="Z1712" t="s">
        <v>5544</v>
      </c>
      <c r="AA1712" t="s">
        <v>5060</v>
      </c>
      <c r="AB1712">
        <f>YEAR(Sales_Trans_2[[#This Row],[Transaction_Date]])</f>
        <v>2025</v>
      </c>
      <c r="AC1712" t="str">
        <f>TEXT(Sales_Trans_2[[#This Row],[Transaction_Date]],"mmm")</f>
        <v>Jul</v>
      </c>
      <c r="AD1712">
        <f>MONTH(Sales_Trans_2[[#This Row],[Transaction_Date]])</f>
        <v>7</v>
      </c>
      <c r="AE1712" s="19">
        <f>IFERROR(Sales_Trans_2[[#This Row],[Profit]]/Sales_Trans_2[[#This Row],[Sales_Amount]],0)</f>
        <v>0.17066953439279883</v>
      </c>
      <c r="AF1712" s="20" t="str">
        <f>IF(Sales_Trans_2[[#This Row],[Discount_Pct]]=0,"0%",
IF(Sales_Trans_2[[#This Row],[Discount_Pct]]&lt;=5,"1-5%",
IF(Sales_Trans_2[[#This Row],[Discount_Pct]]&lt;=10,"6-10%",
IF(Sales_Trans_2[[#This Row],[Discount_Pct]]&lt;=15,"11-15%","&gt;15%"))))</f>
        <v>1-5%</v>
      </c>
    </row>
    <row r="1713" spans="1:32" x14ac:dyDescent="0.25">
      <c r="A1713" t="s">
        <v>1148</v>
      </c>
      <c r="B1713" s="10">
        <v>45863</v>
      </c>
      <c r="C1713" t="s">
        <v>1149</v>
      </c>
      <c r="D1713" t="s">
        <v>1150</v>
      </c>
      <c r="E1713" t="s">
        <v>576</v>
      </c>
      <c r="F1713" t="s">
        <v>1151</v>
      </c>
      <c r="G1713">
        <v>3</v>
      </c>
      <c r="H1713">
        <v>468.94</v>
      </c>
      <c r="I1713">
        <v>10</v>
      </c>
      <c r="J1713">
        <v>140.68</v>
      </c>
      <c r="K1713">
        <v>1266.1400000000001</v>
      </c>
      <c r="L1713">
        <v>1010.4</v>
      </c>
      <c r="M1713">
        <v>255.74</v>
      </c>
      <c r="N1713" t="s">
        <v>68</v>
      </c>
      <c r="O1713" t="s">
        <v>24</v>
      </c>
      <c r="P1713" t="s">
        <v>25</v>
      </c>
      <c r="Q1713">
        <v>0.40486111111111112</v>
      </c>
      <c r="R1713" t="s">
        <v>49</v>
      </c>
      <c r="S1713" t="s">
        <v>4802</v>
      </c>
      <c r="T1713" t="s">
        <v>4776</v>
      </c>
      <c r="U1713">
        <v>468.94</v>
      </c>
      <c r="V1713" t="s">
        <v>6010</v>
      </c>
      <c r="W1713" t="s">
        <v>4964</v>
      </c>
      <c r="X1713" t="s">
        <v>5490</v>
      </c>
      <c r="Y1713" t="s">
        <v>4960</v>
      </c>
      <c r="Z1713" t="s">
        <v>5220</v>
      </c>
      <c r="AA1713" t="s">
        <v>5060</v>
      </c>
      <c r="AB1713">
        <f>YEAR(Sales_Trans_2[[#This Row],[Transaction_Date]])</f>
        <v>2025</v>
      </c>
      <c r="AC1713" t="str">
        <f>TEXT(Sales_Trans_2[[#This Row],[Transaction_Date]],"mmm")</f>
        <v>Jul</v>
      </c>
      <c r="AD1713">
        <f>MONTH(Sales_Trans_2[[#This Row],[Transaction_Date]])</f>
        <v>7</v>
      </c>
      <c r="AE1713" s="19">
        <f>IFERROR(Sales_Trans_2[[#This Row],[Profit]]/Sales_Trans_2[[#This Row],[Sales_Amount]],0)</f>
        <v>0.20198398281390684</v>
      </c>
      <c r="AF1713" s="20" t="str">
        <f>IF(Sales_Trans_2[[#This Row],[Discount_Pct]]=0,"0%",
IF(Sales_Trans_2[[#This Row],[Discount_Pct]]&lt;=5,"1-5%",
IF(Sales_Trans_2[[#This Row],[Discount_Pct]]&lt;=10,"6-10%",
IF(Sales_Trans_2[[#This Row],[Discount_Pct]]&lt;=15,"11-15%","&gt;15%"))))</f>
        <v>6-10%</v>
      </c>
    </row>
    <row r="1714" spans="1:32" x14ac:dyDescent="0.25">
      <c r="A1714" t="s">
        <v>2168</v>
      </c>
      <c r="B1714" s="10">
        <v>45861</v>
      </c>
      <c r="C1714" t="s">
        <v>1990</v>
      </c>
      <c r="D1714" t="s">
        <v>1225</v>
      </c>
      <c r="E1714" t="s">
        <v>131</v>
      </c>
      <c r="F1714" t="s">
        <v>132</v>
      </c>
      <c r="G1714">
        <v>2</v>
      </c>
      <c r="H1714">
        <v>182.3</v>
      </c>
      <c r="I1714">
        <v>15</v>
      </c>
      <c r="J1714">
        <v>54.69</v>
      </c>
      <c r="K1714">
        <v>309.91000000000003</v>
      </c>
      <c r="L1714">
        <v>215.2</v>
      </c>
      <c r="M1714">
        <v>94.71</v>
      </c>
      <c r="N1714" t="s">
        <v>47</v>
      </c>
      <c r="O1714" t="s">
        <v>24</v>
      </c>
      <c r="P1714" t="s">
        <v>25</v>
      </c>
      <c r="Q1714">
        <v>0.78055555555555556</v>
      </c>
      <c r="R1714" t="s">
        <v>49</v>
      </c>
      <c r="S1714" t="s">
        <v>4664</v>
      </c>
      <c r="T1714" t="s">
        <v>4636</v>
      </c>
      <c r="U1714">
        <v>182.3</v>
      </c>
      <c r="V1714" t="s">
        <v>5434</v>
      </c>
      <c r="W1714" t="s">
        <v>4964</v>
      </c>
      <c r="X1714" t="s">
        <v>5593</v>
      </c>
      <c r="Y1714" t="s">
        <v>5007</v>
      </c>
      <c r="Z1714" t="s">
        <v>5076</v>
      </c>
      <c r="AA1714" t="s">
        <v>5060</v>
      </c>
      <c r="AB1714">
        <f>YEAR(Sales_Trans_2[[#This Row],[Transaction_Date]])</f>
        <v>2025</v>
      </c>
      <c r="AC1714" t="str">
        <f>TEXT(Sales_Trans_2[[#This Row],[Transaction_Date]],"mmm")</f>
        <v>Jul</v>
      </c>
      <c r="AD1714">
        <f>MONTH(Sales_Trans_2[[#This Row],[Transaction_Date]])</f>
        <v>7</v>
      </c>
      <c r="AE1714" s="19">
        <f>IFERROR(Sales_Trans_2[[#This Row],[Profit]]/Sales_Trans_2[[#This Row],[Sales_Amount]],0)</f>
        <v>0.30560485302184498</v>
      </c>
      <c r="AF1714" s="20" t="str">
        <f>IF(Sales_Trans_2[[#This Row],[Discount_Pct]]=0,"0%",
IF(Sales_Trans_2[[#This Row],[Discount_Pct]]&lt;=5,"1-5%",
IF(Sales_Trans_2[[#This Row],[Discount_Pct]]&lt;=10,"6-10%",
IF(Sales_Trans_2[[#This Row],[Discount_Pct]]&lt;=15,"11-15%","&gt;15%"))))</f>
        <v>11-15%</v>
      </c>
    </row>
    <row r="1715" spans="1:32" x14ac:dyDescent="0.25">
      <c r="A1715" t="s">
        <v>1388</v>
      </c>
      <c r="B1715" s="10">
        <v>45854</v>
      </c>
      <c r="C1715" t="s">
        <v>1389</v>
      </c>
      <c r="D1715" t="s">
        <v>928</v>
      </c>
      <c r="E1715" t="s">
        <v>504</v>
      </c>
      <c r="F1715" t="s">
        <v>1390</v>
      </c>
      <c r="G1715">
        <v>5</v>
      </c>
      <c r="H1715">
        <v>351.78</v>
      </c>
      <c r="I1715">
        <v>5</v>
      </c>
      <c r="J1715">
        <v>87.94</v>
      </c>
      <c r="K1715">
        <v>1670.96</v>
      </c>
      <c r="L1715">
        <v>1269.1500000000001</v>
      </c>
      <c r="M1715">
        <v>401.81</v>
      </c>
      <c r="N1715" t="s">
        <v>23</v>
      </c>
      <c r="O1715" t="s">
        <v>24</v>
      </c>
      <c r="P1715" t="s">
        <v>25</v>
      </c>
      <c r="Q1715">
        <v>0.52638888888888891</v>
      </c>
      <c r="R1715" t="s">
        <v>49</v>
      </c>
      <c r="S1715" t="s">
        <v>4919</v>
      </c>
      <c r="T1715" t="s">
        <v>4908</v>
      </c>
      <c r="U1715">
        <v>351.78</v>
      </c>
      <c r="V1715" t="s">
        <v>5994</v>
      </c>
      <c r="W1715" t="s">
        <v>4968</v>
      </c>
      <c r="X1715" t="s">
        <v>5526</v>
      </c>
      <c r="Y1715" t="s">
        <v>4977</v>
      </c>
      <c r="Z1715" t="s">
        <v>5349</v>
      </c>
      <c r="AA1715" t="s">
        <v>5060</v>
      </c>
      <c r="AB1715">
        <f>YEAR(Sales_Trans_2[[#This Row],[Transaction_Date]])</f>
        <v>2025</v>
      </c>
      <c r="AC1715" t="str">
        <f>TEXT(Sales_Trans_2[[#This Row],[Transaction_Date]],"mmm")</f>
        <v>Jul</v>
      </c>
      <c r="AD1715">
        <f>MONTH(Sales_Trans_2[[#This Row],[Transaction_Date]])</f>
        <v>7</v>
      </c>
      <c r="AE1715" s="19">
        <f>IFERROR(Sales_Trans_2[[#This Row],[Profit]]/Sales_Trans_2[[#This Row],[Sales_Amount]],0)</f>
        <v>0.24046655814621534</v>
      </c>
      <c r="AF1715" s="20" t="str">
        <f>IF(Sales_Trans_2[[#This Row],[Discount_Pct]]=0,"0%",
IF(Sales_Trans_2[[#This Row],[Discount_Pct]]&lt;=5,"1-5%",
IF(Sales_Trans_2[[#This Row],[Discount_Pct]]&lt;=10,"6-10%",
IF(Sales_Trans_2[[#This Row],[Discount_Pct]]&lt;=15,"11-15%","&gt;15%"))))</f>
        <v>1-5%</v>
      </c>
    </row>
    <row r="1716" spans="1:32" x14ac:dyDescent="0.25">
      <c r="A1716" t="s">
        <v>1812</v>
      </c>
      <c r="B1716" s="10">
        <v>45853</v>
      </c>
      <c r="C1716" t="s">
        <v>1813</v>
      </c>
      <c r="D1716" t="s">
        <v>509</v>
      </c>
      <c r="E1716" t="s">
        <v>1431</v>
      </c>
      <c r="F1716" t="s">
        <v>1436</v>
      </c>
      <c r="G1716">
        <v>1</v>
      </c>
      <c r="H1716">
        <v>291.93</v>
      </c>
      <c r="I1716">
        <v>5</v>
      </c>
      <c r="J1716">
        <v>14.6</v>
      </c>
      <c r="K1716">
        <v>277.33</v>
      </c>
      <c r="L1716">
        <v>253.7</v>
      </c>
      <c r="M1716">
        <v>23.63</v>
      </c>
      <c r="N1716" t="s">
        <v>4971</v>
      </c>
      <c r="O1716" t="s">
        <v>24</v>
      </c>
      <c r="P1716" t="s">
        <v>25</v>
      </c>
      <c r="Q1716">
        <v>0.91041666666666665</v>
      </c>
      <c r="R1716" t="s">
        <v>49</v>
      </c>
      <c r="S1716" t="s">
        <v>4875</v>
      </c>
      <c r="T1716" t="s">
        <v>4864</v>
      </c>
      <c r="U1716">
        <v>291.93</v>
      </c>
      <c r="V1716" t="s">
        <v>5706</v>
      </c>
      <c r="W1716" t="s">
        <v>4964</v>
      </c>
      <c r="X1716" t="s">
        <v>5385</v>
      </c>
      <c r="Y1716" t="s">
        <v>4960</v>
      </c>
      <c r="Z1716" t="s">
        <v>5386</v>
      </c>
      <c r="AA1716" t="s">
        <v>5060</v>
      </c>
      <c r="AB1716">
        <f>YEAR(Sales_Trans_2[[#This Row],[Transaction_Date]])</f>
        <v>2025</v>
      </c>
      <c r="AC1716" t="str">
        <f>TEXT(Sales_Trans_2[[#This Row],[Transaction_Date]],"mmm")</f>
        <v>Jul</v>
      </c>
      <c r="AD1716">
        <f>MONTH(Sales_Trans_2[[#This Row],[Transaction_Date]])</f>
        <v>7</v>
      </c>
      <c r="AE1716" s="19">
        <f>IFERROR(Sales_Trans_2[[#This Row],[Profit]]/Sales_Trans_2[[#This Row],[Sales_Amount]],0)</f>
        <v>8.5205351025853679E-2</v>
      </c>
      <c r="AF1716" s="20" t="str">
        <f>IF(Sales_Trans_2[[#This Row],[Discount_Pct]]=0,"0%",
IF(Sales_Trans_2[[#This Row],[Discount_Pct]]&lt;=5,"1-5%",
IF(Sales_Trans_2[[#This Row],[Discount_Pct]]&lt;=10,"6-10%",
IF(Sales_Trans_2[[#This Row],[Discount_Pct]]&lt;=15,"11-15%","&gt;15%"))))</f>
        <v>1-5%</v>
      </c>
    </row>
    <row r="1717" spans="1:32" x14ac:dyDescent="0.25">
      <c r="A1717" t="s">
        <v>3434</v>
      </c>
      <c r="B1717" s="10">
        <v>45968</v>
      </c>
      <c r="C1717" t="s">
        <v>3310</v>
      </c>
      <c r="D1717" t="s">
        <v>708</v>
      </c>
      <c r="E1717" t="s">
        <v>2611</v>
      </c>
      <c r="F1717" t="s">
        <v>2612</v>
      </c>
      <c r="G1717">
        <v>1</v>
      </c>
      <c r="H1717">
        <v>474.19</v>
      </c>
      <c r="I1717">
        <v>15</v>
      </c>
      <c r="J1717">
        <v>71.13</v>
      </c>
      <c r="K1717">
        <v>403.06</v>
      </c>
      <c r="L1717">
        <v>343.89</v>
      </c>
      <c r="M1717">
        <v>59.17</v>
      </c>
      <c r="N1717" t="s">
        <v>68</v>
      </c>
      <c r="O1717" t="s">
        <v>24</v>
      </c>
      <c r="P1717" t="s">
        <v>25</v>
      </c>
      <c r="Q1717">
        <v>0.71111111111111114</v>
      </c>
      <c r="R1717" t="s">
        <v>49</v>
      </c>
      <c r="S1717" t="s">
        <v>4751</v>
      </c>
      <c r="T1717" t="s">
        <v>4752</v>
      </c>
      <c r="U1717">
        <v>474.19</v>
      </c>
      <c r="V1717" t="s">
        <v>5100</v>
      </c>
      <c r="W1717" t="s">
        <v>4964</v>
      </c>
      <c r="X1717" t="s">
        <v>5304</v>
      </c>
      <c r="Y1717" t="s">
        <v>4966</v>
      </c>
      <c r="Z1717" t="s">
        <v>5305</v>
      </c>
      <c r="AA1717" t="s">
        <v>5060</v>
      </c>
      <c r="AB1717">
        <f>YEAR(Sales_Trans_2[[#This Row],[Transaction_Date]])</f>
        <v>2025</v>
      </c>
      <c r="AC1717" t="str">
        <f>TEXT(Sales_Trans_2[[#This Row],[Transaction_Date]],"mmm")</f>
        <v>Nov</v>
      </c>
      <c r="AD1717">
        <f>MONTH(Sales_Trans_2[[#This Row],[Transaction_Date]])</f>
        <v>11</v>
      </c>
      <c r="AE1717" s="19">
        <f>IFERROR(Sales_Trans_2[[#This Row],[Profit]]/Sales_Trans_2[[#This Row],[Sales_Amount]],0)</f>
        <v>0.14680196496799483</v>
      </c>
      <c r="AF1717" s="20" t="str">
        <f>IF(Sales_Trans_2[[#This Row],[Discount_Pct]]=0,"0%",
IF(Sales_Trans_2[[#This Row],[Discount_Pct]]&lt;=5,"1-5%",
IF(Sales_Trans_2[[#This Row],[Discount_Pct]]&lt;=10,"6-10%",
IF(Sales_Trans_2[[#This Row],[Discount_Pct]]&lt;=15,"11-15%","&gt;15%"))))</f>
        <v>11-15%</v>
      </c>
    </row>
    <row r="1718" spans="1:32" x14ac:dyDescent="0.25">
      <c r="A1718" t="s">
        <v>42</v>
      </c>
      <c r="B1718" s="10">
        <v>45937</v>
      </c>
      <c r="C1718" t="s">
        <v>43</v>
      </c>
      <c r="D1718" t="s">
        <v>44</v>
      </c>
      <c r="E1718" t="s">
        <v>45</v>
      </c>
      <c r="F1718" t="s">
        <v>46</v>
      </c>
      <c r="G1718">
        <v>2</v>
      </c>
      <c r="H1718">
        <v>398.25</v>
      </c>
      <c r="I1718">
        <v>20</v>
      </c>
      <c r="J1718">
        <v>159.30000000000001</v>
      </c>
      <c r="K1718">
        <v>637.20000000000005</v>
      </c>
      <c r="L1718">
        <v>473.08</v>
      </c>
      <c r="M1718">
        <v>164.12</v>
      </c>
      <c r="N1718" t="s">
        <v>47</v>
      </c>
      <c r="O1718" t="s">
        <v>24</v>
      </c>
      <c r="P1718" t="s">
        <v>25</v>
      </c>
      <c r="Q1718">
        <v>0.77986111111111112</v>
      </c>
      <c r="R1718" t="s">
        <v>49</v>
      </c>
      <c r="S1718" t="s">
        <v>4650</v>
      </c>
      <c r="T1718" t="s">
        <v>4636</v>
      </c>
      <c r="U1718">
        <v>398.25</v>
      </c>
      <c r="V1718" t="s">
        <v>5898</v>
      </c>
      <c r="W1718" t="s">
        <v>4968</v>
      </c>
      <c r="X1718" t="s">
        <v>5422</v>
      </c>
      <c r="Y1718" t="s">
        <v>5011</v>
      </c>
      <c r="Z1718" t="s">
        <v>5423</v>
      </c>
      <c r="AA1718" t="s">
        <v>5060</v>
      </c>
      <c r="AB1718">
        <f>YEAR(Sales_Trans_2[[#This Row],[Transaction_Date]])</f>
        <v>2025</v>
      </c>
      <c r="AC1718" t="str">
        <f>TEXT(Sales_Trans_2[[#This Row],[Transaction_Date]],"mmm")</f>
        <v>Oct</v>
      </c>
      <c r="AD1718">
        <f>MONTH(Sales_Trans_2[[#This Row],[Transaction_Date]])</f>
        <v>10</v>
      </c>
      <c r="AE1718" s="19">
        <f>IFERROR(Sales_Trans_2[[#This Row],[Profit]]/Sales_Trans_2[[#This Row],[Sales_Amount]],0)</f>
        <v>0.25756434400502198</v>
      </c>
      <c r="AF1718" s="20" t="str">
        <f>IF(Sales_Trans_2[[#This Row],[Discount_Pct]]=0,"0%",
IF(Sales_Trans_2[[#This Row],[Discount_Pct]]&lt;=5,"1-5%",
IF(Sales_Trans_2[[#This Row],[Discount_Pct]]&lt;=10,"6-10%",
IF(Sales_Trans_2[[#This Row],[Discount_Pct]]&lt;=15,"11-15%","&gt;15%"))))</f>
        <v>&gt;15%</v>
      </c>
    </row>
    <row r="1719" spans="1:32" x14ac:dyDescent="0.25">
      <c r="A1719" t="s">
        <v>1970</v>
      </c>
      <c r="B1719" s="10">
        <v>45845</v>
      </c>
      <c r="C1719" t="s">
        <v>1971</v>
      </c>
      <c r="D1719" t="s">
        <v>891</v>
      </c>
      <c r="E1719" t="s">
        <v>671</v>
      </c>
      <c r="F1719" t="s">
        <v>756</v>
      </c>
      <c r="G1719">
        <v>1</v>
      </c>
      <c r="H1719">
        <v>425.88</v>
      </c>
      <c r="I1719">
        <v>5</v>
      </c>
      <c r="J1719">
        <v>21.29</v>
      </c>
      <c r="K1719">
        <v>404.59</v>
      </c>
      <c r="L1719">
        <v>357.47</v>
      </c>
      <c r="M1719">
        <v>47.12</v>
      </c>
      <c r="N1719" t="s">
        <v>4971</v>
      </c>
      <c r="O1719" t="s">
        <v>24</v>
      </c>
      <c r="P1719" t="s">
        <v>25</v>
      </c>
      <c r="Q1719">
        <v>0.49166666666666664</v>
      </c>
      <c r="R1719" t="s">
        <v>49</v>
      </c>
      <c r="S1719" t="s">
        <v>4831</v>
      </c>
      <c r="T1719" t="s">
        <v>4828</v>
      </c>
      <c r="U1719">
        <v>425.88</v>
      </c>
      <c r="V1719" t="s">
        <v>6020</v>
      </c>
      <c r="W1719" t="s">
        <v>4964</v>
      </c>
      <c r="X1719" t="s">
        <v>5794</v>
      </c>
      <c r="Y1719" t="s">
        <v>4960</v>
      </c>
      <c r="Z1719" t="s">
        <v>5529</v>
      </c>
      <c r="AA1719" t="s">
        <v>5060</v>
      </c>
      <c r="AB1719">
        <f>YEAR(Sales_Trans_2[[#This Row],[Transaction_Date]])</f>
        <v>2025</v>
      </c>
      <c r="AC1719" t="str">
        <f>TEXT(Sales_Trans_2[[#This Row],[Transaction_Date]],"mmm")</f>
        <v>Jul</v>
      </c>
      <c r="AD1719">
        <f>MONTH(Sales_Trans_2[[#This Row],[Transaction_Date]])</f>
        <v>7</v>
      </c>
      <c r="AE1719" s="19">
        <f>IFERROR(Sales_Trans_2[[#This Row],[Profit]]/Sales_Trans_2[[#This Row],[Sales_Amount]],0)</f>
        <v>0.11646358041474085</v>
      </c>
      <c r="AF1719" s="20" t="str">
        <f>IF(Sales_Trans_2[[#This Row],[Discount_Pct]]=0,"0%",
IF(Sales_Trans_2[[#This Row],[Discount_Pct]]&lt;=5,"1-5%",
IF(Sales_Trans_2[[#This Row],[Discount_Pct]]&lt;=10,"6-10%",
IF(Sales_Trans_2[[#This Row],[Discount_Pct]]&lt;=15,"11-15%","&gt;15%"))))</f>
        <v>1-5%</v>
      </c>
    </row>
    <row r="1720" spans="1:32" x14ac:dyDescent="0.25">
      <c r="A1720" t="s">
        <v>3232</v>
      </c>
      <c r="B1720" s="10">
        <v>45845</v>
      </c>
      <c r="C1720" t="s">
        <v>3233</v>
      </c>
      <c r="D1720" t="s">
        <v>732</v>
      </c>
      <c r="E1720" t="s">
        <v>1448</v>
      </c>
      <c r="F1720" t="s">
        <v>3086</v>
      </c>
      <c r="G1720">
        <v>3</v>
      </c>
      <c r="H1720">
        <v>661.91</v>
      </c>
      <c r="I1720">
        <v>15</v>
      </c>
      <c r="J1720">
        <v>297.86</v>
      </c>
      <c r="K1720">
        <v>1687.87</v>
      </c>
      <c r="L1720">
        <v>1196.1600000000001</v>
      </c>
      <c r="M1720">
        <v>491.71</v>
      </c>
      <c r="N1720" t="s">
        <v>4971</v>
      </c>
      <c r="O1720" t="s">
        <v>24</v>
      </c>
      <c r="P1720" t="s">
        <v>25</v>
      </c>
      <c r="Q1720">
        <v>0.89236111111111116</v>
      </c>
      <c r="R1720" t="s">
        <v>49</v>
      </c>
      <c r="S1720" t="s">
        <v>4662</v>
      </c>
      <c r="T1720" t="s">
        <v>4636</v>
      </c>
      <c r="U1720">
        <v>661.91</v>
      </c>
      <c r="V1720" t="s">
        <v>6021</v>
      </c>
      <c r="W1720" t="s">
        <v>4968</v>
      </c>
      <c r="X1720" t="s">
        <v>5768</v>
      </c>
      <c r="Y1720" t="s">
        <v>5007</v>
      </c>
      <c r="Z1720" t="s">
        <v>5603</v>
      </c>
      <c r="AA1720" t="s">
        <v>5060</v>
      </c>
      <c r="AB1720">
        <f>YEAR(Sales_Trans_2[[#This Row],[Transaction_Date]])</f>
        <v>2025</v>
      </c>
      <c r="AC1720" t="str">
        <f>TEXT(Sales_Trans_2[[#This Row],[Transaction_Date]],"mmm")</f>
        <v>Jul</v>
      </c>
      <c r="AD1720">
        <f>MONTH(Sales_Trans_2[[#This Row],[Transaction_Date]])</f>
        <v>7</v>
      </c>
      <c r="AE1720" s="19">
        <f>IFERROR(Sales_Trans_2[[#This Row],[Profit]]/Sales_Trans_2[[#This Row],[Sales_Amount]],0)</f>
        <v>0.29131982913376031</v>
      </c>
      <c r="AF1720" s="20" t="str">
        <f>IF(Sales_Trans_2[[#This Row],[Discount_Pct]]=0,"0%",
IF(Sales_Trans_2[[#This Row],[Discount_Pct]]&lt;=5,"1-5%",
IF(Sales_Trans_2[[#This Row],[Discount_Pct]]&lt;=10,"6-10%",
IF(Sales_Trans_2[[#This Row],[Discount_Pct]]&lt;=15,"11-15%","&gt;15%"))))</f>
        <v>11-15%</v>
      </c>
    </row>
    <row r="1721" spans="1:32" x14ac:dyDescent="0.25">
      <c r="A1721" t="s">
        <v>4493</v>
      </c>
      <c r="B1721" s="10">
        <v>45784</v>
      </c>
      <c r="C1721" t="s">
        <v>3094</v>
      </c>
      <c r="D1721" t="s">
        <v>242</v>
      </c>
      <c r="E1721" t="s">
        <v>1431</v>
      </c>
      <c r="F1721" t="s">
        <v>1014</v>
      </c>
      <c r="G1721">
        <v>1</v>
      </c>
      <c r="H1721">
        <v>80.5</v>
      </c>
      <c r="I1721">
        <v>20</v>
      </c>
      <c r="J1721">
        <v>16.100000000000001</v>
      </c>
      <c r="K1721">
        <v>74.06</v>
      </c>
      <c r="L1721">
        <v>62.25</v>
      </c>
      <c r="M1721">
        <v>11.81</v>
      </c>
      <c r="N1721" t="s">
        <v>23</v>
      </c>
      <c r="O1721" t="s">
        <v>24</v>
      </c>
      <c r="P1721" t="s">
        <v>25</v>
      </c>
      <c r="Q1721">
        <v>0.63888888888888884</v>
      </c>
      <c r="R1721" t="s">
        <v>27</v>
      </c>
      <c r="S1721" t="s">
        <v>4921</v>
      </c>
      <c r="T1721" t="s">
        <v>4908</v>
      </c>
      <c r="U1721">
        <v>80.5</v>
      </c>
      <c r="V1721" t="s">
        <v>6008</v>
      </c>
      <c r="W1721" t="s">
        <v>4968</v>
      </c>
      <c r="X1721" t="s">
        <v>5958</v>
      </c>
      <c r="Y1721" t="s">
        <v>5011</v>
      </c>
      <c r="Z1721" t="s">
        <v>5386</v>
      </c>
      <c r="AA1721" t="s">
        <v>5060</v>
      </c>
      <c r="AB1721">
        <f>YEAR(Sales_Trans_2[[#This Row],[Transaction_Date]])</f>
        <v>2025</v>
      </c>
      <c r="AC1721" t="str">
        <f>TEXT(Sales_Trans_2[[#This Row],[Transaction_Date]],"mmm")</f>
        <v>May</v>
      </c>
      <c r="AD1721">
        <f>MONTH(Sales_Trans_2[[#This Row],[Transaction_Date]])</f>
        <v>5</v>
      </c>
      <c r="AE1721" s="19">
        <f>IFERROR(Sales_Trans_2[[#This Row],[Profit]]/Sales_Trans_2[[#This Row],[Sales_Amount]],0)</f>
        <v>0.15946529840669726</v>
      </c>
      <c r="AF1721" s="20" t="str">
        <f>IF(Sales_Trans_2[[#This Row],[Discount_Pct]]=0,"0%",
IF(Sales_Trans_2[[#This Row],[Discount_Pct]]&lt;=5,"1-5%",
IF(Sales_Trans_2[[#This Row],[Discount_Pct]]&lt;=10,"6-10%",
IF(Sales_Trans_2[[#This Row],[Discount_Pct]]&lt;=15,"11-15%","&gt;15%"))))</f>
        <v>&gt;15%</v>
      </c>
    </row>
    <row r="1722" spans="1:32" x14ac:dyDescent="0.25">
      <c r="A1722" t="s">
        <v>2150</v>
      </c>
      <c r="B1722" s="10">
        <v>45837</v>
      </c>
      <c r="C1722" t="s">
        <v>2151</v>
      </c>
      <c r="D1722" t="s">
        <v>296</v>
      </c>
      <c r="E1722" t="s">
        <v>177</v>
      </c>
      <c r="F1722" t="s">
        <v>178</v>
      </c>
      <c r="G1722">
        <v>3</v>
      </c>
      <c r="H1722">
        <v>507.5</v>
      </c>
      <c r="I1722">
        <v>20</v>
      </c>
      <c r="J1722">
        <v>304.5</v>
      </c>
      <c r="K1722">
        <v>1400.7</v>
      </c>
      <c r="L1722">
        <v>1089.8699999999999</v>
      </c>
      <c r="M1722">
        <v>310.83</v>
      </c>
      <c r="N1722" t="s">
        <v>23</v>
      </c>
      <c r="O1722" t="s">
        <v>24</v>
      </c>
      <c r="P1722" t="s">
        <v>25</v>
      </c>
      <c r="Q1722">
        <v>0.69444444444444442</v>
      </c>
      <c r="R1722" t="s">
        <v>27</v>
      </c>
      <c r="S1722" t="s">
        <v>4780</v>
      </c>
      <c r="T1722" t="s">
        <v>4776</v>
      </c>
      <c r="U1722">
        <v>507.5</v>
      </c>
      <c r="V1722" t="s">
        <v>5882</v>
      </c>
      <c r="W1722" t="s">
        <v>4968</v>
      </c>
      <c r="X1722" t="s">
        <v>5130</v>
      </c>
      <c r="Y1722" t="s">
        <v>4966</v>
      </c>
      <c r="Z1722" t="s">
        <v>5227</v>
      </c>
      <c r="AA1722" t="s">
        <v>5060</v>
      </c>
      <c r="AB1722">
        <f>YEAR(Sales_Trans_2[[#This Row],[Transaction_Date]])</f>
        <v>2025</v>
      </c>
      <c r="AC1722" t="str">
        <f>TEXT(Sales_Trans_2[[#This Row],[Transaction_Date]],"mmm")</f>
        <v>Jun</v>
      </c>
      <c r="AD1722">
        <f>MONTH(Sales_Trans_2[[#This Row],[Transaction_Date]])</f>
        <v>6</v>
      </c>
      <c r="AE1722" s="19">
        <f>IFERROR(Sales_Trans_2[[#This Row],[Profit]]/Sales_Trans_2[[#This Row],[Sales_Amount]],0)</f>
        <v>0.22191047333476116</v>
      </c>
      <c r="AF1722" s="20" t="str">
        <f>IF(Sales_Trans_2[[#This Row],[Discount_Pct]]=0,"0%",
IF(Sales_Trans_2[[#This Row],[Discount_Pct]]&lt;=5,"1-5%",
IF(Sales_Trans_2[[#This Row],[Discount_Pct]]&lt;=10,"6-10%",
IF(Sales_Trans_2[[#This Row],[Discount_Pct]]&lt;=15,"11-15%","&gt;15%"))))</f>
        <v>&gt;15%</v>
      </c>
    </row>
    <row r="1723" spans="1:32" x14ac:dyDescent="0.25">
      <c r="A1723" t="s">
        <v>2587</v>
      </c>
      <c r="B1723" s="10">
        <v>45830</v>
      </c>
      <c r="C1723" t="s">
        <v>2143</v>
      </c>
      <c r="D1723" t="s">
        <v>164</v>
      </c>
      <c r="E1723" t="s">
        <v>1059</v>
      </c>
      <c r="F1723" t="s">
        <v>304</v>
      </c>
      <c r="G1723">
        <v>5</v>
      </c>
      <c r="H1723">
        <v>191.13</v>
      </c>
      <c r="I1723">
        <v>5</v>
      </c>
      <c r="J1723">
        <v>47.78</v>
      </c>
      <c r="K1723">
        <v>1044.05</v>
      </c>
      <c r="L1723">
        <v>767.1</v>
      </c>
      <c r="M1723">
        <v>276.95</v>
      </c>
      <c r="N1723" t="s">
        <v>47</v>
      </c>
      <c r="O1723" t="s">
        <v>24</v>
      </c>
      <c r="P1723" t="s">
        <v>25</v>
      </c>
      <c r="Q1723">
        <v>0.47847222222222224</v>
      </c>
      <c r="R1723" t="s">
        <v>27</v>
      </c>
      <c r="S1723" t="s">
        <v>4861</v>
      </c>
      <c r="T1723" t="s">
        <v>4847</v>
      </c>
      <c r="U1723">
        <v>191.13</v>
      </c>
      <c r="V1723" t="s">
        <v>5776</v>
      </c>
      <c r="W1723" t="s">
        <v>4968</v>
      </c>
      <c r="X1723" t="s">
        <v>5101</v>
      </c>
      <c r="Y1723" t="s">
        <v>4970</v>
      </c>
      <c r="Z1723" t="s">
        <v>5099</v>
      </c>
      <c r="AA1723" t="s">
        <v>5060</v>
      </c>
      <c r="AB1723">
        <f>YEAR(Sales_Trans_2[[#This Row],[Transaction_Date]])</f>
        <v>2025</v>
      </c>
      <c r="AC1723" t="str">
        <f>TEXT(Sales_Trans_2[[#This Row],[Transaction_Date]],"mmm")</f>
        <v>Jun</v>
      </c>
      <c r="AD1723">
        <f>MONTH(Sales_Trans_2[[#This Row],[Transaction_Date]])</f>
        <v>6</v>
      </c>
      <c r="AE1723" s="19">
        <f>IFERROR(Sales_Trans_2[[#This Row],[Profit]]/Sales_Trans_2[[#This Row],[Sales_Amount]],0)</f>
        <v>0.26526507351180501</v>
      </c>
      <c r="AF1723" s="20" t="str">
        <f>IF(Sales_Trans_2[[#This Row],[Discount_Pct]]=0,"0%",
IF(Sales_Trans_2[[#This Row],[Discount_Pct]]&lt;=5,"1-5%",
IF(Sales_Trans_2[[#This Row],[Discount_Pct]]&lt;=10,"6-10%",
IF(Sales_Trans_2[[#This Row],[Discount_Pct]]&lt;=15,"11-15%","&gt;15%"))))</f>
        <v>1-5%</v>
      </c>
    </row>
    <row r="1724" spans="1:32" x14ac:dyDescent="0.25">
      <c r="A1724" t="s">
        <v>1427</v>
      </c>
      <c r="B1724" s="10">
        <v>45827</v>
      </c>
      <c r="C1724" t="s">
        <v>735</v>
      </c>
      <c r="D1724" t="s">
        <v>871</v>
      </c>
      <c r="E1724" t="s">
        <v>519</v>
      </c>
      <c r="F1724" t="s">
        <v>520</v>
      </c>
      <c r="G1724">
        <v>3</v>
      </c>
      <c r="H1724">
        <v>214.04</v>
      </c>
      <c r="I1724">
        <v>20</v>
      </c>
      <c r="J1724">
        <v>128.41999999999999</v>
      </c>
      <c r="K1724">
        <v>513.70000000000005</v>
      </c>
      <c r="L1724">
        <v>474.18</v>
      </c>
      <c r="M1724">
        <v>39.520000000000003</v>
      </c>
      <c r="N1724" t="s">
        <v>4971</v>
      </c>
      <c r="O1724" t="s">
        <v>24</v>
      </c>
      <c r="P1724" t="s">
        <v>25</v>
      </c>
      <c r="Q1724">
        <v>0.63472222222222219</v>
      </c>
      <c r="R1724" t="s">
        <v>49</v>
      </c>
      <c r="S1724" t="s">
        <v>4947</v>
      </c>
      <c r="T1724" t="s">
        <v>4930</v>
      </c>
      <c r="U1724">
        <v>214.04</v>
      </c>
      <c r="V1724" t="s">
        <v>5960</v>
      </c>
      <c r="W1724" t="s">
        <v>4968</v>
      </c>
      <c r="X1724" t="s">
        <v>5214</v>
      </c>
      <c r="Y1724" t="s">
        <v>4966</v>
      </c>
      <c r="Z1724" t="s">
        <v>5242</v>
      </c>
      <c r="AA1724" t="s">
        <v>5060</v>
      </c>
      <c r="AB1724">
        <f>YEAR(Sales_Trans_2[[#This Row],[Transaction_Date]])</f>
        <v>2025</v>
      </c>
      <c r="AC1724" t="str">
        <f>TEXT(Sales_Trans_2[[#This Row],[Transaction_Date]],"mmm")</f>
        <v>Jun</v>
      </c>
      <c r="AD1724">
        <f>MONTH(Sales_Trans_2[[#This Row],[Transaction_Date]])</f>
        <v>6</v>
      </c>
      <c r="AE1724" s="19">
        <f>IFERROR(Sales_Trans_2[[#This Row],[Profit]]/Sales_Trans_2[[#This Row],[Sales_Amount]],0)</f>
        <v>7.6932061514502631E-2</v>
      </c>
      <c r="AF1724" s="20" t="str">
        <f>IF(Sales_Trans_2[[#This Row],[Discount_Pct]]=0,"0%",
IF(Sales_Trans_2[[#This Row],[Discount_Pct]]&lt;=5,"1-5%",
IF(Sales_Trans_2[[#This Row],[Discount_Pct]]&lt;=10,"6-10%",
IF(Sales_Trans_2[[#This Row],[Discount_Pct]]&lt;=15,"11-15%","&gt;15%"))))</f>
        <v>&gt;15%</v>
      </c>
    </row>
    <row r="1725" spans="1:32" x14ac:dyDescent="0.25">
      <c r="A1725" t="s">
        <v>2960</v>
      </c>
      <c r="B1725" s="10">
        <v>45826</v>
      </c>
      <c r="C1725" t="s">
        <v>2961</v>
      </c>
      <c r="D1725" t="s">
        <v>549</v>
      </c>
      <c r="E1725" t="s">
        <v>1431</v>
      </c>
      <c r="F1725" t="s">
        <v>1436</v>
      </c>
      <c r="G1725">
        <v>4</v>
      </c>
      <c r="H1725">
        <v>221.61</v>
      </c>
      <c r="I1725">
        <v>20</v>
      </c>
      <c r="J1725">
        <v>177.29</v>
      </c>
      <c r="K1725">
        <v>709.15</v>
      </c>
      <c r="L1725">
        <v>728.68</v>
      </c>
      <c r="M1725">
        <v>-19.53</v>
      </c>
      <c r="N1725" t="s">
        <v>47</v>
      </c>
      <c r="O1725" t="s">
        <v>24</v>
      </c>
      <c r="P1725" t="s">
        <v>25</v>
      </c>
      <c r="Q1725">
        <v>0.78472222222222221</v>
      </c>
      <c r="R1725" t="s">
        <v>49</v>
      </c>
      <c r="S1725" t="s">
        <v>4832</v>
      </c>
      <c r="T1725" t="s">
        <v>4828</v>
      </c>
      <c r="U1725">
        <v>221.61</v>
      </c>
      <c r="V1725" t="s">
        <v>5830</v>
      </c>
      <c r="W1725" t="s">
        <v>4964</v>
      </c>
      <c r="X1725" t="s">
        <v>5385</v>
      </c>
      <c r="Y1725" t="s">
        <v>4960</v>
      </c>
      <c r="Z1725" t="s">
        <v>5386</v>
      </c>
      <c r="AA1725" t="s">
        <v>5060</v>
      </c>
      <c r="AB1725">
        <f>YEAR(Sales_Trans_2[[#This Row],[Transaction_Date]])</f>
        <v>2025</v>
      </c>
      <c r="AC1725" t="str">
        <f>TEXT(Sales_Trans_2[[#This Row],[Transaction_Date]],"mmm")</f>
        <v>Jun</v>
      </c>
      <c r="AD1725">
        <f>MONTH(Sales_Trans_2[[#This Row],[Transaction_Date]])</f>
        <v>6</v>
      </c>
      <c r="AE1725" s="19">
        <f>IFERROR(Sales_Trans_2[[#This Row],[Profit]]/Sales_Trans_2[[#This Row],[Sales_Amount]],0)</f>
        <v>-2.7540012691250091E-2</v>
      </c>
      <c r="AF1725" s="20" t="str">
        <f>IF(Sales_Trans_2[[#This Row],[Discount_Pct]]=0,"0%",
IF(Sales_Trans_2[[#This Row],[Discount_Pct]]&lt;=5,"1-5%",
IF(Sales_Trans_2[[#This Row],[Discount_Pct]]&lt;=10,"6-10%",
IF(Sales_Trans_2[[#This Row],[Discount_Pct]]&lt;=15,"11-15%","&gt;15%"))))</f>
        <v>&gt;15%</v>
      </c>
    </row>
    <row r="1726" spans="1:32" x14ac:dyDescent="0.25">
      <c r="A1726" t="s">
        <v>1684</v>
      </c>
      <c r="B1726" s="10">
        <v>45823</v>
      </c>
      <c r="C1726" t="s">
        <v>940</v>
      </c>
      <c r="D1726" t="s">
        <v>214</v>
      </c>
      <c r="E1726" t="s">
        <v>1092</v>
      </c>
      <c r="F1726" t="s">
        <v>1685</v>
      </c>
      <c r="G1726">
        <v>5</v>
      </c>
      <c r="H1726">
        <v>147.97</v>
      </c>
      <c r="I1726">
        <v>15</v>
      </c>
      <c r="J1726">
        <v>110.98</v>
      </c>
      <c r="K1726">
        <v>723.2</v>
      </c>
      <c r="L1726">
        <v>564</v>
      </c>
      <c r="M1726">
        <v>159.19999999999999</v>
      </c>
      <c r="N1726" t="s">
        <v>133</v>
      </c>
      <c r="O1726" t="s">
        <v>24</v>
      </c>
      <c r="P1726" t="s">
        <v>25</v>
      </c>
      <c r="Q1726">
        <v>0.75069444444444444</v>
      </c>
      <c r="R1726" t="s">
        <v>27</v>
      </c>
      <c r="S1726" t="s">
        <v>4764</v>
      </c>
      <c r="T1726" t="s">
        <v>4752</v>
      </c>
      <c r="U1726">
        <v>147.97</v>
      </c>
      <c r="V1726" t="s">
        <v>5905</v>
      </c>
      <c r="W1726" t="s">
        <v>4968</v>
      </c>
      <c r="X1726" t="s">
        <v>5149</v>
      </c>
      <c r="Y1726" t="s">
        <v>4960</v>
      </c>
      <c r="Z1726" t="s">
        <v>5150</v>
      </c>
      <c r="AA1726" t="s">
        <v>5060</v>
      </c>
      <c r="AB1726">
        <f>YEAR(Sales_Trans_2[[#This Row],[Transaction_Date]])</f>
        <v>2025</v>
      </c>
      <c r="AC1726" t="str">
        <f>TEXT(Sales_Trans_2[[#This Row],[Transaction_Date]],"mmm")</f>
        <v>Jun</v>
      </c>
      <c r="AD1726">
        <f>MONTH(Sales_Trans_2[[#This Row],[Transaction_Date]])</f>
        <v>6</v>
      </c>
      <c r="AE1726" s="19">
        <f>IFERROR(Sales_Trans_2[[#This Row],[Profit]]/Sales_Trans_2[[#This Row],[Sales_Amount]],0)</f>
        <v>0.22013274336283184</v>
      </c>
      <c r="AF1726" s="20" t="str">
        <f>IF(Sales_Trans_2[[#This Row],[Discount_Pct]]=0,"0%",
IF(Sales_Trans_2[[#This Row],[Discount_Pct]]&lt;=5,"1-5%",
IF(Sales_Trans_2[[#This Row],[Discount_Pct]]&lt;=10,"6-10%",
IF(Sales_Trans_2[[#This Row],[Discount_Pct]]&lt;=15,"11-15%","&gt;15%"))))</f>
        <v>11-15%</v>
      </c>
    </row>
    <row r="1727" spans="1:32" x14ac:dyDescent="0.25">
      <c r="A1727" t="s">
        <v>4036</v>
      </c>
      <c r="B1727" s="10">
        <v>45823</v>
      </c>
      <c r="C1727" t="s">
        <v>3469</v>
      </c>
      <c r="D1727" t="s">
        <v>509</v>
      </c>
      <c r="E1727" t="s">
        <v>877</v>
      </c>
      <c r="F1727" t="s">
        <v>878</v>
      </c>
      <c r="G1727">
        <v>4</v>
      </c>
      <c r="H1727">
        <v>291.93</v>
      </c>
      <c r="I1727">
        <v>10</v>
      </c>
      <c r="J1727">
        <v>116.77</v>
      </c>
      <c r="K1727">
        <v>1208.5899999999999</v>
      </c>
      <c r="L1727">
        <v>1014.8</v>
      </c>
      <c r="M1727">
        <v>193.79</v>
      </c>
      <c r="N1727" t="s">
        <v>4971</v>
      </c>
      <c r="O1727" t="s">
        <v>24</v>
      </c>
      <c r="P1727" t="s">
        <v>25</v>
      </c>
      <c r="Q1727">
        <v>0.43819444444444444</v>
      </c>
      <c r="R1727" t="s">
        <v>27</v>
      </c>
      <c r="S1727" t="s">
        <v>4875</v>
      </c>
      <c r="T1727" t="s">
        <v>4864</v>
      </c>
      <c r="U1727">
        <v>291.93</v>
      </c>
      <c r="V1727" t="s">
        <v>5548</v>
      </c>
      <c r="W1727" t="s">
        <v>4964</v>
      </c>
      <c r="X1727" t="s">
        <v>5391</v>
      </c>
      <c r="Y1727" t="s">
        <v>4960</v>
      </c>
      <c r="Z1727" t="s">
        <v>5392</v>
      </c>
      <c r="AA1727" t="s">
        <v>5060</v>
      </c>
      <c r="AB1727">
        <f>YEAR(Sales_Trans_2[[#This Row],[Transaction_Date]])</f>
        <v>2025</v>
      </c>
      <c r="AC1727" t="str">
        <f>TEXT(Sales_Trans_2[[#This Row],[Transaction_Date]],"mmm")</f>
        <v>Jun</v>
      </c>
      <c r="AD1727">
        <f>MONTH(Sales_Trans_2[[#This Row],[Transaction_Date]])</f>
        <v>6</v>
      </c>
      <c r="AE1727" s="19">
        <f>IFERROR(Sales_Trans_2[[#This Row],[Profit]]/Sales_Trans_2[[#This Row],[Sales_Amount]],0)</f>
        <v>0.16034387178447612</v>
      </c>
      <c r="AF1727" s="20" t="str">
        <f>IF(Sales_Trans_2[[#This Row],[Discount_Pct]]=0,"0%",
IF(Sales_Trans_2[[#This Row],[Discount_Pct]]&lt;=5,"1-5%",
IF(Sales_Trans_2[[#This Row],[Discount_Pct]]&lt;=10,"6-10%",
IF(Sales_Trans_2[[#This Row],[Discount_Pct]]&lt;=15,"11-15%","&gt;15%"))))</f>
        <v>6-10%</v>
      </c>
    </row>
    <row r="1728" spans="1:32" x14ac:dyDescent="0.25">
      <c r="A1728" t="s">
        <v>2844</v>
      </c>
      <c r="B1728" s="10">
        <v>45967</v>
      </c>
      <c r="C1728" t="s">
        <v>2845</v>
      </c>
      <c r="D1728" t="s">
        <v>59</v>
      </c>
      <c r="E1728" t="s">
        <v>728</v>
      </c>
      <c r="F1728" t="s">
        <v>729</v>
      </c>
      <c r="G1728">
        <v>3</v>
      </c>
      <c r="H1728">
        <v>342.46</v>
      </c>
      <c r="I1728">
        <v>10</v>
      </c>
      <c r="J1728">
        <v>102.74</v>
      </c>
      <c r="K1728">
        <v>924.64</v>
      </c>
      <c r="L1728">
        <v>815.34</v>
      </c>
      <c r="M1728">
        <v>109.3</v>
      </c>
      <c r="N1728" t="s">
        <v>4971</v>
      </c>
      <c r="O1728" t="s">
        <v>24</v>
      </c>
      <c r="P1728" t="s">
        <v>25</v>
      </c>
      <c r="Q1728">
        <v>0.46944444444444444</v>
      </c>
      <c r="R1728" t="s">
        <v>49</v>
      </c>
      <c r="S1728" t="s">
        <v>4721</v>
      </c>
      <c r="T1728" t="s">
        <v>4703</v>
      </c>
      <c r="U1728">
        <v>342.46</v>
      </c>
      <c r="V1728" t="s">
        <v>6033</v>
      </c>
      <c r="W1728" t="s">
        <v>4964</v>
      </c>
      <c r="X1728" t="s">
        <v>5381</v>
      </c>
      <c r="Y1728" t="s">
        <v>5018</v>
      </c>
      <c r="Z1728" t="s">
        <v>5236</v>
      </c>
      <c r="AA1728" t="s">
        <v>5060</v>
      </c>
      <c r="AB1728">
        <f>YEAR(Sales_Trans_2[[#This Row],[Transaction_Date]])</f>
        <v>2025</v>
      </c>
      <c r="AC1728" t="str">
        <f>TEXT(Sales_Trans_2[[#This Row],[Transaction_Date]],"mmm")</f>
        <v>Nov</v>
      </c>
      <c r="AD1728">
        <f>MONTH(Sales_Trans_2[[#This Row],[Transaction_Date]])</f>
        <v>11</v>
      </c>
      <c r="AE1728" s="19">
        <f>IFERROR(Sales_Trans_2[[#This Row],[Profit]]/Sales_Trans_2[[#This Row],[Sales_Amount]],0)</f>
        <v>0.11820816750302821</v>
      </c>
      <c r="AF1728" s="20" t="str">
        <f>IF(Sales_Trans_2[[#This Row],[Discount_Pct]]=0,"0%",
IF(Sales_Trans_2[[#This Row],[Discount_Pct]]&lt;=5,"1-5%",
IF(Sales_Trans_2[[#This Row],[Discount_Pct]]&lt;=10,"6-10%",
IF(Sales_Trans_2[[#This Row],[Discount_Pct]]&lt;=15,"11-15%","&gt;15%"))))</f>
        <v>6-10%</v>
      </c>
    </row>
    <row r="1729" spans="1:32" x14ac:dyDescent="0.25">
      <c r="A1729" t="s">
        <v>330</v>
      </c>
      <c r="B1729" s="10">
        <v>45875</v>
      </c>
      <c r="C1729" t="s">
        <v>331</v>
      </c>
      <c r="D1729" t="s">
        <v>332</v>
      </c>
      <c r="E1729" t="s">
        <v>177</v>
      </c>
      <c r="F1729" t="s">
        <v>333</v>
      </c>
      <c r="G1729">
        <v>3</v>
      </c>
      <c r="H1729">
        <v>245.32</v>
      </c>
      <c r="I1729">
        <v>5</v>
      </c>
      <c r="J1729">
        <v>36.799999999999997</v>
      </c>
      <c r="K1729">
        <v>804.03</v>
      </c>
      <c r="L1729">
        <v>628.14</v>
      </c>
      <c r="M1729">
        <v>175.89</v>
      </c>
      <c r="N1729" t="s">
        <v>133</v>
      </c>
      <c r="O1729" t="s">
        <v>24</v>
      </c>
      <c r="P1729" t="s">
        <v>25</v>
      </c>
      <c r="Q1729">
        <v>0.73402777777777772</v>
      </c>
      <c r="R1729" t="s">
        <v>27</v>
      </c>
      <c r="S1729" t="s">
        <v>4733</v>
      </c>
      <c r="T1729" t="s">
        <v>4729</v>
      </c>
      <c r="U1729">
        <v>245.32</v>
      </c>
      <c r="V1729" t="s">
        <v>5818</v>
      </c>
      <c r="W1729" t="s">
        <v>4968</v>
      </c>
      <c r="X1729" t="s">
        <v>5319</v>
      </c>
      <c r="Y1729" t="s">
        <v>4970</v>
      </c>
      <c r="Z1729" t="s">
        <v>5227</v>
      </c>
      <c r="AA1729" t="s">
        <v>5060</v>
      </c>
      <c r="AB1729">
        <f>YEAR(Sales_Trans_2[[#This Row],[Transaction_Date]])</f>
        <v>2025</v>
      </c>
      <c r="AC1729" t="str">
        <f>TEXT(Sales_Trans_2[[#This Row],[Transaction_Date]],"mmm")</f>
        <v>Aug</v>
      </c>
      <c r="AD1729">
        <f>MONTH(Sales_Trans_2[[#This Row],[Transaction_Date]])</f>
        <v>8</v>
      </c>
      <c r="AE1729" s="19">
        <f>IFERROR(Sales_Trans_2[[#This Row],[Profit]]/Sales_Trans_2[[#This Row],[Sales_Amount]],0)</f>
        <v>0.21876049401141748</v>
      </c>
      <c r="AF1729" s="20" t="str">
        <f>IF(Sales_Trans_2[[#This Row],[Discount_Pct]]=0,"0%",
IF(Sales_Trans_2[[#This Row],[Discount_Pct]]&lt;=5,"1-5%",
IF(Sales_Trans_2[[#This Row],[Discount_Pct]]&lt;=10,"6-10%",
IF(Sales_Trans_2[[#This Row],[Discount_Pct]]&lt;=15,"11-15%","&gt;15%"))))</f>
        <v>1-5%</v>
      </c>
    </row>
    <row r="1730" spans="1:32" x14ac:dyDescent="0.25">
      <c r="A1730" t="s">
        <v>4111</v>
      </c>
      <c r="B1730" s="10">
        <v>45783</v>
      </c>
      <c r="C1730" t="s">
        <v>987</v>
      </c>
      <c r="D1730" t="s">
        <v>399</v>
      </c>
      <c r="E1730" t="s">
        <v>2594</v>
      </c>
      <c r="F1730" t="s">
        <v>1039</v>
      </c>
      <c r="G1730">
        <v>6</v>
      </c>
      <c r="H1730">
        <v>100.88</v>
      </c>
      <c r="I1730">
        <v>20</v>
      </c>
      <c r="J1730">
        <v>121.06</v>
      </c>
      <c r="K1730">
        <v>484.22</v>
      </c>
      <c r="L1730">
        <v>516.29999999999995</v>
      </c>
      <c r="M1730">
        <v>-32.08</v>
      </c>
      <c r="N1730" t="s">
        <v>68</v>
      </c>
      <c r="O1730" t="s">
        <v>24</v>
      </c>
      <c r="P1730" t="s">
        <v>25</v>
      </c>
      <c r="Q1730">
        <v>0.78333333333333333</v>
      </c>
      <c r="R1730" t="s">
        <v>49</v>
      </c>
      <c r="S1730" t="s">
        <v>4693</v>
      </c>
      <c r="T1730" t="s">
        <v>4672</v>
      </c>
      <c r="U1730">
        <v>99.93</v>
      </c>
      <c r="V1730" t="s">
        <v>5248</v>
      </c>
      <c r="W1730" t="s">
        <v>4964</v>
      </c>
      <c r="X1730" t="s">
        <v>5222</v>
      </c>
      <c r="Y1730" t="s">
        <v>4966</v>
      </c>
      <c r="Z1730" t="s">
        <v>5223</v>
      </c>
      <c r="AA1730" t="s">
        <v>5060</v>
      </c>
      <c r="AB1730">
        <f>YEAR(Sales_Trans_2[[#This Row],[Transaction_Date]])</f>
        <v>2025</v>
      </c>
      <c r="AC1730" t="str">
        <f>TEXT(Sales_Trans_2[[#This Row],[Transaction_Date]],"mmm")</f>
        <v>May</v>
      </c>
      <c r="AD1730">
        <f>MONTH(Sales_Trans_2[[#This Row],[Transaction_Date]])</f>
        <v>5</v>
      </c>
      <c r="AE1730" s="19">
        <f>IFERROR(Sales_Trans_2[[#This Row],[Profit]]/Sales_Trans_2[[#This Row],[Sales_Amount]],0)</f>
        <v>-6.6250877700218896E-2</v>
      </c>
      <c r="AF1730" s="20" t="str">
        <f>IF(Sales_Trans_2[[#This Row],[Discount_Pct]]=0,"0%",
IF(Sales_Trans_2[[#This Row],[Discount_Pct]]&lt;=5,"1-5%",
IF(Sales_Trans_2[[#This Row],[Discount_Pct]]&lt;=10,"6-10%",
IF(Sales_Trans_2[[#This Row],[Discount_Pct]]&lt;=15,"11-15%","&gt;15%"))))</f>
        <v>&gt;15%</v>
      </c>
    </row>
    <row r="1731" spans="1:32" x14ac:dyDescent="0.25">
      <c r="A1731" t="s">
        <v>1268</v>
      </c>
      <c r="B1731" s="10">
        <v>45806</v>
      </c>
      <c r="C1731" t="s">
        <v>922</v>
      </c>
      <c r="D1731" t="s">
        <v>1269</v>
      </c>
      <c r="E1731" t="s">
        <v>606</v>
      </c>
      <c r="F1731" t="s">
        <v>1270</v>
      </c>
      <c r="G1731">
        <v>2</v>
      </c>
      <c r="H1731">
        <v>236.56</v>
      </c>
      <c r="I1731">
        <v>5</v>
      </c>
      <c r="J1731">
        <v>23.66</v>
      </c>
      <c r="K1731">
        <v>449.46</v>
      </c>
      <c r="L1731">
        <v>423.46</v>
      </c>
      <c r="M1731">
        <v>26</v>
      </c>
      <c r="N1731" t="s">
        <v>40</v>
      </c>
      <c r="O1731" t="s">
        <v>24</v>
      </c>
      <c r="P1731" t="s">
        <v>25</v>
      </c>
      <c r="Q1731">
        <v>0.43958333333333333</v>
      </c>
      <c r="R1731" t="s">
        <v>49</v>
      </c>
      <c r="S1731" t="s">
        <v>4880</v>
      </c>
      <c r="T1731" t="s">
        <v>4864</v>
      </c>
      <c r="U1731">
        <v>236.56</v>
      </c>
      <c r="V1731" t="s">
        <v>5542</v>
      </c>
      <c r="W1731" t="s">
        <v>4968</v>
      </c>
      <c r="X1731" t="s">
        <v>5413</v>
      </c>
      <c r="Y1731" t="s">
        <v>4970</v>
      </c>
      <c r="Z1731" t="s">
        <v>5696</v>
      </c>
      <c r="AA1731" t="s">
        <v>5060</v>
      </c>
      <c r="AB1731">
        <f>YEAR(Sales_Trans_2[[#This Row],[Transaction_Date]])</f>
        <v>2025</v>
      </c>
      <c r="AC1731" t="str">
        <f>TEXT(Sales_Trans_2[[#This Row],[Transaction_Date]],"mmm")</f>
        <v>May</v>
      </c>
      <c r="AD1731">
        <f>MONTH(Sales_Trans_2[[#This Row],[Transaction_Date]])</f>
        <v>5</v>
      </c>
      <c r="AE1731" s="19">
        <f>IFERROR(Sales_Trans_2[[#This Row],[Profit]]/Sales_Trans_2[[#This Row],[Sales_Amount]],0)</f>
        <v>5.7847194411071064E-2</v>
      </c>
      <c r="AF1731" s="20" t="str">
        <f>IF(Sales_Trans_2[[#This Row],[Discount_Pct]]=0,"0%",
IF(Sales_Trans_2[[#This Row],[Discount_Pct]]&lt;=5,"1-5%",
IF(Sales_Trans_2[[#This Row],[Discount_Pct]]&lt;=10,"6-10%",
IF(Sales_Trans_2[[#This Row],[Discount_Pct]]&lt;=15,"11-15%","&gt;15%"))))</f>
        <v>1-5%</v>
      </c>
    </row>
    <row r="1732" spans="1:32" x14ac:dyDescent="0.25">
      <c r="A1732" t="s">
        <v>3670</v>
      </c>
      <c r="B1732" s="10">
        <v>45806</v>
      </c>
      <c r="C1732" t="s">
        <v>3546</v>
      </c>
      <c r="D1732" t="s">
        <v>895</v>
      </c>
      <c r="E1732" t="s">
        <v>606</v>
      </c>
      <c r="F1732" t="s">
        <v>607</v>
      </c>
      <c r="G1732">
        <v>2</v>
      </c>
      <c r="H1732">
        <v>438.7</v>
      </c>
      <c r="I1732">
        <v>10</v>
      </c>
      <c r="J1732">
        <v>87.74</v>
      </c>
      <c r="K1732">
        <v>789.66</v>
      </c>
      <c r="L1732">
        <v>740.36</v>
      </c>
      <c r="M1732">
        <v>49.3</v>
      </c>
      <c r="N1732" t="s">
        <v>47</v>
      </c>
      <c r="O1732" t="s">
        <v>24</v>
      </c>
      <c r="P1732" t="s">
        <v>25</v>
      </c>
      <c r="Q1732">
        <v>0.5493055555555556</v>
      </c>
      <c r="R1732" t="s">
        <v>49</v>
      </c>
      <c r="S1732" t="s">
        <v>4843</v>
      </c>
      <c r="T1732" t="s">
        <v>4828</v>
      </c>
      <c r="U1732">
        <v>438.7</v>
      </c>
      <c r="V1732" t="s">
        <v>5572</v>
      </c>
      <c r="W1732" t="s">
        <v>4964</v>
      </c>
      <c r="X1732" t="s">
        <v>5841</v>
      </c>
      <c r="Y1732" t="s">
        <v>4970</v>
      </c>
      <c r="Z1732" t="s">
        <v>5696</v>
      </c>
      <c r="AA1732" t="s">
        <v>5060</v>
      </c>
      <c r="AB1732">
        <f>YEAR(Sales_Trans_2[[#This Row],[Transaction_Date]])</f>
        <v>2025</v>
      </c>
      <c r="AC1732" t="str">
        <f>TEXT(Sales_Trans_2[[#This Row],[Transaction_Date]],"mmm")</f>
        <v>May</v>
      </c>
      <c r="AD1732">
        <f>MONTH(Sales_Trans_2[[#This Row],[Transaction_Date]])</f>
        <v>5</v>
      </c>
      <c r="AE1732" s="19">
        <f>IFERROR(Sales_Trans_2[[#This Row],[Profit]]/Sales_Trans_2[[#This Row],[Sales_Amount]],0)</f>
        <v>6.2431932730542254E-2</v>
      </c>
      <c r="AF1732" s="20" t="str">
        <f>IF(Sales_Trans_2[[#This Row],[Discount_Pct]]=0,"0%",
IF(Sales_Trans_2[[#This Row],[Discount_Pct]]&lt;=5,"1-5%",
IF(Sales_Trans_2[[#This Row],[Discount_Pct]]&lt;=10,"6-10%",
IF(Sales_Trans_2[[#This Row],[Discount_Pct]]&lt;=15,"11-15%","&gt;15%"))))</f>
        <v>6-10%</v>
      </c>
    </row>
    <row r="1733" spans="1:32" x14ac:dyDescent="0.25">
      <c r="A1733" t="s">
        <v>1689</v>
      </c>
      <c r="B1733" s="10">
        <v>45802</v>
      </c>
      <c r="C1733" t="s">
        <v>1690</v>
      </c>
      <c r="D1733" t="s">
        <v>449</v>
      </c>
      <c r="E1733" t="s">
        <v>847</v>
      </c>
      <c r="F1733" t="s">
        <v>1691</v>
      </c>
      <c r="G1733">
        <v>3</v>
      </c>
      <c r="H1733">
        <v>395.66</v>
      </c>
      <c r="I1733">
        <v>10</v>
      </c>
      <c r="J1733">
        <v>118.7</v>
      </c>
      <c r="K1733">
        <v>1228.52</v>
      </c>
      <c r="L1733">
        <v>960.57</v>
      </c>
      <c r="M1733">
        <v>267.95</v>
      </c>
      <c r="N1733" t="s">
        <v>68</v>
      </c>
      <c r="O1733" t="s">
        <v>24</v>
      </c>
      <c r="P1733" t="s">
        <v>25</v>
      </c>
      <c r="Q1733">
        <v>0.66805555555555551</v>
      </c>
      <c r="R1733" t="s">
        <v>27</v>
      </c>
      <c r="S1733" t="s">
        <v>4817</v>
      </c>
      <c r="T1733" t="s">
        <v>4805</v>
      </c>
      <c r="U1733">
        <v>395.66</v>
      </c>
      <c r="V1733" t="s">
        <v>5522</v>
      </c>
      <c r="W1733" t="s">
        <v>4968</v>
      </c>
      <c r="X1733" t="s">
        <v>5110</v>
      </c>
      <c r="Y1733" t="s">
        <v>4966</v>
      </c>
      <c r="Z1733" t="s">
        <v>5108</v>
      </c>
      <c r="AA1733" t="s">
        <v>5060</v>
      </c>
      <c r="AB1733">
        <f>YEAR(Sales_Trans_2[[#This Row],[Transaction_Date]])</f>
        <v>2025</v>
      </c>
      <c r="AC1733" t="str">
        <f>TEXT(Sales_Trans_2[[#This Row],[Transaction_Date]],"mmm")</f>
        <v>May</v>
      </c>
      <c r="AD1733">
        <f>MONTH(Sales_Trans_2[[#This Row],[Transaction_Date]])</f>
        <v>5</v>
      </c>
      <c r="AE1733" s="19">
        <f>IFERROR(Sales_Trans_2[[#This Row],[Profit]]/Sales_Trans_2[[#This Row],[Sales_Amount]],0)</f>
        <v>0.2181079673102595</v>
      </c>
      <c r="AF1733" s="20" t="str">
        <f>IF(Sales_Trans_2[[#This Row],[Discount_Pct]]=0,"0%",
IF(Sales_Trans_2[[#This Row],[Discount_Pct]]&lt;=5,"1-5%",
IF(Sales_Trans_2[[#This Row],[Discount_Pct]]&lt;=10,"6-10%",
IF(Sales_Trans_2[[#This Row],[Discount_Pct]]&lt;=15,"11-15%","&gt;15%"))))</f>
        <v>6-10%</v>
      </c>
    </row>
    <row r="1734" spans="1:32" x14ac:dyDescent="0.25">
      <c r="A1734" t="s">
        <v>3993</v>
      </c>
      <c r="B1734" s="10">
        <v>45802</v>
      </c>
      <c r="C1734" t="s">
        <v>3668</v>
      </c>
      <c r="D1734" t="s">
        <v>314</v>
      </c>
      <c r="E1734" t="s">
        <v>1169</v>
      </c>
      <c r="F1734" t="s">
        <v>705</v>
      </c>
      <c r="G1734">
        <v>5</v>
      </c>
      <c r="H1734">
        <v>329.69</v>
      </c>
      <c r="I1734">
        <v>15</v>
      </c>
      <c r="J1734">
        <v>247.27</v>
      </c>
      <c r="K1734">
        <v>1611.36</v>
      </c>
      <c r="L1734">
        <v>1236.25</v>
      </c>
      <c r="M1734">
        <v>375.11</v>
      </c>
      <c r="N1734" t="s">
        <v>47</v>
      </c>
      <c r="O1734" t="s">
        <v>24</v>
      </c>
      <c r="P1734" t="s">
        <v>25</v>
      </c>
      <c r="Q1734">
        <v>0.62638888888888888</v>
      </c>
      <c r="R1734" t="s">
        <v>27</v>
      </c>
      <c r="S1734" t="s">
        <v>4707</v>
      </c>
      <c r="T1734" t="s">
        <v>4703</v>
      </c>
      <c r="U1734">
        <v>329.69</v>
      </c>
      <c r="V1734" t="s">
        <v>5425</v>
      </c>
      <c r="W1734" t="s">
        <v>4968</v>
      </c>
      <c r="X1734" t="s">
        <v>5388</v>
      </c>
      <c r="Y1734" t="s">
        <v>4966</v>
      </c>
      <c r="Z1734" t="s">
        <v>5628</v>
      </c>
      <c r="AA1734" t="s">
        <v>5060</v>
      </c>
      <c r="AB1734">
        <f>YEAR(Sales_Trans_2[[#This Row],[Transaction_Date]])</f>
        <v>2025</v>
      </c>
      <c r="AC1734" t="str">
        <f>TEXT(Sales_Trans_2[[#This Row],[Transaction_Date]],"mmm")</f>
        <v>May</v>
      </c>
      <c r="AD1734">
        <f>MONTH(Sales_Trans_2[[#This Row],[Transaction_Date]])</f>
        <v>5</v>
      </c>
      <c r="AE1734" s="19">
        <f>IFERROR(Sales_Trans_2[[#This Row],[Profit]]/Sales_Trans_2[[#This Row],[Sales_Amount]],0)</f>
        <v>0.2327909343660014</v>
      </c>
      <c r="AF1734" s="20" t="str">
        <f>IF(Sales_Trans_2[[#This Row],[Discount_Pct]]=0,"0%",
IF(Sales_Trans_2[[#This Row],[Discount_Pct]]&lt;=5,"1-5%",
IF(Sales_Trans_2[[#This Row],[Discount_Pct]]&lt;=10,"6-10%",
IF(Sales_Trans_2[[#This Row],[Discount_Pct]]&lt;=15,"11-15%","&gt;15%"))))</f>
        <v>11-15%</v>
      </c>
    </row>
    <row r="1735" spans="1:32" x14ac:dyDescent="0.25">
      <c r="A1735" t="s">
        <v>669</v>
      </c>
      <c r="B1735" s="10">
        <v>45797</v>
      </c>
      <c r="C1735" t="s">
        <v>670</v>
      </c>
      <c r="D1735" t="s">
        <v>147</v>
      </c>
      <c r="E1735" t="s">
        <v>671</v>
      </c>
      <c r="F1735" t="s">
        <v>662</v>
      </c>
      <c r="G1735">
        <v>2</v>
      </c>
      <c r="H1735">
        <v>332.73</v>
      </c>
      <c r="I1735">
        <v>15</v>
      </c>
      <c r="J1735">
        <v>99.82</v>
      </c>
      <c r="K1735">
        <v>565.64</v>
      </c>
      <c r="L1735">
        <v>522.44000000000005</v>
      </c>
      <c r="M1735">
        <v>43.2</v>
      </c>
      <c r="N1735" t="s">
        <v>133</v>
      </c>
      <c r="O1735" t="s">
        <v>24</v>
      </c>
      <c r="P1735" t="s">
        <v>25</v>
      </c>
      <c r="Q1735">
        <v>0.40972222222222221</v>
      </c>
      <c r="R1735" t="s">
        <v>49</v>
      </c>
      <c r="S1735" t="s">
        <v>4717</v>
      </c>
      <c r="T1735" t="s">
        <v>4703</v>
      </c>
      <c r="U1735">
        <v>332.73</v>
      </c>
      <c r="V1735" t="s">
        <v>5221</v>
      </c>
      <c r="W1735" t="s">
        <v>4968</v>
      </c>
      <c r="X1735" t="s">
        <v>5528</v>
      </c>
      <c r="Y1735" t="s">
        <v>4960</v>
      </c>
      <c r="Z1735" t="s">
        <v>5529</v>
      </c>
      <c r="AA1735" t="s">
        <v>5060</v>
      </c>
      <c r="AB1735">
        <f>YEAR(Sales_Trans_2[[#This Row],[Transaction_Date]])</f>
        <v>2025</v>
      </c>
      <c r="AC1735" t="str">
        <f>TEXT(Sales_Trans_2[[#This Row],[Transaction_Date]],"mmm")</f>
        <v>May</v>
      </c>
      <c r="AD1735">
        <f>MONTH(Sales_Trans_2[[#This Row],[Transaction_Date]])</f>
        <v>5</v>
      </c>
      <c r="AE1735" s="19">
        <f>IFERROR(Sales_Trans_2[[#This Row],[Profit]]/Sales_Trans_2[[#This Row],[Sales_Amount]],0)</f>
        <v>7.6373665228767415E-2</v>
      </c>
      <c r="AF1735" s="20" t="str">
        <f>IF(Sales_Trans_2[[#This Row],[Discount_Pct]]=0,"0%",
IF(Sales_Trans_2[[#This Row],[Discount_Pct]]&lt;=5,"1-5%",
IF(Sales_Trans_2[[#This Row],[Discount_Pct]]&lt;=10,"6-10%",
IF(Sales_Trans_2[[#This Row],[Discount_Pct]]&lt;=15,"11-15%","&gt;15%"))))</f>
        <v>11-15%</v>
      </c>
    </row>
    <row r="1736" spans="1:32" x14ac:dyDescent="0.25">
      <c r="A1736" t="s">
        <v>2749</v>
      </c>
      <c r="B1736" s="10">
        <v>45795</v>
      </c>
      <c r="C1736" t="s">
        <v>922</v>
      </c>
      <c r="D1736" t="s">
        <v>377</v>
      </c>
      <c r="E1736" t="s">
        <v>519</v>
      </c>
      <c r="F1736" t="s">
        <v>520</v>
      </c>
      <c r="G1736">
        <v>4</v>
      </c>
      <c r="H1736">
        <v>53.39</v>
      </c>
      <c r="I1736">
        <v>15</v>
      </c>
      <c r="J1736">
        <v>32.03</v>
      </c>
      <c r="K1736">
        <v>208.76</v>
      </c>
      <c r="L1736">
        <v>172.04</v>
      </c>
      <c r="M1736">
        <v>36.72</v>
      </c>
      <c r="N1736" t="s">
        <v>23</v>
      </c>
      <c r="O1736" t="s">
        <v>24</v>
      </c>
      <c r="P1736" t="s">
        <v>25</v>
      </c>
      <c r="Q1736">
        <v>0.50763888888888886</v>
      </c>
      <c r="R1736" t="s">
        <v>27</v>
      </c>
      <c r="S1736" t="s">
        <v>4808</v>
      </c>
      <c r="T1736" t="s">
        <v>4805</v>
      </c>
      <c r="U1736">
        <v>53.39</v>
      </c>
      <c r="V1736" t="s">
        <v>5542</v>
      </c>
      <c r="W1736" t="s">
        <v>4968</v>
      </c>
      <c r="X1736" t="s">
        <v>5214</v>
      </c>
      <c r="Y1736" t="s">
        <v>4966</v>
      </c>
      <c r="Z1736" t="s">
        <v>5242</v>
      </c>
      <c r="AA1736" t="s">
        <v>5060</v>
      </c>
      <c r="AB1736">
        <f>YEAR(Sales_Trans_2[[#This Row],[Transaction_Date]])</f>
        <v>2025</v>
      </c>
      <c r="AC1736" t="str">
        <f>TEXT(Sales_Trans_2[[#This Row],[Transaction_Date]],"mmm")</f>
        <v>May</v>
      </c>
      <c r="AD1736">
        <f>MONTH(Sales_Trans_2[[#This Row],[Transaction_Date]])</f>
        <v>5</v>
      </c>
      <c r="AE1736" s="19">
        <f>IFERROR(Sales_Trans_2[[#This Row],[Profit]]/Sales_Trans_2[[#This Row],[Sales_Amount]],0)</f>
        <v>0.1758957654723127</v>
      </c>
      <c r="AF1736" s="20" t="str">
        <f>IF(Sales_Trans_2[[#This Row],[Discount_Pct]]=0,"0%",
IF(Sales_Trans_2[[#This Row],[Discount_Pct]]&lt;=5,"1-5%",
IF(Sales_Trans_2[[#This Row],[Discount_Pct]]&lt;=10,"6-10%",
IF(Sales_Trans_2[[#This Row],[Discount_Pct]]&lt;=15,"11-15%","&gt;15%"))))</f>
        <v>11-15%</v>
      </c>
    </row>
    <row r="1737" spans="1:32" x14ac:dyDescent="0.25">
      <c r="A1737" t="s">
        <v>2948</v>
      </c>
      <c r="B1737" s="10">
        <v>45794</v>
      </c>
      <c r="C1737" t="s">
        <v>1724</v>
      </c>
      <c r="D1737" t="s">
        <v>666</v>
      </c>
      <c r="E1737" t="s">
        <v>840</v>
      </c>
      <c r="F1737" t="s">
        <v>841</v>
      </c>
      <c r="G1737">
        <v>1</v>
      </c>
      <c r="H1737">
        <v>372.61</v>
      </c>
      <c r="I1737">
        <v>5</v>
      </c>
      <c r="J1737">
        <v>18.63</v>
      </c>
      <c r="K1737">
        <v>407.08</v>
      </c>
      <c r="L1737">
        <v>319.91000000000003</v>
      </c>
      <c r="M1737">
        <v>87.17</v>
      </c>
      <c r="N1737" t="s">
        <v>68</v>
      </c>
      <c r="O1737" t="s">
        <v>24</v>
      </c>
      <c r="P1737" t="s">
        <v>25</v>
      </c>
      <c r="Q1737">
        <v>0.58125000000000004</v>
      </c>
      <c r="R1737" t="s">
        <v>27</v>
      </c>
      <c r="S1737" t="s">
        <v>4883</v>
      </c>
      <c r="T1737" t="s">
        <v>4864</v>
      </c>
      <c r="U1737">
        <v>372.61</v>
      </c>
      <c r="V1737" t="s">
        <v>5848</v>
      </c>
      <c r="W1737" t="s">
        <v>4968</v>
      </c>
      <c r="X1737" t="s">
        <v>5299</v>
      </c>
      <c r="Y1737" t="s">
        <v>4977</v>
      </c>
      <c r="Z1737" t="s">
        <v>5300</v>
      </c>
      <c r="AA1737" t="s">
        <v>5060</v>
      </c>
      <c r="AB1737">
        <f>YEAR(Sales_Trans_2[[#This Row],[Transaction_Date]])</f>
        <v>2025</v>
      </c>
      <c r="AC1737" t="str">
        <f>TEXT(Sales_Trans_2[[#This Row],[Transaction_Date]],"mmm")</f>
        <v>May</v>
      </c>
      <c r="AD1737">
        <f>MONTH(Sales_Trans_2[[#This Row],[Transaction_Date]])</f>
        <v>5</v>
      </c>
      <c r="AE1737" s="19">
        <f>IFERROR(Sales_Trans_2[[#This Row],[Profit]]/Sales_Trans_2[[#This Row],[Sales_Amount]],0)</f>
        <v>0.21413481379581412</v>
      </c>
      <c r="AF1737" s="20" t="str">
        <f>IF(Sales_Trans_2[[#This Row],[Discount_Pct]]=0,"0%",
IF(Sales_Trans_2[[#This Row],[Discount_Pct]]&lt;=5,"1-5%",
IF(Sales_Trans_2[[#This Row],[Discount_Pct]]&lt;=10,"6-10%",
IF(Sales_Trans_2[[#This Row],[Discount_Pct]]&lt;=15,"11-15%","&gt;15%"))))</f>
        <v>1-5%</v>
      </c>
    </row>
    <row r="1738" spans="1:32" x14ac:dyDescent="0.25">
      <c r="A1738" t="s">
        <v>3079</v>
      </c>
      <c r="B1738" s="10">
        <v>45794</v>
      </c>
      <c r="C1738" t="s">
        <v>1810</v>
      </c>
      <c r="D1738" t="s">
        <v>365</v>
      </c>
      <c r="E1738" t="s">
        <v>1145</v>
      </c>
      <c r="F1738" t="s">
        <v>1146</v>
      </c>
      <c r="G1738">
        <v>3</v>
      </c>
      <c r="H1738">
        <v>459.58</v>
      </c>
      <c r="I1738">
        <v>15</v>
      </c>
      <c r="J1738">
        <v>206.81</v>
      </c>
      <c r="K1738">
        <v>1347.72</v>
      </c>
      <c r="L1738">
        <v>1160.67</v>
      </c>
      <c r="M1738">
        <v>187.05</v>
      </c>
      <c r="N1738" t="s">
        <v>68</v>
      </c>
      <c r="O1738" t="s">
        <v>24</v>
      </c>
      <c r="P1738" t="s">
        <v>25</v>
      </c>
      <c r="Q1738">
        <v>0.67013888888888884</v>
      </c>
      <c r="R1738" t="s">
        <v>27</v>
      </c>
      <c r="S1738" t="s">
        <v>4680</v>
      </c>
      <c r="T1738" t="s">
        <v>4672</v>
      </c>
      <c r="U1738">
        <v>459.58</v>
      </c>
      <c r="V1738" t="s">
        <v>5987</v>
      </c>
      <c r="W1738" t="s">
        <v>4968</v>
      </c>
      <c r="X1738" t="s">
        <v>5907</v>
      </c>
      <c r="Y1738" t="s">
        <v>4960</v>
      </c>
      <c r="Z1738" t="s">
        <v>5908</v>
      </c>
      <c r="AA1738" t="s">
        <v>5060</v>
      </c>
      <c r="AB1738">
        <f>YEAR(Sales_Trans_2[[#This Row],[Transaction_Date]])</f>
        <v>2025</v>
      </c>
      <c r="AC1738" t="str">
        <f>TEXT(Sales_Trans_2[[#This Row],[Transaction_Date]],"mmm")</f>
        <v>May</v>
      </c>
      <c r="AD1738">
        <f>MONTH(Sales_Trans_2[[#This Row],[Transaction_Date]])</f>
        <v>5</v>
      </c>
      <c r="AE1738" s="19">
        <f>IFERROR(Sales_Trans_2[[#This Row],[Profit]]/Sales_Trans_2[[#This Row],[Sales_Amount]],0)</f>
        <v>0.1387899563707595</v>
      </c>
      <c r="AF1738" s="20" t="str">
        <f>IF(Sales_Trans_2[[#This Row],[Discount_Pct]]=0,"0%",
IF(Sales_Trans_2[[#This Row],[Discount_Pct]]&lt;=5,"1-5%",
IF(Sales_Trans_2[[#This Row],[Discount_Pct]]&lt;=10,"6-10%",
IF(Sales_Trans_2[[#This Row],[Discount_Pct]]&lt;=15,"11-15%","&gt;15%"))))</f>
        <v>11-15%</v>
      </c>
    </row>
    <row r="1739" spans="1:32" x14ac:dyDescent="0.25">
      <c r="A1739" t="s">
        <v>2013</v>
      </c>
      <c r="B1739" s="10">
        <v>45793</v>
      </c>
      <c r="C1739" t="s">
        <v>2014</v>
      </c>
      <c r="D1739" t="s">
        <v>622</v>
      </c>
      <c r="E1739" t="s">
        <v>709</v>
      </c>
      <c r="F1739" t="s">
        <v>710</v>
      </c>
      <c r="G1739">
        <v>4</v>
      </c>
      <c r="H1739">
        <v>327.08</v>
      </c>
      <c r="I1739">
        <v>15</v>
      </c>
      <c r="J1739">
        <v>196.25</v>
      </c>
      <c r="K1739">
        <v>1112.07</v>
      </c>
      <c r="L1739">
        <v>1098.44</v>
      </c>
      <c r="M1739">
        <v>13.63</v>
      </c>
      <c r="N1739" t="s">
        <v>40</v>
      </c>
      <c r="O1739" t="s">
        <v>24</v>
      </c>
      <c r="P1739" t="s">
        <v>25</v>
      </c>
      <c r="Q1739">
        <v>0.56805555555555554</v>
      </c>
      <c r="R1739" t="s">
        <v>49</v>
      </c>
      <c r="S1739" t="s">
        <v>4836</v>
      </c>
      <c r="T1739" t="s">
        <v>4828</v>
      </c>
      <c r="U1739">
        <v>327.08</v>
      </c>
      <c r="V1739" t="s">
        <v>5346</v>
      </c>
      <c r="W1739" t="s">
        <v>4964</v>
      </c>
      <c r="X1739" t="s">
        <v>5313</v>
      </c>
      <c r="Y1739" t="s">
        <v>4960</v>
      </c>
      <c r="Z1739" t="s">
        <v>5314</v>
      </c>
      <c r="AA1739" t="s">
        <v>5060</v>
      </c>
      <c r="AB1739">
        <f>YEAR(Sales_Trans_2[[#This Row],[Transaction_Date]])</f>
        <v>2025</v>
      </c>
      <c r="AC1739" t="str">
        <f>TEXT(Sales_Trans_2[[#This Row],[Transaction_Date]],"mmm")</f>
        <v>May</v>
      </c>
      <c r="AD1739">
        <f>MONTH(Sales_Trans_2[[#This Row],[Transaction_Date]])</f>
        <v>5</v>
      </c>
      <c r="AE1739" s="19">
        <f>IFERROR(Sales_Trans_2[[#This Row],[Profit]]/Sales_Trans_2[[#This Row],[Sales_Amount]],0)</f>
        <v>1.2256422707203684E-2</v>
      </c>
      <c r="AF1739" s="20" t="str">
        <f>IF(Sales_Trans_2[[#This Row],[Discount_Pct]]=0,"0%",
IF(Sales_Trans_2[[#This Row],[Discount_Pct]]&lt;=5,"1-5%",
IF(Sales_Trans_2[[#This Row],[Discount_Pct]]&lt;=10,"6-10%",
IF(Sales_Trans_2[[#This Row],[Discount_Pct]]&lt;=15,"11-15%","&gt;15%"))))</f>
        <v>11-15%</v>
      </c>
    </row>
    <row r="1740" spans="1:32" x14ac:dyDescent="0.25">
      <c r="A1740" t="s">
        <v>4338</v>
      </c>
      <c r="B1740" s="10">
        <v>45793</v>
      </c>
      <c r="C1740" t="s">
        <v>3578</v>
      </c>
      <c r="D1740" t="s">
        <v>622</v>
      </c>
      <c r="E1740" t="s">
        <v>1169</v>
      </c>
      <c r="F1740" t="s">
        <v>766</v>
      </c>
      <c r="G1740">
        <v>2</v>
      </c>
      <c r="H1740">
        <v>327.08</v>
      </c>
      <c r="I1740">
        <v>20</v>
      </c>
      <c r="J1740">
        <v>130.83000000000001</v>
      </c>
      <c r="K1740">
        <v>523.33000000000004</v>
      </c>
      <c r="L1740">
        <v>549.22</v>
      </c>
      <c r="M1740">
        <v>-25.89</v>
      </c>
      <c r="N1740" t="s">
        <v>23</v>
      </c>
      <c r="O1740" t="s">
        <v>24</v>
      </c>
      <c r="P1740" t="s">
        <v>25</v>
      </c>
      <c r="Q1740">
        <v>0.74444444444444446</v>
      </c>
      <c r="R1740" t="s">
        <v>49</v>
      </c>
      <c r="S1740" t="s">
        <v>4836</v>
      </c>
      <c r="T1740" t="s">
        <v>4828</v>
      </c>
      <c r="U1740">
        <v>327.08</v>
      </c>
      <c r="V1740" t="s">
        <v>5103</v>
      </c>
      <c r="W1740" t="s">
        <v>4968</v>
      </c>
      <c r="X1740" t="s">
        <v>5563</v>
      </c>
      <c r="Y1740" t="s">
        <v>4960</v>
      </c>
      <c r="Z1740" t="s">
        <v>5628</v>
      </c>
      <c r="AA1740" t="s">
        <v>5060</v>
      </c>
      <c r="AB1740">
        <f>YEAR(Sales_Trans_2[[#This Row],[Transaction_Date]])</f>
        <v>2025</v>
      </c>
      <c r="AC1740" t="str">
        <f>TEXT(Sales_Trans_2[[#This Row],[Transaction_Date]],"mmm")</f>
        <v>May</v>
      </c>
      <c r="AD1740">
        <f>MONTH(Sales_Trans_2[[#This Row],[Transaction_Date]])</f>
        <v>5</v>
      </c>
      <c r="AE1740" s="19">
        <f>IFERROR(Sales_Trans_2[[#This Row],[Profit]]/Sales_Trans_2[[#This Row],[Sales_Amount]],0)</f>
        <v>-4.9471652685685895E-2</v>
      </c>
      <c r="AF1740" s="20" t="str">
        <f>IF(Sales_Trans_2[[#This Row],[Discount_Pct]]=0,"0%",
IF(Sales_Trans_2[[#This Row],[Discount_Pct]]&lt;=5,"1-5%",
IF(Sales_Trans_2[[#This Row],[Discount_Pct]]&lt;=10,"6-10%",
IF(Sales_Trans_2[[#This Row],[Discount_Pct]]&lt;=15,"11-15%","&gt;15%"))))</f>
        <v>&gt;15%</v>
      </c>
    </row>
    <row r="1741" spans="1:32" x14ac:dyDescent="0.25">
      <c r="A1741" t="s">
        <v>2490</v>
      </c>
      <c r="B1741" s="10">
        <v>45966</v>
      </c>
      <c r="C1741" t="s">
        <v>1326</v>
      </c>
      <c r="D1741" t="s">
        <v>470</v>
      </c>
      <c r="E1741" t="s">
        <v>1059</v>
      </c>
      <c r="F1741" t="s">
        <v>304</v>
      </c>
      <c r="G1741">
        <v>3</v>
      </c>
      <c r="H1741">
        <v>589.75</v>
      </c>
      <c r="I1741">
        <v>20</v>
      </c>
      <c r="J1741">
        <v>353.85</v>
      </c>
      <c r="K1741">
        <v>1627.71</v>
      </c>
      <c r="L1741">
        <v>1030.95</v>
      </c>
      <c r="M1741">
        <v>596.76</v>
      </c>
      <c r="N1741" t="s">
        <v>4971</v>
      </c>
      <c r="O1741" t="s">
        <v>24</v>
      </c>
      <c r="P1741" t="s">
        <v>25</v>
      </c>
      <c r="Q1741">
        <v>0.56111111111111112</v>
      </c>
      <c r="R1741" t="s">
        <v>27</v>
      </c>
      <c r="S1741" t="s">
        <v>4646</v>
      </c>
      <c r="T1741" t="s">
        <v>4636</v>
      </c>
      <c r="U1741">
        <v>589.75</v>
      </c>
      <c r="V1741" t="s">
        <v>5716</v>
      </c>
      <c r="W1741" t="s">
        <v>4964</v>
      </c>
      <c r="X1741" t="s">
        <v>5101</v>
      </c>
      <c r="Y1741" t="s">
        <v>4970</v>
      </c>
      <c r="Z1741" t="s">
        <v>5099</v>
      </c>
      <c r="AA1741" t="s">
        <v>5060</v>
      </c>
      <c r="AB1741">
        <f>YEAR(Sales_Trans_2[[#This Row],[Transaction_Date]])</f>
        <v>2025</v>
      </c>
      <c r="AC1741" t="str">
        <f>TEXT(Sales_Trans_2[[#This Row],[Transaction_Date]],"mmm")</f>
        <v>Nov</v>
      </c>
      <c r="AD1741">
        <f>MONTH(Sales_Trans_2[[#This Row],[Transaction_Date]])</f>
        <v>11</v>
      </c>
      <c r="AE1741" s="19">
        <f>IFERROR(Sales_Trans_2[[#This Row],[Profit]]/Sales_Trans_2[[#This Row],[Sales_Amount]],0)</f>
        <v>0.36662550454319259</v>
      </c>
      <c r="AF1741" s="20" t="str">
        <f>IF(Sales_Trans_2[[#This Row],[Discount_Pct]]=0,"0%",
IF(Sales_Trans_2[[#This Row],[Discount_Pct]]&lt;=5,"1-5%",
IF(Sales_Trans_2[[#This Row],[Discount_Pct]]&lt;=10,"6-10%",
IF(Sales_Trans_2[[#This Row],[Discount_Pct]]&lt;=15,"11-15%","&gt;15%"))))</f>
        <v>&gt;15%</v>
      </c>
    </row>
    <row r="1742" spans="1:32" x14ac:dyDescent="0.25">
      <c r="A1742" t="s">
        <v>3557</v>
      </c>
      <c r="B1742" s="10">
        <v>45721</v>
      </c>
      <c r="C1742" t="s">
        <v>2445</v>
      </c>
      <c r="D1742" t="s">
        <v>280</v>
      </c>
      <c r="E1742" t="s">
        <v>519</v>
      </c>
      <c r="F1742" t="s">
        <v>520</v>
      </c>
      <c r="G1742">
        <v>2</v>
      </c>
      <c r="H1742">
        <v>124.84</v>
      </c>
      <c r="I1742">
        <v>20</v>
      </c>
      <c r="J1742">
        <v>49.94</v>
      </c>
      <c r="K1742">
        <v>229.7</v>
      </c>
      <c r="L1742">
        <v>194.7</v>
      </c>
      <c r="M1742">
        <v>35</v>
      </c>
      <c r="N1742" t="s">
        <v>40</v>
      </c>
      <c r="O1742" t="s">
        <v>24</v>
      </c>
      <c r="P1742" t="s">
        <v>25</v>
      </c>
      <c r="Q1742">
        <v>0.73611111111111116</v>
      </c>
      <c r="R1742" t="s">
        <v>27</v>
      </c>
      <c r="S1742" t="s">
        <v>4726</v>
      </c>
      <c r="T1742" t="s">
        <v>4703</v>
      </c>
      <c r="U1742">
        <v>124.84</v>
      </c>
      <c r="V1742" t="s">
        <v>5940</v>
      </c>
      <c r="W1742" t="s">
        <v>4964</v>
      </c>
      <c r="X1742" t="s">
        <v>5214</v>
      </c>
      <c r="Y1742" t="s">
        <v>4966</v>
      </c>
      <c r="Z1742" t="s">
        <v>5242</v>
      </c>
      <c r="AA1742" t="s">
        <v>5060</v>
      </c>
      <c r="AB1742">
        <f>YEAR(Sales_Trans_2[[#This Row],[Transaction_Date]])</f>
        <v>2025</v>
      </c>
      <c r="AC1742" t="str">
        <f>TEXT(Sales_Trans_2[[#This Row],[Transaction_Date]],"mmm")</f>
        <v>Mar</v>
      </c>
      <c r="AD1742">
        <f>MONTH(Sales_Trans_2[[#This Row],[Transaction_Date]])</f>
        <v>3</v>
      </c>
      <c r="AE1742" s="19">
        <f>IFERROR(Sales_Trans_2[[#This Row],[Profit]]/Sales_Trans_2[[#This Row],[Sales_Amount]],0)</f>
        <v>0.15237265999129299</v>
      </c>
      <c r="AF1742" s="20" t="str">
        <f>IF(Sales_Trans_2[[#This Row],[Discount_Pct]]=0,"0%",
IF(Sales_Trans_2[[#This Row],[Discount_Pct]]&lt;=5,"1-5%",
IF(Sales_Trans_2[[#This Row],[Discount_Pct]]&lt;=10,"6-10%",
IF(Sales_Trans_2[[#This Row],[Discount_Pct]]&lt;=15,"11-15%","&gt;15%"))))</f>
        <v>&gt;15%</v>
      </c>
    </row>
    <row r="1743" spans="1:32" x14ac:dyDescent="0.25">
      <c r="A1743" t="s">
        <v>3744</v>
      </c>
      <c r="B1743" s="10">
        <v>45776</v>
      </c>
      <c r="C1743" t="s">
        <v>3094</v>
      </c>
      <c r="D1743" t="s">
        <v>89</v>
      </c>
      <c r="E1743" t="s">
        <v>847</v>
      </c>
      <c r="F1743" t="s">
        <v>1691</v>
      </c>
      <c r="G1743">
        <v>2</v>
      </c>
      <c r="H1743">
        <v>38.659999999999997</v>
      </c>
      <c r="I1743">
        <v>15</v>
      </c>
      <c r="J1743">
        <v>11.6</v>
      </c>
      <c r="K1743">
        <v>65.72</v>
      </c>
      <c r="L1743">
        <v>64.8</v>
      </c>
      <c r="M1743">
        <v>0.92</v>
      </c>
      <c r="N1743" t="s">
        <v>23</v>
      </c>
      <c r="O1743" t="s">
        <v>24</v>
      </c>
      <c r="P1743" t="s">
        <v>25</v>
      </c>
      <c r="Q1743">
        <v>0.79513888888888884</v>
      </c>
      <c r="R1743" t="s">
        <v>49</v>
      </c>
      <c r="S1743" t="s">
        <v>4695</v>
      </c>
      <c r="T1743" t="s">
        <v>4672</v>
      </c>
      <c r="U1743">
        <v>38.659999999999997</v>
      </c>
      <c r="V1743" t="s">
        <v>6008</v>
      </c>
      <c r="W1743" t="s">
        <v>4968</v>
      </c>
      <c r="X1743" t="s">
        <v>5110</v>
      </c>
      <c r="Y1743" t="s">
        <v>4966</v>
      </c>
      <c r="Z1743" t="s">
        <v>5108</v>
      </c>
      <c r="AA1743" t="s">
        <v>5060</v>
      </c>
      <c r="AB1743">
        <f>YEAR(Sales_Trans_2[[#This Row],[Transaction_Date]])</f>
        <v>2025</v>
      </c>
      <c r="AC1743" t="str">
        <f>TEXT(Sales_Trans_2[[#This Row],[Transaction_Date]],"mmm")</f>
        <v>Apr</v>
      </c>
      <c r="AD1743">
        <f>MONTH(Sales_Trans_2[[#This Row],[Transaction_Date]])</f>
        <v>4</v>
      </c>
      <c r="AE1743" s="19">
        <f>IFERROR(Sales_Trans_2[[#This Row],[Profit]]/Sales_Trans_2[[#This Row],[Sales_Amount]],0)</f>
        <v>1.3998782714546562E-2</v>
      </c>
      <c r="AF1743" s="20" t="str">
        <f>IF(Sales_Trans_2[[#This Row],[Discount_Pct]]=0,"0%",
IF(Sales_Trans_2[[#This Row],[Discount_Pct]]&lt;=5,"1-5%",
IF(Sales_Trans_2[[#This Row],[Discount_Pct]]&lt;=10,"6-10%",
IF(Sales_Trans_2[[#This Row],[Discount_Pct]]&lt;=15,"11-15%","&gt;15%"))))</f>
        <v>11-15%</v>
      </c>
    </row>
    <row r="1744" spans="1:32" x14ac:dyDescent="0.25">
      <c r="A1744" t="s">
        <v>4034</v>
      </c>
      <c r="B1744" s="10">
        <v>45774</v>
      </c>
      <c r="C1744" t="s">
        <v>2666</v>
      </c>
      <c r="D1744" t="s">
        <v>891</v>
      </c>
      <c r="E1744" t="s">
        <v>728</v>
      </c>
      <c r="F1744" t="s">
        <v>729</v>
      </c>
      <c r="G1744">
        <v>3</v>
      </c>
      <c r="H1744">
        <v>425.88</v>
      </c>
      <c r="I1744">
        <v>5</v>
      </c>
      <c r="J1744">
        <v>63.88</v>
      </c>
      <c r="K1744">
        <v>1395.82</v>
      </c>
      <c r="L1744">
        <v>1072.4100000000001</v>
      </c>
      <c r="M1744">
        <v>323.41000000000003</v>
      </c>
      <c r="N1744" t="s">
        <v>40</v>
      </c>
      <c r="O1744" t="s">
        <v>24</v>
      </c>
      <c r="P1744" t="s">
        <v>25</v>
      </c>
      <c r="Q1744">
        <v>0.86388888888888893</v>
      </c>
      <c r="R1744" t="s">
        <v>27</v>
      </c>
      <c r="S1744" t="s">
        <v>4831</v>
      </c>
      <c r="T1744" t="s">
        <v>4828</v>
      </c>
      <c r="U1744">
        <v>425.88</v>
      </c>
      <c r="V1744" t="s">
        <v>5963</v>
      </c>
      <c r="W1744" t="s">
        <v>4968</v>
      </c>
      <c r="X1744" t="s">
        <v>5381</v>
      </c>
      <c r="Y1744" t="s">
        <v>5018</v>
      </c>
      <c r="Z1744" t="s">
        <v>5236</v>
      </c>
      <c r="AA1744" t="s">
        <v>5060</v>
      </c>
      <c r="AB1744">
        <f>YEAR(Sales_Trans_2[[#This Row],[Transaction_Date]])</f>
        <v>2025</v>
      </c>
      <c r="AC1744" t="str">
        <f>TEXT(Sales_Trans_2[[#This Row],[Transaction_Date]],"mmm")</f>
        <v>Apr</v>
      </c>
      <c r="AD1744">
        <f>MONTH(Sales_Trans_2[[#This Row],[Transaction_Date]])</f>
        <v>4</v>
      </c>
      <c r="AE1744" s="19">
        <f>IFERROR(Sales_Trans_2[[#This Row],[Profit]]/Sales_Trans_2[[#This Row],[Sales_Amount]],0)</f>
        <v>0.2316989296614177</v>
      </c>
      <c r="AF1744" s="20" t="str">
        <f>IF(Sales_Trans_2[[#This Row],[Discount_Pct]]=0,"0%",
IF(Sales_Trans_2[[#This Row],[Discount_Pct]]&lt;=5,"1-5%",
IF(Sales_Trans_2[[#This Row],[Discount_Pct]]&lt;=10,"6-10%",
IF(Sales_Trans_2[[#This Row],[Discount_Pct]]&lt;=15,"11-15%","&gt;15%"))))</f>
        <v>1-5%</v>
      </c>
    </row>
    <row r="1745" spans="1:32" x14ac:dyDescent="0.25">
      <c r="A1745" t="s">
        <v>3997</v>
      </c>
      <c r="B1745" s="10">
        <v>45769</v>
      </c>
      <c r="C1745" t="s">
        <v>2961</v>
      </c>
      <c r="D1745" t="s">
        <v>231</v>
      </c>
      <c r="E1745" t="s">
        <v>1398</v>
      </c>
      <c r="F1745" t="s">
        <v>1598</v>
      </c>
      <c r="G1745">
        <v>2</v>
      </c>
      <c r="H1745">
        <v>418.79</v>
      </c>
      <c r="I1745">
        <v>10</v>
      </c>
      <c r="J1745">
        <v>83.76</v>
      </c>
      <c r="K1745">
        <v>753.82</v>
      </c>
      <c r="L1745">
        <v>617.88</v>
      </c>
      <c r="M1745">
        <v>135.94</v>
      </c>
      <c r="N1745" t="s">
        <v>68</v>
      </c>
      <c r="O1745" t="s">
        <v>24</v>
      </c>
      <c r="P1745" t="s">
        <v>25</v>
      </c>
      <c r="Q1745">
        <v>0.7944444444444444</v>
      </c>
      <c r="R1745" t="s">
        <v>49</v>
      </c>
      <c r="S1745" t="s">
        <v>4756</v>
      </c>
      <c r="T1745" t="s">
        <v>4752</v>
      </c>
      <c r="U1745">
        <v>418.79</v>
      </c>
      <c r="V1745" t="s">
        <v>5830</v>
      </c>
      <c r="W1745" t="s">
        <v>4964</v>
      </c>
      <c r="X1745" t="s">
        <v>5255</v>
      </c>
      <c r="Y1745" t="s">
        <v>5011</v>
      </c>
      <c r="Z1745" t="s">
        <v>5256</v>
      </c>
      <c r="AA1745" t="s">
        <v>5060</v>
      </c>
      <c r="AB1745">
        <f>YEAR(Sales_Trans_2[[#This Row],[Transaction_Date]])</f>
        <v>2025</v>
      </c>
      <c r="AC1745" t="str">
        <f>TEXT(Sales_Trans_2[[#This Row],[Transaction_Date]],"mmm")</f>
        <v>Apr</v>
      </c>
      <c r="AD1745">
        <f>MONTH(Sales_Trans_2[[#This Row],[Transaction_Date]])</f>
        <v>4</v>
      </c>
      <c r="AE1745" s="19">
        <f>IFERROR(Sales_Trans_2[[#This Row],[Profit]]/Sales_Trans_2[[#This Row],[Sales_Amount]],0)</f>
        <v>0.18033482794301026</v>
      </c>
      <c r="AF1745" s="20" t="str">
        <f>IF(Sales_Trans_2[[#This Row],[Discount_Pct]]=0,"0%",
IF(Sales_Trans_2[[#This Row],[Discount_Pct]]&lt;=5,"1-5%",
IF(Sales_Trans_2[[#This Row],[Discount_Pct]]&lt;=10,"6-10%",
IF(Sales_Trans_2[[#This Row],[Discount_Pct]]&lt;=15,"11-15%","&gt;15%"))))</f>
        <v>6-10%</v>
      </c>
    </row>
    <row r="1746" spans="1:32" x14ac:dyDescent="0.25">
      <c r="A1746" t="s">
        <v>430</v>
      </c>
      <c r="B1746" s="10">
        <v>45766</v>
      </c>
      <c r="C1746" t="s">
        <v>431</v>
      </c>
      <c r="D1746" t="s">
        <v>432</v>
      </c>
      <c r="E1746" t="s">
        <v>433</v>
      </c>
      <c r="F1746" t="s">
        <v>434</v>
      </c>
      <c r="G1746">
        <v>4</v>
      </c>
      <c r="H1746">
        <v>305.67</v>
      </c>
      <c r="I1746">
        <v>5</v>
      </c>
      <c r="J1746">
        <v>61.13</v>
      </c>
      <c r="K1746">
        <v>1335.78</v>
      </c>
      <c r="L1746">
        <v>1005.68</v>
      </c>
      <c r="M1746">
        <v>330.1</v>
      </c>
      <c r="N1746" t="s">
        <v>133</v>
      </c>
      <c r="O1746" t="s">
        <v>24</v>
      </c>
      <c r="P1746" t="s">
        <v>25</v>
      </c>
      <c r="Q1746">
        <v>0.64930555555555558</v>
      </c>
      <c r="R1746" t="s">
        <v>27</v>
      </c>
      <c r="S1746" t="s">
        <v>4841</v>
      </c>
      <c r="T1746" t="s">
        <v>4828</v>
      </c>
      <c r="U1746">
        <v>305.67</v>
      </c>
      <c r="V1746" t="s">
        <v>5652</v>
      </c>
      <c r="W1746" t="s">
        <v>4968</v>
      </c>
      <c r="X1746" t="s">
        <v>5832</v>
      </c>
      <c r="Y1746" t="s">
        <v>4966</v>
      </c>
      <c r="Z1746" t="s">
        <v>5544</v>
      </c>
      <c r="AA1746" t="s">
        <v>5060</v>
      </c>
      <c r="AB1746">
        <f>YEAR(Sales_Trans_2[[#This Row],[Transaction_Date]])</f>
        <v>2025</v>
      </c>
      <c r="AC1746" t="str">
        <f>TEXT(Sales_Trans_2[[#This Row],[Transaction_Date]],"mmm")</f>
        <v>Apr</v>
      </c>
      <c r="AD1746">
        <f>MONTH(Sales_Trans_2[[#This Row],[Transaction_Date]])</f>
        <v>4</v>
      </c>
      <c r="AE1746" s="19">
        <f>IFERROR(Sales_Trans_2[[#This Row],[Profit]]/Sales_Trans_2[[#This Row],[Sales_Amount]],0)</f>
        <v>0.24712153198880057</v>
      </c>
      <c r="AF1746" s="20" t="str">
        <f>IF(Sales_Trans_2[[#This Row],[Discount_Pct]]=0,"0%",
IF(Sales_Trans_2[[#This Row],[Discount_Pct]]&lt;=5,"1-5%",
IF(Sales_Trans_2[[#This Row],[Discount_Pct]]&lt;=10,"6-10%",
IF(Sales_Trans_2[[#This Row],[Discount_Pct]]&lt;=15,"11-15%","&gt;15%"))))</f>
        <v>1-5%</v>
      </c>
    </row>
    <row r="1747" spans="1:32" x14ac:dyDescent="0.25">
      <c r="A1747" t="s">
        <v>3958</v>
      </c>
      <c r="B1747" s="10">
        <v>45763</v>
      </c>
      <c r="C1747" t="s">
        <v>2695</v>
      </c>
      <c r="D1747" t="s">
        <v>360</v>
      </c>
      <c r="E1747" t="s">
        <v>1289</v>
      </c>
      <c r="F1747" t="s">
        <v>1463</v>
      </c>
      <c r="G1747">
        <v>1</v>
      </c>
      <c r="H1747">
        <v>353.05</v>
      </c>
      <c r="I1747">
        <v>15</v>
      </c>
      <c r="J1747">
        <v>52.96</v>
      </c>
      <c r="K1747">
        <v>300.08999999999997</v>
      </c>
      <c r="L1747">
        <v>262.8</v>
      </c>
      <c r="M1747">
        <v>37.29</v>
      </c>
      <c r="N1747" t="s">
        <v>4971</v>
      </c>
      <c r="O1747" t="s">
        <v>24</v>
      </c>
      <c r="P1747" t="s">
        <v>25</v>
      </c>
      <c r="Q1747">
        <v>0.41111111111111109</v>
      </c>
      <c r="R1747" t="s">
        <v>49</v>
      </c>
      <c r="S1747" t="s">
        <v>4922</v>
      </c>
      <c r="T1747" t="s">
        <v>4908</v>
      </c>
      <c r="U1747">
        <v>353.05</v>
      </c>
      <c r="V1747" t="s">
        <v>5489</v>
      </c>
      <c r="W1747" t="s">
        <v>4968</v>
      </c>
      <c r="X1747" t="s">
        <v>5442</v>
      </c>
      <c r="Y1747" t="s">
        <v>5011</v>
      </c>
      <c r="Z1747" t="s">
        <v>5234</v>
      </c>
      <c r="AA1747" t="s">
        <v>5060</v>
      </c>
      <c r="AB1747">
        <f>YEAR(Sales_Trans_2[[#This Row],[Transaction_Date]])</f>
        <v>2025</v>
      </c>
      <c r="AC1747" t="str">
        <f>TEXT(Sales_Trans_2[[#This Row],[Transaction_Date]],"mmm")</f>
        <v>Apr</v>
      </c>
      <c r="AD1747">
        <f>MONTH(Sales_Trans_2[[#This Row],[Transaction_Date]])</f>
        <v>4</v>
      </c>
      <c r="AE1747" s="19">
        <f>IFERROR(Sales_Trans_2[[#This Row],[Profit]]/Sales_Trans_2[[#This Row],[Sales_Amount]],0)</f>
        <v>0.12426272118364491</v>
      </c>
      <c r="AF1747" s="20" t="str">
        <f>IF(Sales_Trans_2[[#This Row],[Discount_Pct]]=0,"0%",
IF(Sales_Trans_2[[#This Row],[Discount_Pct]]&lt;=5,"1-5%",
IF(Sales_Trans_2[[#This Row],[Discount_Pct]]&lt;=10,"6-10%",
IF(Sales_Trans_2[[#This Row],[Discount_Pct]]&lt;=15,"11-15%","&gt;15%"))))</f>
        <v>11-15%</v>
      </c>
    </row>
    <row r="1748" spans="1:32" x14ac:dyDescent="0.25">
      <c r="A1748" t="s">
        <v>3057</v>
      </c>
      <c r="B1748" s="10">
        <v>45760</v>
      </c>
      <c r="C1748" t="s">
        <v>3058</v>
      </c>
      <c r="D1748" t="s">
        <v>1096</v>
      </c>
      <c r="E1748" t="s">
        <v>1169</v>
      </c>
      <c r="F1748" t="s">
        <v>958</v>
      </c>
      <c r="G1748">
        <v>2</v>
      </c>
      <c r="H1748">
        <v>405.1</v>
      </c>
      <c r="I1748">
        <v>20</v>
      </c>
      <c r="J1748">
        <v>162.04</v>
      </c>
      <c r="K1748">
        <v>745.38</v>
      </c>
      <c r="L1748">
        <v>696.82</v>
      </c>
      <c r="M1748">
        <v>48.56</v>
      </c>
      <c r="N1748" t="s">
        <v>4971</v>
      </c>
      <c r="O1748" t="s">
        <v>24</v>
      </c>
      <c r="P1748" t="s">
        <v>25</v>
      </c>
      <c r="Q1748">
        <v>0.47013888888888888</v>
      </c>
      <c r="R1748" t="s">
        <v>27</v>
      </c>
      <c r="S1748" t="s">
        <v>4869</v>
      </c>
      <c r="T1748" t="s">
        <v>4864</v>
      </c>
      <c r="U1748">
        <v>405.1</v>
      </c>
      <c r="V1748" t="s">
        <v>6059</v>
      </c>
      <c r="W1748" t="s">
        <v>4964</v>
      </c>
      <c r="X1748" t="s">
        <v>5614</v>
      </c>
      <c r="Y1748" t="s">
        <v>4960</v>
      </c>
      <c r="Z1748" t="s">
        <v>5628</v>
      </c>
      <c r="AA1748" t="s">
        <v>5060</v>
      </c>
      <c r="AB1748">
        <f>YEAR(Sales_Trans_2[[#This Row],[Transaction_Date]])</f>
        <v>2025</v>
      </c>
      <c r="AC1748" t="str">
        <f>TEXT(Sales_Trans_2[[#This Row],[Transaction_Date]],"mmm")</f>
        <v>Apr</v>
      </c>
      <c r="AD1748">
        <f>MONTH(Sales_Trans_2[[#This Row],[Transaction_Date]])</f>
        <v>4</v>
      </c>
      <c r="AE1748" s="19">
        <f>IFERROR(Sales_Trans_2[[#This Row],[Profit]]/Sales_Trans_2[[#This Row],[Sales_Amount]],0)</f>
        <v>6.5147978212455396E-2</v>
      </c>
      <c r="AF1748" s="20" t="str">
        <f>IF(Sales_Trans_2[[#This Row],[Discount_Pct]]=0,"0%",
IF(Sales_Trans_2[[#This Row],[Discount_Pct]]&lt;=5,"1-5%",
IF(Sales_Trans_2[[#This Row],[Discount_Pct]]&lt;=10,"6-10%",
IF(Sales_Trans_2[[#This Row],[Discount_Pct]]&lt;=15,"11-15%","&gt;15%"))))</f>
        <v>&gt;15%</v>
      </c>
    </row>
    <row r="1749" spans="1:32" x14ac:dyDescent="0.25">
      <c r="A1749" t="s">
        <v>3020</v>
      </c>
      <c r="B1749" s="10">
        <v>45995</v>
      </c>
      <c r="C1749" t="s">
        <v>2178</v>
      </c>
      <c r="D1749" t="s">
        <v>732</v>
      </c>
      <c r="E1749" t="s">
        <v>840</v>
      </c>
      <c r="F1749" t="s">
        <v>841</v>
      </c>
      <c r="G1749">
        <v>1</v>
      </c>
      <c r="H1749">
        <v>661.91</v>
      </c>
      <c r="I1749">
        <v>10</v>
      </c>
      <c r="J1749">
        <v>66.19</v>
      </c>
      <c r="K1749">
        <v>685.08</v>
      </c>
      <c r="L1749">
        <v>398.72</v>
      </c>
      <c r="M1749">
        <v>286.36</v>
      </c>
      <c r="N1749" t="s">
        <v>23</v>
      </c>
      <c r="O1749" t="s">
        <v>24</v>
      </c>
      <c r="P1749" t="s">
        <v>25</v>
      </c>
      <c r="Q1749">
        <v>0.68194444444444446</v>
      </c>
      <c r="R1749" t="s">
        <v>27</v>
      </c>
      <c r="S1749" t="s">
        <v>4662</v>
      </c>
      <c r="T1749" t="s">
        <v>4636</v>
      </c>
      <c r="U1749">
        <v>661.91</v>
      </c>
      <c r="V1749" t="s">
        <v>5016</v>
      </c>
      <c r="W1749" t="s">
        <v>4964</v>
      </c>
      <c r="X1749" t="s">
        <v>5299</v>
      </c>
      <c r="Y1749" t="s">
        <v>4977</v>
      </c>
      <c r="Z1749" t="s">
        <v>5300</v>
      </c>
      <c r="AA1749" t="s">
        <v>5060</v>
      </c>
      <c r="AB1749">
        <f>YEAR(Sales_Trans_2[[#This Row],[Transaction_Date]])</f>
        <v>2025</v>
      </c>
      <c r="AC1749" t="str">
        <f>TEXT(Sales_Trans_2[[#This Row],[Transaction_Date]],"mmm")</f>
        <v>Dec</v>
      </c>
      <c r="AD1749">
        <f>MONTH(Sales_Trans_2[[#This Row],[Transaction_Date]])</f>
        <v>12</v>
      </c>
      <c r="AE1749" s="19">
        <f>IFERROR(Sales_Trans_2[[#This Row],[Profit]]/Sales_Trans_2[[#This Row],[Sales_Amount]],0)</f>
        <v>0.41799497868862029</v>
      </c>
      <c r="AF1749" s="20" t="str">
        <f>IF(Sales_Trans_2[[#This Row],[Discount_Pct]]=0,"0%",
IF(Sales_Trans_2[[#This Row],[Discount_Pct]]&lt;=5,"1-5%",
IF(Sales_Trans_2[[#This Row],[Discount_Pct]]&lt;=10,"6-10%",
IF(Sales_Trans_2[[#This Row],[Discount_Pct]]&lt;=15,"11-15%","&gt;15%"))))</f>
        <v>6-10%</v>
      </c>
    </row>
    <row r="1750" spans="1:32" x14ac:dyDescent="0.25">
      <c r="A1750" t="s">
        <v>3661</v>
      </c>
      <c r="B1750" s="10">
        <v>45995</v>
      </c>
      <c r="C1750" t="s">
        <v>3629</v>
      </c>
      <c r="D1750" t="s">
        <v>107</v>
      </c>
      <c r="E1750" t="s">
        <v>709</v>
      </c>
      <c r="F1750" t="s">
        <v>710</v>
      </c>
      <c r="G1750">
        <v>3</v>
      </c>
      <c r="H1750">
        <v>59.92</v>
      </c>
      <c r="I1750">
        <v>20</v>
      </c>
      <c r="J1750">
        <v>35.950000000000003</v>
      </c>
      <c r="K1750">
        <v>165.38</v>
      </c>
      <c r="L1750">
        <v>144.44999999999999</v>
      </c>
      <c r="M1750">
        <v>20.93</v>
      </c>
      <c r="N1750" t="s">
        <v>133</v>
      </c>
      <c r="O1750" t="s">
        <v>24</v>
      </c>
      <c r="P1750" t="s">
        <v>25</v>
      </c>
      <c r="Q1750">
        <v>0.63402777777777775</v>
      </c>
      <c r="R1750" t="s">
        <v>27</v>
      </c>
      <c r="S1750" t="s">
        <v>4683</v>
      </c>
      <c r="T1750" t="s">
        <v>4672</v>
      </c>
      <c r="U1750">
        <v>59.92</v>
      </c>
      <c r="V1750" t="s">
        <v>5904</v>
      </c>
      <c r="W1750" t="s">
        <v>4968</v>
      </c>
      <c r="X1750" t="s">
        <v>5313</v>
      </c>
      <c r="Y1750" t="s">
        <v>4960</v>
      </c>
      <c r="Z1750" t="s">
        <v>5314</v>
      </c>
      <c r="AA1750" t="s">
        <v>5060</v>
      </c>
      <c r="AB1750">
        <f>YEAR(Sales_Trans_2[[#This Row],[Transaction_Date]])</f>
        <v>2025</v>
      </c>
      <c r="AC1750" t="str">
        <f>TEXT(Sales_Trans_2[[#This Row],[Transaction_Date]],"mmm")</f>
        <v>Dec</v>
      </c>
      <c r="AD1750">
        <f>MONTH(Sales_Trans_2[[#This Row],[Transaction_Date]])</f>
        <v>12</v>
      </c>
      <c r="AE1750" s="19">
        <f>IFERROR(Sales_Trans_2[[#This Row],[Profit]]/Sales_Trans_2[[#This Row],[Sales_Amount]],0)</f>
        <v>0.12655702019591245</v>
      </c>
      <c r="AF1750" s="20" t="str">
        <f>IF(Sales_Trans_2[[#This Row],[Discount_Pct]]=0,"0%",
IF(Sales_Trans_2[[#This Row],[Discount_Pct]]&lt;=5,"1-5%",
IF(Sales_Trans_2[[#This Row],[Discount_Pct]]&lt;=10,"6-10%",
IF(Sales_Trans_2[[#This Row],[Discount_Pct]]&lt;=15,"11-15%","&gt;15%"))))</f>
        <v>&gt;15%</v>
      </c>
    </row>
    <row r="1751" spans="1:32" x14ac:dyDescent="0.25">
      <c r="A1751" t="s">
        <v>1868</v>
      </c>
      <c r="B1751" s="10">
        <v>45965</v>
      </c>
      <c r="C1751" t="s">
        <v>935</v>
      </c>
      <c r="D1751" t="s">
        <v>1869</v>
      </c>
      <c r="E1751" t="s">
        <v>576</v>
      </c>
      <c r="F1751" t="s">
        <v>1151</v>
      </c>
      <c r="G1751">
        <v>1</v>
      </c>
      <c r="H1751">
        <v>108.97</v>
      </c>
      <c r="I1751">
        <v>10</v>
      </c>
      <c r="J1751">
        <v>10.9</v>
      </c>
      <c r="K1751">
        <v>98.07</v>
      </c>
      <c r="L1751">
        <v>83.33</v>
      </c>
      <c r="M1751">
        <v>14.74</v>
      </c>
      <c r="N1751" t="s">
        <v>47</v>
      </c>
      <c r="O1751" t="s">
        <v>24</v>
      </c>
      <c r="P1751" t="s">
        <v>25</v>
      </c>
      <c r="Q1751">
        <v>0.84097222222222223</v>
      </c>
      <c r="R1751" t="s">
        <v>49</v>
      </c>
      <c r="S1751" t="s">
        <v>4945</v>
      </c>
      <c r="T1751" t="s">
        <v>4930</v>
      </c>
      <c r="U1751">
        <v>108.97</v>
      </c>
      <c r="V1751" t="s">
        <v>5261</v>
      </c>
      <c r="W1751" t="s">
        <v>4968</v>
      </c>
      <c r="X1751" t="s">
        <v>5490</v>
      </c>
      <c r="Y1751" t="s">
        <v>4960</v>
      </c>
      <c r="Z1751" t="s">
        <v>5220</v>
      </c>
      <c r="AA1751" t="s">
        <v>5060</v>
      </c>
      <c r="AB1751">
        <f>YEAR(Sales_Trans_2[[#This Row],[Transaction_Date]])</f>
        <v>2025</v>
      </c>
      <c r="AC1751" t="str">
        <f>TEXT(Sales_Trans_2[[#This Row],[Transaction_Date]],"mmm")</f>
        <v>Nov</v>
      </c>
      <c r="AD1751">
        <f>MONTH(Sales_Trans_2[[#This Row],[Transaction_Date]])</f>
        <v>11</v>
      </c>
      <c r="AE1751" s="19">
        <f>IFERROR(Sales_Trans_2[[#This Row],[Profit]]/Sales_Trans_2[[#This Row],[Sales_Amount]],0)</f>
        <v>0.15030080554705824</v>
      </c>
      <c r="AF1751" s="20" t="str">
        <f>IF(Sales_Trans_2[[#This Row],[Discount_Pct]]=0,"0%",
IF(Sales_Trans_2[[#This Row],[Discount_Pct]]&lt;=5,"1-5%",
IF(Sales_Trans_2[[#This Row],[Discount_Pct]]&lt;=10,"6-10%",
IF(Sales_Trans_2[[#This Row],[Discount_Pct]]&lt;=15,"11-15%","&gt;15%"))))</f>
        <v>6-10%</v>
      </c>
    </row>
    <row r="1752" spans="1:32" x14ac:dyDescent="0.25">
      <c r="A1752" t="s">
        <v>4453</v>
      </c>
      <c r="B1752" s="10">
        <v>45965</v>
      </c>
      <c r="C1752" t="s">
        <v>2249</v>
      </c>
      <c r="D1752" t="s">
        <v>905</v>
      </c>
      <c r="E1752" t="s">
        <v>962</v>
      </c>
      <c r="F1752" t="s">
        <v>963</v>
      </c>
      <c r="G1752">
        <v>3</v>
      </c>
      <c r="H1752">
        <v>464.41</v>
      </c>
      <c r="I1752">
        <v>15</v>
      </c>
      <c r="J1752">
        <v>208.98</v>
      </c>
      <c r="K1752">
        <v>1184.25</v>
      </c>
      <c r="L1752">
        <v>1193.07</v>
      </c>
      <c r="M1752">
        <v>-8.82</v>
      </c>
      <c r="N1752" t="s">
        <v>68</v>
      </c>
      <c r="O1752" t="s">
        <v>24</v>
      </c>
      <c r="P1752" t="s">
        <v>25</v>
      </c>
      <c r="Q1752">
        <v>0.60902777777777772</v>
      </c>
      <c r="R1752" t="s">
        <v>49</v>
      </c>
      <c r="S1752" t="s">
        <v>4686</v>
      </c>
      <c r="T1752" t="s">
        <v>4672</v>
      </c>
      <c r="U1752">
        <v>464.41</v>
      </c>
      <c r="V1752" t="s">
        <v>5787</v>
      </c>
      <c r="W1752" t="s">
        <v>4968</v>
      </c>
      <c r="X1752" t="s">
        <v>5479</v>
      </c>
      <c r="Y1752" t="s">
        <v>5011</v>
      </c>
      <c r="Z1752" t="s">
        <v>5480</v>
      </c>
      <c r="AA1752" t="s">
        <v>5060</v>
      </c>
      <c r="AB1752">
        <f>YEAR(Sales_Trans_2[[#This Row],[Transaction_Date]])</f>
        <v>2025</v>
      </c>
      <c r="AC1752" t="str">
        <f>TEXT(Sales_Trans_2[[#This Row],[Transaction_Date]],"mmm")</f>
        <v>Nov</v>
      </c>
      <c r="AD1752">
        <f>MONTH(Sales_Trans_2[[#This Row],[Transaction_Date]])</f>
        <v>11</v>
      </c>
      <c r="AE1752" s="19">
        <f>IFERROR(Sales_Trans_2[[#This Row],[Profit]]/Sales_Trans_2[[#This Row],[Sales_Amount]],0)</f>
        <v>-7.4477517416086129E-3</v>
      </c>
      <c r="AF1752" s="20" t="str">
        <f>IF(Sales_Trans_2[[#This Row],[Discount_Pct]]=0,"0%",
IF(Sales_Trans_2[[#This Row],[Discount_Pct]]&lt;=5,"1-5%",
IF(Sales_Trans_2[[#This Row],[Discount_Pct]]&lt;=10,"6-10%",
IF(Sales_Trans_2[[#This Row],[Discount_Pct]]&lt;=15,"11-15%","&gt;15%"))))</f>
        <v>11-15%</v>
      </c>
    </row>
    <row r="1753" spans="1:32" x14ac:dyDescent="0.25">
      <c r="A1753" t="s">
        <v>4267</v>
      </c>
      <c r="B1753" s="10">
        <v>45720</v>
      </c>
      <c r="C1753" t="s">
        <v>169</v>
      </c>
      <c r="D1753" t="s">
        <v>237</v>
      </c>
      <c r="E1753" t="s">
        <v>2478</v>
      </c>
      <c r="F1753" t="s">
        <v>1881</v>
      </c>
      <c r="G1753">
        <v>1</v>
      </c>
      <c r="H1753">
        <v>541.35</v>
      </c>
      <c r="I1753">
        <v>10</v>
      </c>
      <c r="J1753">
        <v>54.13</v>
      </c>
      <c r="K1753">
        <v>487.22</v>
      </c>
      <c r="L1753">
        <v>336.4</v>
      </c>
      <c r="M1753">
        <v>150.82</v>
      </c>
      <c r="N1753" t="s">
        <v>133</v>
      </c>
      <c r="O1753" t="s">
        <v>24</v>
      </c>
      <c r="P1753" t="s">
        <v>25</v>
      </c>
      <c r="Q1753">
        <v>0.46875</v>
      </c>
      <c r="R1753" t="s">
        <v>49</v>
      </c>
      <c r="S1753" t="s">
        <v>4670</v>
      </c>
      <c r="T1753" t="s">
        <v>4636</v>
      </c>
      <c r="U1753">
        <v>541.35</v>
      </c>
      <c r="V1753" t="s">
        <v>5040</v>
      </c>
      <c r="W1753" t="s">
        <v>4968</v>
      </c>
      <c r="X1753" t="s">
        <v>5247</v>
      </c>
      <c r="Y1753" t="s">
        <v>4966</v>
      </c>
      <c r="Z1753" t="s">
        <v>5245</v>
      </c>
      <c r="AA1753" t="s">
        <v>5060</v>
      </c>
      <c r="AB1753">
        <f>YEAR(Sales_Trans_2[[#This Row],[Transaction_Date]])</f>
        <v>2025</v>
      </c>
      <c r="AC1753" t="str">
        <f>TEXT(Sales_Trans_2[[#This Row],[Transaction_Date]],"mmm")</f>
        <v>Mar</v>
      </c>
      <c r="AD1753">
        <f>MONTH(Sales_Trans_2[[#This Row],[Transaction_Date]])</f>
        <v>3</v>
      </c>
      <c r="AE1753" s="19">
        <f>IFERROR(Sales_Trans_2[[#This Row],[Profit]]/Sales_Trans_2[[#This Row],[Sales_Amount]],0)</f>
        <v>0.3095521530314847</v>
      </c>
      <c r="AF1753" s="20" t="str">
        <f>IF(Sales_Trans_2[[#This Row],[Discount_Pct]]=0,"0%",
IF(Sales_Trans_2[[#This Row],[Discount_Pct]]&lt;=5,"1-5%",
IF(Sales_Trans_2[[#This Row],[Discount_Pct]]&lt;=10,"6-10%",
IF(Sales_Trans_2[[#This Row],[Discount_Pct]]&lt;=15,"11-15%","&gt;15%"))))</f>
        <v>6-10%</v>
      </c>
    </row>
    <row r="1754" spans="1:32" x14ac:dyDescent="0.25">
      <c r="A1754" t="s">
        <v>3951</v>
      </c>
      <c r="B1754" s="10">
        <v>46055</v>
      </c>
      <c r="C1754" t="s">
        <v>629</v>
      </c>
      <c r="D1754" t="s">
        <v>1869</v>
      </c>
      <c r="E1754" t="s">
        <v>53</v>
      </c>
      <c r="F1754" t="s">
        <v>205</v>
      </c>
      <c r="G1754">
        <v>7</v>
      </c>
      <c r="H1754">
        <v>110.77</v>
      </c>
      <c r="I1754">
        <v>20</v>
      </c>
      <c r="J1754">
        <v>155.08000000000001</v>
      </c>
      <c r="K1754">
        <v>620.30999999999995</v>
      </c>
      <c r="L1754">
        <v>583.30999999999995</v>
      </c>
      <c r="M1754">
        <v>37</v>
      </c>
      <c r="N1754" t="s">
        <v>68</v>
      </c>
      <c r="O1754" t="s">
        <v>24</v>
      </c>
      <c r="P1754" t="s">
        <v>25</v>
      </c>
      <c r="Q1754">
        <v>0.71944444444444444</v>
      </c>
      <c r="R1754" t="s">
        <v>49</v>
      </c>
      <c r="S1754" t="s">
        <v>4945</v>
      </c>
      <c r="T1754" t="s">
        <v>4930</v>
      </c>
      <c r="U1754">
        <v>108.97</v>
      </c>
      <c r="V1754" t="s">
        <v>5061</v>
      </c>
      <c r="W1754" t="s">
        <v>4958</v>
      </c>
      <c r="X1754" t="s">
        <v>5021</v>
      </c>
      <c r="Y1754" t="s">
        <v>4966</v>
      </c>
      <c r="Z1754" t="s">
        <v>5059</v>
      </c>
      <c r="AA1754" t="s">
        <v>5060</v>
      </c>
      <c r="AB1754">
        <f>YEAR(Sales_Trans_2[[#This Row],[Transaction_Date]])</f>
        <v>2026</v>
      </c>
      <c r="AC1754" t="str">
        <f>TEXT(Sales_Trans_2[[#This Row],[Transaction_Date]],"mmm")</f>
        <v>Feb</v>
      </c>
      <c r="AD1754">
        <f>MONTH(Sales_Trans_2[[#This Row],[Transaction_Date]])</f>
        <v>2</v>
      </c>
      <c r="AE1754" s="19">
        <f>IFERROR(Sales_Trans_2[[#This Row],[Profit]]/Sales_Trans_2[[#This Row],[Sales_Amount]],0)</f>
        <v>5.9647595557060187E-2</v>
      </c>
      <c r="AF1754" s="20" t="str">
        <f>IF(Sales_Trans_2[[#This Row],[Discount_Pct]]=0,"0%",
IF(Sales_Trans_2[[#This Row],[Discount_Pct]]&lt;=5,"1-5%",
IF(Sales_Trans_2[[#This Row],[Discount_Pct]]&lt;=10,"6-10%",
IF(Sales_Trans_2[[#This Row],[Discount_Pct]]&lt;=15,"11-15%","&gt;15%"))))</f>
        <v>&gt;15%</v>
      </c>
    </row>
    <row r="1755" spans="1:32" x14ac:dyDescent="0.25">
      <c r="A1755" t="s">
        <v>3647</v>
      </c>
      <c r="B1755" s="10">
        <v>46357</v>
      </c>
      <c r="C1755" t="s">
        <v>977</v>
      </c>
      <c r="D1755" t="s">
        <v>426</v>
      </c>
      <c r="E1755" t="s">
        <v>1059</v>
      </c>
      <c r="F1755" t="s">
        <v>304</v>
      </c>
      <c r="G1755">
        <v>5</v>
      </c>
      <c r="H1755">
        <v>310.07</v>
      </c>
      <c r="I1755">
        <v>20</v>
      </c>
      <c r="J1755">
        <v>310.07</v>
      </c>
      <c r="K1755">
        <v>1240.28</v>
      </c>
      <c r="L1755">
        <v>1189.45</v>
      </c>
      <c r="M1755">
        <v>50.83</v>
      </c>
      <c r="N1755" t="s">
        <v>47</v>
      </c>
      <c r="O1755" t="s">
        <v>24</v>
      </c>
      <c r="P1755" t="s">
        <v>25</v>
      </c>
      <c r="Q1755">
        <v>0.65416666666666667</v>
      </c>
      <c r="R1755" t="s">
        <v>49</v>
      </c>
      <c r="S1755" t="s">
        <v>4856</v>
      </c>
      <c r="T1755" t="s">
        <v>4847</v>
      </c>
      <c r="U1755">
        <v>290.45</v>
      </c>
      <c r="V1755" t="s">
        <v>5070</v>
      </c>
      <c r="W1755" t="s">
        <v>4958</v>
      </c>
      <c r="X1755" t="s">
        <v>5101</v>
      </c>
      <c r="Y1755" t="s">
        <v>4970</v>
      </c>
      <c r="Z1755" t="s">
        <v>5099</v>
      </c>
      <c r="AA1755" t="s">
        <v>5060</v>
      </c>
      <c r="AB1755">
        <f>YEAR(Sales_Trans_2[[#This Row],[Transaction_Date]])</f>
        <v>2026</v>
      </c>
      <c r="AC1755" t="str">
        <f>TEXT(Sales_Trans_2[[#This Row],[Transaction_Date]],"mmm")</f>
        <v>Dec</v>
      </c>
      <c r="AD1755">
        <f>MONTH(Sales_Trans_2[[#This Row],[Transaction_Date]])</f>
        <v>12</v>
      </c>
      <c r="AE1755" s="19">
        <f>IFERROR(Sales_Trans_2[[#This Row],[Profit]]/Sales_Trans_2[[#This Row],[Sales_Amount]],0)</f>
        <v>4.0982681330022253E-2</v>
      </c>
      <c r="AF1755" s="20" t="str">
        <f>IF(Sales_Trans_2[[#This Row],[Discount_Pct]]=0,"0%",
IF(Sales_Trans_2[[#This Row],[Discount_Pct]]&lt;=5,"1-5%",
IF(Sales_Trans_2[[#This Row],[Discount_Pct]]&lt;=10,"6-10%",
IF(Sales_Trans_2[[#This Row],[Discount_Pct]]&lt;=15,"11-15%","&gt;15%"))))</f>
        <v>&gt;15%</v>
      </c>
    </row>
    <row r="1756" spans="1:32" x14ac:dyDescent="0.25">
      <c r="A1756" t="s">
        <v>2890</v>
      </c>
      <c r="B1756" s="10">
        <v>46008</v>
      </c>
      <c r="C1756" t="s">
        <v>51</v>
      </c>
      <c r="D1756" t="s">
        <v>882</v>
      </c>
      <c r="E1756" t="s">
        <v>728</v>
      </c>
      <c r="F1756" t="s">
        <v>239</v>
      </c>
      <c r="G1756">
        <v>7</v>
      </c>
      <c r="H1756">
        <v>293.79000000000002</v>
      </c>
      <c r="I1756">
        <v>5</v>
      </c>
      <c r="J1756">
        <v>102.83</v>
      </c>
      <c r="K1756">
        <v>1953.7</v>
      </c>
      <c r="L1756">
        <v>1362.48</v>
      </c>
      <c r="M1756">
        <v>591.22</v>
      </c>
      <c r="N1756" t="s">
        <v>68</v>
      </c>
      <c r="O1756" t="s">
        <v>24</v>
      </c>
      <c r="P1756" t="s">
        <v>25</v>
      </c>
      <c r="Q1756">
        <v>0.39027777777777778</v>
      </c>
      <c r="R1756" t="s">
        <v>49</v>
      </c>
      <c r="S1756" t="s">
        <v>4768</v>
      </c>
      <c r="T1756" t="s">
        <v>4752</v>
      </c>
      <c r="U1756">
        <v>262.77</v>
      </c>
      <c r="V1756" t="s">
        <v>5235</v>
      </c>
      <c r="W1756" t="s">
        <v>4958</v>
      </c>
      <c r="X1756" t="s">
        <v>5015</v>
      </c>
      <c r="Y1756" t="s">
        <v>4966</v>
      </c>
      <c r="Z1756" t="s">
        <v>5236</v>
      </c>
      <c r="AA1756" t="s">
        <v>5060</v>
      </c>
      <c r="AB1756">
        <f>YEAR(Sales_Trans_2[[#This Row],[Transaction_Date]])</f>
        <v>2025</v>
      </c>
      <c r="AC1756" t="str">
        <f>TEXT(Sales_Trans_2[[#This Row],[Transaction_Date]],"mmm")</f>
        <v>Dec</v>
      </c>
      <c r="AD1756">
        <f>MONTH(Sales_Trans_2[[#This Row],[Transaction_Date]])</f>
        <v>12</v>
      </c>
      <c r="AE1756" s="19">
        <f>IFERROR(Sales_Trans_2[[#This Row],[Profit]]/Sales_Trans_2[[#This Row],[Sales_Amount]],0)</f>
        <v>0.30261554998208529</v>
      </c>
      <c r="AF1756" s="20" t="str">
        <f>IF(Sales_Trans_2[[#This Row],[Discount_Pct]]=0,"0%",
IF(Sales_Trans_2[[#This Row],[Discount_Pct]]&lt;=5,"1-5%",
IF(Sales_Trans_2[[#This Row],[Discount_Pct]]&lt;=10,"6-10%",
IF(Sales_Trans_2[[#This Row],[Discount_Pct]]&lt;=15,"11-15%","&gt;15%"))))</f>
        <v>1-5%</v>
      </c>
    </row>
    <row r="1757" spans="1:32" x14ac:dyDescent="0.25">
      <c r="A1757" t="s">
        <v>3632</v>
      </c>
      <c r="B1757" s="10">
        <v>46115</v>
      </c>
      <c r="C1757" t="s">
        <v>3010</v>
      </c>
      <c r="D1757" t="s">
        <v>308</v>
      </c>
      <c r="E1757" t="s">
        <v>2478</v>
      </c>
      <c r="F1757" t="s">
        <v>3537</v>
      </c>
      <c r="G1757">
        <v>6</v>
      </c>
      <c r="H1757">
        <v>460.4</v>
      </c>
      <c r="I1757">
        <v>20</v>
      </c>
      <c r="J1757">
        <v>552.48</v>
      </c>
      <c r="K1757">
        <v>2209.92</v>
      </c>
      <c r="L1757">
        <v>1697.28</v>
      </c>
      <c r="M1757">
        <v>512.64</v>
      </c>
      <c r="N1757" t="s">
        <v>133</v>
      </c>
      <c r="O1757" t="s">
        <v>24</v>
      </c>
      <c r="P1757" t="s">
        <v>25</v>
      </c>
      <c r="Q1757">
        <v>0.7895833333333333</v>
      </c>
      <c r="R1757" t="s">
        <v>49</v>
      </c>
      <c r="S1757" t="s">
        <v>4660</v>
      </c>
      <c r="T1757" t="s">
        <v>4636</v>
      </c>
      <c r="U1757">
        <v>455.79</v>
      </c>
      <c r="V1757" t="s">
        <v>5016</v>
      </c>
      <c r="W1757" t="s">
        <v>4958</v>
      </c>
      <c r="X1757" t="s">
        <v>5244</v>
      </c>
      <c r="Y1757" t="s">
        <v>5007</v>
      </c>
      <c r="Z1757" t="s">
        <v>5245</v>
      </c>
      <c r="AA1757" t="s">
        <v>5060</v>
      </c>
      <c r="AB1757">
        <f>YEAR(Sales_Trans_2[[#This Row],[Transaction_Date]])</f>
        <v>2026</v>
      </c>
      <c r="AC1757" t="str">
        <f>TEXT(Sales_Trans_2[[#This Row],[Transaction_Date]],"mmm")</f>
        <v>Apr</v>
      </c>
      <c r="AD1757">
        <f>MONTH(Sales_Trans_2[[#This Row],[Transaction_Date]])</f>
        <v>4</v>
      </c>
      <c r="AE1757" s="19">
        <f>IFERROR(Sales_Trans_2[[#This Row],[Profit]]/Sales_Trans_2[[#This Row],[Sales_Amount]],0)</f>
        <v>0.23197219808861858</v>
      </c>
      <c r="AF1757" s="20" t="str">
        <f>IF(Sales_Trans_2[[#This Row],[Discount_Pct]]=0,"0%",
IF(Sales_Trans_2[[#This Row],[Discount_Pct]]&lt;=5,"1-5%",
IF(Sales_Trans_2[[#This Row],[Discount_Pct]]&lt;=10,"6-10%",
IF(Sales_Trans_2[[#This Row],[Discount_Pct]]&lt;=15,"11-15%","&gt;15%"))))</f>
        <v>&gt;15%</v>
      </c>
    </row>
    <row r="1758" spans="1:32" x14ac:dyDescent="0.25">
      <c r="A1758" t="s">
        <v>3707</v>
      </c>
      <c r="B1758" s="10">
        <v>46098</v>
      </c>
      <c r="C1758" t="s">
        <v>258</v>
      </c>
      <c r="D1758" t="s">
        <v>147</v>
      </c>
      <c r="E1758" t="s">
        <v>700</v>
      </c>
      <c r="F1758" t="s">
        <v>701</v>
      </c>
      <c r="G1758">
        <v>6</v>
      </c>
      <c r="H1758">
        <v>362.16</v>
      </c>
      <c r="I1758">
        <v>10</v>
      </c>
      <c r="J1758">
        <v>217.3</v>
      </c>
      <c r="K1758">
        <v>1955.66</v>
      </c>
      <c r="L1758">
        <v>1567.32</v>
      </c>
      <c r="M1758">
        <v>388.34</v>
      </c>
      <c r="N1758" t="s">
        <v>68</v>
      </c>
      <c r="O1758" t="s">
        <v>24</v>
      </c>
      <c r="P1758" t="s">
        <v>25</v>
      </c>
      <c r="Q1758">
        <v>0.55347222222222225</v>
      </c>
      <c r="R1758" t="s">
        <v>49</v>
      </c>
      <c r="S1758" t="s">
        <v>4717</v>
      </c>
      <c r="T1758" t="s">
        <v>4703</v>
      </c>
      <c r="U1758">
        <v>332.73</v>
      </c>
      <c r="V1758" t="s">
        <v>5298</v>
      </c>
      <c r="W1758" t="s">
        <v>4958</v>
      </c>
      <c r="X1758" t="s">
        <v>5371</v>
      </c>
      <c r="Y1758" t="s">
        <v>4970</v>
      </c>
      <c r="Z1758" t="s">
        <v>5231</v>
      </c>
      <c r="AA1758" t="s">
        <v>5060</v>
      </c>
      <c r="AB1758">
        <f>YEAR(Sales_Trans_2[[#This Row],[Transaction_Date]])</f>
        <v>2026</v>
      </c>
      <c r="AC1758" t="str">
        <f>TEXT(Sales_Trans_2[[#This Row],[Transaction_Date]],"mmm")</f>
        <v>Mar</v>
      </c>
      <c r="AD1758">
        <f>MONTH(Sales_Trans_2[[#This Row],[Transaction_Date]])</f>
        <v>3</v>
      </c>
      <c r="AE1758" s="19">
        <f>IFERROR(Sales_Trans_2[[#This Row],[Profit]]/Sales_Trans_2[[#This Row],[Sales_Amount]],0)</f>
        <v>0.198572348976816</v>
      </c>
      <c r="AF1758" s="20" t="str">
        <f>IF(Sales_Trans_2[[#This Row],[Discount_Pct]]=0,"0%",
IF(Sales_Trans_2[[#This Row],[Discount_Pct]]&lt;=5,"1-5%",
IF(Sales_Trans_2[[#This Row],[Discount_Pct]]&lt;=10,"6-10%",
IF(Sales_Trans_2[[#This Row],[Discount_Pct]]&lt;=15,"11-15%","&gt;15%"))))</f>
        <v>6-10%</v>
      </c>
    </row>
    <row r="1759" spans="1:32" x14ac:dyDescent="0.25">
      <c r="A1759" t="s">
        <v>4249</v>
      </c>
      <c r="B1759" s="10">
        <v>46077</v>
      </c>
      <c r="C1759" t="s">
        <v>1085</v>
      </c>
      <c r="D1759" t="s">
        <v>124</v>
      </c>
      <c r="E1759" t="s">
        <v>728</v>
      </c>
      <c r="F1759" t="s">
        <v>729</v>
      </c>
      <c r="G1759">
        <v>4</v>
      </c>
      <c r="H1759">
        <v>431.14</v>
      </c>
      <c r="I1759">
        <v>5</v>
      </c>
      <c r="J1759">
        <v>86.23</v>
      </c>
      <c r="K1759">
        <v>1638.33</v>
      </c>
      <c r="L1759">
        <v>1277.48</v>
      </c>
      <c r="M1759">
        <v>360.85</v>
      </c>
      <c r="N1759" t="s">
        <v>23</v>
      </c>
      <c r="O1759" t="s">
        <v>24</v>
      </c>
      <c r="P1759" t="s">
        <v>25</v>
      </c>
      <c r="Q1759">
        <v>0.46180555555555558</v>
      </c>
      <c r="R1759" t="s">
        <v>49</v>
      </c>
      <c r="S1759" t="s">
        <v>4697</v>
      </c>
      <c r="T1759" t="s">
        <v>4672</v>
      </c>
      <c r="U1759">
        <v>397.22</v>
      </c>
      <c r="V1759" t="s">
        <v>5341</v>
      </c>
      <c r="W1759" t="s">
        <v>4958</v>
      </c>
      <c r="X1759" t="s">
        <v>5381</v>
      </c>
      <c r="Y1759" t="s">
        <v>5018</v>
      </c>
      <c r="Z1759" t="s">
        <v>5236</v>
      </c>
      <c r="AA1759" t="s">
        <v>5060</v>
      </c>
      <c r="AB1759">
        <f>YEAR(Sales_Trans_2[[#This Row],[Transaction_Date]])</f>
        <v>2026</v>
      </c>
      <c r="AC1759" t="str">
        <f>TEXT(Sales_Trans_2[[#This Row],[Transaction_Date]],"mmm")</f>
        <v>Feb</v>
      </c>
      <c r="AD1759">
        <f>MONTH(Sales_Trans_2[[#This Row],[Transaction_Date]])</f>
        <v>2</v>
      </c>
      <c r="AE1759" s="19">
        <f>IFERROR(Sales_Trans_2[[#This Row],[Profit]]/Sales_Trans_2[[#This Row],[Sales_Amount]],0)</f>
        <v>0.22025477162720578</v>
      </c>
      <c r="AF1759" s="20" t="str">
        <f>IF(Sales_Trans_2[[#This Row],[Discount_Pct]]=0,"0%",
IF(Sales_Trans_2[[#This Row],[Discount_Pct]]&lt;=5,"1-5%",
IF(Sales_Trans_2[[#This Row],[Discount_Pct]]&lt;=10,"6-10%",
IF(Sales_Trans_2[[#This Row],[Discount_Pct]]&lt;=15,"11-15%","&gt;15%"))))</f>
        <v>1-5%</v>
      </c>
    </row>
    <row r="1760" spans="1:32" x14ac:dyDescent="0.25">
      <c r="A1760" t="s">
        <v>2631</v>
      </c>
      <c r="B1760" s="10">
        <v>46099</v>
      </c>
      <c r="C1760" t="s">
        <v>2632</v>
      </c>
      <c r="D1760" t="s">
        <v>581</v>
      </c>
      <c r="E1760" t="s">
        <v>478</v>
      </c>
      <c r="F1760" t="s">
        <v>1834</v>
      </c>
      <c r="G1760">
        <v>4</v>
      </c>
      <c r="H1760">
        <v>149.26</v>
      </c>
      <c r="I1760">
        <v>15</v>
      </c>
      <c r="J1760">
        <v>89.56</v>
      </c>
      <c r="K1760">
        <v>507.48</v>
      </c>
      <c r="L1760">
        <v>427.96</v>
      </c>
      <c r="M1760">
        <v>79.52</v>
      </c>
      <c r="N1760" t="s">
        <v>40</v>
      </c>
      <c r="O1760" t="s">
        <v>24</v>
      </c>
      <c r="P1760" t="s">
        <v>25</v>
      </c>
      <c r="Q1760">
        <v>0.55138888888888893</v>
      </c>
      <c r="R1760" t="s">
        <v>49</v>
      </c>
      <c r="S1760" t="s">
        <v>4710</v>
      </c>
      <c r="T1760" t="s">
        <v>4703</v>
      </c>
      <c r="U1760">
        <v>139.21</v>
      </c>
      <c r="V1760" t="s">
        <v>5383</v>
      </c>
      <c r="W1760" t="s">
        <v>4958</v>
      </c>
      <c r="X1760" t="s">
        <v>5136</v>
      </c>
      <c r="Y1760" t="s">
        <v>4977</v>
      </c>
      <c r="Z1760" t="s">
        <v>5252</v>
      </c>
      <c r="AA1760" t="s">
        <v>5060</v>
      </c>
      <c r="AB1760">
        <f>YEAR(Sales_Trans_2[[#This Row],[Transaction_Date]])</f>
        <v>2026</v>
      </c>
      <c r="AC1760" t="str">
        <f>TEXT(Sales_Trans_2[[#This Row],[Transaction_Date]],"mmm")</f>
        <v>Mar</v>
      </c>
      <c r="AD1760">
        <f>MONTH(Sales_Trans_2[[#This Row],[Transaction_Date]])</f>
        <v>3</v>
      </c>
      <c r="AE1760" s="19">
        <f>IFERROR(Sales_Trans_2[[#This Row],[Profit]]/Sales_Trans_2[[#This Row],[Sales_Amount]],0)</f>
        <v>0.1566958303775518</v>
      </c>
      <c r="AF1760" s="20" t="str">
        <f>IF(Sales_Trans_2[[#This Row],[Discount_Pct]]=0,"0%",
IF(Sales_Trans_2[[#This Row],[Discount_Pct]]&lt;=5,"1-5%",
IF(Sales_Trans_2[[#This Row],[Discount_Pct]]&lt;=10,"6-10%",
IF(Sales_Trans_2[[#This Row],[Discount_Pct]]&lt;=15,"11-15%","&gt;15%"))))</f>
        <v>11-15%</v>
      </c>
    </row>
    <row r="1761" spans="1:32" x14ac:dyDescent="0.25">
      <c r="A1761" t="s">
        <v>2213</v>
      </c>
      <c r="B1761" s="10">
        <v>46067</v>
      </c>
      <c r="C1761" t="s">
        <v>1085</v>
      </c>
      <c r="D1761" t="s">
        <v>44</v>
      </c>
      <c r="E1761" t="s">
        <v>877</v>
      </c>
      <c r="F1761" t="s">
        <v>878</v>
      </c>
      <c r="G1761">
        <v>6</v>
      </c>
      <c r="H1761">
        <v>456.77</v>
      </c>
      <c r="I1761">
        <v>15</v>
      </c>
      <c r="J1761">
        <v>411.09</v>
      </c>
      <c r="K1761">
        <v>2678.96</v>
      </c>
      <c r="L1761">
        <v>1419.24</v>
      </c>
      <c r="M1761">
        <v>1259.72</v>
      </c>
      <c r="N1761" t="s">
        <v>133</v>
      </c>
      <c r="O1761" t="s">
        <v>24</v>
      </c>
      <c r="P1761" t="s">
        <v>25</v>
      </c>
      <c r="Q1761">
        <v>0.52500000000000002</v>
      </c>
      <c r="R1761" t="s">
        <v>27</v>
      </c>
      <c r="S1761" t="s">
        <v>4650</v>
      </c>
      <c r="T1761" t="s">
        <v>4636</v>
      </c>
      <c r="U1761">
        <v>398.25</v>
      </c>
      <c r="V1761" t="s">
        <v>5341</v>
      </c>
      <c r="W1761" t="s">
        <v>4958</v>
      </c>
      <c r="X1761" t="s">
        <v>5391</v>
      </c>
      <c r="Y1761" t="s">
        <v>4960</v>
      </c>
      <c r="Z1761" t="s">
        <v>5392</v>
      </c>
      <c r="AA1761" t="s">
        <v>5060</v>
      </c>
      <c r="AB1761">
        <f>YEAR(Sales_Trans_2[[#This Row],[Transaction_Date]])</f>
        <v>2026</v>
      </c>
      <c r="AC1761" t="str">
        <f>TEXT(Sales_Trans_2[[#This Row],[Transaction_Date]],"mmm")</f>
        <v>Feb</v>
      </c>
      <c r="AD1761">
        <f>MONTH(Sales_Trans_2[[#This Row],[Transaction_Date]])</f>
        <v>2</v>
      </c>
      <c r="AE1761" s="19">
        <f>IFERROR(Sales_Trans_2[[#This Row],[Profit]]/Sales_Trans_2[[#This Row],[Sales_Amount]],0)</f>
        <v>0.47022725236659002</v>
      </c>
      <c r="AF1761" s="20" t="str">
        <f>IF(Sales_Trans_2[[#This Row],[Discount_Pct]]=0,"0%",
IF(Sales_Trans_2[[#This Row],[Discount_Pct]]&lt;=5,"1-5%",
IF(Sales_Trans_2[[#This Row],[Discount_Pct]]&lt;=10,"6-10%",
IF(Sales_Trans_2[[#This Row],[Discount_Pct]]&lt;=15,"11-15%","&gt;15%"))))</f>
        <v>11-15%</v>
      </c>
    </row>
    <row r="1762" spans="1:32" x14ac:dyDescent="0.25">
      <c r="A1762" t="s">
        <v>747</v>
      </c>
      <c r="B1762" s="10">
        <v>45912</v>
      </c>
      <c r="C1762" t="s">
        <v>548</v>
      </c>
      <c r="D1762" t="s">
        <v>237</v>
      </c>
      <c r="E1762" t="s">
        <v>45</v>
      </c>
      <c r="F1762" t="s">
        <v>46</v>
      </c>
      <c r="G1762">
        <v>3</v>
      </c>
      <c r="H1762">
        <v>610.45000000000005</v>
      </c>
      <c r="I1762">
        <v>10</v>
      </c>
      <c r="J1762">
        <v>183.13</v>
      </c>
      <c r="K1762">
        <v>1648.22</v>
      </c>
      <c r="L1762">
        <v>1009.2</v>
      </c>
      <c r="M1762">
        <v>639.02</v>
      </c>
      <c r="N1762" t="s">
        <v>133</v>
      </c>
      <c r="O1762" t="s">
        <v>24</v>
      </c>
      <c r="P1762" t="s">
        <v>25</v>
      </c>
      <c r="Q1762">
        <v>0.61527777777777781</v>
      </c>
      <c r="R1762" t="s">
        <v>49</v>
      </c>
      <c r="S1762" t="s">
        <v>4670</v>
      </c>
      <c r="T1762" t="s">
        <v>4636</v>
      </c>
      <c r="U1762">
        <v>541.35</v>
      </c>
      <c r="V1762" t="s">
        <v>4979</v>
      </c>
      <c r="W1762" t="s">
        <v>4958</v>
      </c>
      <c r="X1762" t="s">
        <v>5422</v>
      </c>
      <c r="Y1762" t="s">
        <v>5011</v>
      </c>
      <c r="Z1762" t="s">
        <v>5423</v>
      </c>
      <c r="AA1762" t="s">
        <v>5060</v>
      </c>
      <c r="AB1762">
        <f>YEAR(Sales_Trans_2[[#This Row],[Transaction_Date]])</f>
        <v>2025</v>
      </c>
      <c r="AC1762" t="str">
        <f>TEXT(Sales_Trans_2[[#This Row],[Transaction_Date]],"mmm")</f>
        <v>Sep</v>
      </c>
      <c r="AD1762">
        <f>MONTH(Sales_Trans_2[[#This Row],[Transaction_Date]])</f>
        <v>9</v>
      </c>
      <c r="AE1762" s="19">
        <f>IFERROR(Sales_Trans_2[[#This Row],[Profit]]/Sales_Trans_2[[#This Row],[Sales_Amount]],0)</f>
        <v>0.38770309788741791</v>
      </c>
      <c r="AF1762" s="20" t="str">
        <f>IF(Sales_Trans_2[[#This Row],[Discount_Pct]]=0,"0%",
IF(Sales_Trans_2[[#This Row],[Discount_Pct]]&lt;=5,"1-5%",
IF(Sales_Trans_2[[#This Row],[Discount_Pct]]&lt;=10,"6-10%",
IF(Sales_Trans_2[[#This Row],[Discount_Pct]]&lt;=15,"11-15%","&gt;15%"))))</f>
        <v>6-10%</v>
      </c>
    </row>
    <row r="1763" spans="1:32" x14ac:dyDescent="0.25">
      <c r="A1763" t="s">
        <v>2712</v>
      </c>
      <c r="B1763" s="10">
        <v>46236</v>
      </c>
      <c r="C1763" t="s">
        <v>750</v>
      </c>
      <c r="D1763" t="s">
        <v>124</v>
      </c>
      <c r="E1763" t="s">
        <v>671</v>
      </c>
      <c r="F1763" t="s">
        <v>662</v>
      </c>
      <c r="G1763">
        <v>6</v>
      </c>
      <c r="H1763">
        <v>448</v>
      </c>
      <c r="I1763">
        <v>15</v>
      </c>
      <c r="J1763">
        <v>403.2</v>
      </c>
      <c r="K1763">
        <v>2627.52</v>
      </c>
      <c r="L1763">
        <v>1916.22</v>
      </c>
      <c r="M1763">
        <v>711.3</v>
      </c>
      <c r="N1763" t="s">
        <v>40</v>
      </c>
      <c r="O1763" t="s">
        <v>24</v>
      </c>
      <c r="P1763" t="s">
        <v>25</v>
      </c>
      <c r="Q1763">
        <v>0.71458333333333335</v>
      </c>
      <c r="R1763" t="s">
        <v>27</v>
      </c>
      <c r="S1763" t="s">
        <v>4697</v>
      </c>
      <c r="T1763" t="s">
        <v>4672</v>
      </c>
      <c r="U1763">
        <v>397.22</v>
      </c>
      <c r="V1763" t="s">
        <v>5527</v>
      </c>
      <c r="W1763" t="s">
        <v>4958</v>
      </c>
      <c r="X1763" t="s">
        <v>5528</v>
      </c>
      <c r="Y1763" t="s">
        <v>4960</v>
      </c>
      <c r="Z1763" t="s">
        <v>5529</v>
      </c>
      <c r="AA1763" t="s">
        <v>5060</v>
      </c>
      <c r="AB1763">
        <f>YEAR(Sales_Trans_2[[#This Row],[Transaction_Date]])</f>
        <v>2026</v>
      </c>
      <c r="AC1763" t="str">
        <f>TEXT(Sales_Trans_2[[#This Row],[Transaction_Date]],"mmm")</f>
        <v>Aug</v>
      </c>
      <c r="AD1763">
        <f>MONTH(Sales_Trans_2[[#This Row],[Transaction_Date]])</f>
        <v>8</v>
      </c>
      <c r="AE1763" s="19">
        <f>IFERROR(Sales_Trans_2[[#This Row],[Profit]]/Sales_Trans_2[[#This Row],[Sales_Amount]],0)</f>
        <v>0.27071154548776033</v>
      </c>
      <c r="AF1763" s="20" t="str">
        <f>IF(Sales_Trans_2[[#This Row],[Discount_Pct]]=0,"0%",
IF(Sales_Trans_2[[#This Row],[Discount_Pct]]&lt;=5,"1-5%",
IF(Sales_Trans_2[[#This Row],[Discount_Pct]]&lt;=10,"6-10%",
IF(Sales_Trans_2[[#This Row],[Discount_Pct]]&lt;=15,"11-15%","&gt;15%"))))</f>
        <v>11-15%</v>
      </c>
    </row>
    <row r="1764" spans="1:32" x14ac:dyDescent="0.25">
      <c r="A1764" t="s">
        <v>4222</v>
      </c>
      <c r="B1764" s="10">
        <v>46103</v>
      </c>
      <c r="C1764" t="s">
        <v>3068</v>
      </c>
      <c r="D1764" t="s">
        <v>871</v>
      </c>
      <c r="E1764" t="s">
        <v>1905</v>
      </c>
      <c r="F1764" t="s">
        <v>3655</v>
      </c>
      <c r="G1764">
        <v>7</v>
      </c>
      <c r="H1764">
        <v>224.08</v>
      </c>
      <c r="I1764">
        <v>15</v>
      </c>
      <c r="J1764">
        <v>235.28</v>
      </c>
      <c r="K1764">
        <v>1533.27</v>
      </c>
      <c r="L1764">
        <v>1106.42</v>
      </c>
      <c r="M1764">
        <v>426.85</v>
      </c>
      <c r="N1764" t="s">
        <v>23</v>
      </c>
      <c r="O1764" t="s">
        <v>24</v>
      </c>
      <c r="P1764" t="s">
        <v>25</v>
      </c>
      <c r="Q1764">
        <v>0.38333333333333336</v>
      </c>
      <c r="R1764" t="s">
        <v>27</v>
      </c>
      <c r="S1764" t="s">
        <v>4947</v>
      </c>
      <c r="T1764" t="s">
        <v>4930</v>
      </c>
      <c r="U1764">
        <v>214.04</v>
      </c>
      <c r="V1764" t="s">
        <v>5568</v>
      </c>
      <c r="W1764" t="s">
        <v>4958</v>
      </c>
      <c r="X1764" t="s">
        <v>5569</v>
      </c>
      <c r="Y1764" t="s">
        <v>4966</v>
      </c>
      <c r="Z1764" t="s">
        <v>5249</v>
      </c>
      <c r="AA1764" t="s">
        <v>5060</v>
      </c>
      <c r="AB1764">
        <f>YEAR(Sales_Trans_2[[#This Row],[Transaction_Date]])</f>
        <v>2026</v>
      </c>
      <c r="AC1764" t="str">
        <f>TEXT(Sales_Trans_2[[#This Row],[Transaction_Date]],"mmm")</f>
        <v>Mar</v>
      </c>
      <c r="AD1764">
        <f>MONTH(Sales_Trans_2[[#This Row],[Transaction_Date]])</f>
        <v>3</v>
      </c>
      <c r="AE1764" s="19">
        <f>IFERROR(Sales_Trans_2[[#This Row],[Profit]]/Sales_Trans_2[[#This Row],[Sales_Amount]],0)</f>
        <v>0.27839193357986525</v>
      </c>
      <c r="AF1764" s="20" t="str">
        <f>IF(Sales_Trans_2[[#This Row],[Discount_Pct]]=0,"0%",
IF(Sales_Trans_2[[#This Row],[Discount_Pct]]&lt;=5,"1-5%",
IF(Sales_Trans_2[[#This Row],[Discount_Pct]]&lt;=10,"6-10%",
IF(Sales_Trans_2[[#This Row],[Discount_Pct]]&lt;=15,"11-15%","&gt;15%"))))</f>
        <v>11-15%</v>
      </c>
    </row>
    <row r="1765" spans="1:32" x14ac:dyDescent="0.25">
      <c r="A1765" t="s">
        <v>1757</v>
      </c>
      <c r="B1765" s="10">
        <v>46019</v>
      </c>
      <c r="C1765" t="s">
        <v>1256</v>
      </c>
      <c r="D1765" t="s">
        <v>1678</v>
      </c>
      <c r="E1765" t="s">
        <v>504</v>
      </c>
      <c r="F1765" t="s">
        <v>1635</v>
      </c>
      <c r="G1765">
        <v>8</v>
      </c>
      <c r="H1765">
        <v>357.49</v>
      </c>
      <c r="I1765">
        <v>10</v>
      </c>
      <c r="J1765">
        <v>285.99</v>
      </c>
      <c r="K1765">
        <v>2960.02</v>
      </c>
      <c r="L1765">
        <v>2128.8000000000002</v>
      </c>
      <c r="M1765">
        <v>831.22</v>
      </c>
      <c r="N1765" t="s">
        <v>23</v>
      </c>
      <c r="O1765" t="s">
        <v>24</v>
      </c>
      <c r="P1765" t="s">
        <v>25</v>
      </c>
      <c r="Q1765">
        <v>0.86319444444444449</v>
      </c>
      <c r="R1765" t="s">
        <v>27</v>
      </c>
      <c r="S1765" t="s">
        <v>4699</v>
      </c>
      <c r="T1765" t="s">
        <v>4672</v>
      </c>
      <c r="U1765">
        <v>342.27</v>
      </c>
      <c r="V1765" t="s">
        <v>5610</v>
      </c>
      <c r="W1765" t="s">
        <v>4958</v>
      </c>
      <c r="X1765" t="s">
        <v>5390</v>
      </c>
      <c r="Y1765" t="s">
        <v>4966</v>
      </c>
      <c r="Z1765" t="s">
        <v>5349</v>
      </c>
      <c r="AA1765" t="s">
        <v>5060</v>
      </c>
      <c r="AB1765">
        <f>YEAR(Sales_Trans_2[[#This Row],[Transaction_Date]])</f>
        <v>2025</v>
      </c>
      <c r="AC1765" t="str">
        <f>TEXT(Sales_Trans_2[[#This Row],[Transaction_Date]],"mmm")</f>
        <v>Dec</v>
      </c>
      <c r="AD1765">
        <f>MONTH(Sales_Trans_2[[#This Row],[Transaction_Date]])</f>
        <v>12</v>
      </c>
      <c r="AE1765" s="19">
        <f>IFERROR(Sales_Trans_2[[#This Row],[Profit]]/Sales_Trans_2[[#This Row],[Sales_Amount]],0)</f>
        <v>0.2808156701643908</v>
      </c>
      <c r="AF1765" s="20" t="str">
        <f>IF(Sales_Trans_2[[#This Row],[Discount_Pct]]=0,"0%",
IF(Sales_Trans_2[[#This Row],[Discount_Pct]]&lt;=5,"1-5%",
IF(Sales_Trans_2[[#This Row],[Discount_Pct]]&lt;=10,"6-10%",
IF(Sales_Trans_2[[#This Row],[Discount_Pct]]&lt;=15,"11-15%","&gt;15%"))))</f>
        <v>6-10%</v>
      </c>
    </row>
    <row r="1766" spans="1:32" x14ac:dyDescent="0.25">
      <c r="A1766" t="s">
        <v>3052</v>
      </c>
      <c r="B1766" s="10">
        <v>46011</v>
      </c>
      <c r="C1766" t="s">
        <v>1256</v>
      </c>
      <c r="D1766" t="s">
        <v>89</v>
      </c>
      <c r="E1766" t="s">
        <v>523</v>
      </c>
      <c r="F1766" t="s">
        <v>524</v>
      </c>
      <c r="G1766">
        <v>7</v>
      </c>
      <c r="H1766">
        <v>39.590000000000003</v>
      </c>
      <c r="I1766">
        <v>10</v>
      </c>
      <c r="J1766">
        <v>27.71</v>
      </c>
      <c r="K1766">
        <v>286.83</v>
      </c>
      <c r="L1766">
        <v>226.8</v>
      </c>
      <c r="M1766">
        <v>60.03</v>
      </c>
      <c r="N1766" t="s">
        <v>4971</v>
      </c>
      <c r="O1766" t="s">
        <v>24</v>
      </c>
      <c r="P1766" t="s">
        <v>25</v>
      </c>
      <c r="Q1766">
        <v>0.91180555555555554</v>
      </c>
      <c r="R1766" t="s">
        <v>27</v>
      </c>
      <c r="S1766" t="s">
        <v>4695</v>
      </c>
      <c r="T1766" t="s">
        <v>4672</v>
      </c>
      <c r="U1766">
        <v>38.659999999999997</v>
      </c>
      <c r="V1766" t="s">
        <v>5610</v>
      </c>
      <c r="W1766" t="s">
        <v>4958</v>
      </c>
      <c r="X1766" t="s">
        <v>5238</v>
      </c>
      <c r="Y1766" t="s">
        <v>4960</v>
      </c>
      <c r="Z1766" t="s">
        <v>5239</v>
      </c>
      <c r="AA1766" t="s">
        <v>5060</v>
      </c>
      <c r="AB1766">
        <f>YEAR(Sales_Trans_2[[#This Row],[Transaction_Date]])</f>
        <v>2025</v>
      </c>
      <c r="AC1766" t="str">
        <f>TEXT(Sales_Trans_2[[#This Row],[Transaction_Date]],"mmm")</f>
        <v>Dec</v>
      </c>
      <c r="AD1766">
        <f>MONTH(Sales_Trans_2[[#This Row],[Transaction_Date]])</f>
        <v>12</v>
      </c>
      <c r="AE1766" s="19">
        <f>IFERROR(Sales_Trans_2[[#This Row],[Profit]]/Sales_Trans_2[[#This Row],[Sales_Amount]],0)</f>
        <v>0.20928773140884846</v>
      </c>
      <c r="AF1766" s="20" t="str">
        <f>IF(Sales_Trans_2[[#This Row],[Discount_Pct]]=0,"0%",
IF(Sales_Trans_2[[#This Row],[Discount_Pct]]&lt;=5,"1-5%",
IF(Sales_Trans_2[[#This Row],[Discount_Pct]]&lt;=10,"6-10%",
IF(Sales_Trans_2[[#This Row],[Discount_Pct]]&lt;=15,"11-15%","&gt;15%"))))</f>
        <v>6-10%</v>
      </c>
    </row>
    <row r="1767" spans="1:32" x14ac:dyDescent="0.25">
      <c r="A1767" t="s">
        <v>4170</v>
      </c>
      <c r="B1767" s="10">
        <v>46017</v>
      </c>
      <c r="C1767" t="s">
        <v>58</v>
      </c>
      <c r="D1767" t="s">
        <v>503</v>
      </c>
      <c r="E1767" t="s">
        <v>259</v>
      </c>
      <c r="F1767" t="s">
        <v>260</v>
      </c>
      <c r="G1767">
        <v>5</v>
      </c>
      <c r="H1767">
        <v>519.71</v>
      </c>
      <c r="I1767">
        <v>5</v>
      </c>
      <c r="J1767">
        <v>129.93</v>
      </c>
      <c r="K1767">
        <v>2468.62</v>
      </c>
      <c r="L1767">
        <v>1949</v>
      </c>
      <c r="M1767">
        <v>519.62</v>
      </c>
      <c r="N1767" t="s">
        <v>40</v>
      </c>
      <c r="O1767" t="s">
        <v>24</v>
      </c>
      <c r="P1767" t="s">
        <v>25</v>
      </c>
      <c r="Q1767">
        <v>0.50486111111111109</v>
      </c>
      <c r="R1767" t="s">
        <v>49</v>
      </c>
      <c r="S1767" t="s">
        <v>4727</v>
      </c>
      <c r="T1767" t="s">
        <v>4703</v>
      </c>
      <c r="U1767">
        <v>503.36</v>
      </c>
      <c r="V1767" t="s">
        <v>5624</v>
      </c>
      <c r="W1767" t="s">
        <v>4958</v>
      </c>
      <c r="X1767" t="s">
        <v>5583</v>
      </c>
      <c r="Y1767" t="s">
        <v>4966</v>
      </c>
      <c r="Z1767" t="s">
        <v>5190</v>
      </c>
      <c r="AA1767" t="s">
        <v>5060</v>
      </c>
      <c r="AB1767">
        <f>YEAR(Sales_Trans_2[[#This Row],[Transaction_Date]])</f>
        <v>2025</v>
      </c>
      <c r="AC1767" t="str">
        <f>TEXT(Sales_Trans_2[[#This Row],[Transaction_Date]],"mmm")</f>
        <v>Dec</v>
      </c>
      <c r="AD1767">
        <f>MONTH(Sales_Trans_2[[#This Row],[Transaction_Date]])</f>
        <v>12</v>
      </c>
      <c r="AE1767" s="19">
        <f>IFERROR(Sales_Trans_2[[#This Row],[Profit]]/Sales_Trans_2[[#This Row],[Sales_Amount]],0)</f>
        <v>0.21049007137591044</v>
      </c>
      <c r="AF1767" s="20" t="str">
        <f>IF(Sales_Trans_2[[#This Row],[Discount_Pct]]=0,"0%",
IF(Sales_Trans_2[[#This Row],[Discount_Pct]]&lt;=5,"1-5%",
IF(Sales_Trans_2[[#This Row],[Discount_Pct]]&lt;=10,"6-10%",
IF(Sales_Trans_2[[#This Row],[Discount_Pct]]&lt;=15,"11-15%","&gt;15%"))))</f>
        <v>1-5%</v>
      </c>
    </row>
    <row r="1768" spans="1:32" x14ac:dyDescent="0.25">
      <c r="A1768" t="s">
        <v>1167</v>
      </c>
      <c r="B1768" s="10">
        <v>46007</v>
      </c>
      <c r="C1768" t="s">
        <v>1168</v>
      </c>
      <c r="D1768" t="s">
        <v>242</v>
      </c>
      <c r="E1768" t="s">
        <v>1169</v>
      </c>
      <c r="F1768" t="s">
        <v>1170</v>
      </c>
      <c r="G1768">
        <v>4</v>
      </c>
      <c r="H1768">
        <v>89.76</v>
      </c>
      <c r="I1768">
        <v>10</v>
      </c>
      <c r="J1768">
        <v>35.9</v>
      </c>
      <c r="K1768">
        <v>323.14</v>
      </c>
      <c r="L1768">
        <v>249</v>
      </c>
      <c r="M1768">
        <v>74.14</v>
      </c>
      <c r="N1768" t="s">
        <v>23</v>
      </c>
      <c r="O1768" t="s">
        <v>24</v>
      </c>
      <c r="P1768" t="s">
        <v>25</v>
      </c>
      <c r="Q1768">
        <v>0.69236111111111109</v>
      </c>
      <c r="R1768" t="s">
        <v>49</v>
      </c>
      <c r="S1768" t="s">
        <v>4921</v>
      </c>
      <c r="T1768" t="s">
        <v>4908</v>
      </c>
      <c r="U1768">
        <v>80.5</v>
      </c>
      <c r="V1768" t="s">
        <v>5625</v>
      </c>
      <c r="W1768" t="s">
        <v>4958</v>
      </c>
      <c r="X1768" t="s">
        <v>5176</v>
      </c>
      <c r="Y1768" t="s">
        <v>5011</v>
      </c>
      <c r="Z1768" t="s">
        <v>5628</v>
      </c>
      <c r="AA1768" t="s">
        <v>5060</v>
      </c>
      <c r="AB1768">
        <f>YEAR(Sales_Trans_2[[#This Row],[Transaction_Date]])</f>
        <v>2025</v>
      </c>
      <c r="AC1768" t="str">
        <f>TEXT(Sales_Trans_2[[#This Row],[Transaction_Date]],"mmm")</f>
        <v>Dec</v>
      </c>
      <c r="AD1768">
        <f>MONTH(Sales_Trans_2[[#This Row],[Transaction_Date]])</f>
        <v>12</v>
      </c>
      <c r="AE1768" s="19">
        <f>IFERROR(Sales_Trans_2[[#This Row],[Profit]]/Sales_Trans_2[[#This Row],[Sales_Amount]],0)</f>
        <v>0.2294361577025438</v>
      </c>
      <c r="AF1768" s="20" t="str">
        <f>IF(Sales_Trans_2[[#This Row],[Discount_Pct]]=0,"0%",
IF(Sales_Trans_2[[#This Row],[Discount_Pct]]&lt;=5,"1-5%",
IF(Sales_Trans_2[[#This Row],[Discount_Pct]]&lt;=10,"6-10%",
IF(Sales_Trans_2[[#This Row],[Discount_Pct]]&lt;=15,"11-15%","&gt;15%"))))</f>
        <v>6-10%</v>
      </c>
    </row>
    <row r="1769" spans="1:32" x14ac:dyDescent="0.25">
      <c r="A1769" t="s">
        <v>3901</v>
      </c>
      <c r="B1769" s="10">
        <v>46009</v>
      </c>
      <c r="C1769" t="s">
        <v>580</v>
      </c>
      <c r="D1769" t="s">
        <v>581</v>
      </c>
      <c r="E1769" t="s">
        <v>372</v>
      </c>
      <c r="F1769" t="s">
        <v>373</v>
      </c>
      <c r="G1769">
        <v>4</v>
      </c>
      <c r="H1769">
        <v>141.36000000000001</v>
      </c>
      <c r="I1769">
        <v>20</v>
      </c>
      <c r="J1769">
        <v>113.09</v>
      </c>
      <c r="K1769">
        <v>452.35</v>
      </c>
      <c r="L1769">
        <v>427.96</v>
      </c>
      <c r="M1769">
        <v>24.39</v>
      </c>
      <c r="N1769" t="s">
        <v>23</v>
      </c>
      <c r="O1769" t="s">
        <v>24</v>
      </c>
      <c r="P1769" t="s">
        <v>25</v>
      </c>
      <c r="Q1769">
        <v>0.82013888888888886</v>
      </c>
      <c r="R1769" t="s">
        <v>49</v>
      </c>
      <c r="S1769" t="s">
        <v>4710</v>
      </c>
      <c r="T1769" t="s">
        <v>4703</v>
      </c>
      <c r="U1769">
        <v>139.21</v>
      </c>
      <c r="V1769" t="s">
        <v>5644</v>
      </c>
      <c r="W1769" t="s">
        <v>4958</v>
      </c>
      <c r="X1769" t="s">
        <v>5258</v>
      </c>
      <c r="Y1769" t="s">
        <v>4966</v>
      </c>
      <c r="Z1769" t="s">
        <v>5259</v>
      </c>
      <c r="AA1769" t="s">
        <v>5060</v>
      </c>
      <c r="AB1769">
        <f>YEAR(Sales_Trans_2[[#This Row],[Transaction_Date]])</f>
        <v>2025</v>
      </c>
      <c r="AC1769" t="str">
        <f>TEXT(Sales_Trans_2[[#This Row],[Transaction_Date]],"mmm")</f>
        <v>Dec</v>
      </c>
      <c r="AD1769">
        <f>MONTH(Sales_Trans_2[[#This Row],[Transaction_Date]])</f>
        <v>12</v>
      </c>
      <c r="AE1769" s="19">
        <f>IFERROR(Sales_Trans_2[[#This Row],[Profit]]/Sales_Trans_2[[#This Row],[Sales_Amount]],0)</f>
        <v>5.3918425997568256E-2</v>
      </c>
      <c r="AF1769" s="20" t="str">
        <f>IF(Sales_Trans_2[[#This Row],[Discount_Pct]]=0,"0%",
IF(Sales_Trans_2[[#This Row],[Discount_Pct]]&lt;=5,"1-5%",
IF(Sales_Trans_2[[#This Row],[Discount_Pct]]&lt;=10,"6-10%",
IF(Sales_Trans_2[[#This Row],[Discount_Pct]]&lt;=15,"11-15%","&gt;15%"))))</f>
        <v>&gt;15%</v>
      </c>
    </row>
    <row r="1770" spans="1:32" x14ac:dyDescent="0.25">
      <c r="A1770" t="s">
        <v>4127</v>
      </c>
      <c r="B1770" s="10">
        <v>46018</v>
      </c>
      <c r="C1770" t="s">
        <v>354</v>
      </c>
      <c r="D1770" t="s">
        <v>130</v>
      </c>
      <c r="E1770" t="s">
        <v>1471</v>
      </c>
      <c r="F1770" t="s">
        <v>3048</v>
      </c>
      <c r="G1770">
        <v>5</v>
      </c>
      <c r="H1770">
        <v>413.29</v>
      </c>
      <c r="I1770">
        <v>20</v>
      </c>
      <c r="J1770">
        <v>413.29</v>
      </c>
      <c r="K1770">
        <v>1901.13</v>
      </c>
      <c r="L1770">
        <v>1465.25</v>
      </c>
      <c r="M1770">
        <v>435.88</v>
      </c>
      <c r="N1770" t="s">
        <v>47</v>
      </c>
      <c r="O1770" t="s">
        <v>24</v>
      </c>
      <c r="P1770" t="s">
        <v>25</v>
      </c>
      <c r="Q1770">
        <v>0.81666666666666665</v>
      </c>
      <c r="R1770" t="s">
        <v>27</v>
      </c>
      <c r="S1770" t="s">
        <v>4923</v>
      </c>
      <c r="T1770" t="s">
        <v>4908</v>
      </c>
      <c r="U1770">
        <v>379.12</v>
      </c>
      <c r="V1770" t="s">
        <v>5675</v>
      </c>
      <c r="W1770" t="s">
        <v>4958</v>
      </c>
      <c r="X1770" t="s">
        <v>5676</v>
      </c>
      <c r="Y1770" t="s">
        <v>5011</v>
      </c>
      <c r="Z1770" t="s">
        <v>5295</v>
      </c>
      <c r="AA1770" t="s">
        <v>5060</v>
      </c>
      <c r="AB1770">
        <f>YEAR(Sales_Trans_2[[#This Row],[Transaction_Date]])</f>
        <v>2025</v>
      </c>
      <c r="AC1770" t="str">
        <f>TEXT(Sales_Trans_2[[#This Row],[Transaction_Date]],"mmm")</f>
        <v>Dec</v>
      </c>
      <c r="AD1770">
        <f>MONTH(Sales_Trans_2[[#This Row],[Transaction_Date]])</f>
        <v>12</v>
      </c>
      <c r="AE1770" s="19">
        <f>IFERROR(Sales_Trans_2[[#This Row],[Profit]]/Sales_Trans_2[[#This Row],[Sales_Amount]],0)</f>
        <v>0.22927416852082708</v>
      </c>
      <c r="AF1770" s="20" t="str">
        <f>IF(Sales_Trans_2[[#This Row],[Discount_Pct]]=0,"0%",
IF(Sales_Trans_2[[#This Row],[Discount_Pct]]&lt;=5,"1-5%",
IF(Sales_Trans_2[[#This Row],[Discount_Pct]]&lt;=10,"6-10%",
IF(Sales_Trans_2[[#This Row],[Discount_Pct]]&lt;=15,"11-15%","&gt;15%"))))</f>
        <v>&gt;15%</v>
      </c>
    </row>
    <row r="1771" spans="1:32" x14ac:dyDescent="0.25">
      <c r="A1771" t="s">
        <v>3734</v>
      </c>
      <c r="B1771" s="10">
        <v>46236</v>
      </c>
      <c r="C1771" t="s">
        <v>342</v>
      </c>
      <c r="D1771" t="s">
        <v>647</v>
      </c>
      <c r="E1771" t="s">
        <v>760</v>
      </c>
      <c r="F1771" t="s">
        <v>761</v>
      </c>
      <c r="G1771">
        <v>7</v>
      </c>
      <c r="H1771">
        <v>130.33000000000001</v>
      </c>
      <c r="I1771">
        <v>20</v>
      </c>
      <c r="J1771">
        <v>182.46</v>
      </c>
      <c r="K1771">
        <v>839.33</v>
      </c>
      <c r="L1771">
        <v>638.26</v>
      </c>
      <c r="M1771">
        <v>201.07</v>
      </c>
      <c r="N1771" t="s">
        <v>133</v>
      </c>
      <c r="O1771" t="s">
        <v>24</v>
      </c>
      <c r="P1771" t="s">
        <v>25</v>
      </c>
      <c r="Q1771">
        <v>0.56388888888888888</v>
      </c>
      <c r="R1771" t="s">
        <v>27</v>
      </c>
      <c r="S1771" t="s">
        <v>4925</v>
      </c>
      <c r="T1771" t="s">
        <v>4908</v>
      </c>
      <c r="U1771">
        <v>123.11</v>
      </c>
      <c r="V1771" t="s">
        <v>5174</v>
      </c>
      <c r="W1771" t="s">
        <v>4958</v>
      </c>
      <c r="X1771" t="s">
        <v>5363</v>
      </c>
      <c r="Y1771" t="s">
        <v>4970</v>
      </c>
      <c r="Z1771" t="s">
        <v>5364</v>
      </c>
      <c r="AA1771" t="s">
        <v>5060</v>
      </c>
      <c r="AB1771">
        <f>YEAR(Sales_Trans_2[[#This Row],[Transaction_Date]])</f>
        <v>2026</v>
      </c>
      <c r="AC1771" t="str">
        <f>TEXT(Sales_Trans_2[[#This Row],[Transaction_Date]],"mmm")</f>
        <v>Aug</v>
      </c>
      <c r="AD1771">
        <f>MONTH(Sales_Trans_2[[#This Row],[Transaction_Date]])</f>
        <v>8</v>
      </c>
      <c r="AE1771" s="19">
        <f>IFERROR(Sales_Trans_2[[#This Row],[Profit]]/Sales_Trans_2[[#This Row],[Sales_Amount]],0)</f>
        <v>0.23956012533806725</v>
      </c>
      <c r="AF1771" s="20" t="str">
        <f>IF(Sales_Trans_2[[#This Row],[Discount_Pct]]=0,"0%",
IF(Sales_Trans_2[[#This Row],[Discount_Pct]]&lt;=5,"1-5%",
IF(Sales_Trans_2[[#This Row],[Discount_Pct]]&lt;=10,"6-10%",
IF(Sales_Trans_2[[#This Row],[Discount_Pct]]&lt;=15,"11-15%","&gt;15%"))))</f>
        <v>&gt;15%</v>
      </c>
    </row>
    <row r="1772" spans="1:32" x14ac:dyDescent="0.25">
      <c r="A1772" t="s">
        <v>875</v>
      </c>
      <c r="B1772" s="10">
        <v>46010</v>
      </c>
      <c r="C1772" t="s">
        <v>876</v>
      </c>
      <c r="D1772" t="s">
        <v>647</v>
      </c>
      <c r="E1772" t="s">
        <v>877</v>
      </c>
      <c r="F1772" t="s">
        <v>878</v>
      </c>
      <c r="G1772">
        <v>3</v>
      </c>
      <c r="H1772">
        <v>141.01</v>
      </c>
      <c r="I1772">
        <v>10</v>
      </c>
      <c r="J1772">
        <v>42.3</v>
      </c>
      <c r="K1772">
        <v>380.73</v>
      </c>
      <c r="L1772">
        <v>273.54000000000002</v>
      </c>
      <c r="M1772">
        <v>107.19</v>
      </c>
      <c r="N1772" t="s">
        <v>68</v>
      </c>
      <c r="O1772" t="s">
        <v>24</v>
      </c>
      <c r="P1772" t="s">
        <v>25</v>
      </c>
      <c r="Q1772">
        <v>0.88402777777777775</v>
      </c>
      <c r="R1772" t="s">
        <v>49</v>
      </c>
      <c r="S1772" t="s">
        <v>4925</v>
      </c>
      <c r="T1772" t="s">
        <v>4908</v>
      </c>
      <c r="U1772">
        <v>123.11</v>
      </c>
      <c r="V1772" t="s">
        <v>5745</v>
      </c>
      <c r="W1772" t="s">
        <v>4958</v>
      </c>
      <c r="X1772" t="s">
        <v>5391</v>
      </c>
      <c r="Y1772" t="s">
        <v>4960</v>
      </c>
      <c r="Z1772" t="s">
        <v>5392</v>
      </c>
      <c r="AA1772" t="s">
        <v>5060</v>
      </c>
      <c r="AB1772">
        <f>YEAR(Sales_Trans_2[[#This Row],[Transaction_Date]])</f>
        <v>2025</v>
      </c>
      <c r="AC1772" t="str">
        <f>TEXT(Sales_Trans_2[[#This Row],[Transaction_Date]],"mmm")</f>
        <v>Dec</v>
      </c>
      <c r="AD1772">
        <f>MONTH(Sales_Trans_2[[#This Row],[Transaction_Date]])</f>
        <v>12</v>
      </c>
      <c r="AE1772" s="19">
        <f>IFERROR(Sales_Trans_2[[#This Row],[Profit]]/Sales_Trans_2[[#This Row],[Sales_Amount]],0)</f>
        <v>0.28153809786462847</v>
      </c>
      <c r="AF1772" s="20" t="str">
        <f>IF(Sales_Trans_2[[#This Row],[Discount_Pct]]=0,"0%",
IF(Sales_Trans_2[[#This Row],[Discount_Pct]]&lt;=5,"1-5%",
IF(Sales_Trans_2[[#This Row],[Discount_Pct]]&lt;=10,"6-10%",
IF(Sales_Trans_2[[#This Row],[Discount_Pct]]&lt;=15,"11-15%","&gt;15%"))))</f>
        <v>6-10%</v>
      </c>
    </row>
    <row r="1773" spans="1:32" x14ac:dyDescent="0.25">
      <c r="A1773" t="s">
        <v>698</v>
      </c>
      <c r="B1773" s="10">
        <v>46012</v>
      </c>
      <c r="C1773" t="s">
        <v>699</v>
      </c>
      <c r="D1773" t="s">
        <v>101</v>
      </c>
      <c r="E1773" t="s">
        <v>700</v>
      </c>
      <c r="F1773" t="s">
        <v>701</v>
      </c>
      <c r="G1773">
        <v>3</v>
      </c>
      <c r="H1773">
        <v>477.96</v>
      </c>
      <c r="I1773">
        <v>15</v>
      </c>
      <c r="J1773">
        <v>215.08</v>
      </c>
      <c r="K1773">
        <v>1401.62</v>
      </c>
      <c r="L1773">
        <v>1054.8900000000001</v>
      </c>
      <c r="M1773">
        <v>346.73</v>
      </c>
      <c r="N1773" t="s">
        <v>23</v>
      </c>
      <c r="O1773" t="s">
        <v>24</v>
      </c>
      <c r="P1773" t="s">
        <v>25</v>
      </c>
      <c r="Q1773">
        <v>0.7319444444444444</v>
      </c>
      <c r="R1773" t="s">
        <v>27</v>
      </c>
      <c r="S1773" t="s">
        <v>4676</v>
      </c>
      <c r="T1773" t="s">
        <v>4672</v>
      </c>
      <c r="U1773">
        <v>434.65</v>
      </c>
      <c r="V1773" t="s">
        <v>5758</v>
      </c>
      <c r="W1773" t="s">
        <v>4958</v>
      </c>
      <c r="X1773" t="s">
        <v>5371</v>
      </c>
      <c r="Y1773" t="s">
        <v>4970</v>
      </c>
      <c r="Z1773" t="s">
        <v>5231</v>
      </c>
      <c r="AA1773" t="s">
        <v>5060</v>
      </c>
      <c r="AB1773">
        <f>YEAR(Sales_Trans_2[[#This Row],[Transaction_Date]])</f>
        <v>2025</v>
      </c>
      <c r="AC1773" t="str">
        <f>TEXT(Sales_Trans_2[[#This Row],[Transaction_Date]],"mmm")</f>
        <v>Dec</v>
      </c>
      <c r="AD1773">
        <f>MONTH(Sales_Trans_2[[#This Row],[Transaction_Date]])</f>
        <v>12</v>
      </c>
      <c r="AE1773" s="19">
        <f>IFERROR(Sales_Trans_2[[#This Row],[Profit]]/Sales_Trans_2[[#This Row],[Sales_Amount]],0)</f>
        <v>0.24737803398924105</v>
      </c>
      <c r="AF1773" s="20" t="str">
        <f>IF(Sales_Trans_2[[#This Row],[Discount_Pct]]=0,"0%",
IF(Sales_Trans_2[[#This Row],[Discount_Pct]]&lt;=5,"1-5%",
IF(Sales_Trans_2[[#This Row],[Discount_Pct]]&lt;=10,"6-10%",
IF(Sales_Trans_2[[#This Row],[Discount_Pct]]&lt;=15,"11-15%","&gt;15%"))))</f>
        <v>11-15%</v>
      </c>
    </row>
    <row r="1774" spans="1:32" x14ac:dyDescent="0.25">
      <c r="A1774" t="s">
        <v>2207</v>
      </c>
      <c r="B1774" s="10">
        <v>45820</v>
      </c>
      <c r="C1774" t="s">
        <v>1228</v>
      </c>
      <c r="D1774" t="s">
        <v>543</v>
      </c>
      <c r="E1774" t="s">
        <v>700</v>
      </c>
      <c r="F1774" t="s">
        <v>1481</v>
      </c>
      <c r="G1774">
        <v>4</v>
      </c>
      <c r="H1774">
        <v>419.04</v>
      </c>
      <c r="I1774">
        <v>20</v>
      </c>
      <c r="J1774">
        <v>335.23</v>
      </c>
      <c r="K1774">
        <v>1542.07</v>
      </c>
      <c r="L1774">
        <v>1102.68</v>
      </c>
      <c r="M1774">
        <v>439.39</v>
      </c>
      <c r="N1774" t="s">
        <v>47</v>
      </c>
      <c r="O1774" t="s">
        <v>24</v>
      </c>
      <c r="P1774" t="s">
        <v>25</v>
      </c>
      <c r="Q1774">
        <v>0.3972222222222222</v>
      </c>
      <c r="R1774" t="s">
        <v>27</v>
      </c>
      <c r="S1774" t="s">
        <v>4793</v>
      </c>
      <c r="T1774" t="s">
        <v>4776</v>
      </c>
      <c r="U1774">
        <v>386.17</v>
      </c>
      <c r="V1774" t="s">
        <v>5062</v>
      </c>
      <c r="W1774" t="s">
        <v>4958</v>
      </c>
      <c r="X1774" t="s">
        <v>5230</v>
      </c>
      <c r="Y1774" t="s">
        <v>4960</v>
      </c>
      <c r="Z1774" t="s">
        <v>5231</v>
      </c>
      <c r="AA1774" t="s">
        <v>5060</v>
      </c>
      <c r="AB1774">
        <f>YEAR(Sales_Trans_2[[#This Row],[Transaction_Date]])</f>
        <v>2025</v>
      </c>
      <c r="AC1774" t="str">
        <f>TEXT(Sales_Trans_2[[#This Row],[Transaction_Date]],"mmm")</f>
        <v>Jun</v>
      </c>
      <c r="AD1774">
        <f>MONTH(Sales_Trans_2[[#This Row],[Transaction_Date]])</f>
        <v>6</v>
      </c>
      <c r="AE1774" s="19">
        <f>IFERROR(Sales_Trans_2[[#This Row],[Profit]]/Sales_Trans_2[[#This Row],[Sales_Amount]],0)</f>
        <v>0.28493518452469735</v>
      </c>
      <c r="AF1774" s="20" t="str">
        <f>IF(Sales_Trans_2[[#This Row],[Discount_Pct]]=0,"0%",
IF(Sales_Trans_2[[#This Row],[Discount_Pct]]&lt;=5,"1-5%",
IF(Sales_Trans_2[[#This Row],[Discount_Pct]]&lt;=10,"6-10%",
IF(Sales_Trans_2[[#This Row],[Discount_Pct]]&lt;=15,"11-15%","&gt;15%"))))</f>
        <v>&gt;15%</v>
      </c>
    </row>
    <row r="1775" spans="1:32" x14ac:dyDescent="0.25">
      <c r="A1775" t="s">
        <v>2377</v>
      </c>
      <c r="B1775" s="10">
        <v>45820</v>
      </c>
      <c r="C1775" t="s">
        <v>1508</v>
      </c>
      <c r="D1775" t="s">
        <v>503</v>
      </c>
      <c r="E1775" t="s">
        <v>1448</v>
      </c>
      <c r="F1775" t="s">
        <v>239</v>
      </c>
      <c r="G1775">
        <v>7</v>
      </c>
      <c r="H1775">
        <v>573.42999999999995</v>
      </c>
      <c r="I1775">
        <v>5</v>
      </c>
      <c r="J1775">
        <v>200.7</v>
      </c>
      <c r="K1775">
        <v>4385.3100000000004</v>
      </c>
      <c r="L1775">
        <v>2728.6</v>
      </c>
      <c r="M1775">
        <v>1656.71</v>
      </c>
      <c r="N1775" t="s">
        <v>4971</v>
      </c>
      <c r="O1775" t="s">
        <v>24</v>
      </c>
      <c r="P1775" t="s">
        <v>25</v>
      </c>
      <c r="Q1775">
        <v>0.60624999999999996</v>
      </c>
      <c r="R1775" t="s">
        <v>27</v>
      </c>
      <c r="S1775" t="s">
        <v>4727</v>
      </c>
      <c r="T1775" t="s">
        <v>4703</v>
      </c>
      <c r="U1775">
        <v>503.36</v>
      </c>
      <c r="V1775" t="s">
        <v>5664</v>
      </c>
      <c r="W1775" t="s">
        <v>4958</v>
      </c>
      <c r="X1775" t="s">
        <v>5015</v>
      </c>
      <c r="Y1775" t="s">
        <v>4966</v>
      </c>
      <c r="Z1775" t="s">
        <v>5603</v>
      </c>
      <c r="AA1775" t="s">
        <v>5060</v>
      </c>
      <c r="AB1775">
        <f>YEAR(Sales_Trans_2[[#This Row],[Transaction_Date]])</f>
        <v>2025</v>
      </c>
      <c r="AC1775" t="str">
        <f>TEXT(Sales_Trans_2[[#This Row],[Transaction_Date]],"mmm")</f>
        <v>Jun</v>
      </c>
      <c r="AD1775">
        <f>MONTH(Sales_Trans_2[[#This Row],[Transaction_Date]])</f>
        <v>6</v>
      </c>
      <c r="AE1775" s="19">
        <f>IFERROR(Sales_Trans_2[[#This Row],[Profit]]/Sales_Trans_2[[#This Row],[Sales_Amount]],0)</f>
        <v>0.37778629104897943</v>
      </c>
      <c r="AF1775" s="20" t="str">
        <f>IF(Sales_Trans_2[[#This Row],[Discount_Pct]]=0,"0%",
IF(Sales_Trans_2[[#This Row],[Discount_Pct]]&lt;=5,"1-5%",
IF(Sales_Trans_2[[#This Row],[Discount_Pct]]&lt;=10,"6-10%",
IF(Sales_Trans_2[[#This Row],[Discount_Pct]]&lt;=15,"11-15%","&gt;15%"))))</f>
        <v>1-5%</v>
      </c>
    </row>
    <row r="1776" spans="1:32" x14ac:dyDescent="0.25">
      <c r="A1776" t="s">
        <v>2634</v>
      </c>
      <c r="B1776" s="10">
        <v>45789</v>
      </c>
      <c r="C1776" t="s">
        <v>1016</v>
      </c>
      <c r="D1776" t="s">
        <v>1539</v>
      </c>
      <c r="E1776" t="s">
        <v>584</v>
      </c>
      <c r="F1776" t="s">
        <v>2318</v>
      </c>
      <c r="G1776">
        <v>4</v>
      </c>
      <c r="H1776">
        <v>71.930000000000007</v>
      </c>
      <c r="I1776">
        <v>20</v>
      </c>
      <c r="J1776">
        <v>57.54</v>
      </c>
      <c r="K1776">
        <v>230.18</v>
      </c>
      <c r="L1776">
        <v>199.96</v>
      </c>
      <c r="M1776">
        <v>30.22</v>
      </c>
      <c r="N1776" t="s">
        <v>133</v>
      </c>
      <c r="O1776" t="s">
        <v>24</v>
      </c>
      <c r="P1776" t="s">
        <v>25</v>
      </c>
      <c r="Q1776">
        <v>0.63611111111111107</v>
      </c>
      <c r="R1776" t="s">
        <v>49</v>
      </c>
      <c r="S1776" t="s">
        <v>4943</v>
      </c>
      <c r="T1776" t="s">
        <v>4930</v>
      </c>
      <c r="U1776">
        <v>66.400000000000006</v>
      </c>
      <c r="V1776" t="s">
        <v>5653</v>
      </c>
      <c r="W1776" t="s">
        <v>4958</v>
      </c>
      <c r="X1776" t="s">
        <v>5225</v>
      </c>
      <c r="Y1776" t="s">
        <v>5011</v>
      </c>
      <c r="Z1776" t="s">
        <v>5226</v>
      </c>
      <c r="AA1776" t="s">
        <v>5060</v>
      </c>
      <c r="AB1776">
        <f>YEAR(Sales_Trans_2[[#This Row],[Transaction_Date]])</f>
        <v>2025</v>
      </c>
      <c r="AC1776" t="str">
        <f>TEXT(Sales_Trans_2[[#This Row],[Transaction_Date]],"mmm")</f>
        <v>May</v>
      </c>
      <c r="AD1776">
        <f>MONTH(Sales_Trans_2[[#This Row],[Transaction_Date]])</f>
        <v>5</v>
      </c>
      <c r="AE1776" s="19">
        <f>IFERROR(Sales_Trans_2[[#This Row],[Profit]]/Sales_Trans_2[[#This Row],[Sales_Amount]],0)</f>
        <v>0.13128855678164914</v>
      </c>
      <c r="AF1776" s="20" t="str">
        <f>IF(Sales_Trans_2[[#This Row],[Discount_Pct]]=0,"0%",
IF(Sales_Trans_2[[#This Row],[Discount_Pct]]&lt;=5,"1-5%",
IF(Sales_Trans_2[[#This Row],[Discount_Pct]]&lt;=10,"6-10%",
IF(Sales_Trans_2[[#This Row],[Discount_Pct]]&lt;=15,"11-15%","&gt;15%"))))</f>
        <v>&gt;15%</v>
      </c>
    </row>
    <row r="1777" spans="1:32" x14ac:dyDescent="0.25">
      <c r="A1777" t="s">
        <v>2796</v>
      </c>
      <c r="B1777" s="10">
        <v>45759</v>
      </c>
      <c r="C1777" t="s">
        <v>1256</v>
      </c>
      <c r="D1777" t="s">
        <v>124</v>
      </c>
      <c r="E1777" t="s">
        <v>2009</v>
      </c>
      <c r="F1777" t="s">
        <v>2136</v>
      </c>
      <c r="G1777">
        <v>6</v>
      </c>
      <c r="H1777">
        <v>431.29</v>
      </c>
      <c r="I1777">
        <v>5</v>
      </c>
      <c r="J1777">
        <v>129.38999999999999</v>
      </c>
      <c r="K1777">
        <v>2458.35</v>
      </c>
      <c r="L1777">
        <v>1916.22</v>
      </c>
      <c r="M1777">
        <v>542.13</v>
      </c>
      <c r="N1777" t="s">
        <v>47</v>
      </c>
      <c r="O1777" t="s">
        <v>24</v>
      </c>
      <c r="P1777" t="s">
        <v>25</v>
      </c>
      <c r="Q1777">
        <v>0.8618055555555556</v>
      </c>
      <c r="R1777" t="s">
        <v>49</v>
      </c>
      <c r="S1777" t="s">
        <v>4697</v>
      </c>
      <c r="T1777" t="s">
        <v>4672</v>
      </c>
      <c r="U1777">
        <v>397.22</v>
      </c>
      <c r="V1777" t="s">
        <v>5610</v>
      </c>
      <c r="W1777" t="s">
        <v>4958</v>
      </c>
      <c r="X1777" t="s">
        <v>5440</v>
      </c>
      <c r="Y1777" t="s">
        <v>4960</v>
      </c>
      <c r="Z1777" t="s">
        <v>5177</v>
      </c>
      <c r="AA1777" t="s">
        <v>5060</v>
      </c>
      <c r="AB1777">
        <f>YEAR(Sales_Trans_2[[#This Row],[Transaction_Date]])</f>
        <v>2025</v>
      </c>
      <c r="AC1777" t="str">
        <f>TEXT(Sales_Trans_2[[#This Row],[Transaction_Date]],"mmm")</f>
        <v>Apr</v>
      </c>
      <c r="AD1777">
        <f>MONTH(Sales_Trans_2[[#This Row],[Transaction_Date]])</f>
        <v>4</v>
      </c>
      <c r="AE1777" s="19">
        <f>IFERROR(Sales_Trans_2[[#This Row],[Profit]]/Sales_Trans_2[[#This Row],[Sales_Amount]],0)</f>
        <v>0.22052596253584722</v>
      </c>
      <c r="AF1777" s="20" t="str">
        <f>IF(Sales_Trans_2[[#This Row],[Discount_Pct]]=0,"0%",
IF(Sales_Trans_2[[#This Row],[Discount_Pct]]&lt;=5,"1-5%",
IF(Sales_Trans_2[[#This Row],[Discount_Pct]]&lt;=10,"6-10%",
IF(Sales_Trans_2[[#This Row],[Discount_Pct]]&lt;=15,"11-15%","&gt;15%"))))</f>
        <v>1-5%</v>
      </c>
    </row>
    <row r="1778" spans="1:32" x14ac:dyDescent="0.25">
      <c r="A1778" t="s">
        <v>3430</v>
      </c>
      <c r="B1778" s="10">
        <v>45669</v>
      </c>
      <c r="C1778" t="s">
        <v>508</v>
      </c>
      <c r="D1778" t="s">
        <v>680</v>
      </c>
      <c r="E1778" t="s">
        <v>53</v>
      </c>
      <c r="F1778" t="s">
        <v>276</v>
      </c>
      <c r="G1778">
        <v>8</v>
      </c>
      <c r="H1778">
        <v>169.42</v>
      </c>
      <c r="I1778">
        <v>20</v>
      </c>
      <c r="J1778">
        <v>271.07</v>
      </c>
      <c r="K1778">
        <v>1084.29</v>
      </c>
      <c r="L1778">
        <v>1103.5999999999999</v>
      </c>
      <c r="M1778">
        <v>-19.309999999999999</v>
      </c>
      <c r="N1778" t="s">
        <v>40</v>
      </c>
      <c r="O1778" t="s">
        <v>24</v>
      </c>
      <c r="P1778" t="s">
        <v>25</v>
      </c>
      <c r="Q1778">
        <v>0.43819444444444444</v>
      </c>
      <c r="R1778" t="s">
        <v>49</v>
      </c>
      <c r="S1778" t="s">
        <v>4873</v>
      </c>
      <c r="T1778" t="s">
        <v>4864</v>
      </c>
      <c r="U1778">
        <v>157.97999999999999</v>
      </c>
      <c r="V1778" t="s">
        <v>5748</v>
      </c>
      <c r="W1778" t="s">
        <v>4958</v>
      </c>
      <c r="X1778" t="s">
        <v>5237</v>
      </c>
      <c r="Y1778" t="s">
        <v>4970</v>
      </c>
      <c r="Z1778" t="s">
        <v>5059</v>
      </c>
      <c r="AA1778" t="s">
        <v>5060</v>
      </c>
      <c r="AB1778">
        <f>YEAR(Sales_Trans_2[[#This Row],[Transaction_Date]])</f>
        <v>2025</v>
      </c>
      <c r="AC1778" t="str">
        <f>TEXT(Sales_Trans_2[[#This Row],[Transaction_Date]],"mmm")</f>
        <v>Jan</v>
      </c>
      <c r="AD1778">
        <f>MONTH(Sales_Trans_2[[#This Row],[Transaction_Date]])</f>
        <v>1</v>
      </c>
      <c r="AE1778" s="19">
        <f>IFERROR(Sales_Trans_2[[#This Row],[Profit]]/Sales_Trans_2[[#This Row],[Sales_Amount]],0)</f>
        <v>-1.7808888765920555E-2</v>
      </c>
      <c r="AF1778" s="20" t="str">
        <f>IF(Sales_Trans_2[[#This Row],[Discount_Pct]]=0,"0%",
IF(Sales_Trans_2[[#This Row],[Discount_Pct]]&lt;=5,"1-5%",
IF(Sales_Trans_2[[#This Row],[Discount_Pct]]&lt;=10,"6-10%",
IF(Sales_Trans_2[[#This Row],[Discount_Pct]]&lt;=15,"11-15%","&gt;15%"))))</f>
        <v>&gt;15%</v>
      </c>
    </row>
    <row r="1779" spans="1:32" x14ac:dyDescent="0.25">
      <c r="A1779" t="s">
        <v>2838</v>
      </c>
      <c r="B1779" s="10">
        <v>45990</v>
      </c>
      <c r="C1779" t="s">
        <v>100</v>
      </c>
      <c r="D1779" t="s">
        <v>509</v>
      </c>
      <c r="E1779" t="s">
        <v>2478</v>
      </c>
      <c r="F1779" t="s">
        <v>1319</v>
      </c>
      <c r="G1779">
        <v>5</v>
      </c>
      <c r="H1779">
        <v>325.3</v>
      </c>
      <c r="I1779">
        <v>5</v>
      </c>
      <c r="J1779">
        <v>81.33</v>
      </c>
      <c r="K1779">
        <v>1776.95</v>
      </c>
      <c r="L1779">
        <v>1268.5</v>
      </c>
      <c r="M1779">
        <v>508.45</v>
      </c>
      <c r="N1779" t="s">
        <v>4971</v>
      </c>
      <c r="O1779" t="s">
        <v>24</v>
      </c>
      <c r="P1779" t="s">
        <v>25</v>
      </c>
      <c r="Q1779">
        <v>0.90486111111111112</v>
      </c>
      <c r="R1779" t="s">
        <v>27</v>
      </c>
      <c r="S1779" t="s">
        <v>4875</v>
      </c>
      <c r="T1779" t="s">
        <v>4864</v>
      </c>
      <c r="U1779">
        <v>291.93</v>
      </c>
      <c r="V1779" t="s">
        <v>5805</v>
      </c>
      <c r="W1779" t="s">
        <v>4958</v>
      </c>
      <c r="X1779" t="s">
        <v>5806</v>
      </c>
      <c r="Y1779" t="s">
        <v>4960</v>
      </c>
      <c r="Z1779" t="s">
        <v>5245</v>
      </c>
      <c r="AA1779" t="s">
        <v>5060</v>
      </c>
      <c r="AB1779">
        <f>YEAR(Sales_Trans_2[[#This Row],[Transaction_Date]])</f>
        <v>2025</v>
      </c>
      <c r="AC1779" t="str">
        <f>TEXT(Sales_Trans_2[[#This Row],[Transaction_Date]],"mmm")</f>
        <v>Nov</v>
      </c>
      <c r="AD1779">
        <f>MONTH(Sales_Trans_2[[#This Row],[Transaction_Date]])</f>
        <v>11</v>
      </c>
      <c r="AE1779" s="19">
        <f>IFERROR(Sales_Trans_2[[#This Row],[Profit]]/Sales_Trans_2[[#This Row],[Sales_Amount]],0)</f>
        <v>0.28613635724134051</v>
      </c>
      <c r="AF1779" s="20" t="str">
        <f>IF(Sales_Trans_2[[#This Row],[Discount_Pct]]=0,"0%",
IF(Sales_Trans_2[[#This Row],[Discount_Pct]]&lt;=5,"1-5%",
IF(Sales_Trans_2[[#This Row],[Discount_Pct]]&lt;=10,"6-10%",
IF(Sales_Trans_2[[#This Row],[Discount_Pct]]&lt;=15,"11-15%","&gt;15%"))))</f>
        <v>1-5%</v>
      </c>
    </row>
    <row r="1780" spans="1:32" x14ac:dyDescent="0.25">
      <c r="A1780" t="s">
        <v>4568</v>
      </c>
      <c r="B1780" s="10">
        <v>45987</v>
      </c>
      <c r="C1780" t="s">
        <v>2506</v>
      </c>
      <c r="D1780" t="s">
        <v>1091</v>
      </c>
      <c r="E1780" t="s">
        <v>962</v>
      </c>
      <c r="F1780" t="s">
        <v>963</v>
      </c>
      <c r="G1780">
        <v>3</v>
      </c>
      <c r="H1780">
        <v>318.41000000000003</v>
      </c>
      <c r="I1780">
        <v>15</v>
      </c>
      <c r="J1780">
        <v>143.28</v>
      </c>
      <c r="K1780">
        <v>811.95</v>
      </c>
      <c r="L1780">
        <v>675.84</v>
      </c>
      <c r="M1780">
        <v>136.11000000000001</v>
      </c>
      <c r="N1780" t="s">
        <v>133</v>
      </c>
      <c r="O1780" t="s">
        <v>24</v>
      </c>
      <c r="P1780" t="s">
        <v>25</v>
      </c>
      <c r="Q1780">
        <v>0.46805555555555556</v>
      </c>
      <c r="R1780" t="s">
        <v>49</v>
      </c>
      <c r="S1780" t="s">
        <v>4816</v>
      </c>
      <c r="T1780" t="s">
        <v>4805</v>
      </c>
      <c r="U1780">
        <v>297.32</v>
      </c>
      <c r="V1780" t="s">
        <v>5550</v>
      </c>
      <c r="W1780" t="s">
        <v>4958</v>
      </c>
      <c r="X1780" t="s">
        <v>5479</v>
      </c>
      <c r="Y1780" t="s">
        <v>5011</v>
      </c>
      <c r="Z1780" t="s">
        <v>5480</v>
      </c>
      <c r="AA1780" t="s">
        <v>5060</v>
      </c>
      <c r="AB1780">
        <f>YEAR(Sales_Trans_2[[#This Row],[Transaction_Date]])</f>
        <v>2025</v>
      </c>
      <c r="AC1780" t="str">
        <f>TEXT(Sales_Trans_2[[#This Row],[Transaction_Date]],"mmm")</f>
        <v>Nov</v>
      </c>
      <c r="AD1780">
        <f>MONTH(Sales_Trans_2[[#This Row],[Transaction_Date]])</f>
        <v>11</v>
      </c>
      <c r="AE1780" s="19">
        <f>IFERROR(Sales_Trans_2[[#This Row],[Profit]]/Sales_Trans_2[[#This Row],[Sales_Amount]],0)</f>
        <v>0.16763347496767042</v>
      </c>
      <c r="AF1780" s="20" t="str">
        <f>IF(Sales_Trans_2[[#This Row],[Discount_Pct]]=0,"0%",
IF(Sales_Trans_2[[#This Row],[Discount_Pct]]&lt;=5,"1-5%",
IF(Sales_Trans_2[[#This Row],[Discount_Pct]]&lt;=10,"6-10%",
IF(Sales_Trans_2[[#This Row],[Discount_Pct]]&lt;=15,"11-15%","&gt;15%"))))</f>
        <v>11-15%</v>
      </c>
    </row>
    <row r="1781" spans="1:32" x14ac:dyDescent="0.25">
      <c r="A1781" t="s">
        <v>3313</v>
      </c>
      <c r="B1781" s="10">
        <v>45985</v>
      </c>
      <c r="C1781" t="s">
        <v>722</v>
      </c>
      <c r="D1781" t="s">
        <v>802</v>
      </c>
      <c r="E1781" t="s">
        <v>576</v>
      </c>
      <c r="F1781" t="s">
        <v>1151</v>
      </c>
      <c r="G1781">
        <v>4</v>
      </c>
      <c r="H1781">
        <v>332.05</v>
      </c>
      <c r="I1781">
        <v>15</v>
      </c>
      <c r="J1781">
        <v>199.23</v>
      </c>
      <c r="K1781">
        <v>1128.97</v>
      </c>
      <c r="L1781">
        <v>1002.76</v>
      </c>
      <c r="M1781">
        <v>126.21</v>
      </c>
      <c r="N1781" t="s">
        <v>133</v>
      </c>
      <c r="O1781" t="s">
        <v>24</v>
      </c>
      <c r="P1781" t="s">
        <v>25</v>
      </c>
      <c r="Q1781">
        <v>0.88958333333333328</v>
      </c>
      <c r="R1781" t="s">
        <v>49</v>
      </c>
      <c r="S1781" t="s">
        <v>4850</v>
      </c>
      <c r="T1781" t="s">
        <v>4847</v>
      </c>
      <c r="U1781">
        <v>298.68</v>
      </c>
      <c r="V1781" t="s">
        <v>5822</v>
      </c>
      <c r="W1781" t="s">
        <v>4958</v>
      </c>
      <c r="X1781" t="s">
        <v>5490</v>
      </c>
      <c r="Y1781" t="s">
        <v>4960</v>
      </c>
      <c r="Z1781" t="s">
        <v>5220</v>
      </c>
      <c r="AA1781" t="s">
        <v>5060</v>
      </c>
      <c r="AB1781">
        <f>YEAR(Sales_Trans_2[[#This Row],[Transaction_Date]])</f>
        <v>2025</v>
      </c>
      <c r="AC1781" t="str">
        <f>TEXT(Sales_Trans_2[[#This Row],[Transaction_Date]],"mmm")</f>
        <v>Nov</v>
      </c>
      <c r="AD1781">
        <f>MONTH(Sales_Trans_2[[#This Row],[Transaction_Date]])</f>
        <v>11</v>
      </c>
      <c r="AE1781" s="19">
        <f>IFERROR(Sales_Trans_2[[#This Row],[Profit]]/Sales_Trans_2[[#This Row],[Sales_Amount]],0)</f>
        <v>0.11179216453935888</v>
      </c>
      <c r="AF1781" s="20" t="str">
        <f>IF(Sales_Trans_2[[#This Row],[Discount_Pct]]=0,"0%",
IF(Sales_Trans_2[[#This Row],[Discount_Pct]]&lt;=5,"1-5%",
IF(Sales_Trans_2[[#This Row],[Discount_Pct]]&lt;=10,"6-10%",
IF(Sales_Trans_2[[#This Row],[Discount_Pct]]&lt;=15,"11-15%","&gt;15%"))))</f>
        <v>11-15%</v>
      </c>
    </row>
    <row r="1782" spans="1:32" x14ac:dyDescent="0.25">
      <c r="A1782" t="s">
        <v>3506</v>
      </c>
      <c r="B1782" s="10">
        <v>45981</v>
      </c>
      <c r="C1782" t="s">
        <v>2465</v>
      </c>
      <c r="D1782" t="s">
        <v>176</v>
      </c>
      <c r="E1782" t="s">
        <v>606</v>
      </c>
      <c r="F1782" t="s">
        <v>630</v>
      </c>
      <c r="G1782">
        <v>6</v>
      </c>
      <c r="H1782">
        <v>404.27</v>
      </c>
      <c r="I1782">
        <v>5</v>
      </c>
      <c r="J1782">
        <v>121.28</v>
      </c>
      <c r="K1782">
        <v>2304.34</v>
      </c>
      <c r="L1782">
        <v>1820.46</v>
      </c>
      <c r="M1782">
        <v>483.88</v>
      </c>
      <c r="N1782" t="s">
        <v>4971</v>
      </c>
      <c r="O1782" t="s">
        <v>24</v>
      </c>
      <c r="P1782" t="s">
        <v>25</v>
      </c>
      <c r="Q1782">
        <v>0.59375</v>
      </c>
      <c r="R1782" t="s">
        <v>49</v>
      </c>
      <c r="S1782" t="s">
        <v>4860</v>
      </c>
      <c r="T1782" t="s">
        <v>4847</v>
      </c>
      <c r="U1782">
        <v>355.64</v>
      </c>
      <c r="V1782" t="s">
        <v>5352</v>
      </c>
      <c r="W1782" t="s">
        <v>4958</v>
      </c>
      <c r="X1782" t="s">
        <v>5695</v>
      </c>
      <c r="Y1782" t="s">
        <v>4966</v>
      </c>
      <c r="Z1782" t="s">
        <v>5696</v>
      </c>
      <c r="AA1782" t="s">
        <v>5060</v>
      </c>
      <c r="AB1782">
        <f>YEAR(Sales_Trans_2[[#This Row],[Transaction_Date]])</f>
        <v>2025</v>
      </c>
      <c r="AC1782" t="str">
        <f>TEXT(Sales_Trans_2[[#This Row],[Transaction_Date]],"mmm")</f>
        <v>Nov</v>
      </c>
      <c r="AD1782">
        <f>MONTH(Sales_Trans_2[[#This Row],[Transaction_Date]])</f>
        <v>11</v>
      </c>
      <c r="AE1782" s="19">
        <f>IFERROR(Sales_Trans_2[[#This Row],[Profit]]/Sales_Trans_2[[#This Row],[Sales_Amount]],0)</f>
        <v>0.20998637353862709</v>
      </c>
      <c r="AF1782" s="20" t="str">
        <f>IF(Sales_Trans_2[[#This Row],[Discount_Pct]]=0,"0%",
IF(Sales_Trans_2[[#This Row],[Discount_Pct]]&lt;=5,"1-5%",
IF(Sales_Trans_2[[#This Row],[Discount_Pct]]&lt;=10,"6-10%",
IF(Sales_Trans_2[[#This Row],[Discount_Pct]]&lt;=15,"11-15%","&gt;15%"))))</f>
        <v>1-5%</v>
      </c>
    </row>
    <row r="1783" spans="1:32" x14ac:dyDescent="0.25">
      <c r="A1783" t="s">
        <v>603</v>
      </c>
      <c r="B1783" s="10">
        <v>45977</v>
      </c>
      <c r="C1783" t="s">
        <v>604</v>
      </c>
      <c r="D1783" t="s">
        <v>605</v>
      </c>
      <c r="E1783" t="s">
        <v>606</v>
      </c>
      <c r="F1783" t="s">
        <v>607</v>
      </c>
      <c r="G1783">
        <v>8</v>
      </c>
      <c r="H1783">
        <v>84.09</v>
      </c>
      <c r="I1783">
        <v>10</v>
      </c>
      <c r="J1783">
        <v>67.27</v>
      </c>
      <c r="K1783">
        <v>696.27</v>
      </c>
      <c r="L1783">
        <v>497.12</v>
      </c>
      <c r="M1783">
        <v>199.15</v>
      </c>
      <c r="N1783" t="s">
        <v>40</v>
      </c>
      <c r="O1783" t="s">
        <v>24</v>
      </c>
      <c r="P1783" t="s">
        <v>25</v>
      </c>
      <c r="Q1783">
        <v>0.88541666666666663</v>
      </c>
      <c r="R1783" t="s">
        <v>27</v>
      </c>
      <c r="S1783" t="s">
        <v>4851</v>
      </c>
      <c r="T1783" t="s">
        <v>4847</v>
      </c>
      <c r="U1783">
        <v>75.680000000000007</v>
      </c>
      <c r="V1783" t="s">
        <v>5362</v>
      </c>
      <c r="W1783" t="s">
        <v>4958</v>
      </c>
      <c r="X1783" t="s">
        <v>5841</v>
      </c>
      <c r="Y1783" t="s">
        <v>4970</v>
      </c>
      <c r="Z1783" t="s">
        <v>5696</v>
      </c>
      <c r="AA1783" t="s">
        <v>5060</v>
      </c>
      <c r="AB1783">
        <f>YEAR(Sales_Trans_2[[#This Row],[Transaction_Date]])</f>
        <v>2025</v>
      </c>
      <c r="AC1783" t="str">
        <f>TEXT(Sales_Trans_2[[#This Row],[Transaction_Date]],"mmm")</f>
        <v>Nov</v>
      </c>
      <c r="AD1783">
        <f>MONTH(Sales_Trans_2[[#This Row],[Transaction_Date]])</f>
        <v>11</v>
      </c>
      <c r="AE1783" s="19">
        <f>IFERROR(Sales_Trans_2[[#This Row],[Profit]]/Sales_Trans_2[[#This Row],[Sales_Amount]],0)</f>
        <v>0.28602409984632399</v>
      </c>
      <c r="AF1783" s="20" t="str">
        <f>IF(Sales_Trans_2[[#This Row],[Discount_Pct]]=0,"0%",
IF(Sales_Trans_2[[#This Row],[Discount_Pct]]&lt;=5,"1-5%",
IF(Sales_Trans_2[[#This Row],[Discount_Pct]]&lt;=10,"6-10%",
IF(Sales_Trans_2[[#This Row],[Discount_Pct]]&lt;=15,"11-15%","&gt;15%"))))</f>
        <v>6-10%</v>
      </c>
    </row>
    <row r="1784" spans="1:32" x14ac:dyDescent="0.25">
      <c r="A1784" t="s">
        <v>3935</v>
      </c>
      <c r="B1784" s="10">
        <v>45941</v>
      </c>
      <c r="C1784" t="s">
        <v>1168</v>
      </c>
      <c r="D1784" t="s">
        <v>503</v>
      </c>
      <c r="E1784" t="s">
        <v>1059</v>
      </c>
      <c r="F1784" t="s">
        <v>304</v>
      </c>
      <c r="G1784">
        <v>3</v>
      </c>
      <c r="H1784">
        <v>566.29999999999995</v>
      </c>
      <c r="I1784">
        <v>5</v>
      </c>
      <c r="J1784">
        <v>84.94</v>
      </c>
      <c r="K1784">
        <v>1613.96</v>
      </c>
      <c r="L1784">
        <v>1169.4000000000001</v>
      </c>
      <c r="M1784">
        <v>444.56</v>
      </c>
      <c r="N1784" t="s">
        <v>23</v>
      </c>
      <c r="O1784" t="s">
        <v>24</v>
      </c>
      <c r="P1784" t="s">
        <v>25</v>
      </c>
      <c r="Q1784">
        <v>0.49027777777777776</v>
      </c>
      <c r="R1784" t="s">
        <v>49</v>
      </c>
      <c r="S1784" t="s">
        <v>4727</v>
      </c>
      <c r="T1784" t="s">
        <v>4703</v>
      </c>
      <c r="U1784">
        <v>503.36</v>
      </c>
      <c r="V1784" t="s">
        <v>5625</v>
      </c>
      <c r="W1784" t="s">
        <v>4958</v>
      </c>
      <c r="X1784" t="s">
        <v>5101</v>
      </c>
      <c r="Y1784" t="s">
        <v>4970</v>
      </c>
      <c r="Z1784" t="s">
        <v>5099</v>
      </c>
      <c r="AA1784" t="s">
        <v>5060</v>
      </c>
      <c r="AB1784">
        <f>YEAR(Sales_Trans_2[[#This Row],[Transaction_Date]])</f>
        <v>2025</v>
      </c>
      <c r="AC1784" t="str">
        <f>TEXT(Sales_Trans_2[[#This Row],[Transaction_Date]],"mmm")</f>
        <v>Oct</v>
      </c>
      <c r="AD1784">
        <f>MONTH(Sales_Trans_2[[#This Row],[Transaction_Date]])</f>
        <v>10</v>
      </c>
      <c r="AE1784" s="19">
        <f>IFERROR(Sales_Trans_2[[#This Row],[Profit]]/Sales_Trans_2[[#This Row],[Sales_Amount]],0)</f>
        <v>0.27544672730427022</v>
      </c>
      <c r="AF1784" s="20" t="str">
        <f>IF(Sales_Trans_2[[#This Row],[Discount_Pct]]=0,"0%",
IF(Sales_Trans_2[[#This Row],[Discount_Pct]]&lt;=5,"1-5%",
IF(Sales_Trans_2[[#This Row],[Discount_Pct]]&lt;=10,"6-10%",
IF(Sales_Trans_2[[#This Row],[Discount_Pct]]&lt;=15,"11-15%","&gt;15%"))))</f>
        <v>1-5%</v>
      </c>
    </row>
    <row r="1785" spans="1:32" x14ac:dyDescent="0.25">
      <c r="A1785" t="s">
        <v>3286</v>
      </c>
      <c r="B1785" s="10">
        <v>45819</v>
      </c>
      <c r="C1785" t="s">
        <v>58</v>
      </c>
      <c r="D1785" t="s">
        <v>65</v>
      </c>
      <c r="E1785" t="s">
        <v>584</v>
      </c>
      <c r="F1785" t="s">
        <v>585</v>
      </c>
      <c r="G1785">
        <v>7</v>
      </c>
      <c r="H1785">
        <v>189.04</v>
      </c>
      <c r="I1785">
        <v>10</v>
      </c>
      <c r="J1785">
        <v>132.33000000000001</v>
      </c>
      <c r="K1785">
        <v>1190.95</v>
      </c>
      <c r="L1785">
        <v>994</v>
      </c>
      <c r="M1785">
        <v>196.95</v>
      </c>
      <c r="N1785" t="s">
        <v>68</v>
      </c>
      <c r="O1785" t="s">
        <v>24</v>
      </c>
      <c r="P1785" t="s">
        <v>25</v>
      </c>
      <c r="Q1785">
        <v>0.70347222222222228</v>
      </c>
      <c r="R1785" t="s">
        <v>49</v>
      </c>
      <c r="S1785" t="s">
        <v>4719</v>
      </c>
      <c r="T1785" t="s">
        <v>4703</v>
      </c>
      <c r="U1785">
        <v>172.63</v>
      </c>
      <c r="V1785" t="s">
        <v>5624</v>
      </c>
      <c r="W1785" t="s">
        <v>4958</v>
      </c>
      <c r="X1785" t="s">
        <v>5752</v>
      </c>
      <c r="Y1785" t="s">
        <v>5007</v>
      </c>
      <c r="Z1785" t="s">
        <v>5226</v>
      </c>
      <c r="AA1785" t="s">
        <v>5060</v>
      </c>
      <c r="AB1785">
        <f>YEAR(Sales_Trans_2[[#This Row],[Transaction_Date]])</f>
        <v>2025</v>
      </c>
      <c r="AC1785" t="str">
        <f>TEXT(Sales_Trans_2[[#This Row],[Transaction_Date]],"mmm")</f>
        <v>Jun</v>
      </c>
      <c r="AD1785">
        <f>MONTH(Sales_Trans_2[[#This Row],[Transaction_Date]])</f>
        <v>6</v>
      </c>
      <c r="AE1785" s="19">
        <f>IFERROR(Sales_Trans_2[[#This Row],[Profit]]/Sales_Trans_2[[#This Row],[Sales_Amount]],0)</f>
        <v>0.16537218187161509</v>
      </c>
      <c r="AF1785" s="20" t="str">
        <f>IF(Sales_Trans_2[[#This Row],[Discount_Pct]]=0,"0%",
IF(Sales_Trans_2[[#This Row],[Discount_Pct]]&lt;=5,"1-5%",
IF(Sales_Trans_2[[#This Row],[Discount_Pct]]&lt;=10,"6-10%",
IF(Sales_Trans_2[[#This Row],[Discount_Pct]]&lt;=15,"11-15%","&gt;15%"))))</f>
        <v>6-10%</v>
      </c>
    </row>
    <row r="1786" spans="1:32" x14ac:dyDescent="0.25">
      <c r="A1786" t="s">
        <v>4492</v>
      </c>
      <c r="B1786" s="10">
        <v>45699</v>
      </c>
      <c r="C1786" t="s">
        <v>1564</v>
      </c>
      <c r="D1786" t="s">
        <v>1650</v>
      </c>
      <c r="E1786" t="s">
        <v>671</v>
      </c>
      <c r="F1786" t="s">
        <v>662</v>
      </c>
      <c r="G1786">
        <v>8</v>
      </c>
      <c r="H1786">
        <v>260.52</v>
      </c>
      <c r="I1786">
        <v>5</v>
      </c>
      <c r="J1786">
        <v>104.21</v>
      </c>
      <c r="K1786">
        <v>2276.94</v>
      </c>
      <c r="L1786">
        <v>1287.8399999999999</v>
      </c>
      <c r="M1786">
        <v>989.1</v>
      </c>
      <c r="N1786" t="s">
        <v>40</v>
      </c>
      <c r="O1786" t="s">
        <v>24</v>
      </c>
      <c r="P1786" t="s">
        <v>25</v>
      </c>
      <c r="Q1786">
        <v>0.78819444444444442</v>
      </c>
      <c r="R1786" t="s">
        <v>27</v>
      </c>
      <c r="S1786" t="s">
        <v>4800</v>
      </c>
      <c r="T1786" t="s">
        <v>4776</v>
      </c>
      <c r="U1786">
        <v>232.2</v>
      </c>
      <c r="V1786" t="s">
        <v>5237</v>
      </c>
      <c r="W1786" t="s">
        <v>4958</v>
      </c>
      <c r="X1786" t="s">
        <v>5528</v>
      </c>
      <c r="Y1786" t="s">
        <v>4960</v>
      </c>
      <c r="Z1786" t="s">
        <v>5529</v>
      </c>
      <c r="AA1786" t="s">
        <v>5060</v>
      </c>
      <c r="AB1786">
        <f>YEAR(Sales_Trans_2[[#This Row],[Transaction_Date]])</f>
        <v>2025</v>
      </c>
      <c r="AC1786" t="str">
        <f>TEXT(Sales_Trans_2[[#This Row],[Transaction_Date]],"mmm")</f>
        <v>Feb</v>
      </c>
      <c r="AD1786">
        <f>MONTH(Sales_Trans_2[[#This Row],[Transaction_Date]])</f>
        <v>2</v>
      </c>
      <c r="AE1786" s="19">
        <f>IFERROR(Sales_Trans_2[[#This Row],[Profit]]/Sales_Trans_2[[#This Row],[Sales_Amount]],0)</f>
        <v>0.43439879838730927</v>
      </c>
      <c r="AF1786" s="20" t="str">
        <f>IF(Sales_Trans_2[[#This Row],[Discount_Pct]]=0,"0%",
IF(Sales_Trans_2[[#This Row],[Discount_Pct]]&lt;=5,"1-5%",
IF(Sales_Trans_2[[#This Row],[Discount_Pct]]&lt;=10,"6-10%",
IF(Sales_Trans_2[[#This Row],[Discount_Pct]]&lt;=15,"11-15%","&gt;15%"))))</f>
        <v>1-5%</v>
      </c>
    </row>
    <row r="1787" spans="1:32" x14ac:dyDescent="0.25">
      <c r="A1787" t="s">
        <v>1662</v>
      </c>
      <c r="B1787" s="10">
        <v>45957</v>
      </c>
      <c r="C1787" t="s">
        <v>1470</v>
      </c>
      <c r="D1787" t="s">
        <v>237</v>
      </c>
      <c r="E1787" t="s">
        <v>1343</v>
      </c>
      <c r="F1787" t="s">
        <v>1344</v>
      </c>
      <c r="G1787">
        <v>4</v>
      </c>
      <c r="H1787">
        <v>597.21</v>
      </c>
      <c r="I1787">
        <v>20</v>
      </c>
      <c r="J1787">
        <v>477.77</v>
      </c>
      <c r="K1787">
        <v>1911.07</v>
      </c>
      <c r="L1787">
        <v>1345.6</v>
      </c>
      <c r="M1787">
        <v>565.47</v>
      </c>
      <c r="N1787" t="s">
        <v>47</v>
      </c>
      <c r="O1787" t="s">
        <v>24</v>
      </c>
      <c r="P1787" t="s">
        <v>25</v>
      </c>
      <c r="Q1787">
        <v>0.58472222222222225</v>
      </c>
      <c r="R1787" t="s">
        <v>49</v>
      </c>
      <c r="S1787" t="s">
        <v>4670</v>
      </c>
      <c r="T1787" t="s">
        <v>4636</v>
      </c>
      <c r="U1787">
        <v>541.35</v>
      </c>
      <c r="V1787" t="s">
        <v>5293</v>
      </c>
      <c r="W1787" t="s">
        <v>4958</v>
      </c>
      <c r="X1787" t="s">
        <v>5228</v>
      </c>
      <c r="Y1787" t="s">
        <v>4960</v>
      </c>
      <c r="Z1787" t="s">
        <v>5229</v>
      </c>
      <c r="AA1787" t="s">
        <v>5060</v>
      </c>
      <c r="AB1787">
        <f>YEAR(Sales_Trans_2[[#This Row],[Transaction_Date]])</f>
        <v>2025</v>
      </c>
      <c r="AC1787" t="str">
        <f>TEXT(Sales_Trans_2[[#This Row],[Transaction_Date]],"mmm")</f>
        <v>Oct</v>
      </c>
      <c r="AD1787">
        <f>MONTH(Sales_Trans_2[[#This Row],[Transaction_Date]])</f>
        <v>10</v>
      </c>
      <c r="AE1787" s="19">
        <f>IFERROR(Sales_Trans_2[[#This Row],[Profit]]/Sales_Trans_2[[#This Row],[Sales_Amount]],0)</f>
        <v>0.29589183023123172</v>
      </c>
      <c r="AF1787" s="20" t="str">
        <f>IF(Sales_Trans_2[[#This Row],[Discount_Pct]]=0,"0%",
IF(Sales_Trans_2[[#This Row],[Discount_Pct]]&lt;=5,"1-5%",
IF(Sales_Trans_2[[#This Row],[Discount_Pct]]&lt;=10,"6-10%",
IF(Sales_Trans_2[[#This Row],[Discount_Pct]]&lt;=15,"11-15%","&gt;15%"))))</f>
        <v>&gt;15%</v>
      </c>
    </row>
    <row r="1788" spans="1:32" x14ac:dyDescent="0.25">
      <c r="A1788" t="s">
        <v>3155</v>
      </c>
      <c r="B1788" s="10">
        <v>45955</v>
      </c>
      <c r="C1788" t="s">
        <v>477</v>
      </c>
      <c r="D1788" t="s">
        <v>539</v>
      </c>
      <c r="E1788" t="s">
        <v>259</v>
      </c>
      <c r="F1788" t="s">
        <v>260</v>
      </c>
      <c r="G1788">
        <v>6</v>
      </c>
      <c r="H1788">
        <v>283.7</v>
      </c>
      <c r="I1788">
        <v>20</v>
      </c>
      <c r="J1788">
        <v>340.44</v>
      </c>
      <c r="K1788">
        <v>1566.02</v>
      </c>
      <c r="L1788">
        <v>1263.1199999999999</v>
      </c>
      <c r="M1788">
        <v>302.89999999999998</v>
      </c>
      <c r="N1788" t="s">
        <v>133</v>
      </c>
      <c r="O1788" t="s">
        <v>24</v>
      </c>
      <c r="P1788" t="s">
        <v>25</v>
      </c>
      <c r="Q1788">
        <v>0.41805555555555557</v>
      </c>
      <c r="R1788" t="s">
        <v>27</v>
      </c>
      <c r="S1788" t="s">
        <v>4878</v>
      </c>
      <c r="T1788" t="s">
        <v>4864</v>
      </c>
      <c r="U1788">
        <v>251.73</v>
      </c>
      <c r="V1788" t="s">
        <v>5537</v>
      </c>
      <c r="W1788" t="s">
        <v>4958</v>
      </c>
      <c r="X1788" t="s">
        <v>5583</v>
      </c>
      <c r="Y1788" t="s">
        <v>4966</v>
      </c>
      <c r="Z1788" t="s">
        <v>5190</v>
      </c>
      <c r="AA1788" t="s">
        <v>5060</v>
      </c>
      <c r="AB1788">
        <f>YEAR(Sales_Trans_2[[#This Row],[Transaction_Date]])</f>
        <v>2025</v>
      </c>
      <c r="AC1788" t="str">
        <f>TEXT(Sales_Trans_2[[#This Row],[Transaction_Date]],"mmm")</f>
        <v>Oct</v>
      </c>
      <c r="AD1788">
        <f>MONTH(Sales_Trans_2[[#This Row],[Transaction_Date]])</f>
        <v>10</v>
      </c>
      <c r="AE1788" s="19">
        <f>IFERROR(Sales_Trans_2[[#This Row],[Profit]]/Sales_Trans_2[[#This Row],[Sales_Amount]],0)</f>
        <v>0.19342026283189231</v>
      </c>
      <c r="AF1788" s="20" t="str">
        <f>IF(Sales_Trans_2[[#This Row],[Discount_Pct]]=0,"0%",
IF(Sales_Trans_2[[#This Row],[Discount_Pct]]&lt;=5,"1-5%",
IF(Sales_Trans_2[[#This Row],[Discount_Pct]]&lt;=10,"6-10%",
IF(Sales_Trans_2[[#This Row],[Discount_Pct]]&lt;=15,"11-15%","&gt;15%"))))</f>
        <v>&gt;15%</v>
      </c>
    </row>
    <row r="1789" spans="1:32" x14ac:dyDescent="0.25">
      <c r="A1789" t="s">
        <v>628</v>
      </c>
      <c r="B1789" s="10">
        <v>45954</v>
      </c>
      <c r="C1789" t="s">
        <v>629</v>
      </c>
      <c r="D1789" t="s">
        <v>432</v>
      </c>
      <c r="E1789" t="s">
        <v>606</v>
      </c>
      <c r="F1789" t="s">
        <v>630</v>
      </c>
      <c r="G1789">
        <v>7</v>
      </c>
      <c r="H1789">
        <v>342.68</v>
      </c>
      <c r="I1789">
        <v>5</v>
      </c>
      <c r="J1789">
        <v>119.94</v>
      </c>
      <c r="K1789">
        <v>2278.8200000000002</v>
      </c>
      <c r="L1789">
        <v>1759.94</v>
      </c>
      <c r="M1789">
        <v>518.88</v>
      </c>
      <c r="N1789" t="s">
        <v>68</v>
      </c>
      <c r="O1789" t="s">
        <v>24</v>
      </c>
      <c r="P1789" t="s">
        <v>25</v>
      </c>
      <c r="Q1789">
        <v>0.62083333333333335</v>
      </c>
      <c r="R1789" t="s">
        <v>49</v>
      </c>
      <c r="S1789" t="s">
        <v>4841</v>
      </c>
      <c r="T1789" t="s">
        <v>4828</v>
      </c>
      <c r="U1789">
        <v>305.67</v>
      </c>
      <c r="V1789" t="s">
        <v>5061</v>
      </c>
      <c r="W1789" t="s">
        <v>4958</v>
      </c>
      <c r="X1789" t="s">
        <v>5695</v>
      </c>
      <c r="Y1789" t="s">
        <v>4966</v>
      </c>
      <c r="Z1789" t="s">
        <v>5696</v>
      </c>
      <c r="AA1789" t="s">
        <v>5060</v>
      </c>
      <c r="AB1789">
        <f>YEAR(Sales_Trans_2[[#This Row],[Transaction_Date]])</f>
        <v>2025</v>
      </c>
      <c r="AC1789" t="str">
        <f>TEXT(Sales_Trans_2[[#This Row],[Transaction_Date]],"mmm")</f>
        <v>Oct</v>
      </c>
      <c r="AD1789">
        <f>MONTH(Sales_Trans_2[[#This Row],[Transaction_Date]])</f>
        <v>10</v>
      </c>
      <c r="AE1789" s="19">
        <f>IFERROR(Sales_Trans_2[[#This Row],[Profit]]/Sales_Trans_2[[#This Row],[Sales_Amount]],0)</f>
        <v>0.22769679044417723</v>
      </c>
      <c r="AF1789" s="20" t="str">
        <f>IF(Sales_Trans_2[[#This Row],[Discount_Pct]]=0,"0%",
IF(Sales_Trans_2[[#This Row],[Discount_Pct]]&lt;=5,"1-5%",
IF(Sales_Trans_2[[#This Row],[Discount_Pct]]&lt;=10,"6-10%",
IF(Sales_Trans_2[[#This Row],[Discount_Pct]]&lt;=15,"11-15%","&gt;15%"))))</f>
        <v>1-5%</v>
      </c>
    </row>
    <row r="1790" spans="1:32" x14ac:dyDescent="0.25">
      <c r="A1790" t="s">
        <v>2981</v>
      </c>
      <c r="B1790" s="10">
        <v>45950</v>
      </c>
      <c r="C1790" t="s">
        <v>2982</v>
      </c>
      <c r="D1790" t="s">
        <v>886</v>
      </c>
      <c r="E1790" t="s">
        <v>1471</v>
      </c>
      <c r="F1790" t="s">
        <v>1472</v>
      </c>
      <c r="G1790">
        <v>3</v>
      </c>
      <c r="H1790">
        <v>238.97</v>
      </c>
      <c r="I1790">
        <v>10</v>
      </c>
      <c r="J1790">
        <v>71.69</v>
      </c>
      <c r="K1790">
        <v>645.22</v>
      </c>
      <c r="L1790">
        <v>577.23</v>
      </c>
      <c r="M1790">
        <v>67.989999999999995</v>
      </c>
      <c r="N1790" t="s">
        <v>68</v>
      </c>
      <c r="O1790" t="s">
        <v>24</v>
      </c>
      <c r="P1790" t="s">
        <v>25</v>
      </c>
      <c r="Q1790">
        <v>0.4909722222222222</v>
      </c>
      <c r="R1790" t="s">
        <v>49</v>
      </c>
      <c r="S1790" t="s">
        <v>4827</v>
      </c>
      <c r="T1790" t="s">
        <v>4828</v>
      </c>
      <c r="U1790">
        <v>232.92</v>
      </c>
      <c r="V1790" t="s">
        <v>5547</v>
      </c>
      <c r="W1790" t="s">
        <v>4958</v>
      </c>
      <c r="X1790" t="s">
        <v>5294</v>
      </c>
      <c r="Y1790" t="s">
        <v>4966</v>
      </c>
      <c r="Z1790" t="s">
        <v>5295</v>
      </c>
      <c r="AA1790" t="s">
        <v>5060</v>
      </c>
      <c r="AB1790">
        <f>YEAR(Sales_Trans_2[[#This Row],[Transaction_Date]])</f>
        <v>2025</v>
      </c>
      <c r="AC1790" t="str">
        <f>TEXT(Sales_Trans_2[[#This Row],[Transaction_Date]],"mmm")</f>
        <v>Oct</v>
      </c>
      <c r="AD1790">
        <f>MONTH(Sales_Trans_2[[#This Row],[Transaction_Date]])</f>
        <v>10</v>
      </c>
      <c r="AE1790" s="19">
        <f>IFERROR(Sales_Trans_2[[#This Row],[Profit]]/Sales_Trans_2[[#This Row],[Sales_Amount]],0)</f>
        <v>0.10537491088310963</v>
      </c>
      <c r="AF1790" s="20" t="str">
        <f>IF(Sales_Trans_2[[#This Row],[Discount_Pct]]=0,"0%",
IF(Sales_Trans_2[[#This Row],[Discount_Pct]]&lt;=5,"1-5%",
IF(Sales_Trans_2[[#This Row],[Discount_Pct]]&lt;=10,"6-10%",
IF(Sales_Trans_2[[#This Row],[Discount_Pct]]&lt;=15,"11-15%","&gt;15%"))))</f>
        <v>6-10%</v>
      </c>
    </row>
    <row r="1791" spans="1:32" x14ac:dyDescent="0.25">
      <c r="A1791" t="s">
        <v>2374</v>
      </c>
      <c r="B1791" s="10">
        <v>45947</v>
      </c>
      <c r="C1791" t="s">
        <v>565</v>
      </c>
      <c r="D1791" t="s">
        <v>745</v>
      </c>
      <c r="E1791" t="s">
        <v>760</v>
      </c>
      <c r="F1791" t="s">
        <v>761</v>
      </c>
      <c r="G1791">
        <v>3</v>
      </c>
      <c r="H1791">
        <v>186.32</v>
      </c>
      <c r="I1791">
        <v>10</v>
      </c>
      <c r="J1791">
        <v>55.9</v>
      </c>
      <c r="K1791">
        <v>503.06</v>
      </c>
      <c r="L1791">
        <v>306.69</v>
      </c>
      <c r="M1791">
        <v>196.37</v>
      </c>
      <c r="N1791" t="s">
        <v>47</v>
      </c>
      <c r="O1791" t="s">
        <v>24</v>
      </c>
      <c r="P1791" t="s">
        <v>25</v>
      </c>
      <c r="Q1791">
        <v>0.72986111111111107</v>
      </c>
      <c r="R1791" t="s">
        <v>49</v>
      </c>
      <c r="S1791" t="s">
        <v>4666</v>
      </c>
      <c r="T1791" t="s">
        <v>4636</v>
      </c>
      <c r="U1791">
        <v>168.36</v>
      </c>
      <c r="V1791" t="s">
        <v>4972</v>
      </c>
      <c r="W1791" t="s">
        <v>4958</v>
      </c>
      <c r="X1791" t="s">
        <v>5363</v>
      </c>
      <c r="Y1791" t="s">
        <v>4970</v>
      </c>
      <c r="Z1791" t="s">
        <v>5364</v>
      </c>
      <c r="AA1791" t="s">
        <v>5060</v>
      </c>
      <c r="AB1791">
        <f>YEAR(Sales_Trans_2[[#This Row],[Transaction_Date]])</f>
        <v>2025</v>
      </c>
      <c r="AC1791" t="str">
        <f>TEXT(Sales_Trans_2[[#This Row],[Transaction_Date]],"mmm")</f>
        <v>Oct</v>
      </c>
      <c r="AD1791">
        <f>MONTH(Sales_Trans_2[[#This Row],[Transaction_Date]])</f>
        <v>10</v>
      </c>
      <c r="AE1791" s="19">
        <f>IFERROR(Sales_Trans_2[[#This Row],[Profit]]/Sales_Trans_2[[#This Row],[Sales_Amount]],0)</f>
        <v>0.39035105156442573</v>
      </c>
      <c r="AF1791" s="20" t="str">
        <f>IF(Sales_Trans_2[[#This Row],[Discount_Pct]]=0,"0%",
IF(Sales_Trans_2[[#This Row],[Discount_Pct]]&lt;=5,"1-5%",
IF(Sales_Trans_2[[#This Row],[Discount_Pct]]&lt;=10,"6-10%",
IF(Sales_Trans_2[[#This Row],[Discount_Pct]]&lt;=15,"11-15%","&gt;15%"))))</f>
        <v>6-10%</v>
      </c>
    </row>
    <row r="1792" spans="1:32" x14ac:dyDescent="0.25">
      <c r="A1792" t="s">
        <v>3396</v>
      </c>
      <c r="B1792" s="10">
        <v>45945</v>
      </c>
      <c r="C1792" t="s">
        <v>1948</v>
      </c>
      <c r="D1792" t="s">
        <v>493</v>
      </c>
      <c r="E1792" t="s">
        <v>2009</v>
      </c>
      <c r="F1792" t="s">
        <v>1170</v>
      </c>
      <c r="G1792">
        <v>4</v>
      </c>
      <c r="H1792">
        <v>259.32</v>
      </c>
      <c r="I1792">
        <v>10</v>
      </c>
      <c r="J1792">
        <v>103.73</v>
      </c>
      <c r="K1792">
        <v>933.55</v>
      </c>
      <c r="L1792">
        <v>764.8</v>
      </c>
      <c r="M1792">
        <v>168.75</v>
      </c>
      <c r="N1792" t="s">
        <v>133</v>
      </c>
      <c r="O1792" t="s">
        <v>24</v>
      </c>
      <c r="P1792" t="s">
        <v>25</v>
      </c>
      <c r="Q1792">
        <v>0.80277777777777781</v>
      </c>
      <c r="R1792" t="s">
        <v>49</v>
      </c>
      <c r="S1792" t="s">
        <v>4688</v>
      </c>
      <c r="T1792" t="s">
        <v>4672</v>
      </c>
      <c r="U1792">
        <v>232.58</v>
      </c>
      <c r="V1792" t="s">
        <v>5340</v>
      </c>
      <c r="W1792" t="s">
        <v>4958</v>
      </c>
      <c r="X1792" t="s">
        <v>5176</v>
      </c>
      <c r="Y1792" t="s">
        <v>5011</v>
      </c>
      <c r="Z1792" t="s">
        <v>5177</v>
      </c>
      <c r="AA1792" t="s">
        <v>5060</v>
      </c>
      <c r="AB1792">
        <f>YEAR(Sales_Trans_2[[#This Row],[Transaction_Date]])</f>
        <v>2025</v>
      </c>
      <c r="AC1792" t="str">
        <f>TEXT(Sales_Trans_2[[#This Row],[Transaction_Date]],"mmm")</f>
        <v>Oct</v>
      </c>
      <c r="AD1792">
        <f>MONTH(Sales_Trans_2[[#This Row],[Transaction_Date]])</f>
        <v>10</v>
      </c>
      <c r="AE1792" s="19">
        <f>IFERROR(Sales_Trans_2[[#This Row],[Profit]]/Sales_Trans_2[[#This Row],[Sales_Amount]],0)</f>
        <v>0.18076160891221682</v>
      </c>
      <c r="AF1792" s="20" t="str">
        <f>IF(Sales_Trans_2[[#This Row],[Discount_Pct]]=0,"0%",
IF(Sales_Trans_2[[#This Row],[Discount_Pct]]&lt;=5,"1-5%",
IF(Sales_Trans_2[[#This Row],[Discount_Pct]]&lt;=10,"6-10%",
IF(Sales_Trans_2[[#This Row],[Discount_Pct]]&lt;=15,"11-15%","&gt;15%"))))</f>
        <v>6-10%</v>
      </c>
    </row>
    <row r="1793" spans="1:32" x14ac:dyDescent="0.25">
      <c r="A1793" t="s">
        <v>2983</v>
      </c>
      <c r="B1793" s="10">
        <v>45944</v>
      </c>
      <c r="C1793" t="s">
        <v>2632</v>
      </c>
      <c r="D1793" t="s">
        <v>158</v>
      </c>
      <c r="E1793" t="s">
        <v>2009</v>
      </c>
      <c r="F1793" t="s">
        <v>1856</v>
      </c>
      <c r="G1793">
        <v>8</v>
      </c>
      <c r="H1793">
        <v>337.44</v>
      </c>
      <c r="I1793">
        <v>15</v>
      </c>
      <c r="J1793">
        <v>404.93</v>
      </c>
      <c r="K1793">
        <v>2294.59</v>
      </c>
      <c r="L1793">
        <v>2079.44</v>
      </c>
      <c r="M1793">
        <v>215.15</v>
      </c>
      <c r="N1793" t="s">
        <v>47</v>
      </c>
      <c r="O1793" t="s">
        <v>24</v>
      </c>
      <c r="P1793" t="s">
        <v>25</v>
      </c>
      <c r="Q1793">
        <v>0.81944444444444442</v>
      </c>
      <c r="R1793" t="s">
        <v>49</v>
      </c>
      <c r="S1793" t="s">
        <v>4871</v>
      </c>
      <c r="T1793" t="s">
        <v>4864</v>
      </c>
      <c r="U1793">
        <v>306.62</v>
      </c>
      <c r="V1793" t="s">
        <v>5383</v>
      </c>
      <c r="W1793" t="s">
        <v>4958</v>
      </c>
      <c r="X1793" t="s">
        <v>5923</v>
      </c>
      <c r="Y1793" t="s">
        <v>4970</v>
      </c>
      <c r="Z1793" t="s">
        <v>5177</v>
      </c>
      <c r="AA1793" t="s">
        <v>5060</v>
      </c>
      <c r="AB1793">
        <f>YEAR(Sales_Trans_2[[#This Row],[Transaction_Date]])</f>
        <v>2025</v>
      </c>
      <c r="AC1793" t="str">
        <f>TEXT(Sales_Trans_2[[#This Row],[Transaction_Date]],"mmm")</f>
        <v>Oct</v>
      </c>
      <c r="AD1793">
        <f>MONTH(Sales_Trans_2[[#This Row],[Transaction_Date]])</f>
        <v>10</v>
      </c>
      <c r="AE1793" s="19">
        <f>IFERROR(Sales_Trans_2[[#This Row],[Profit]]/Sales_Trans_2[[#This Row],[Sales_Amount]],0)</f>
        <v>9.3764027560479205E-2</v>
      </c>
      <c r="AF1793" s="20" t="str">
        <f>IF(Sales_Trans_2[[#This Row],[Discount_Pct]]=0,"0%",
IF(Sales_Trans_2[[#This Row],[Discount_Pct]]&lt;=5,"1-5%",
IF(Sales_Trans_2[[#This Row],[Discount_Pct]]&lt;=10,"6-10%",
IF(Sales_Trans_2[[#This Row],[Discount_Pct]]&lt;=15,"11-15%","&gt;15%"))))</f>
        <v>11-15%</v>
      </c>
    </row>
    <row r="1794" spans="1:32" x14ac:dyDescent="0.25">
      <c r="A1794" t="s">
        <v>4153</v>
      </c>
      <c r="B1794" s="10">
        <v>45944</v>
      </c>
      <c r="C1794" t="s">
        <v>931</v>
      </c>
      <c r="D1794" t="s">
        <v>2552</v>
      </c>
      <c r="E1794" t="s">
        <v>1905</v>
      </c>
      <c r="F1794" t="s">
        <v>963</v>
      </c>
      <c r="G1794">
        <v>7</v>
      </c>
      <c r="H1794">
        <v>78.75</v>
      </c>
      <c r="I1794">
        <v>10</v>
      </c>
      <c r="J1794">
        <v>55.12</v>
      </c>
      <c r="K1794">
        <v>496.13</v>
      </c>
      <c r="L1794">
        <v>379.75</v>
      </c>
      <c r="M1794">
        <v>116.38</v>
      </c>
      <c r="N1794" t="s">
        <v>47</v>
      </c>
      <c r="O1794" t="s">
        <v>24</v>
      </c>
      <c r="P1794" t="s">
        <v>25</v>
      </c>
      <c r="Q1794">
        <v>0.4909722222222222</v>
      </c>
      <c r="R1794" t="s">
        <v>49</v>
      </c>
      <c r="S1794" t="s">
        <v>4784</v>
      </c>
      <c r="T1794" t="s">
        <v>4776</v>
      </c>
      <c r="U1794">
        <v>72.930000000000007</v>
      </c>
      <c r="V1794" t="s">
        <v>5005</v>
      </c>
      <c r="W1794" t="s">
        <v>4958</v>
      </c>
      <c r="X1794" t="s">
        <v>5479</v>
      </c>
      <c r="Y1794" t="s">
        <v>5011</v>
      </c>
      <c r="Z1794" t="s">
        <v>5249</v>
      </c>
      <c r="AA1794" t="s">
        <v>5060</v>
      </c>
      <c r="AB1794">
        <f>YEAR(Sales_Trans_2[[#This Row],[Transaction_Date]])</f>
        <v>2025</v>
      </c>
      <c r="AC1794" t="str">
        <f>TEXT(Sales_Trans_2[[#This Row],[Transaction_Date]],"mmm")</f>
        <v>Oct</v>
      </c>
      <c r="AD1794">
        <f>MONTH(Sales_Trans_2[[#This Row],[Transaction_Date]])</f>
        <v>10</v>
      </c>
      <c r="AE1794" s="19">
        <f>IFERROR(Sales_Trans_2[[#This Row],[Profit]]/Sales_Trans_2[[#This Row],[Sales_Amount]],0)</f>
        <v>0.23457561526212886</v>
      </c>
      <c r="AF1794" s="20" t="str">
        <f>IF(Sales_Trans_2[[#This Row],[Discount_Pct]]=0,"0%",
IF(Sales_Trans_2[[#This Row],[Discount_Pct]]&lt;=5,"1-5%",
IF(Sales_Trans_2[[#This Row],[Discount_Pct]]&lt;=10,"6-10%",
IF(Sales_Trans_2[[#This Row],[Discount_Pct]]&lt;=15,"11-15%","&gt;15%"))))</f>
        <v>6-10%</v>
      </c>
    </row>
    <row r="1795" spans="1:32" x14ac:dyDescent="0.25">
      <c r="A1795" t="s">
        <v>3732</v>
      </c>
      <c r="B1795" s="10">
        <v>45757</v>
      </c>
      <c r="C1795" t="s">
        <v>1179</v>
      </c>
      <c r="D1795" t="s">
        <v>905</v>
      </c>
      <c r="E1795" t="s">
        <v>1403</v>
      </c>
      <c r="F1795" t="s">
        <v>1404</v>
      </c>
      <c r="G1795">
        <v>3</v>
      </c>
      <c r="H1795">
        <v>493.36</v>
      </c>
      <c r="I1795">
        <v>10</v>
      </c>
      <c r="J1795">
        <v>148.01</v>
      </c>
      <c r="K1795">
        <v>1531.88</v>
      </c>
      <c r="L1795">
        <v>1193.07</v>
      </c>
      <c r="M1795">
        <v>338.81</v>
      </c>
      <c r="N1795" t="s">
        <v>68</v>
      </c>
      <c r="O1795" t="s">
        <v>24</v>
      </c>
      <c r="P1795" t="s">
        <v>25</v>
      </c>
      <c r="Q1795">
        <v>0.90069444444444446</v>
      </c>
      <c r="R1795" t="s">
        <v>27</v>
      </c>
      <c r="S1795" t="s">
        <v>4686</v>
      </c>
      <c r="T1795" t="s">
        <v>4672</v>
      </c>
      <c r="U1795">
        <v>464.41</v>
      </c>
      <c r="V1795" t="s">
        <v>5682</v>
      </c>
      <c r="W1795" t="s">
        <v>4958</v>
      </c>
      <c r="X1795" t="s">
        <v>5559</v>
      </c>
      <c r="Y1795" t="s">
        <v>5007</v>
      </c>
      <c r="Z1795" t="s">
        <v>5560</v>
      </c>
      <c r="AA1795" t="s">
        <v>5060</v>
      </c>
      <c r="AB1795">
        <f>YEAR(Sales_Trans_2[[#This Row],[Transaction_Date]])</f>
        <v>2025</v>
      </c>
      <c r="AC1795" t="str">
        <f>TEXT(Sales_Trans_2[[#This Row],[Transaction_Date]],"mmm")</f>
        <v>Apr</v>
      </c>
      <c r="AD1795">
        <f>MONTH(Sales_Trans_2[[#This Row],[Transaction_Date]])</f>
        <v>4</v>
      </c>
      <c r="AE1795" s="19">
        <f>IFERROR(Sales_Trans_2[[#This Row],[Profit]]/Sales_Trans_2[[#This Row],[Sales_Amount]],0)</f>
        <v>0.22117267671096952</v>
      </c>
      <c r="AF1795" s="20" t="str">
        <f>IF(Sales_Trans_2[[#This Row],[Discount_Pct]]=0,"0%",
IF(Sales_Trans_2[[#This Row],[Discount_Pct]]&lt;=5,"1-5%",
IF(Sales_Trans_2[[#This Row],[Discount_Pct]]&lt;=10,"6-10%",
IF(Sales_Trans_2[[#This Row],[Discount_Pct]]&lt;=15,"11-15%","&gt;15%"))))</f>
        <v>6-10%</v>
      </c>
    </row>
    <row r="1796" spans="1:32" x14ac:dyDescent="0.25">
      <c r="A1796" t="s">
        <v>4116</v>
      </c>
      <c r="B1796" s="10">
        <v>45726</v>
      </c>
      <c r="C1796" t="s">
        <v>295</v>
      </c>
      <c r="D1796" t="s">
        <v>30</v>
      </c>
      <c r="E1796" t="s">
        <v>53</v>
      </c>
      <c r="F1796" t="s">
        <v>2276</v>
      </c>
      <c r="G1796">
        <v>3</v>
      </c>
      <c r="H1796">
        <v>485.57</v>
      </c>
      <c r="I1796">
        <v>5</v>
      </c>
      <c r="J1796">
        <v>72.84</v>
      </c>
      <c r="K1796">
        <v>1383.87</v>
      </c>
      <c r="L1796">
        <v>1140.24</v>
      </c>
      <c r="M1796">
        <v>243.63</v>
      </c>
      <c r="N1796" t="s">
        <v>40</v>
      </c>
      <c r="O1796" t="s">
        <v>24</v>
      </c>
      <c r="P1796" t="s">
        <v>25</v>
      </c>
      <c r="Q1796">
        <v>0.62777777777777777</v>
      </c>
      <c r="R1796" t="s">
        <v>49</v>
      </c>
      <c r="S1796" t="s">
        <v>4691</v>
      </c>
      <c r="T1796" t="s">
        <v>4672</v>
      </c>
      <c r="U1796">
        <v>448.94</v>
      </c>
      <c r="V1796" t="s">
        <v>5795</v>
      </c>
      <c r="W1796" t="s">
        <v>4958</v>
      </c>
      <c r="X1796" t="s">
        <v>5065</v>
      </c>
      <c r="Y1796" t="s">
        <v>5018</v>
      </c>
      <c r="Z1796" t="s">
        <v>5059</v>
      </c>
      <c r="AA1796" t="s">
        <v>5060</v>
      </c>
      <c r="AB1796">
        <f>YEAR(Sales_Trans_2[[#This Row],[Transaction_Date]])</f>
        <v>2025</v>
      </c>
      <c r="AC1796" t="str">
        <f>TEXT(Sales_Trans_2[[#This Row],[Transaction_Date]],"mmm")</f>
        <v>Mar</v>
      </c>
      <c r="AD1796">
        <f>MONTH(Sales_Trans_2[[#This Row],[Transaction_Date]])</f>
        <v>3</v>
      </c>
      <c r="AE1796" s="19">
        <f>IFERROR(Sales_Trans_2[[#This Row],[Profit]]/Sales_Trans_2[[#This Row],[Sales_Amount]],0)</f>
        <v>0.17604977346138007</v>
      </c>
      <c r="AF1796" s="20" t="str">
        <f>IF(Sales_Trans_2[[#This Row],[Discount_Pct]]=0,"0%",
IF(Sales_Trans_2[[#This Row],[Discount_Pct]]&lt;=5,"1-5%",
IF(Sales_Trans_2[[#This Row],[Discount_Pct]]&lt;=10,"6-10%",
IF(Sales_Trans_2[[#This Row],[Discount_Pct]]&lt;=15,"11-15%","&gt;15%"))))</f>
        <v>1-5%</v>
      </c>
    </row>
    <row r="1797" spans="1:32" x14ac:dyDescent="0.25">
      <c r="A1797" t="s">
        <v>443</v>
      </c>
      <c r="B1797" s="10">
        <v>45698</v>
      </c>
      <c r="C1797" t="s">
        <v>444</v>
      </c>
      <c r="D1797" t="s">
        <v>384</v>
      </c>
      <c r="E1797" t="s">
        <v>445</v>
      </c>
      <c r="F1797" t="s">
        <v>446</v>
      </c>
      <c r="G1797">
        <v>5</v>
      </c>
      <c r="H1797">
        <v>413.68</v>
      </c>
      <c r="I1797">
        <v>15</v>
      </c>
      <c r="J1797">
        <v>310.26</v>
      </c>
      <c r="K1797">
        <v>1758.14</v>
      </c>
      <c r="L1797">
        <v>1680.35</v>
      </c>
      <c r="M1797">
        <v>77.790000000000006</v>
      </c>
      <c r="N1797" t="s">
        <v>133</v>
      </c>
      <c r="O1797" t="s">
        <v>24</v>
      </c>
      <c r="P1797" t="s">
        <v>25</v>
      </c>
      <c r="Q1797">
        <v>0.85833333333333328</v>
      </c>
      <c r="R1797" t="s">
        <v>49</v>
      </c>
      <c r="S1797" t="s">
        <v>4835</v>
      </c>
      <c r="T1797" t="s">
        <v>4828</v>
      </c>
      <c r="U1797">
        <v>389.61</v>
      </c>
      <c r="V1797" t="s">
        <v>5047</v>
      </c>
      <c r="W1797" t="s">
        <v>4958</v>
      </c>
      <c r="X1797" t="s">
        <v>5955</v>
      </c>
      <c r="Y1797" t="s">
        <v>5011</v>
      </c>
      <c r="Z1797" t="s">
        <v>5925</v>
      </c>
      <c r="AA1797" t="s">
        <v>5060</v>
      </c>
      <c r="AB1797">
        <f>YEAR(Sales_Trans_2[[#This Row],[Transaction_Date]])</f>
        <v>2025</v>
      </c>
      <c r="AC1797" t="str">
        <f>TEXT(Sales_Trans_2[[#This Row],[Transaction_Date]],"mmm")</f>
        <v>Feb</v>
      </c>
      <c r="AD1797">
        <f>MONTH(Sales_Trans_2[[#This Row],[Transaction_Date]])</f>
        <v>2</v>
      </c>
      <c r="AE1797" s="19">
        <f>IFERROR(Sales_Trans_2[[#This Row],[Profit]]/Sales_Trans_2[[#This Row],[Sales_Amount]],0)</f>
        <v>4.4245623215443598E-2</v>
      </c>
      <c r="AF1797" s="20" t="str">
        <f>IF(Sales_Trans_2[[#This Row],[Discount_Pct]]=0,"0%",
IF(Sales_Trans_2[[#This Row],[Discount_Pct]]&lt;=5,"1-5%",
IF(Sales_Trans_2[[#This Row],[Discount_Pct]]&lt;=10,"6-10%",
IF(Sales_Trans_2[[#This Row],[Discount_Pct]]&lt;=15,"11-15%","&gt;15%"))))</f>
        <v>11-15%</v>
      </c>
    </row>
    <row r="1798" spans="1:32" x14ac:dyDescent="0.25">
      <c r="A1798" t="s">
        <v>1089</v>
      </c>
      <c r="B1798" s="10">
        <v>45921</v>
      </c>
      <c r="C1798" t="s">
        <v>1090</v>
      </c>
      <c r="D1798" t="s">
        <v>1091</v>
      </c>
      <c r="E1798" t="s">
        <v>1092</v>
      </c>
      <c r="F1798" t="s">
        <v>1093</v>
      </c>
      <c r="G1798">
        <v>7</v>
      </c>
      <c r="H1798">
        <v>298.02</v>
      </c>
      <c r="I1798">
        <v>5</v>
      </c>
      <c r="J1798">
        <v>104.31</v>
      </c>
      <c r="K1798">
        <v>2279.1</v>
      </c>
      <c r="L1798">
        <v>1576.96</v>
      </c>
      <c r="M1798">
        <v>702.14</v>
      </c>
      <c r="N1798" t="s">
        <v>47</v>
      </c>
      <c r="O1798" t="s">
        <v>24</v>
      </c>
      <c r="P1798" t="s">
        <v>25</v>
      </c>
      <c r="Q1798">
        <v>0.54166666666666663</v>
      </c>
      <c r="R1798" t="s">
        <v>27</v>
      </c>
      <c r="S1798" t="s">
        <v>4816</v>
      </c>
      <c r="T1798" t="s">
        <v>4805</v>
      </c>
      <c r="U1798">
        <v>297.32</v>
      </c>
      <c r="V1798" t="s">
        <v>5700</v>
      </c>
      <c r="W1798" t="s">
        <v>4958</v>
      </c>
      <c r="X1798" t="s">
        <v>5152</v>
      </c>
      <c r="Y1798" t="s">
        <v>5011</v>
      </c>
      <c r="Z1798" t="s">
        <v>5150</v>
      </c>
      <c r="AA1798" t="s">
        <v>5060</v>
      </c>
      <c r="AB1798">
        <f>YEAR(Sales_Trans_2[[#This Row],[Transaction_Date]])</f>
        <v>2025</v>
      </c>
      <c r="AC1798" t="str">
        <f>TEXT(Sales_Trans_2[[#This Row],[Transaction_Date]],"mmm")</f>
        <v>Sep</v>
      </c>
      <c r="AD1798">
        <f>MONTH(Sales_Trans_2[[#This Row],[Transaction_Date]])</f>
        <v>9</v>
      </c>
      <c r="AE1798" s="19">
        <f>IFERROR(Sales_Trans_2[[#This Row],[Profit]]/Sales_Trans_2[[#This Row],[Sales_Amount]],0)</f>
        <v>0.30807774998903076</v>
      </c>
      <c r="AF1798" s="20" t="str">
        <f>IF(Sales_Trans_2[[#This Row],[Discount_Pct]]=0,"0%",
IF(Sales_Trans_2[[#This Row],[Discount_Pct]]&lt;=5,"1-5%",
IF(Sales_Trans_2[[#This Row],[Discount_Pct]]&lt;=10,"6-10%",
IF(Sales_Trans_2[[#This Row],[Discount_Pct]]&lt;=15,"11-15%","&gt;15%"))))</f>
        <v>1-5%</v>
      </c>
    </row>
    <row r="1799" spans="1:32" x14ac:dyDescent="0.25">
      <c r="A1799" t="s">
        <v>2508</v>
      </c>
      <c r="B1799" s="10">
        <v>45913</v>
      </c>
      <c r="C1799" t="s">
        <v>2506</v>
      </c>
      <c r="D1799" t="s">
        <v>242</v>
      </c>
      <c r="E1799" t="s">
        <v>973</v>
      </c>
      <c r="F1799" t="s">
        <v>974</v>
      </c>
      <c r="G1799">
        <v>5</v>
      </c>
      <c r="H1799">
        <v>89.69</v>
      </c>
      <c r="I1799">
        <v>5</v>
      </c>
      <c r="J1799">
        <v>22.42</v>
      </c>
      <c r="K1799">
        <v>489.93</v>
      </c>
      <c r="L1799">
        <v>311.25</v>
      </c>
      <c r="M1799">
        <v>178.68</v>
      </c>
      <c r="N1799" t="s">
        <v>40</v>
      </c>
      <c r="O1799" t="s">
        <v>24</v>
      </c>
      <c r="P1799" t="s">
        <v>25</v>
      </c>
      <c r="Q1799">
        <v>0.83333333333333337</v>
      </c>
      <c r="R1799" t="s">
        <v>27</v>
      </c>
      <c r="S1799" t="s">
        <v>4921</v>
      </c>
      <c r="T1799" t="s">
        <v>4908</v>
      </c>
      <c r="U1799">
        <v>80.5</v>
      </c>
      <c r="V1799" t="s">
        <v>5550</v>
      </c>
      <c r="W1799" t="s">
        <v>4958</v>
      </c>
      <c r="X1799" t="s">
        <v>5473</v>
      </c>
      <c r="Y1799" t="s">
        <v>4960</v>
      </c>
      <c r="Z1799" t="s">
        <v>5474</v>
      </c>
      <c r="AA1799" t="s">
        <v>5060</v>
      </c>
      <c r="AB1799">
        <f>YEAR(Sales_Trans_2[[#This Row],[Transaction_Date]])</f>
        <v>2025</v>
      </c>
      <c r="AC1799" t="str">
        <f>TEXT(Sales_Trans_2[[#This Row],[Transaction_Date]],"mmm")</f>
        <v>Sep</v>
      </c>
      <c r="AD1799">
        <f>MONTH(Sales_Trans_2[[#This Row],[Transaction_Date]])</f>
        <v>9</v>
      </c>
      <c r="AE1799" s="19">
        <f>IFERROR(Sales_Trans_2[[#This Row],[Profit]]/Sales_Trans_2[[#This Row],[Sales_Amount]],0)</f>
        <v>0.36470516196191294</v>
      </c>
      <c r="AF1799" s="20" t="str">
        <f>IF(Sales_Trans_2[[#This Row],[Discount_Pct]]=0,"0%",
IF(Sales_Trans_2[[#This Row],[Discount_Pct]]&lt;=5,"1-5%",
IF(Sales_Trans_2[[#This Row],[Discount_Pct]]&lt;=10,"6-10%",
IF(Sales_Trans_2[[#This Row],[Discount_Pct]]&lt;=15,"11-15%","&gt;15%"))))</f>
        <v>1-5%</v>
      </c>
    </row>
    <row r="1800" spans="1:32" x14ac:dyDescent="0.25">
      <c r="A1800" t="s">
        <v>3150</v>
      </c>
      <c r="B1800" s="10">
        <v>45970</v>
      </c>
      <c r="C1800" t="s">
        <v>3151</v>
      </c>
      <c r="D1800" t="s">
        <v>186</v>
      </c>
      <c r="E1800" t="s">
        <v>973</v>
      </c>
      <c r="F1800" t="s">
        <v>974</v>
      </c>
      <c r="G1800">
        <v>5</v>
      </c>
      <c r="H1800">
        <v>219.52</v>
      </c>
      <c r="I1800">
        <v>10</v>
      </c>
      <c r="J1800">
        <v>109.76</v>
      </c>
      <c r="K1800">
        <v>987.84</v>
      </c>
      <c r="L1800">
        <v>885.15</v>
      </c>
      <c r="M1800">
        <v>102.69</v>
      </c>
      <c r="N1800" t="s">
        <v>68</v>
      </c>
      <c r="O1800" t="s">
        <v>24</v>
      </c>
      <c r="P1800" t="s">
        <v>25</v>
      </c>
      <c r="Q1800">
        <v>0.40208333333333335</v>
      </c>
      <c r="R1800" t="s">
        <v>49</v>
      </c>
      <c r="S1800" t="s">
        <v>4724</v>
      </c>
      <c r="T1800" t="s">
        <v>4703</v>
      </c>
      <c r="U1800">
        <v>217.42</v>
      </c>
      <c r="V1800" t="s">
        <v>5232</v>
      </c>
      <c r="W1800" t="s">
        <v>4958</v>
      </c>
      <c r="X1800" t="s">
        <v>5473</v>
      </c>
      <c r="Y1800" t="s">
        <v>4960</v>
      </c>
      <c r="Z1800" t="s">
        <v>5474</v>
      </c>
      <c r="AA1800" t="s">
        <v>5060</v>
      </c>
      <c r="AB1800">
        <f>YEAR(Sales_Trans_2[[#This Row],[Transaction_Date]])</f>
        <v>2025</v>
      </c>
      <c r="AC1800" t="str">
        <f>TEXT(Sales_Trans_2[[#This Row],[Transaction_Date]],"mmm")</f>
        <v>Nov</v>
      </c>
      <c r="AD1800">
        <f>MONTH(Sales_Trans_2[[#This Row],[Transaction_Date]])</f>
        <v>11</v>
      </c>
      <c r="AE1800" s="19">
        <f>IFERROR(Sales_Trans_2[[#This Row],[Profit]]/Sales_Trans_2[[#This Row],[Sales_Amount]],0)</f>
        <v>0.10395408163265306</v>
      </c>
      <c r="AF1800" s="20" t="str">
        <f>IF(Sales_Trans_2[[#This Row],[Discount_Pct]]=0,"0%",
IF(Sales_Trans_2[[#This Row],[Discount_Pct]]&lt;=5,"1-5%",
IF(Sales_Trans_2[[#This Row],[Discount_Pct]]&lt;=10,"6-10%",
IF(Sales_Trans_2[[#This Row],[Discount_Pct]]&lt;=15,"11-15%","&gt;15%"))))</f>
        <v>6-10%</v>
      </c>
    </row>
    <row r="1801" spans="1:32" x14ac:dyDescent="0.25">
      <c r="A1801" t="s">
        <v>3513</v>
      </c>
      <c r="B1801" s="10">
        <v>45970</v>
      </c>
      <c r="C1801" t="s">
        <v>1240</v>
      </c>
      <c r="D1801" t="s">
        <v>509</v>
      </c>
      <c r="E1801" t="s">
        <v>760</v>
      </c>
      <c r="F1801" t="s">
        <v>761</v>
      </c>
      <c r="G1801">
        <v>4</v>
      </c>
      <c r="H1801">
        <v>328.15</v>
      </c>
      <c r="I1801">
        <v>20</v>
      </c>
      <c r="J1801">
        <v>262.52</v>
      </c>
      <c r="K1801">
        <v>1050.08</v>
      </c>
      <c r="L1801">
        <v>1014.8</v>
      </c>
      <c r="M1801">
        <v>35.28</v>
      </c>
      <c r="N1801" t="s">
        <v>68</v>
      </c>
      <c r="O1801" t="s">
        <v>24</v>
      </c>
      <c r="P1801" t="s">
        <v>25</v>
      </c>
      <c r="Q1801">
        <v>0.41597222222222224</v>
      </c>
      <c r="R1801" t="s">
        <v>49</v>
      </c>
      <c r="S1801" t="s">
        <v>4875</v>
      </c>
      <c r="T1801" t="s">
        <v>4864</v>
      </c>
      <c r="U1801">
        <v>291.93</v>
      </c>
      <c r="V1801" t="s">
        <v>5810</v>
      </c>
      <c r="W1801" t="s">
        <v>4958</v>
      </c>
      <c r="X1801" t="s">
        <v>5363</v>
      </c>
      <c r="Y1801" t="s">
        <v>4970</v>
      </c>
      <c r="Z1801" t="s">
        <v>5364</v>
      </c>
      <c r="AA1801" t="s">
        <v>5060</v>
      </c>
      <c r="AB1801">
        <f>YEAR(Sales_Trans_2[[#This Row],[Transaction_Date]])</f>
        <v>2025</v>
      </c>
      <c r="AC1801" t="str">
        <f>TEXT(Sales_Trans_2[[#This Row],[Transaction_Date]],"mmm")</f>
        <v>Nov</v>
      </c>
      <c r="AD1801">
        <f>MONTH(Sales_Trans_2[[#This Row],[Transaction_Date]])</f>
        <v>11</v>
      </c>
      <c r="AE1801" s="19">
        <f>IFERROR(Sales_Trans_2[[#This Row],[Profit]]/Sales_Trans_2[[#This Row],[Sales_Amount]],0)</f>
        <v>3.359744019503276E-2</v>
      </c>
      <c r="AF1801" s="20" t="str">
        <f>IF(Sales_Trans_2[[#This Row],[Discount_Pct]]=0,"0%",
IF(Sales_Trans_2[[#This Row],[Discount_Pct]]&lt;=5,"1-5%",
IF(Sales_Trans_2[[#This Row],[Discount_Pct]]&lt;=10,"6-10%",
IF(Sales_Trans_2[[#This Row],[Discount_Pct]]&lt;=15,"11-15%","&gt;15%"))))</f>
        <v>&gt;15%</v>
      </c>
    </row>
    <row r="1802" spans="1:32" x14ac:dyDescent="0.25">
      <c r="A1802" t="s">
        <v>1762</v>
      </c>
      <c r="B1802" s="10">
        <v>45939</v>
      </c>
      <c r="C1802" t="s">
        <v>1240</v>
      </c>
      <c r="D1802" t="s">
        <v>1189</v>
      </c>
      <c r="E1802" t="s">
        <v>576</v>
      </c>
      <c r="F1802" t="s">
        <v>577</v>
      </c>
      <c r="G1802">
        <v>6</v>
      </c>
      <c r="H1802">
        <v>200.08</v>
      </c>
      <c r="I1802">
        <v>10</v>
      </c>
      <c r="J1802">
        <v>120.05</v>
      </c>
      <c r="K1802">
        <v>1080.43</v>
      </c>
      <c r="L1802">
        <v>949.68</v>
      </c>
      <c r="M1802">
        <v>130.75</v>
      </c>
      <c r="N1802" t="s">
        <v>40</v>
      </c>
      <c r="O1802" t="s">
        <v>24</v>
      </c>
      <c r="P1802" t="s">
        <v>25</v>
      </c>
      <c r="Q1802">
        <v>0.72916666666666663</v>
      </c>
      <c r="R1802" t="s">
        <v>49</v>
      </c>
      <c r="S1802" t="s">
        <v>4882</v>
      </c>
      <c r="T1802" t="s">
        <v>4864</v>
      </c>
      <c r="U1802">
        <v>188.64</v>
      </c>
      <c r="V1802" t="s">
        <v>5810</v>
      </c>
      <c r="W1802" t="s">
        <v>4958</v>
      </c>
      <c r="X1802" t="s">
        <v>5219</v>
      </c>
      <c r="Y1802" t="s">
        <v>5011</v>
      </c>
      <c r="Z1802" t="s">
        <v>5220</v>
      </c>
      <c r="AA1802" t="s">
        <v>5060</v>
      </c>
      <c r="AB1802">
        <f>YEAR(Sales_Trans_2[[#This Row],[Transaction_Date]])</f>
        <v>2025</v>
      </c>
      <c r="AC1802" t="str">
        <f>TEXT(Sales_Trans_2[[#This Row],[Transaction_Date]],"mmm")</f>
        <v>Oct</v>
      </c>
      <c r="AD1802">
        <f>MONTH(Sales_Trans_2[[#This Row],[Transaction_Date]])</f>
        <v>10</v>
      </c>
      <c r="AE1802" s="19">
        <f>IFERROR(Sales_Trans_2[[#This Row],[Profit]]/Sales_Trans_2[[#This Row],[Sales_Amount]],0)</f>
        <v>0.12101663226678266</v>
      </c>
      <c r="AF1802" s="20" t="str">
        <f>IF(Sales_Trans_2[[#This Row],[Discount_Pct]]=0,"0%",
IF(Sales_Trans_2[[#This Row],[Discount_Pct]]&lt;=5,"1-5%",
IF(Sales_Trans_2[[#This Row],[Discount_Pct]]&lt;=10,"6-10%",
IF(Sales_Trans_2[[#This Row],[Discount_Pct]]&lt;=15,"11-15%","&gt;15%"))))</f>
        <v>6-10%</v>
      </c>
    </row>
    <row r="1803" spans="1:32" x14ac:dyDescent="0.25">
      <c r="A1803" t="s">
        <v>2522</v>
      </c>
      <c r="B1803" s="10">
        <v>45939</v>
      </c>
      <c r="C1803" t="s">
        <v>246</v>
      </c>
      <c r="D1803" t="s">
        <v>539</v>
      </c>
      <c r="E1803" t="s">
        <v>584</v>
      </c>
      <c r="F1803" t="s">
        <v>988</v>
      </c>
      <c r="G1803">
        <v>6</v>
      </c>
      <c r="H1803">
        <v>255.48</v>
      </c>
      <c r="I1803">
        <v>5</v>
      </c>
      <c r="J1803">
        <v>76.64</v>
      </c>
      <c r="K1803">
        <v>1456.24</v>
      </c>
      <c r="L1803">
        <v>1263.1199999999999</v>
      </c>
      <c r="M1803">
        <v>193.12</v>
      </c>
      <c r="N1803" t="s">
        <v>47</v>
      </c>
      <c r="O1803" t="s">
        <v>24</v>
      </c>
      <c r="P1803" t="s">
        <v>25</v>
      </c>
      <c r="Q1803">
        <v>0.72569444444444442</v>
      </c>
      <c r="R1803" t="s">
        <v>49</v>
      </c>
      <c r="S1803" t="s">
        <v>4878</v>
      </c>
      <c r="T1803" t="s">
        <v>4864</v>
      </c>
      <c r="U1803">
        <v>251.73</v>
      </c>
      <c r="V1803" t="s">
        <v>5183</v>
      </c>
      <c r="W1803" t="s">
        <v>4958</v>
      </c>
      <c r="X1803" t="s">
        <v>5606</v>
      </c>
      <c r="Y1803" t="s">
        <v>5011</v>
      </c>
      <c r="Z1803" t="s">
        <v>5226</v>
      </c>
      <c r="AA1803" t="s">
        <v>5060</v>
      </c>
      <c r="AB1803">
        <f>YEAR(Sales_Trans_2[[#This Row],[Transaction_Date]])</f>
        <v>2025</v>
      </c>
      <c r="AC1803" t="str">
        <f>TEXT(Sales_Trans_2[[#This Row],[Transaction_Date]],"mmm")</f>
        <v>Oct</v>
      </c>
      <c r="AD1803">
        <f>MONTH(Sales_Trans_2[[#This Row],[Transaction_Date]])</f>
        <v>10</v>
      </c>
      <c r="AE1803" s="19">
        <f>IFERROR(Sales_Trans_2[[#This Row],[Profit]]/Sales_Trans_2[[#This Row],[Sales_Amount]],0)</f>
        <v>0.13261550293907598</v>
      </c>
      <c r="AF1803" s="20" t="str">
        <f>IF(Sales_Trans_2[[#This Row],[Discount_Pct]]=0,"0%",
IF(Sales_Trans_2[[#This Row],[Discount_Pct]]&lt;=5,"1-5%",
IF(Sales_Trans_2[[#This Row],[Discount_Pct]]&lt;=10,"6-10%",
IF(Sales_Trans_2[[#This Row],[Discount_Pct]]&lt;=15,"11-15%","&gt;15%"))))</f>
        <v>1-5%</v>
      </c>
    </row>
    <row r="1804" spans="1:32" x14ac:dyDescent="0.25">
      <c r="A1804" t="s">
        <v>3505</v>
      </c>
      <c r="B1804" s="10">
        <v>45847</v>
      </c>
      <c r="C1804" t="s">
        <v>1624</v>
      </c>
      <c r="D1804" t="s">
        <v>59</v>
      </c>
      <c r="E1804" t="s">
        <v>372</v>
      </c>
      <c r="F1804" t="s">
        <v>373</v>
      </c>
      <c r="G1804">
        <v>5</v>
      </c>
      <c r="H1804">
        <v>373.84</v>
      </c>
      <c r="I1804">
        <v>15</v>
      </c>
      <c r="J1804">
        <v>280.38</v>
      </c>
      <c r="K1804">
        <v>1827.14</v>
      </c>
      <c r="L1804">
        <v>1358.9</v>
      </c>
      <c r="M1804">
        <v>468.24</v>
      </c>
      <c r="N1804" t="s">
        <v>133</v>
      </c>
      <c r="O1804" t="s">
        <v>24</v>
      </c>
      <c r="P1804" t="s">
        <v>25</v>
      </c>
      <c r="Q1804">
        <v>0.48333333333333334</v>
      </c>
      <c r="R1804" t="s">
        <v>27</v>
      </c>
      <c r="S1804" t="s">
        <v>4721</v>
      </c>
      <c r="T1804" t="s">
        <v>4703</v>
      </c>
      <c r="U1804">
        <v>342.46</v>
      </c>
      <c r="V1804" t="s">
        <v>5902</v>
      </c>
      <c r="W1804" t="s">
        <v>4958</v>
      </c>
      <c r="X1804" t="s">
        <v>5258</v>
      </c>
      <c r="Y1804" t="s">
        <v>4966</v>
      </c>
      <c r="Z1804" t="s">
        <v>5259</v>
      </c>
      <c r="AA1804" t="s">
        <v>5060</v>
      </c>
      <c r="AB1804">
        <f>YEAR(Sales_Trans_2[[#This Row],[Transaction_Date]])</f>
        <v>2025</v>
      </c>
      <c r="AC1804" t="str">
        <f>TEXT(Sales_Trans_2[[#This Row],[Transaction_Date]],"mmm")</f>
        <v>Jul</v>
      </c>
      <c r="AD1804">
        <f>MONTH(Sales_Trans_2[[#This Row],[Transaction_Date]])</f>
        <v>7</v>
      </c>
      <c r="AE1804" s="19">
        <f>IFERROR(Sales_Trans_2[[#This Row],[Profit]]/Sales_Trans_2[[#This Row],[Sales_Amount]],0)</f>
        <v>0.25626936085904745</v>
      </c>
      <c r="AF1804" s="20" t="str">
        <f>IF(Sales_Trans_2[[#This Row],[Discount_Pct]]=0,"0%",
IF(Sales_Trans_2[[#This Row],[Discount_Pct]]&lt;=5,"1-5%",
IF(Sales_Trans_2[[#This Row],[Discount_Pct]]&lt;=10,"6-10%",
IF(Sales_Trans_2[[#This Row],[Discount_Pct]]&lt;=15,"11-15%","&gt;15%"))))</f>
        <v>11-15%</v>
      </c>
    </row>
    <row r="1805" spans="1:32" x14ac:dyDescent="0.25">
      <c r="A1805" t="s">
        <v>4409</v>
      </c>
      <c r="B1805" s="10">
        <v>45899</v>
      </c>
      <c r="C1805" t="s">
        <v>2662</v>
      </c>
      <c r="D1805" t="s">
        <v>503</v>
      </c>
      <c r="E1805" t="s">
        <v>1905</v>
      </c>
      <c r="F1805" t="s">
        <v>1834</v>
      </c>
      <c r="G1805">
        <v>5</v>
      </c>
      <c r="H1805">
        <v>545.58000000000004</v>
      </c>
      <c r="I1805">
        <v>10</v>
      </c>
      <c r="J1805">
        <v>272.79000000000002</v>
      </c>
      <c r="K1805">
        <v>2823.38</v>
      </c>
      <c r="L1805">
        <v>1949</v>
      </c>
      <c r="M1805">
        <v>874.38</v>
      </c>
      <c r="N1805" t="s">
        <v>133</v>
      </c>
      <c r="O1805" t="s">
        <v>24</v>
      </c>
      <c r="P1805" t="s">
        <v>25</v>
      </c>
      <c r="Q1805">
        <v>0.41944444444444445</v>
      </c>
      <c r="R1805" t="s">
        <v>27</v>
      </c>
      <c r="S1805" t="s">
        <v>4727</v>
      </c>
      <c r="T1805" t="s">
        <v>4703</v>
      </c>
      <c r="U1805">
        <v>503.36</v>
      </c>
      <c r="V1805" t="s">
        <v>5876</v>
      </c>
      <c r="W1805" t="s">
        <v>4958</v>
      </c>
      <c r="X1805" t="s">
        <v>5136</v>
      </c>
      <c r="Y1805" t="s">
        <v>4977</v>
      </c>
      <c r="Z1805" t="s">
        <v>5249</v>
      </c>
      <c r="AA1805" t="s">
        <v>5060</v>
      </c>
      <c r="AB1805">
        <f>YEAR(Sales_Trans_2[[#This Row],[Transaction_Date]])</f>
        <v>2025</v>
      </c>
      <c r="AC1805" t="str">
        <f>TEXT(Sales_Trans_2[[#This Row],[Transaction_Date]],"mmm")</f>
        <v>Aug</v>
      </c>
      <c r="AD1805">
        <f>MONTH(Sales_Trans_2[[#This Row],[Transaction_Date]])</f>
        <v>8</v>
      </c>
      <c r="AE1805" s="19">
        <f>IFERROR(Sales_Trans_2[[#This Row],[Profit]]/Sales_Trans_2[[#This Row],[Sales_Amount]],0)</f>
        <v>0.30969263790208895</v>
      </c>
      <c r="AF1805" s="20" t="str">
        <f>IF(Sales_Trans_2[[#This Row],[Discount_Pct]]=0,"0%",
IF(Sales_Trans_2[[#This Row],[Discount_Pct]]&lt;=5,"1-5%",
IF(Sales_Trans_2[[#This Row],[Discount_Pct]]&lt;=10,"6-10%",
IF(Sales_Trans_2[[#This Row],[Discount_Pct]]&lt;=15,"11-15%","&gt;15%"))))</f>
        <v>6-10%</v>
      </c>
    </row>
    <row r="1806" spans="1:32" x14ac:dyDescent="0.25">
      <c r="A1806" t="s">
        <v>4337</v>
      </c>
      <c r="B1806" s="10">
        <v>45890</v>
      </c>
      <c r="C1806" t="s">
        <v>1184</v>
      </c>
      <c r="D1806" t="s">
        <v>186</v>
      </c>
      <c r="E1806" t="s">
        <v>2478</v>
      </c>
      <c r="F1806" t="s">
        <v>1319</v>
      </c>
      <c r="G1806">
        <v>5</v>
      </c>
      <c r="H1806">
        <v>249.92</v>
      </c>
      <c r="I1806">
        <v>20</v>
      </c>
      <c r="J1806">
        <v>249.92</v>
      </c>
      <c r="K1806">
        <v>999.68</v>
      </c>
      <c r="L1806">
        <v>885.15</v>
      </c>
      <c r="M1806">
        <v>114.53</v>
      </c>
      <c r="N1806" t="s">
        <v>47</v>
      </c>
      <c r="O1806" t="s">
        <v>24</v>
      </c>
      <c r="P1806" t="s">
        <v>25</v>
      </c>
      <c r="Q1806">
        <v>0.38750000000000001</v>
      </c>
      <c r="R1806" t="s">
        <v>49</v>
      </c>
      <c r="S1806" t="s">
        <v>4724</v>
      </c>
      <c r="T1806" t="s">
        <v>4703</v>
      </c>
      <c r="U1806">
        <v>217.42</v>
      </c>
      <c r="V1806" t="s">
        <v>5443</v>
      </c>
      <c r="W1806" t="s">
        <v>4958</v>
      </c>
      <c r="X1806" t="s">
        <v>5806</v>
      </c>
      <c r="Y1806" t="s">
        <v>4960</v>
      </c>
      <c r="Z1806" t="s">
        <v>5245</v>
      </c>
      <c r="AA1806" t="s">
        <v>5060</v>
      </c>
      <c r="AB1806">
        <f>YEAR(Sales_Trans_2[[#This Row],[Transaction_Date]])</f>
        <v>2025</v>
      </c>
      <c r="AC1806" t="str">
        <f>TEXT(Sales_Trans_2[[#This Row],[Transaction_Date]],"mmm")</f>
        <v>Aug</v>
      </c>
      <c r="AD1806">
        <f>MONTH(Sales_Trans_2[[#This Row],[Transaction_Date]])</f>
        <v>8</v>
      </c>
      <c r="AE1806" s="19">
        <f>IFERROR(Sales_Trans_2[[#This Row],[Profit]]/Sales_Trans_2[[#This Row],[Sales_Amount]],0)</f>
        <v>0.11456666133162613</v>
      </c>
      <c r="AF1806" s="20" t="str">
        <f>IF(Sales_Trans_2[[#This Row],[Discount_Pct]]=0,"0%",
IF(Sales_Trans_2[[#This Row],[Discount_Pct]]&lt;=5,"1-5%",
IF(Sales_Trans_2[[#This Row],[Discount_Pct]]&lt;=10,"6-10%",
IF(Sales_Trans_2[[#This Row],[Discount_Pct]]&lt;=15,"11-15%","&gt;15%"))))</f>
        <v>&gt;15%</v>
      </c>
    </row>
    <row r="1807" spans="1:32" x14ac:dyDescent="0.25">
      <c r="A1807" t="s">
        <v>3507</v>
      </c>
      <c r="B1807" s="10">
        <v>45883</v>
      </c>
      <c r="C1807" t="s">
        <v>3158</v>
      </c>
      <c r="D1807" t="s">
        <v>647</v>
      </c>
      <c r="E1807" t="s">
        <v>962</v>
      </c>
      <c r="F1807" t="s">
        <v>963</v>
      </c>
      <c r="G1807">
        <v>4</v>
      </c>
      <c r="H1807">
        <v>136.81</v>
      </c>
      <c r="I1807">
        <v>5</v>
      </c>
      <c r="J1807">
        <v>27.36</v>
      </c>
      <c r="K1807">
        <v>519.88</v>
      </c>
      <c r="L1807">
        <v>364.72</v>
      </c>
      <c r="M1807">
        <v>155.16</v>
      </c>
      <c r="N1807" t="s">
        <v>23</v>
      </c>
      <c r="O1807" t="s">
        <v>24</v>
      </c>
      <c r="P1807" t="s">
        <v>25</v>
      </c>
      <c r="Q1807">
        <v>0.37638888888888888</v>
      </c>
      <c r="R1807" t="s">
        <v>49</v>
      </c>
      <c r="S1807" t="s">
        <v>4925</v>
      </c>
      <c r="T1807" t="s">
        <v>4908</v>
      </c>
      <c r="U1807">
        <v>123.11</v>
      </c>
      <c r="V1807" t="s">
        <v>5520</v>
      </c>
      <c r="W1807" t="s">
        <v>4958</v>
      </c>
      <c r="X1807" t="s">
        <v>5479</v>
      </c>
      <c r="Y1807" t="s">
        <v>5011</v>
      </c>
      <c r="Z1807" t="s">
        <v>5480</v>
      </c>
      <c r="AA1807" t="s">
        <v>5060</v>
      </c>
      <c r="AB1807">
        <f>YEAR(Sales_Trans_2[[#This Row],[Transaction_Date]])</f>
        <v>2025</v>
      </c>
      <c r="AC1807" t="str">
        <f>TEXT(Sales_Trans_2[[#This Row],[Transaction_Date]],"mmm")</f>
        <v>Aug</v>
      </c>
      <c r="AD1807">
        <f>MONTH(Sales_Trans_2[[#This Row],[Transaction_Date]])</f>
        <v>8</v>
      </c>
      <c r="AE1807" s="19">
        <f>IFERROR(Sales_Trans_2[[#This Row],[Profit]]/Sales_Trans_2[[#This Row],[Sales_Amount]],0)</f>
        <v>0.29845348926675386</v>
      </c>
      <c r="AF1807" s="20" t="str">
        <f>IF(Sales_Trans_2[[#This Row],[Discount_Pct]]=0,"0%",
IF(Sales_Trans_2[[#This Row],[Discount_Pct]]&lt;=5,"1-5%",
IF(Sales_Trans_2[[#This Row],[Discount_Pct]]&lt;=10,"6-10%",
IF(Sales_Trans_2[[#This Row],[Discount_Pct]]&lt;=15,"11-15%","&gt;15%"))))</f>
        <v>1-5%</v>
      </c>
    </row>
    <row r="1808" spans="1:32" x14ac:dyDescent="0.25">
      <c r="A1808" t="s">
        <v>2264</v>
      </c>
      <c r="B1808" s="10">
        <v>45999</v>
      </c>
      <c r="C1808" t="s">
        <v>931</v>
      </c>
      <c r="D1808" t="s">
        <v>530</v>
      </c>
      <c r="E1808" t="s">
        <v>1905</v>
      </c>
      <c r="F1808" t="s">
        <v>1313</v>
      </c>
      <c r="G1808">
        <v>8</v>
      </c>
      <c r="H1808">
        <v>141.26</v>
      </c>
      <c r="I1808">
        <v>10</v>
      </c>
      <c r="J1808">
        <v>113.01</v>
      </c>
      <c r="K1808">
        <v>1017.07</v>
      </c>
      <c r="L1808">
        <v>765.6</v>
      </c>
      <c r="M1808">
        <v>251.47</v>
      </c>
      <c r="N1808" t="s">
        <v>47</v>
      </c>
      <c r="O1808" t="s">
        <v>24</v>
      </c>
      <c r="P1808" t="s">
        <v>25</v>
      </c>
      <c r="Q1808">
        <v>0.81944444444444442</v>
      </c>
      <c r="R1808" t="s">
        <v>49</v>
      </c>
      <c r="S1808" t="s">
        <v>4772</v>
      </c>
      <c r="T1808" t="s">
        <v>4752</v>
      </c>
      <c r="U1808">
        <v>125.15</v>
      </c>
      <c r="V1808" t="s">
        <v>5005</v>
      </c>
      <c r="W1808" t="s">
        <v>4958</v>
      </c>
      <c r="X1808" t="s">
        <v>4976</v>
      </c>
      <c r="Y1808" t="s">
        <v>4977</v>
      </c>
      <c r="Z1808" t="s">
        <v>5249</v>
      </c>
      <c r="AA1808" t="s">
        <v>5060</v>
      </c>
      <c r="AB1808">
        <f>YEAR(Sales_Trans_2[[#This Row],[Transaction_Date]])</f>
        <v>2025</v>
      </c>
      <c r="AC1808" t="str">
        <f>TEXT(Sales_Trans_2[[#This Row],[Transaction_Date]],"mmm")</f>
        <v>Dec</v>
      </c>
      <c r="AD1808">
        <f>MONTH(Sales_Trans_2[[#This Row],[Transaction_Date]])</f>
        <v>12</v>
      </c>
      <c r="AE1808" s="19">
        <f>IFERROR(Sales_Trans_2[[#This Row],[Profit]]/Sales_Trans_2[[#This Row],[Sales_Amount]],0)</f>
        <v>0.24724945185680433</v>
      </c>
      <c r="AF1808" s="20" t="str">
        <f>IF(Sales_Trans_2[[#This Row],[Discount_Pct]]=0,"0%",
IF(Sales_Trans_2[[#This Row],[Discount_Pct]]&lt;=5,"1-5%",
IF(Sales_Trans_2[[#This Row],[Discount_Pct]]&lt;=10,"6-10%",
IF(Sales_Trans_2[[#This Row],[Discount_Pct]]&lt;=15,"11-15%","&gt;15%"))))</f>
        <v>6-10%</v>
      </c>
    </row>
    <row r="1809" spans="1:32" x14ac:dyDescent="0.25">
      <c r="A1809" t="s">
        <v>2548</v>
      </c>
      <c r="B1809" s="10">
        <v>45846</v>
      </c>
      <c r="C1809" t="s">
        <v>283</v>
      </c>
      <c r="D1809" t="s">
        <v>20</v>
      </c>
      <c r="E1809" t="s">
        <v>1289</v>
      </c>
      <c r="F1809" t="s">
        <v>618</v>
      </c>
      <c r="G1809">
        <v>6</v>
      </c>
      <c r="H1809">
        <v>458.91</v>
      </c>
      <c r="I1809">
        <v>15</v>
      </c>
      <c r="J1809">
        <v>413.02</v>
      </c>
      <c r="K1809">
        <v>2340.44</v>
      </c>
      <c r="L1809">
        <v>1917.84</v>
      </c>
      <c r="M1809">
        <v>422.6</v>
      </c>
      <c r="N1809" t="s">
        <v>47</v>
      </c>
      <c r="O1809" t="s">
        <v>24</v>
      </c>
      <c r="P1809" t="s">
        <v>25</v>
      </c>
      <c r="Q1809">
        <v>0.58333333333333337</v>
      </c>
      <c r="R1809" t="s">
        <v>49</v>
      </c>
      <c r="S1809" t="s">
        <v>4928</v>
      </c>
      <c r="T1809" t="s">
        <v>4908</v>
      </c>
      <c r="U1809">
        <v>416.08</v>
      </c>
      <c r="V1809" t="s">
        <v>5891</v>
      </c>
      <c r="W1809" t="s">
        <v>4958</v>
      </c>
      <c r="X1809" t="s">
        <v>5010</v>
      </c>
      <c r="Y1809" t="s">
        <v>5011</v>
      </c>
      <c r="Z1809" t="s">
        <v>5234</v>
      </c>
      <c r="AA1809" t="s">
        <v>5060</v>
      </c>
      <c r="AB1809">
        <f>YEAR(Sales_Trans_2[[#This Row],[Transaction_Date]])</f>
        <v>2025</v>
      </c>
      <c r="AC1809" t="str">
        <f>TEXT(Sales_Trans_2[[#This Row],[Transaction_Date]],"mmm")</f>
        <v>Jul</v>
      </c>
      <c r="AD1809">
        <f>MONTH(Sales_Trans_2[[#This Row],[Transaction_Date]])</f>
        <v>7</v>
      </c>
      <c r="AE1809" s="19">
        <f>IFERROR(Sales_Trans_2[[#This Row],[Profit]]/Sales_Trans_2[[#This Row],[Sales_Amount]],0)</f>
        <v>0.18056433832954488</v>
      </c>
      <c r="AF1809" s="20" t="str">
        <f>IF(Sales_Trans_2[[#This Row],[Discount_Pct]]=0,"0%",
IF(Sales_Trans_2[[#This Row],[Discount_Pct]]&lt;=5,"1-5%",
IF(Sales_Trans_2[[#This Row],[Discount_Pct]]&lt;=10,"6-10%",
IF(Sales_Trans_2[[#This Row],[Discount_Pct]]&lt;=15,"11-15%","&gt;15%"))))</f>
        <v>11-15%</v>
      </c>
    </row>
    <row r="1810" spans="1:32" x14ac:dyDescent="0.25">
      <c r="A1810" t="s">
        <v>2912</v>
      </c>
      <c r="B1810" s="10">
        <v>45867</v>
      </c>
      <c r="C1810" t="s">
        <v>246</v>
      </c>
      <c r="D1810" t="s">
        <v>686</v>
      </c>
      <c r="E1810" t="s">
        <v>1471</v>
      </c>
      <c r="F1810" t="s">
        <v>1628</v>
      </c>
      <c r="G1810">
        <v>5</v>
      </c>
      <c r="H1810">
        <v>507.59</v>
      </c>
      <c r="I1810">
        <v>10</v>
      </c>
      <c r="J1810">
        <v>253.79</v>
      </c>
      <c r="K1810">
        <v>2284.16</v>
      </c>
      <c r="L1810">
        <v>1935.8</v>
      </c>
      <c r="M1810">
        <v>348.36</v>
      </c>
      <c r="N1810" t="s">
        <v>133</v>
      </c>
      <c r="O1810" t="s">
        <v>24</v>
      </c>
      <c r="P1810" t="s">
        <v>25</v>
      </c>
      <c r="Q1810">
        <v>0.41597222222222224</v>
      </c>
      <c r="R1810" t="s">
        <v>49</v>
      </c>
      <c r="S1810" t="s">
        <v>4857</v>
      </c>
      <c r="T1810" t="s">
        <v>4847</v>
      </c>
      <c r="U1810">
        <v>451.89</v>
      </c>
      <c r="V1810" t="s">
        <v>5183</v>
      </c>
      <c r="W1810" t="s">
        <v>4958</v>
      </c>
      <c r="X1810" t="s">
        <v>5918</v>
      </c>
      <c r="Y1810" t="s">
        <v>4966</v>
      </c>
      <c r="Z1810" t="s">
        <v>5295</v>
      </c>
      <c r="AA1810" t="s">
        <v>5060</v>
      </c>
      <c r="AB1810">
        <f>YEAR(Sales_Trans_2[[#This Row],[Transaction_Date]])</f>
        <v>2025</v>
      </c>
      <c r="AC1810" t="str">
        <f>TEXT(Sales_Trans_2[[#This Row],[Transaction_Date]],"mmm")</f>
        <v>Jul</v>
      </c>
      <c r="AD1810">
        <f>MONTH(Sales_Trans_2[[#This Row],[Transaction_Date]])</f>
        <v>7</v>
      </c>
      <c r="AE1810" s="19">
        <f>IFERROR(Sales_Trans_2[[#This Row],[Profit]]/Sales_Trans_2[[#This Row],[Sales_Amount]],0)</f>
        <v>0.15251120762118242</v>
      </c>
      <c r="AF1810" s="20" t="str">
        <f>IF(Sales_Trans_2[[#This Row],[Discount_Pct]]=0,"0%",
IF(Sales_Trans_2[[#This Row],[Discount_Pct]]&lt;=5,"1-5%",
IF(Sales_Trans_2[[#This Row],[Discount_Pct]]&lt;=10,"6-10%",
IF(Sales_Trans_2[[#This Row],[Discount_Pct]]&lt;=15,"11-15%","&gt;15%"))))</f>
        <v>6-10%</v>
      </c>
    </row>
    <row r="1811" spans="1:32" x14ac:dyDescent="0.25">
      <c r="A1811" t="s">
        <v>3678</v>
      </c>
      <c r="B1811" s="10">
        <v>45867</v>
      </c>
      <c r="C1811" t="s">
        <v>2677</v>
      </c>
      <c r="D1811" t="s">
        <v>84</v>
      </c>
      <c r="E1811" t="s">
        <v>1289</v>
      </c>
      <c r="F1811" t="s">
        <v>1319</v>
      </c>
      <c r="G1811">
        <v>8</v>
      </c>
      <c r="H1811">
        <v>263.72000000000003</v>
      </c>
      <c r="I1811">
        <v>15</v>
      </c>
      <c r="J1811">
        <v>316.45999999999998</v>
      </c>
      <c r="K1811">
        <v>1793.3</v>
      </c>
      <c r="L1811">
        <v>1552.48</v>
      </c>
      <c r="M1811">
        <v>240.82</v>
      </c>
      <c r="N1811" t="s">
        <v>4971</v>
      </c>
      <c r="O1811" t="s">
        <v>24</v>
      </c>
      <c r="P1811" t="s">
        <v>25</v>
      </c>
      <c r="Q1811">
        <v>0.38958333333333334</v>
      </c>
      <c r="R1811" t="s">
        <v>49</v>
      </c>
      <c r="S1811" t="s">
        <v>4823</v>
      </c>
      <c r="T1811" t="s">
        <v>4805</v>
      </c>
      <c r="U1811">
        <v>260.93</v>
      </c>
      <c r="V1811" t="s">
        <v>5807</v>
      </c>
      <c r="W1811" t="s">
        <v>4958</v>
      </c>
      <c r="X1811" t="s">
        <v>5806</v>
      </c>
      <c r="Y1811" t="s">
        <v>4960</v>
      </c>
      <c r="Z1811" t="s">
        <v>5234</v>
      </c>
      <c r="AA1811" t="s">
        <v>5060</v>
      </c>
      <c r="AB1811">
        <f>YEAR(Sales_Trans_2[[#This Row],[Transaction_Date]])</f>
        <v>2025</v>
      </c>
      <c r="AC1811" t="str">
        <f>TEXT(Sales_Trans_2[[#This Row],[Transaction_Date]],"mmm")</f>
        <v>Jul</v>
      </c>
      <c r="AD1811">
        <f>MONTH(Sales_Trans_2[[#This Row],[Transaction_Date]])</f>
        <v>7</v>
      </c>
      <c r="AE1811" s="19">
        <f>IFERROR(Sales_Trans_2[[#This Row],[Profit]]/Sales_Trans_2[[#This Row],[Sales_Amount]],0)</f>
        <v>0.13428874142642055</v>
      </c>
      <c r="AF1811" s="20" t="str">
        <f>IF(Sales_Trans_2[[#This Row],[Discount_Pct]]=0,"0%",
IF(Sales_Trans_2[[#This Row],[Discount_Pct]]&lt;=5,"1-5%",
IF(Sales_Trans_2[[#This Row],[Discount_Pct]]&lt;=10,"6-10%",
IF(Sales_Trans_2[[#This Row],[Discount_Pct]]&lt;=15,"11-15%","&gt;15%"))))</f>
        <v>11-15%</v>
      </c>
    </row>
    <row r="1812" spans="1:32" x14ac:dyDescent="0.25">
      <c r="A1812" t="s">
        <v>4481</v>
      </c>
      <c r="B1812" s="10">
        <v>45867</v>
      </c>
      <c r="C1812" t="s">
        <v>1624</v>
      </c>
      <c r="D1812" t="s">
        <v>308</v>
      </c>
      <c r="E1812" t="s">
        <v>584</v>
      </c>
      <c r="F1812" t="s">
        <v>39</v>
      </c>
      <c r="G1812">
        <v>3</v>
      </c>
      <c r="H1812">
        <v>510.28</v>
      </c>
      <c r="I1812">
        <v>15</v>
      </c>
      <c r="J1812">
        <v>229.63</v>
      </c>
      <c r="K1812">
        <v>1301.21</v>
      </c>
      <c r="L1812">
        <v>848.64</v>
      </c>
      <c r="M1812">
        <v>452.57</v>
      </c>
      <c r="N1812" t="s">
        <v>68</v>
      </c>
      <c r="O1812" t="s">
        <v>24</v>
      </c>
      <c r="P1812" t="s">
        <v>25</v>
      </c>
      <c r="Q1812">
        <v>0.6430555555555556</v>
      </c>
      <c r="R1812" t="s">
        <v>49</v>
      </c>
      <c r="S1812" t="s">
        <v>4660</v>
      </c>
      <c r="T1812" t="s">
        <v>4636</v>
      </c>
      <c r="U1812">
        <v>455.79</v>
      </c>
      <c r="V1812" t="s">
        <v>5902</v>
      </c>
      <c r="W1812" t="s">
        <v>4958</v>
      </c>
      <c r="X1812" t="s">
        <v>5430</v>
      </c>
      <c r="Y1812" t="s">
        <v>5011</v>
      </c>
      <c r="Z1812" t="s">
        <v>5226</v>
      </c>
      <c r="AA1812" t="s">
        <v>5060</v>
      </c>
      <c r="AB1812">
        <f>YEAR(Sales_Trans_2[[#This Row],[Transaction_Date]])</f>
        <v>2025</v>
      </c>
      <c r="AC1812" t="str">
        <f>TEXT(Sales_Trans_2[[#This Row],[Transaction_Date]],"mmm")</f>
        <v>Jul</v>
      </c>
      <c r="AD1812">
        <f>MONTH(Sales_Trans_2[[#This Row],[Transaction_Date]])</f>
        <v>7</v>
      </c>
      <c r="AE1812" s="19">
        <f>IFERROR(Sales_Trans_2[[#This Row],[Profit]]/Sales_Trans_2[[#This Row],[Sales_Amount]],0)</f>
        <v>0.34780704113863248</v>
      </c>
      <c r="AF1812" s="20" t="str">
        <f>IF(Sales_Trans_2[[#This Row],[Discount_Pct]]=0,"0%",
IF(Sales_Trans_2[[#This Row],[Discount_Pct]]&lt;=5,"1-5%",
IF(Sales_Trans_2[[#This Row],[Discount_Pct]]&lt;=10,"6-10%",
IF(Sales_Trans_2[[#This Row],[Discount_Pct]]&lt;=15,"11-15%","&gt;15%"))))</f>
        <v>11-15%</v>
      </c>
    </row>
    <row r="1813" spans="1:32" x14ac:dyDescent="0.25">
      <c r="A1813" t="s">
        <v>3889</v>
      </c>
      <c r="B1813" s="10">
        <v>45858</v>
      </c>
      <c r="C1813" t="s">
        <v>1197</v>
      </c>
      <c r="D1813" t="s">
        <v>812</v>
      </c>
      <c r="E1813" t="s">
        <v>504</v>
      </c>
      <c r="F1813" t="s">
        <v>1390</v>
      </c>
      <c r="G1813">
        <v>7</v>
      </c>
      <c r="H1813">
        <v>548.45000000000005</v>
      </c>
      <c r="I1813">
        <v>15</v>
      </c>
      <c r="J1813">
        <v>575.87</v>
      </c>
      <c r="K1813">
        <v>3752.77</v>
      </c>
      <c r="L1813">
        <v>2654.33</v>
      </c>
      <c r="M1813">
        <v>1098.44</v>
      </c>
      <c r="N1813" t="s">
        <v>47</v>
      </c>
      <c r="O1813" t="s">
        <v>24</v>
      </c>
      <c r="P1813" t="s">
        <v>25</v>
      </c>
      <c r="Q1813">
        <v>0.86458333333333337</v>
      </c>
      <c r="R1813" t="s">
        <v>27</v>
      </c>
      <c r="S1813" t="s">
        <v>4770</v>
      </c>
      <c r="T1813" t="s">
        <v>4752</v>
      </c>
      <c r="U1813">
        <v>530.16</v>
      </c>
      <c r="V1813" t="s">
        <v>5224</v>
      </c>
      <c r="W1813" t="s">
        <v>4958</v>
      </c>
      <c r="X1813" t="s">
        <v>5526</v>
      </c>
      <c r="Y1813" t="s">
        <v>4977</v>
      </c>
      <c r="Z1813" t="s">
        <v>5349</v>
      </c>
      <c r="AA1813" t="s">
        <v>5060</v>
      </c>
      <c r="AB1813">
        <f>YEAR(Sales_Trans_2[[#This Row],[Transaction_Date]])</f>
        <v>2025</v>
      </c>
      <c r="AC1813" t="str">
        <f>TEXT(Sales_Trans_2[[#This Row],[Transaction_Date]],"mmm")</f>
        <v>Jul</v>
      </c>
      <c r="AD1813">
        <f>MONTH(Sales_Trans_2[[#This Row],[Transaction_Date]])</f>
        <v>7</v>
      </c>
      <c r="AE1813" s="19">
        <f>IFERROR(Sales_Trans_2[[#This Row],[Profit]]/Sales_Trans_2[[#This Row],[Sales_Amount]],0)</f>
        <v>0.29270112476917054</v>
      </c>
      <c r="AF1813" s="20" t="str">
        <f>IF(Sales_Trans_2[[#This Row],[Discount_Pct]]=0,"0%",
IF(Sales_Trans_2[[#This Row],[Discount_Pct]]&lt;=5,"1-5%",
IF(Sales_Trans_2[[#This Row],[Discount_Pct]]&lt;=10,"6-10%",
IF(Sales_Trans_2[[#This Row],[Discount_Pct]]&lt;=15,"11-15%","&gt;15%"))))</f>
        <v>11-15%</v>
      </c>
    </row>
    <row r="1814" spans="1:32" x14ac:dyDescent="0.25">
      <c r="A1814" t="s">
        <v>4522</v>
      </c>
      <c r="B1814" s="10">
        <v>45857</v>
      </c>
      <c r="C1814" t="s">
        <v>2110</v>
      </c>
      <c r="D1814" t="s">
        <v>59</v>
      </c>
      <c r="E1814" t="s">
        <v>372</v>
      </c>
      <c r="F1814" t="s">
        <v>373</v>
      </c>
      <c r="G1814">
        <v>4</v>
      </c>
      <c r="H1814">
        <v>343.24</v>
      </c>
      <c r="I1814">
        <v>10</v>
      </c>
      <c r="J1814">
        <v>137.30000000000001</v>
      </c>
      <c r="K1814">
        <v>1421.01</v>
      </c>
      <c r="L1814">
        <v>1087.1199999999999</v>
      </c>
      <c r="M1814">
        <v>333.89</v>
      </c>
      <c r="N1814" t="s">
        <v>4971</v>
      </c>
      <c r="O1814" t="s">
        <v>24</v>
      </c>
      <c r="P1814" t="s">
        <v>25</v>
      </c>
      <c r="Q1814">
        <v>0.47430555555555554</v>
      </c>
      <c r="R1814" t="s">
        <v>27</v>
      </c>
      <c r="S1814" t="s">
        <v>4721</v>
      </c>
      <c r="T1814" s="16" t="s">
        <v>4703</v>
      </c>
      <c r="U1814">
        <v>342.46</v>
      </c>
      <c r="V1814" t="s">
        <v>5775</v>
      </c>
      <c r="W1814" t="s">
        <v>4958</v>
      </c>
      <c r="X1814" t="s">
        <v>5258</v>
      </c>
      <c r="Y1814" t="s">
        <v>4966</v>
      </c>
      <c r="Z1814" t="s">
        <v>5259</v>
      </c>
      <c r="AA1814" t="s">
        <v>5060</v>
      </c>
      <c r="AB1814">
        <f>YEAR(Sales_Trans_2[[#This Row],[Transaction_Date]])</f>
        <v>2025</v>
      </c>
      <c r="AC1814" t="str">
        <f>TEXT(Sales_Trans_2[[#This Row],[Transaction_Date]],"mmm")</f>
        <v>Jul</v>
      </c>
      <c r="AD1814">
        <f>MONTH(Sales_Trans_2[[#This Row],[Transaction_Date]])</f>
        <v>7</v>
      </c>
      <c r="AE1814" s="19">
        <f>IFERROR(Sales_Trans_2[[#This Row],[Profit]]/Sales_Trans_2[[#This Row],[Sales_Amount]],0)</f>
        <v>0.23496667862998852</v>
      </c>
      <c r="AF1814" s="20" t="str">
        <f>IF(Sales_Trans_2[[#This Row],[Discount_Pct]]=0,"0%",
IF(Sales_Trans_2[[#This Row],[Discount_Pct]]&lt;=5,"1-5%",
IF(Sales_Trans_2[[#This Row],[Discount_Pct]]&lt;=10,"6-10%",
IF(Sales_Trans_2[[#This Row],[Discount_Pct]]&lt;=15,"11-15%","&gt;15%"))))</f>
        <v>6-10%</v>
      </c>
    </row>
    <row r="1815" spans="1:32" x14ac:dyDescent="0.25">
      <c r="A1815" t="s">
        <v>3642</v>
      </c>
      <c r="B1815" s="10">
        <v>45855</v>
      </c>
      <c r="C1815" t="s">
        <v>1731</v>
      </c>
      <c r="D1815" t="s">
        <v>680</v>
      </c>
      <c r="E1815" t="s">
        <v>1092</v>
      </c>
      <c r="F1815" t="s">
        <v>1093</v>
      </c>
      <c r="G1815">
        <v>8</v>
      </c>
      <c r="H1815">
        <v>180.81</v>
      </c>
      <c r="I1815">
        <v>10</v>
      </c>
      <c r="J1815">
        <v>144.65</v>
      </c>
      <c r="K1815">
        <v>1301.83</v>
      </c>
      <c r="L1815">
        <v>1103.5999999999999</v>
      </c>
      <c r="M1815">
        <v>198.23</v>
      </c>
      <c r="N1815" t="s">
        <v>68</v>
      </c>
      <c r="O1815" t="s">
        <v>24</v>
      </c>
      <c r="P1815" t="s">
        <v>25</v>
      </c>
      <c r="Q1815">
        <v>0.44027777777777777</v>
      </c>
      <c r="R1815" t="s">
        <v>49</v>
      </c>
      <c r="S1815" t="s">
        <v>4873</v>
      </c>
      <c r="T1815" t="s">
        <v>4864</v>
      </c>
      <c r="U1815">
        <v>157.97999999999999</v>
      </c>
      <c r="V1815" t="s">
        <v>5701</v>
      </c>
      <c r="W1815" t="s">
        <v>4958</v>
      </c>
      <c r="X1815" t="s">
        <v>5152</v>
      </c>
      <c r="Y1815" t="s">
        <v>5011</v>
      </c>
      <c r="Z1815" t="s">
        <v>5150</v>
      </c>
      <c r="AA1815" t="s">
        <v>5060</v>
      </c>
      <c r="AB1815">
        <f>YEAR(Sales_Trans_2[[#This Row],[Transaction_Date]])</f>
        <v>2025</v>
      </c>
      <c r="AC1815" t="str">
        <f>TEXT(Sales_Trans_2[[#This Row],[Transaction_Date]],"mmm")</f>
        <v>Jul</v>
      </c>
      <c r="AD1815">
        <f>MONTH(Sales_Trans_2[[#This Row],[Transaction_Date]])</f>
        <v>7</v>
      </c>
      <c r="AE1815" s="19">
        <f>IFERROR(Sales_Trans_2[[#This Row],[Profit]]/Sales_Trans_2[[#This Row],[Sales_Amount]],0)</f>
        <v>0.15227026570289515</v>
      </c>
      <c r="AF1815" s="20" t="str">
        <f>IF(Sales_Trans_2[[#This Row],[Discount_Pct]]=0,"0%",
IF(Sales_Trans_2[[#This Row],[Discount_Pct]]&lt;=5,"1-5%",
IF(Sales_Trans_2[[#This Row],[Discount_Pct]]&lt;=10,"6-10%",
IF(Sales_Trans_2[[#This Row],[Discount_Pct]]&lt;=15,"11-15%","&gt;15%"))))</f>
        <v>6-10%</v>
      </c>
    </row>
    <row r="1816" spans="1:32" x14ac:dyDescent="0.25">
      <c r="A1816" t="s">
        <v>3334</v>
      </c>
      <c r="B1816" s="10">
        <v>45854</v>
      </c>
      <c r="C1816" t="s">
        <v>538</v>
      </c>
      <c r="D1816" t="s">
        <v>765</v>
      </c>
      <c r="E1816" t="s">
        <v>504</v>
      </c>
      <c r="F1816" t="s">
        <v>1635</v>
      </c>
      <c r="G1816">
        <v>5</v>
      </c>
      <c r="H1816">
        <v>357.79</v>
      </c>
      <c r="I1816">
        <v>10</v>
      </c>
      <c r="J1816">
        <v>178.9</v>
      </c>
      <c r="K1816">
        <v>1610.05</v>
      </c>
      <c r="L1816">
        <v>1319.25</v>
      </c>
      <c r="M1816">
        <v>290.8</v>
      </c>
      <c r="N1816" t="s">
        <v>68</v>
      </c>
      <c r="O1816" t="s">
        <v>24</v>
      </c>
      <c r="P1816" t="s">
        <v>25</v>
      </c>
      <c r="Q1816">
        <v>0.57291666666666663</v>
      </c>
      <c r="R1816" t="s">
        <v>49</v>
      </c>
      <c r="S1816" t="s">
        <v>4811</v>
      </c>
      <c r="T1816" t="s">
        <v>4805</v>
      </c>
      <c r="U1816">
        <v>340.25</v>
      </c>
      <c r="V1816" t="s">
        <v>5521</v>
      </c>
      <c r="W1816" t="s">
        <v>4958</v>
      </c>
      <c r="X1816" t="s">
        <v>5390</v>
      </c>
      <c r="Y1816" t="s">
        <v>4966</v>
      </c>
      <c r="Z1816" t="s">
        <v>5349</v>
      </c>
      <c r="AA1816" t="s">
        <v>5060</v>
      </c>
      <c r="AB1816">
        <f>YEAR(Sales_Trans_2[[#This Row],[Transaction_Date]])</f>
        <v>2025</v>
      </c>
      <c r="AC1816" t="str">
        <f>TEXT(Sales_Trans_2[[#This Row],[Transaction_Date]],"mmm")</f>
        <v>Jul</v>
      </c>
      <c r="AD1816">
        <f>MONTH(Sales_Trans_2[[#This Row],[Transaction_Date]])</f>
        <v>7</v>
      </c>
      <c r="AE1816" s="19">
        <f>IFERROR(Sales_Trans_2[[#This Row],[Profit]]/Sales_Trans_2[[#This Row],[Sales_Amount]],0)</f>
        <v>0.18061550883512936</v>
      </c>
      <c r="AF1816" s="20" t="str">
        <f>IF(Sales_Trans_2[[#This Row],[Discount_Pct]]=0,"0%",
IF(Sales_Trans_2[[#This Row],[Discount_Pct]]&lt;=5,"1-5%",
IF(Sales_Trans_2[[#This Row],[Discount_Pct]]&lt;=10,"6-10%",
IF(Sales_Trans_2[[#This Row],[Discount_Pct]]&lt;=15,"11-15%","&gt;15%"))))</f>
        <v>6-10%</v>
      </c>
    </row>
    <row r="1817" spans="1:32" x14ac:dyDescent="0.25">
      <c r="A1817" t="s">
        <v>3641</v>
      </c>
      <c r="B1817" s="10">
        <v>45851</v>
      </c>
      <c r="C1817" t="s">
        <v>1116</v>
      </c>
      <c r="D1817" t="s">
        <v>130</v>
      </c>
      <c r="E1817" t="s">
        <v>523</v>
      </c>
      <c r="F1817" t="s">
        <v>524</v>
      </c>
      <c r="G1817">
        <v>3</v>
      </c>
      <c r="H1817">
        <v>431</v>
      </c>
      <c r="I1817">
        <v>20</v>
      </c>
      <c r="J1817">
        <v>258.60000000000002</v>
      </c>
      <c r="K1817">
        <v>1189.56</v>
      </c>
      <c r="L1817">
        <v>879.15</v>
      </c>
      <c r="M1817">
        <v>310.41000000000003</v>
      </c>
      <c r="N1817" t="s">
        <v>47</v>
      </c>
      <c r="O1817" t="s">
        <v>24</v>
      </c>
      <c r="P1817" t="s">
        <v>25</v>
      </c>
      <c r="Q1817">
        <v>0.8569444444444444</v>
      </c>
      <c r="R1817" t="s">
        <v>27</v>
      </c>
      <c r="S1817" t="s">
        <v>4923</v>
      </c>
      <c r="T1817" t="s">
        <v>4908</v>
      </c>
      <c r="U1817">
        <v>379.12</v>
      </c>
      <c r="V1817" t="s">
        <v>5344</v>
      </c>
      <c r="W1817" t="s">
        <v>4958</v>
      </c>
      <c r="X1817" t="s">
        <v>5238</v>
      </c>
      <c r="Y1817" t="s">
        <v>4960</v>
      </c>
      <c r="Z1817" t="s">
        <v>5239</v>
      </c>
      <c r="AA1817" t="s">
        <v>5060</v>
      </c>
      <c r="AB1817">
        <f>YEAR(Sales_Trans_2[[#This Row],[Transaction_Date]])</f>
        <v>2025</v>
      </c>
      <c r="AC1817" t="str">
        <f>TEXT(Sales_Trans_2[[#This Row],[Transaction_Date]],"mmm")</f>
        <v>Jul</v>
      </c>
      <c r="AD1817">
        <f>MONTH(Sales_Trans_2[[#This Row],[Transaction_Date]])</f>
        <v>7</v>
      </c>
      <c r="AE1817" s="19">
        <f>IFERROR(Sales_Trans_2[[#This Row],[Profit]]/Sales_Trans_2[[#This Row],[Sales_Amount]],0)</f>
        <v>0.26094522344396248</v>
      </c>
      <c r="AF1817" s="20" t="str">
        <f>IF(Sales_Trans_2[[#This Row],[Discount_Pct]]=0,"0%",
IF(Sales_Trans_2[[#This Row],[Discount_Pct]]&lt;=5,"1-5%",
IF(Sales_Trans_2[[#This Row],[Discount_Pct]]&lt;=10,"6-10%",
IF(Sales_Trans_2[[#This Row],[Discount_Pct]]&lt;=15,"11-15%","&gt;15%"))))</f>
        <v>&gt;15%</v>
      </c>
    </row>
    <row r="1818" spans="1:32" x14ac:dyDescent="0.25">
      <c r="A1818" t="s">
        <v>4597</v>
      </c>
      <c r="B1818" s="10">
        <v>45851</v>
      </c>
      <c r="C1818" t="s">
        <v>289</v>
      </c>
      <c r="D1818" t="s">
        <v>275</v>
      </c>
      <c r="E1818" t="s">
        <v>1448</v>
      </c>
      <c r="F1818" t="s">
        <v>3086</v>
      </c>
      <c r="G1818">
        <v>5</v>
      </c>
      <c r="H1818">
        <v>52.47</v>
      </c>
      <c r="I1818">
        <v>10</v>
      </c>
      <c r="J1818">
        <v>26.23</v>
      </c>
      <c r="K1818">
        <v>271.54000000000002</v>
      </c>
      <c r="L1818">
        <v>187.4</v>
      </c>
      <c r="M1818">
        <v>84.14</v>
      </c>
      <c r="N1818" t="s">
        <v>47</v>
      </c>
      <c r="O1818" t="s">
        <v>24</v>
      </c>
      <c r="P1818" t="s">
        <v>25</v>
      </c>
      <c r="Q1818">
        <v>0.38958333333333334</v>
      </c>
      <c r="R1818" t="s">
        <v>27</v>
      </c>
      <c r="S1818" t="s">
        <v>4760</v>
      </c>
      <c r="T1818" t="s">
        <v>4752</v>
      </c>
      <c r="U1818">
        <v>51.33</v>
      </c>
      <c r="V1818" t="s">
        <v>5118</v>
      </c>
      <c r="W1818" t="s">
        <v>4958</v>
      </c>
      <c r="X1818" t="s">
        <v>5768</v>
      </c>
      <c r="Y1818" t="s">
        <v>5007</v>
      </c>
      <c r="Z1818" t="s">
        <v>5603</v>
      </c>
      <c r="AA1818" t="s">
        <v>5060</v>
      </c>
      <c r="AB1818">
        <f>YEAR(Sales_Trans_2[[#This Row],[Transaction_Date]])</f>
        <v>2025</v>
      </c>
      <c r="AC1818" t="str">
        <f>TEXT(Sales_Trans_2[[#This Row],[Transaction_Date]],"mmm")</f>
        <v>Jul</v>
      </c>
      <c r="AD1818">
        <f>MONTH(Sales_Trans_2[[#This Row],[Transaction_Date]])</f>
        <v>7</v>
      </c>
      <c r="AE1818" s="19">
        <f>IFERROR(Sales_Trans_2[[#This Row],[Profit]]/Sales_Trans_2[[#This Row],[Sales_Amount]],0)</f>
        <v>0.30986226706930836</v>
      </c>
      <c r="AF1818" s="20" t="str">
        <f>IF(Sales_Trans_2[[#This Row],[Discount_Pct]]=0,"0%",
IF(Sales_Trans_2[[#This Row],[Discount_Pct]]&lt;=5,"1-5%",
IF(Sales_Trans_2[[#This Row],[Discount_Pct]]&lt;=10,"6-10%",
IF(Sales_Trans_2[[#This Row],[Discount_Pct]]&lt;=15,"11-15%","&gt;15%"))))</f>
        <v>6-10%</v>
      </c>
    </row>
    <row r="1819" spans="1:32" x14ac:dyDescent="0.25">
      <c r="A1819" t="s">
        <v>1623</v>
      </c>
      <c r="B1819" s="10">
        <v>45845</v>
      </c>
      <c r="C1819" t="s">
        <v>1624</v>
      </c>
      <c r="D1819" t="s">
        <v>414</v>
      </c>
      <c r="E1819" t="s">
        <v>1059</v>
      </c>
      <c r="F1819" t="s">
        <v>304</v>
      </c>
      <c r="G1819">
        <v>4</v>
      </c>
      <c r="H1819">
        <v>109.34</v>
      </c>
      <c r="I1819">
        <v>20</v>
      </c>
      <c r="J1819">
        <v>87.47</v>
      </c>
      <c r="K1819">
        <v>349.89</v>
      </c>
      <c r="L1819">
        <v>319.27999999999997</v>
      </c>
      <c r="M1819">
        <v>30.61</v>
      </c>
      <c r="N1819" t="s">
        <v>23</v>
      </c>
      <c r="O1819" t="s">
        <v>24</v>
      </c>
      <c r="P1819" t="s">
        <v>25</v>
      </c>
      <c r="Q1819">
        <v>0.56041666666666667</v>
      </c>
      <c r="R1819" t="s">
        <v>49</v>
      </c>
      <c r="S1819" t="s">
        <v>4846</v>
      </c>
      <c r="T1819" t="s">
        <v>4847</v>
      </c>
      <c r="U1819">
        <v>96.72</v>
      </c>
      <c r="V1819" t="s">
        <v>5902</v>
      </c>
      <c r="W1819" t="s">
        <v>4958</v>
      </c>
      <c r="X1819" t="s">
        <v>5101</v>
      </c>
      <c r="Y1819" t="s">
        <v>4970</v>
      </c>
      <c r="Z1819" t="s">
        <v>5099</v>
      </c>
      <c r="AA1819" t="s">
        <v>5060</v>
      </c>
      <c r="AB1819">
        <f>YEAR(Sales_Trans_2[[#This Row],[Transaction_Date]])</f>
        <v>2025</v>
      </c>
      <c r="AC1819" t="str">
        <f>TEXT(Sales_Trans_2[[#This Row],[Transaction_Date]],"mmm")</f>
        <v>Jul</v>
      </c>
      <c r="AD1819">
        <f>MONTH(Sales_Trans_2[[#This Row],[Transaction_Date]])</f>
        <v>7</v>
      </c>
      <c r="AE1819" s="19">
        <f>IFERROR(Sales_Trans_2[[#This Row],[Profit]]/Sales_Trans_2[[#This Row],[Sales_Amount]],0)</f>
        <v>8.7484638029094855E-2</v>
      </c>
      <c r="AF1819" s="20" t="str">
        <f>IF(Sales_Trans_2[[#This Row],[Discount_Pct]]=0,"0%",
IF(Sales_Trans_2[[#This Row],[Discount_Pct]]&lt;=5,"1-5%",
IF(Sales_Trans_2[[#This Row],[Discount_Pct]]&lt;=10,"6-10%",
IF(Sales_Trans_2[[#This Row],[Discount_Pct]]&lt;=15,"11-15%","&gt;15%"))))</f>
        <v>&gt;15%</v>
      </c>
    </row>
    <row r="1820" spans="1:32" x14ac:dyDescent="0.25">
      <c r="A1820" t="s">
        <v>4302</v>
      </c>
      <c r="B1820" s="10">
        <v>45837</v>
      </c>
      <c r="C1820" t="s">
        <v>985</v>
      </c>
      <c r="D1820" t="s">
        <v>384</v>
      </c>
      <c r="E1820" t="s">
        <v>606</v>
      </c>
      <c r="F1820" t="s">
        <v>607</v>
      </c>
      <c r="G1820">
        <v>7</v>
      </c>
      <c r="H1820">
        <v>405.1</v>
      </c>
      <c r="I1820">
        <v>10</v>
      </c>
      <c r="J1820">
        <v>283.57</v>
      </c>
      <c r="K1820">
        <v>2934.95</v>
      </c>
      <c r="L1820">
        <v>2352.4899999999998</v>
      </c>
      <c r="M1820">
        <v>582.46</v>
      </c>
      <c r="N1820" t="s">
        <v>133</v>
      </c>
      <c r="O1820" t="s">
        <v>24</v>
      </c>
      <c r="P1820" t="s">
        <v>25</v>
      </c>
      <c r="Q1820">
        <v>0.91111111111111109</v>
      </c>
      <c r="R1820" t="s">
        <v>27</v>
      </c>
      <c r="S1820" t="s">
        <v>4835</v>
      </c>
      <c r="T1820" t="s">
        <v>4828</v>
      </c>
      <c r="U1820">
        <v>389.61</v>
      </c>
      <c r="V1820" t="s">
        <v>4982</v>
      </c>
      <c r="W1820" t="s">
        <v>4958</v>
      </c>
      <c r="X1820" t="s">
        <v>5841</v>
      </c>
      <c r="Y1820" t="s">
        <v>4970</v>
      </c>
      <c r="Z1820" t="s">
        <v>5696</v>
      </c>
      <c r="AA1820" t="s">
        <v>5060</v>
      </c>
      <c r="AB1820">
        <f>YEAR(Sales_Trans_2[[#This Row],[Transaction_Date]])</f>
        <v>2025</v>
      </c>
      <c r="AC1820" t="str">
        <f>TEXT(Sales_Trans_2[[#This Row],[Transaction_Date]],"mmm")</f>
        <v>Jun</v>
      </c>
      <c r="AD1820">
        <f>MONTH(Sales_Trans_2[[#This Row],[Transaction_Date]])</f>
        <v>6</v>
      </c>
      <c r="AE1820" s="19">
        <f>IFERROR(Sales_Trans_2[[#This Row],[Profit]]/Sales_Trans_2[[#This Row],[Sales_Amount]],0)</f>
        <v>0.19845653247925862</v>
      </c>
      <c r="AF1820" s="20" t="str">
        <f>IF(Sales_Trans_2[[#This Row],[Discount_Pct]]=0,"0%",
IF(Sales_Trans_2[[#This Row],[Discount_Pct]]&lt;=5,"1-5%",
IF(Sales_Trans_2[[#This Row],[Discount_Pct]]&lt;=10,"6-10%",
IF(Sales_Trans_2[[#This Row],[Discount_Pct]]&lt;=15,"11-15%","&gt;15%"))))</f>
        <v>6-10%</v>
      </c>
    </row>
    <row r="1821" spans="1:32" x14ac:dyDescent="0.25">
      <c r="A1821" t="s">
        <v>695</v>
      </c>
      <c r="B1821" s="10">
        <v>45836</v>
      </c>
      <c r="C1821" t="s">
        <v>696</v>
      </c>
      <c r="D1821" t="s">
        <v>214</v>
      </c>
      <c r="E1821" t="s">
        <v>606</v>
      </c>
      <c r="F1821" t="s">
        <v>607</v>
      </c>
      <c r="G1821">
        <v>4</v>
      </c>
      <c r="H1821">
        <v>164.99</v>
      </c>
      <c r="I1821">
        <v>15</v>
      </c>
      <c r="J1821">
        <v>98.99</v>
      </c>
      <c r="K1821">
        <v>645.12</v>
      </c>
      <c r="L1821">
        <v>451.2</v>
      </c>
      <c r="M1821">
        <v>193.92</v>
      </c>
      <c r="N1821" t="s">
        <v>4971</v>
      </c>
      <c r="O1821" t="s">
        <v>24</v>
      </c>
      <c r="P1821" t="s">
        <v>25</v>
      </c>
      <c r="Q1821">
        <v>0.5180555555555556</v>
      </c>
      <c r="R1821" t="s">
        <v>27</v>
      </c>
      <c r="S1821" t="s">
        <v>4764</v>
      </c>
      <c r="T1821" t="s">
        <v>4752</v>
      </c>
      <c r="U1821">
        <v>147.97</v>
      </c>
      <c r="V1821" t="s">
        <v>5307</v>
      </c>
      <c r="W1821" t="s">
        <v>4958</v>
      </c>
      <c r="X1821" t="s">
        <v>5841</v>
      </c>
      <c r="Y1821" t="s">
        <v>4970</v>
      </c>
      <c r="Z1821" t="s">
        <v>5696</v>
      </c>
      <c r="AA1821" t="s">
        <v>5060</v>
      </c>
      <c r="AB1821">
        <f>YEAR(Sales_Trans_2[[#This Row],[Transaction_Date]])</f>
        <v>2025</v>
      </c>
      <c r="AC1821" t="str">
        <f>TEXT(Sales_Trans_2[[#This Row],[Transaction_Date]],"mmm")</f>
        <v>Jun</v>
      </c>
      <c r="AD1821">
        <f>MONTH(Sales_Trans_2[[#This Row],[Transaction_Date]])</f>
        <v>6</v>
      </c>
      <c r="AE1821" s="19">
        <f>IFERROR(Sales_Trans_2[[#This Row],[Profit]]/Sales_Trans_2[[#This Row],[Sales_Amount]],0)</f>
        <v>0.30059523809523808</v>
      </c>
      <c r="AF1821" s="20" t="str">
        <f>IF(Sales_Trans_2[[#This Row],[Discount_Pct]]=0,"0%",
IF(Sales_Trans_2[[#This Row],[Discount_Pct]]&lt;=5,"1-5%",
IF(Sales_Trans_2[[#This Row],[Discount_Pct]]&lt;=10,"6-10%",
IF(Sales_Trans_2[[#This Row],[Discount_Pct]]&lt;=15,"11-15%","&gt;15%"))))</f>
        <v>11-15%</v>
      </c>
    </row>
    <row r="1822" spans="1:32" x14ac:dyDescent="0.25">
      <c r="A1822" t="s">
        <v>776</v>
      </c>
      <c r="B1822" s="10">
        <v>45832</v>
      </c>
      <c r="C1822" t="s">
        <v>289</v>
      </c>
      <c r="D1822" t="s">
        <v>777</v>
      </c>
      <c r="E1822" t="s">
        <v>778</v>
      </c>
      <c r="F1822" t="s">
        <v>779</v>
      </c>
      <c r="G1822">
        <v>8</v>
      </c>
      <c r="H1822">
        <v>88.63</v>
      </c>
      <c r="I1822">
        <v>20</v>
      </c>
      <c r="J1822">
        <v>141.81</v>
      </c>
      <c r="K1822">
        <v>567.23</v>
      </c>
      <c r="L1822">
        <v>545.36</v>
      </c>
      <c r="M1822">
        <v>21.87</v>
      </c>
      <c r="N1822" t="s">
        <v>23</v>
      </c>
      <c r="O1822" t="s">
        <v>24</v>
      </c>
      <c r="P1822" t="s">
        <v>25</v>
      </c>
      <c r="Q1822">
        <v>0.38611111111111113</v>
      </c>
      <c r="R1822" t="s">
        <v>49</v>
      </c>
      <c r="S1822" t="s">
        <v>4818</v>
      </c>
      <c r="T1822" t="s">
        <v>4805</v>
      </c>
      <c r="U1822">
        <v>86.11</v>
      </c>
      <c r="V1822" t="s">
        <v>5118</v>
      </c>
      <c r="W1822" t="s">
        <v>4958</v>
      </c>
      <c r="X1822" t="s">
        <v>4996</v>
      </c>
      <c r="Y1822" t="s">
        <v>4960</v>
      </c>
      <c r="Z1822" t="s">
        <v>5432</v>
      </c>
      <c r="AA1822" t="s">
        <v>5060</v>
      </c>
      <c r="AB1822">
        <f>YEAR(Sales_Trans_2[[#This Row],[Transaction_Date]])</f>
        <v>2025</v>
      </c>
      <c r="AC1822" t="str">
        <f>TEXT(Sales_Trans_2[[#This Row],[Transaction_Date]],"mmm")</f>
        <v>Jun</v>
      </c>
      <c r="AD1822">
        <f>MONTH(Sales_Trans_2[[#This Row],[Transaction_Date]])</f>
        <v>6</v>
      </c>
      <c r="AE1822" s="19">
        <f>IFERROR(Sales_Trans_2[[#This Row],[Profit]]/Sales_Trans_2[[#This Row],[Sales_Amount]],0)</f>
        <v>3.8555788657158474E-2</v>
      </c>
      <c r="AF1822" s="20" t="str">
        <f>IF(Sales_Trans_2[[#This Row],[Discount_Pct]]=0,"0%",
IF(Sales_Trans_2[[#This Row],[Discount_Pct]]&lt;=5,"1-5%",
IF(Sales_Trans_2[[#This Row],[Discount_Pct]]&lt;=10,"6-10%",
IF(Sales_Trans_2[[#This Row],[Discount_Pct]]&lt;=15,"11-15%","&gt;15%"))))</f>
        <v>&gt;15%</v>
      </c>
    </row>
    <row r="1823" spans="1:32" x14ac:dyDescent="0.25">
      <c r="A1823" t="s">
        <v>3318</v>
      </c>
      <c r="B1823" s="10">
        <v>45830</v>
      </c>
      <c r="C1823" t="s">
        <v>1188</v>
      </c>
      <c r="D1823" t="s">
        <v>1678</v>
      </c>
      <c r="E1823" t="s">
        <v>433</v>
      </c>
      <c r="F1823" t="s">
        <v>1140</v>
      </c>
      <c r="G1823">
        <v>5</v>
      </c>
      <c r="H1823">
        <v>368.06</v>
      </c>
      <c r="I1823">
        <v>15</v>
      </c>
      <c r="J1823">
        <v>276.05</v>
      </c>
      <c r="K1823">
        <v>1798.89</v>
      </c>
      <c r="L1823">
        <v>1330.5</v>
      </c>
      <c r="M1823">
        <v>468.39</v>
      </c>
      <c r="N1823" t="s">
        <v>4971</v>
      </c>
      <c r="O1823" t="s">
        <v>24</v>
      </c>
      <c r="P1823" t="s">
        <v>25</v>
      </c>
      <c r="Q1823">
        <v>0.62777777777777777</v>
      </c>
      <c r="R1823" t="s">
        <v>27</v>
      </c>
      <c r="S1823" t="s">
        <v>4699</v>
      </c>
      <c r="T1823" t="s">
        <v>4672</v>
      </c>
      <c r="U1823">
        <v>342.27</v>
      </c>
      <c r="V1823" t="s">
        <v>5202</v>
      </c>
      <c r="W1823" t="s">
        <v>4958</v>
      </c>
      <c r="X1823" t="s">
        <v>5543</v>
      </c>
      <c r="Y1823" t="s">
        <v>4977</v>
      </c>
      <c r="Z1823" t="s">
        <v>5544</v>
      </c>
      <c r="AA1823" t="s">
        <v>5060</v>
      </c>
      <c r="AB1823">
        <f>YEAR(Sales_Trans_2[[#This Row],[Transaction_Date]])</f>
        <v>2025</v>
      </c>
      <c r="AC1823" t="str">
        <f>TEXT(Sales_Trans_2[[#This Row],[Transaction_Date]],"mmm")</f>
        <v>Jun</v>
      </c>
      <c r="AD1823">
        <f>MONTH(Sales_Trans_2[[#This Row],[Transaction_Date]])</f>
        <v>6</v>
      </c>
      <c r="AE1823" s="19">
        <f>IFERROR(Sales_Trans_2[[#This Row],[Profit]]/Sales_Trans_2[[#This Row],[Sales_Amount]],0)</f>
        <v>0.26037723262678647</v>
      </c>
      <c r="AF1823" s="20" t="str">
        <f>IF(Sales_Trans_2[[#This Row],[Discount_Pct]]=0,"0%",
IF(Sales_Trans_2[[#This Row],[Discount_Pct]]&lt;=5,"1-5%",
IF(Sales_Trans_2[[#This Row],[Discount_Pct]]&lt;=10,"6-10%",
IF(Sales_Trans_2[[#This Row],[Discount_Pct]]&lt;=15,"11-15%","&gt;15%"))))</f>
        <v>11-15%</v>
      </c>
    </row>
    <row r="1824" spans="1:32" x14ac:dyDescent="0.25">
      <c r="A1824" t="s">
        <v>3356</v>
      </c>
      <c r="B1824" s="10">
        <v>45829</v>
      </c>
      <c r="C1824" t="s">
        <v>1470</v>
      </c>
      <c r="D1824" t="s">
        <v>52</v>
      </c>
      <c r="E1824" t="s">
        <v>1343</v>
      </c>
      <c r="F1824" t="s">
        <v>1344</v>
      </c>
      <c r="G1824">
        <v>7</v>
      </c>
      <c r="H1824">
        <v>359.18</v>
      </c>
      <c r="I1824">
        <v>10</v>
      </c>
      <c r="J1824">
        <v>251.43</v>
      </c>
      <c r="K1824">
        <v>2602.25</v>
      </c>
      <c r="L1824">
        <v>1722.84</v>
      </c>
      <c r="M1824">
        <v>879.41</v>
      </c>
      <c r="N1824" t="s">
        <v>68</v>
      </c>
      <c r="O1824" t="s">
        <v>24</v>
      </c>
      <c r="P1824" t="s">
        <v>25</v>
      </c>
      <c r="Q1824">
        <v>0.84444444444444444</v>
      </c>
      <c r="R1824" t="s">
        <v>27</v>
      </c>
      <c r="S1824" t="s">
        <v>4701</v>
      </c>
      <c r="T1824" t="s">
        <v>4672</v>
      </c>
      <c r="U1824">
        <v>313.47000000000003</v>
      </c>
      <c r="V1824" t="s">
        <v>5293</v>
      </c>
      <c r="W1824" t="s">
        <v>4958</v>
      </c>
      <c r="X1824" t="s">
        <v>5228</v>
      </c>
      <c r="Y1824" t="s">
        <v>4960</v>
      </c>
      <c r="Z1824" t="s">
        <v>5229</v>
      </c>
      <c r="AA1824" t="s">
        <v>5060</v>
      </c>
      <c r="AB1824">
        <f>YEAR(Sales_Trans_2[[#This Row],[Transaction_Date]])</f>
        <v>2025</v>
      </c>
      <c r="AC1824" t="str">
        <f>TEXT(Sales_Trans_2[[#This Row],[Transaction_Date]],"mmm")</f>
        <v>Jun</v>
      </c>
      <c r="AD1824">
        <f>MONTH(Sales_Trans_2[[#This Row],[Transaction_Date]])</f>
        <v>6</v>
      </c>
      <c r="AE1824" s="19">
        <f>IFERROR(Sales_Trans_2[[#This Row],[Profit]]/Sales_Trans_2[[#This Row],[Sales_Amount]],0)</f>
        <v>0.33794216543375921</v>
      </c>
      <c r="AF1824" s="20" t="str">
        <f>IF(Sales_Trans_2[[#This Row],[Discount_Pct]]=0,"0%",
IF(Sales_Trans_2[[#This Row],[Discount_Pct]]&lt;=5,"1-5%",
IF(Sales_Trans_2[[#This Row],[Discount_Pct]]&lt;=10,"6-10%",
IF(Sales_Trans_2[[#This Row],[Discount_Pct]]&lt;=15,"11-15%","&gt;15%"))))</f>
        <v>6-10%</v>
      </c>
    </row>
    <row r="1825" spans="1:32" x14ac:dyDescent="0.25">
      <c r="A1825" t="s">
        <v>1934</v>
      </c>
      <c r="B1825" s="10">
        <v>45967</v>
      </c>
      <c r="C1825" t="s">
        <v>181</v>
      </c>
      <c r="D1825" t="s">
        <v>905</v>
      </c>
      <c r="E1825" t="s">
        <v>840</v>
      </c>
      <c r="F1825" t="s">
        <v>1463</v>
      </c>
      <c r="G1825">
        <v>4</v>
      </c>
      <c r="H1825">
        <v>522.07000000000005</v>
      </c>
      <c r="I1825">
        <v>15</v>
      </c>
      <c r="J1825">
        <v>313.24</v>
      </c>
      <c r="K1825">
        <v>1775.04</v>
      </c>
      <c r="L1825">
        <v>1590.76</v>
      </c>
      <c r="M1825">
        <v>184.28</v>
      </c>
      <c r="N1825" t="s">
        <v>23</v>
      </c>
      <c r="O1825" t="s">
        <v>24</v>
      </c>
      <c r="P1825" t="s">
        <v>25</v>
      </c>
      <c r="Q1825">
        <v>0.87152777777777779</v>
      </c>
      <c r="R1825" t="s">
        <v>49</v>
      </c>
      <c r="S1825" t="s">
        <v>4686</v>
      </c>
      <c r="T1825" t="s">
        <v>4672</v>
      </c>
      <c r="U1825">
        <v>464.41</v>
      </c>
      <c r="V1825" t="s">
        <v>5746</v>
      </c>
      <c r="W1825" t="s">
        <v>4958</v>
      </c>
      <c r="X1825" t="s">
        <v>5442</v>
      </c>
      <c r="Y1825" t="s">
        <v>5011</v>
      </c>
      <c r="Z1825" t="s">
        <v>5300</v>
      </c>
      <c r="AA1825" t="s">
        <v>5060</v>
      </c>
      <c r="AB1825">
        <f>YEAR(Sales_Trans_2[[#This Row],[Transaction_Date]])</f>
        <v>2025</v>
      </c>
      <c r="AC1825" t="str">
        <f>TEXT(Sales_Trans_2[[#This Row],[Transaction_Date]],"mmm")</f>
        <v>Nov</v>
      </c>
      <c r="AD1825">
        <f>MONTH(Sales_Trans_2[[#This Row],[Transaction_Date]])</f>
        <v>11</v>
      </c>
      <c r="AE1825" s="19">
        <f>IFERROR(Sales_Trans_2[[#This Row],[Profit]]/Sales_Trans_2[[#This Row],[Sales_Amount]],0)</f>
        <v>0.10381737876329548</v>
      </c>
      <c r="AF1825" s="20" t="str">
        <f>IF(Sales_Trans_2[[#This Row],[Discount_Pct]]=0,"0%",
IF(Sales_Trans_2[[#This Row],[Discount_Pct]]&lt;=5,"1-5%",
IF(Sales_Trans_2[[#This Row],[Discount_Pct]]&lt;=10,"6-10%",
IF(Sales_Trans_2[[#This Row],[Discount_Pct]]&lt;=15,"11-15%","&gt;15%"))))</f>
        <v>11-15%</v>
      </c>
    </row>
    <row r="1826" spans="1:32" x14ac:dyDescent="0.25">
      <c r="A1826" t="s">
        <v>3114</v>
      </c>
      <c r="B1826" s="10">
        <v>45906</v>
      </c>
      <c r="C1826" t="s">
        <v>3115</v>
      </c>
      <c r="D1826" t="s">
        <v>449</v>
      </c>
      <c r="E1826" t="s">
        <v>760</v>
      </c>
      <c r="F1826" t="s">
        <v>761</v>
      </c>
      <c r="G1826">
        <v>4</v>
      </c>
      <c r="H1826">
        <v>423.99</v>
      </c>
      <c r="I1826">
        <v>5</v>
      </c>
      <c r="J1826">
        <v>84.8</v>
      </c>
      <c r="K1826">
        <v>1611.16</v>
      </c>
      <c r="L1826">
        <v>1280.76</v>
      </c>
      <c r="M1826">
        <v>330.4</v>
      </c>
      <c r="N1826" t="s">
        <v>133</v>
      </c>
      <c r="O1826" t="s">
        <v>24</v>
      </c>
      <c r="P1826" t="s">
        <v>25</v>
      </c>
      <c r="Q1826">
        <v>0.40208333333333335</v>
      </c>
      <c r="R1826" t="s">
        <v>49</v>
      </c>
      <c r="S1826" t="s">
        <v>4817</v>
      </c>
      <c r="T1826" t="s">
        <v>4805</v>
      </c>
      <c r="U1826">
        <v>395.66</v>
      </c>
      <c r="V1826" t="s">
        <v>5698</v>
      </c>
      <c r="W1826" t="s">
        <v>4958</v>
      </c>
      <c r="X1826" t="s">
        <v>5363</v>
      </c>
      <c r="Y1826" t="s">
        <v>4970</v>
      </c>
      <c r="Z1826" t="s">
        <v>5364</v>
      </c>
      <c r="AA1826" t="s">
        <v>5060</v>
      </c>
      <c r="AB1826">
        <f>YEAR(Sales_Trans_2[[#This Row],[Transaction_Date]])</f>
        <v>2025</v>
      </c>
      <c r="AC1826" t="str">
        <f>TEXT(Sales_Trans_2[[#This Row],[Transaction_Date]],"mmm")</f>
        <v>Sep</v>
      </c>
      <c r="AD1826">
        <f>MONTH(Sales_Trans_2[[#This Row],[Transaction_Date]])</f>
        <v>9</v>
      </c>
      <c r="AE1826" s="19">
        <f>IFERROR(Sales_Trans_2[[#This Row],[Profit]]/Sales_Trans_2[[#This Row],[Sales_Amount]],0)</f>
        <v>0.20506963926611879</v>
      </c>
      <c r="AF1826" s="20" t="str">
        <f>IF(Sales_Trans_2[[#This Row],[Discount_Pct]]=0,"0%",
IF(Sales_Trans_2[[#This Row],[Discount_Pct]]&lt;=5,"1-5%",
IF(Sales_Trans_2[[#This Row],[Discount_Pct]]&lt;=10,"6-10%",
IF(Sales_Trans_2[[#This Row],[Discount_Pct]]&lt;=15,"11-15%","&gt;15%"))))</f>
        <v>1-5%</v>
      </c>
    </row>
    <row r="1827" spans="1:32" x14ac:dyDescent="0.25">
      <c r="A1827" t="s">
        <v>2476</v>
      </c>
      <c r="B1827" s="10">
        <v>45844</v>
      </c>
      <c r="C1827" t="s">
        <v>185</v>
      </c>
      <c r="D1827" t="s">
        <v>253</v>
      </c>
      <c r="E1827" t="s">
        <v>433</v>
      </c>
      <c r="F1827" t="s">
        <v>434</v>
      </c>
      <c r="G1827">
        <v>8</v>
      </c>
      <c r="H1827">
        <v>220.37</v>
      </c>
      <c r="I1827">
        <v>10</v>
      </c>
      <c r="J1827">
        <v>176.3</v>
      </c>
      <c r="K1827">
        <v>1824.66</v>
      </c>
      <c r="L1827">
        <v>1563.52</v>
      </c>
      <c r="M1827">
        <v>261.14</v>
      </c>
      <c r="N1827" t="s">
        <v>68</v>
      </c>
      <c r="O1827" t="s">
        <v>24</v>
      </c>
      <c r="P1827" t="s">
        <v>25</v>
      </c>
      <c r="Q1827">
        <v>0.71319444444444446</v>
      </c>
      <c r="R1827" t="s">
        <v>27</v>
      </c>
      <c r="S1827" t="s">
        <v>4903</v>
      </c>
      <c r="T1827" t="s">
        <v>4887</v>
      </c>
      <c r="U1827">
        <v>219.39</v>
      </c>
      <c r="V1827" t="s">
        <v>5110</v>
      </c>
      <c r="W1827" t="s">
        <v>4958</v>
      </c>
      <c r="X1827" t="s">
        <v>5832</v>
      </c>
      <c r="Y1827" t="s">
        <v>4966</v>
      </c>
      <c r="Z1827" t="s">
        <v>5544</v>
      </c>
      <c r="AA1827" t="s">
        <v>5060</v>
      </c>
      <c r="AB1827">
        <f>YEAR(Sales_Trans_2[[#This Row],[Transaction_Date]])</f>
        <v>2025</v>
      </c>
      <c r="AC1827" t="str">
        <f>TEXT(Sales_Trans_2[[#This Row],[Transaction_Date]],"mmm")</f>
        <v>Jul</v>
      </c>
      <c r="AD1827">
        <f>MONTH(Sales_Trans_2[[#This Row],[Transaction_Date]])</f>
        <v>7</v>
      </c>
      <c r="AE1827" s="19">
        <f>IFERROR(Sales_Trans_2[[#This Row],[Profit]]/Sales_Trans_2[[#This Row],[Sales_Amount]],0)</f>
        <v>0.1431170738658161</v>
      </c>
      <c r="AF1827" s="20" t="str">
        <f>IF(Sales_Trans_2[[#This Row],[Discount_Pct]]=0,"0%",
IF(Sales_Trans_2[[#This Row],[Discount_Pct]]&lt;=5,"1-5%",
IF(Sales_Trans_2[[#This Row],[Discount_Pct]]&lt;=10,"6-10%",
IF(Sales_Trans_2[[#This Row],[Discount_Pct]]&lt;=15,"11-15%","&gt;15%"))))</f>
        <v>6-10%</v>
      </c>
    </row>
    <row r="1828" spans="1:32" x14ac:dyDescent="0.25">
      <c r="A1828" t="s">
        <v>3219</v>
      </c>
      <c r="B1828" s="10">
        <v>45806</v>
      </c>
      <c r="C1828" t="s">
        <v>348</v>
      </c>
      <c r="D1828" t="s">
        <v>264</v>
      </c>
      <c r="E1828" t="s">
        <v>973</v>
      </c>
      <c r="F1828" t="s">
        <v>974</v>
      </c>
      <c r="G1828">
        <v>6</v>
      </c>
      <c r="H1828">
        <v>413.59</v>
      </c>
      <c r="I1828">
        <v>15</v>
      </c>
      <c r="J1828">
        <v>372.23</v>
      </c>
      <c r="K1828">
        <v>2109.31</v>
      </c>
      <c r="L1828">
        <v>1715.4</v>
      </c>
      <c r="M1828">
        <v>393.91</v>
      </c>
      <c r="N1828" t="s">
        <v>23</v>
      </c>
      <c r="O1828" t="s">
        <v>24</v>
      </c>
      <c r="P1828" t="s">
        <v>25</v>
      </c>
      <c r="Q1828">
        <v>0.38541666666666669</v>
      </c>
      <c r="R1828" t="s">
        <v>49</v>
      </c>
      <c r="S1828" t="s">
        <v>4702</v>
      </c>
      <c r="T1828" t="s">
        <v>4703</v>
      </c>
      <c r="U1828">
        <v>383.51</v>
      </c>
      <c r="V1828" t="s">
        <v>5491</v>
      </c>
      <c r="W1828" t="s">
        <v>4958</v>
      </c>
      <c r="X1828" t="s">
        <v>5473</v>
      </c>
      <c r="Y1828" t="s">
        <v>4960</v>
      </c>
      <c r="Z1828" t="s">
        <v>5474</v>
      </c>
      <c r="AA1828" t="s">
        <v>5060</v>
      </c>
      <c r="AB1828">
        <f>YEAR(Sales_Trans_2[[#This Row],[Transaction_Date]])</f>
        <v>2025</v>
      </c>
      <c r="AC1828" t="str">
        <f>TEXT(Sales_Trans_2[[#This Row],[Transaction_Date]],"mmm")</f>
        <v>May</v>
      </c>
      <c r="AD1828">
        <f>MONTH(Sales_Trans_2[[#This Row],[Transaction_Date]])</f>
        <v>5</v>
      </c>
      <c r="AE1828" s="19">
        <f>IFERROR(Sales_Trans_2[[#This Row],[Profit]]/Sales_Trans_2[[#This Row],[Sales_Amount]],0)</f>
        <v>0.18674827313197209</v>
      </c>
      <c r="AF1828" s="20" t="str">
        <f>IF(Sales_Trans_2[[#This Row],[Discount_Pct]]=0,"0%",
IF(Sales_Trans_2[[#This Row],[Discount_Pct]]&lt;=5,"1-5%",
IF(Sales_Trans_2[[#This Row],[Discount_Pct]]&lt;=10,"6-10%",
IF(Sales_Trans_2[[#This Row],[Discount_Pct]]&lt;=15,"11-15%","&gt;15%"))))</f>
        <v>11-15%</v>
      </c>
    </row>
    <row r="1829" spans="1:32" x14ac:dyDescent="0.25">
      <c r="A1829" t="s">
        <v>3869</v>
      </c>
      <c r="B1829" s="10">
        <v>45795</v>
      </c>
      <c r="C1829" t="s">
        <v>629</v>
      </c>
      <c r="D1829" t="s">
        <v>1096</v>
      </c>
      <c r="E1829" t="s">
        <v>962</v>
      </c>
      <c r="F1829" t="s">
        <v>963</v>
      </c>
      <c r="G1829">
        <v>3</v>
      </c>
      <c r="H1829">
        <v>459.74</v>
      </c>
      <c r="I1829">
        <v>15</v>
      </c>
      <c r="J1829">
        <v>206.88</v>
      </c>
      <c r="K1829">
        <v>1348.19</v>
      </c>
      <c r="L1829">
        <v>1045.23</v>
      </c>
      <c r="M1829">
        <v>302.95999999999998</v>
      </c>
      <c r="N1829" t="s">
        <v>23</v>
      </c>
      <c r="O1829" t="s">
        <v>24</v>
      </c>
      <c r="P1829" t="s">
        <v>25</v>
      </c>
      <c r="Q1829">
        <v>0.8256944444444444</v>
      </c>
      <c r="R1829" t="s">
        <v>27</v>
      </c>
      <c r="S1829" t="s">
        <v>4869</v>
      </c>
      <c r="T1829" t="s">
        <v>4864</v>
      </c>
      <c r="U1829">
        <v>405.1</v>
      </c>
      <c r="V1829" t="s">
        <v>5061</v>
      </c>
      <c r="W1829" t="s">
        <v>4958</v>
      </c>
      <c r="X1829" t="s">
        <v>5479</v>
      </c>
      <c r="Y1829" t="s">
        <v>5011</v>
      </c>
      <c r="Z1829" t="s">
        <v>5480</v>
      </c>
      <c r="AA1829" t="s">
        <v>5060</v>
      </c>
      <c r="AB1829">
        <f>YEAR(Sales_Trans_2[[#This Row],[Transaction_Date]])</f>
        <v>2025</v>
      </c>
      <c r="AC1829" t="str">
        <f>TEXT(Sales_Trans_2[[#This Row],[Transaction_Date]],"mmm")</f>
        <v>May</v>
      </c>
      <c r="AD1829">
        <f>MONTH(Sales_Trans_2[[#This Row],[Transaction_Date]])</f>
        <v>5</v>
      </c>
      <c r="AE1829" s="19">
        <f>IFERROR(Sales_Trans_2[[#This Row],[Profit]]/Sales_Trans_2[[#This Row],[Sales_Amount]],0)</f>
        <v>0.22471610084631985</v>
      </c>
      <c r="AF1829" s="20" t="str">
        <f>IF(Sales_Trans_2[[#This Row],[Discount_Pct]]=0,"0%",
IF(Sales_Trans_2[[#This Row],[Discount_Pct]]&lt;=5,"1-5%",
IF(Sales_Trans_2[[#This Row],[Discount_Pct]]&lt;=10,"6-10%",
IF(Sales_Trans_2[[#This Row],[Discount_Pct]]&lt;=15,"11-15%","&gt;15%"))))</f>
        <v>11-15%</v>
      </c>
    </row>
    <row r="1830" spans="1:32" x14ac:dyDescent="0.25">
      <c r="A1830" t="s">
        <v>2547</v>
      </c>
      <c r="B1830" s="10">
        <v>45794</v>
      </c>
      <c r="C1830" t="s">
        <v>1945</v>
      </c>
      <c r="D1830" t="s">
        <v>895</v>
      </c>
      <c r="E1830" t="s">
        <v>584</v>
      </c>
      <c r="F1830" t="s">
        <v>2318</v>
      </c>
      <c r="G1830">
        <v>4</v>
      </c>
      <c r="H1830">
        <v>446.42</v>
      </c>
      <c r="I1830">
        <v>10</v>
      </c>
      <c r="J1830">
        <v>178.57</v>
      </c>
      <c r="K1830">
        <v>1848.18</v>
      </c>
      <c r="L1830">
        <v>1480.72</v>
      </c>
      <c r="M1830">
        <v>367.46</v>
      </c>
      <c r="N1830" t="s">
        <v>68</v>
      </c>
      <c r="O1830" t="s">
        <v>24</v>
      </c>
      <c r="P1830" t="s">
        <v>25</v>
      </c>
      <c r="Q1830">
        <v>0.46458333333333335</v>
      </c>
      <c r="R1830" t="s">
        <v>27</v>
      </c>
      <c r="S1830" t="s">
        <v>4843</v>
      </c>
      <c r="T1830" t="s">
        <v>4828</v>
      </c>
      <c r="U1830">
        <v>438.7</v>
      </c>
      <c r="V1830" t="s">
        <v>5734</v>
      </c>
      <c r="W1830" t="s">
        <v>4958</v>
      </c>
      <c r="X1830" t="s">
        <v>5225</v>
      </c>
      <c r="Y1830" t="s">
        <v>5011</v>
      </c>
      <c r="Z1830" t="s">
        <v>5226</v>
      </c>
      <c r="AA1830" t="s">
        <v>5060</v>
      </c>
      <c r="AB1830">
        <f>YEAR(Sales_Trans_2[[#This Row],[Transaction_Date]])</f>
        <v>2025</v>
      </c>
      <c r="AC1830" t="str">
        <f>TEXT(Sales_Trans_2[[#This Row],[Transaction_Date]],"mmm")</f>
        <v>May</v>
      </c>
      <c r="AD1830">
        <f>MONTH(Sales_Trans_2[[#This Row],[Transaction_Date]])</f>
        <v>5</v>
      </c>
      <c r="AE1830" s="19">
        <f>IFERROR(Sales_Trans_2[[#This Row],[Profit]]/Sales_Trans_2[[#This Row],[Sales_Amount]],0)</f>
        <v>0.19882262550184504</v>
      </c>
      <c r="AF1830" s="20" t="str">
        <f>IF(Sales_Trans_2[[#This Row],[Discount_Pct]]=0,"0%",
IF(Sales_Trans_2[[#This Row],[Discount_Pct]]&lt;=5,"1-5%",
IF(Sales_Trans_2[[#This Row],[Discount_Pct]]&lt;=10,"6-10%",
IF(Sales_Trans_2[[#This Row],[Discount_Pct]]&lt;=15,"11-15%","&gt;15%"))))</f>
        <v>6-10%</v>
      </c>
    </row>
    <row r="1831" spans="1:32" x14ac:dyDescent="0.25">
      <c r="A1831" t="s">
        <v>517</v>
      </c>
      <c r="B1831" s="10">
        <v>45775</v>
      </c>
      <c r="C1831" t="s">
        <v>283</v>
      </c>
      <c r="D1831" t="s">
        <v>518</v>
      </c>
      <c r="E1831" t="s">
        <v>519</v>
      </c>
      <c r="F1831" t="s">
        <v>520</v>
      </c>
      <c r="G1831">
        <v>6</v>
      </c>
      <c r="H1831">
        <v>465.55</v>
      </c>
      <c r="I1831">
        <v>15</v>
      </c>
      <c r="J1831">
        <v>419</v>
      </c>
      <c r="K1831">
        <v>2374.3000000000002</v>
      </c>
      <c r="L1831">
        <v>2047.44</v>
      </c>
      <c r="M1831">
        <v>326.86</v>
      </c>
      <c r="N1831" t="s">
        <v>4971</v>
      </c>
      <c r="O1831" t="s">
        <v>24</v>
      </c>
      <c r="P1831" t="s">
        <v>25</v>
      </c>
      <c r="Q1831">
        <v>0.82499999999999996</v>
      </c>
      <c r="R1831" t="s">
        <v>49</v>
      </c>
      <c r="S1831" t="s">
        <v>4840</v>
      </c>
      <c r="T1831" t="s">
        <v>4828</v>
      </c>
      <c r="U1831">
        <v>404.97</v>
      </c>
      <c r="V1831" t="s">
        <v>5891</v>
      </c>
      <c r="W1831" t="s">
        <v>4958</v>
      </c>
      <c r="X1831" t="s">
        <v>5214</v>
      </c>
      <c r="Y1831" t="s">
        <v>4966</v>
      </c>
      <c r="Z1831" t="s">
        <v>5242</v>
      </c>
      <c r="AA1831" t="s">
        <v>5060</v>
      </c>
      <c r="AB1831">
        <f>YEAR(Sales_Trans_2[[#This Row],[Transaction_Date]])</f>
        <v>2025</v>
      </c>
      <c r="AC1831" t="str">
        <f>TEXT(Sales_Trans_2[[#This Row],[Transaction_Date]],"mmm")</f>
        <v>Apr</v>
      </c>
      <c r="AD1831">
        <f>MONTH(Sales_Trans_2[[#This Row],[Transaction_Date]])</f>
        <v>4</v>
      </c>
      <c r="AE1831" s="19">
        <f>IFERROR(Sales_Trans_2[[#This Row],[Profit]]/Sales_Trans_2[[#This Row],[Sales_Amount]],0)</f>
        <v>0.13766583835235649</v>
      </c>
      <c r="AF1831" s="20" t="str">
        <f>IF(Sales_Trans_2[[#This Row],[Discount_Pct]]=0,"0%",
IF(Sales_Trans_2[[#This Row],[Discount_Pct]]&lt;=5,"1-5%",
IF(Sales_Trans_2[[#This Row],[Discount_Pct]]&lt;=10,"6-10%",
IF(Sales_Trans_2[[#This Row],[Discount_Pct]]&lt;=15,"11-15%","&gt;15%"))))</f>
        <v>11-15%</v>
      </c>
    </row>
    <row r="1832" spans="1:32" x14ac:dyDescent="0.25">
      <c r="A1832" t="s">
        <v>2817</v>
      </c>
      <c r="B1832" s="10">
        <v>45769</v>
      </c>
      <c r="C1832" t="s">
        <v>2364</v>
      </c>
      <c r="D1832" t="s">
        <v>680</v>
      </c>
      <c r="E1832" t="s">
        <v>2009</v>
      </c>
      <c r="F1832" t="s">
        <v>2136</v>
      </c>
      <c r="G1832">
        <v>7</v>
      </c>
      <c r="H1832">
        <v>158.27000000000001</v>
      </c>
      <c r="I1832">
        <v>5</v>
      </c>
      <c r="J1832">
        <v>55.39</v>
      </c>
      <c r="K1832">
        <v>1052.5</v>
      </c>
      <c r="L1832">
        <v>965.65</v>
      </c>
      <c r="M1832">
        <v>86.85</v>
      </c>
      <c r="N1832" t="s">
        <v>133</v>
      </c>
      <c r="O1832" t="s">
        <v>24</v>
      </c>
      <c r="P1832" t="s">
        <v>25</v>
      </c>
      <c r="Q1832">
        <v>0.45624999999999999</v>
      </c>
      <c r="R1832" t="s">
        <v>49</v>
      </c>
      <c r="S1832" t="s">
        <v>4873</v>
      </c>
      <c r="T1832" t="s">
        <v>4864</v>
      </c>
      <c r="U1832">
        <v>157.97999999999999</v>
      </c>
      <c r="V1832" t="s">
        <v>5718</v>
      </c>
      <c r="W1832" t="s">
        <v>4958</v>
      </c>
      <c r="X1832" t="s">
        <v>5440</v>
      </c>
      <c r="Y1832" t="s">
        <v>4960</v>
      </c>
      <c r="Z1832" t="s">
        <v>5177</v>
      </c>
      <c r="AA1832" t="s">
        <v>5060</v>
      </c>
      <c r="AB1832">
        <f>YEAR(Sales_Trans_2[[#This Row],[Transaction_Date]])</f>
        <v>2025</v>
      </c>
      <c r="AC1832" t="str">
        <f>TEXT(Sales_Trans_2[[#This Row],[Transaction_Date]],"mmm")</f>
        <v>Apr</v>
      </c>
      <c r="AD1832">
        <f>MONTH(Sales_Trans_2[[#This Row],[Transaction_Date]])</f>
        <v>4</v>
      </c>
      <c r="AE1832" s="19">
        <f>IFERROR(Sales_Trans_2[[#This Row],[Profit]]/Sales_Trans_2[[#This Row],[Sales_Amount]],0)</f>
        <v>8.2517814726840846E-2</v>
      </c>
      <c r="AF1832" s="20" t="str">
        <f>IF(Sales_Trans_2[[#This Row],[Discount_Pct]]=0,"0%",
IF(Sales_Trans_2[[#This Row],[Discount_Pct]]&lt;=5,"1-5%",
IF(Sales_Trans_2[[#This Row],[Discount_Pct]]&lt;=10,"6-10%",
IF(Sales_Trans_2[[#This Row],[Discount_Pct]]&lt;=15,"11-15%","&gt;15%"))))</f>
        <v>1-5%</v>
      </c>
    </row>
    <row r="1833" spans="1:32" x14ac:dyDescent="0.25">
      <c r="A1833" t="s">
        <v>522</v>
      </c>
      <c r="B1833" s="10">
        <v>45767</v>
      </c>
      <c r="C1833" t="s">
        <v>383</v>
      </c>
      <c r="D1833" t="s">
        <v>197</v>
      </c>
      <c r="E1833" t="s">
        <v>523</v>
      </c>
      <c r="F1833" t="s">
        <v>524</v>
      </c>
      <c r="G1833">
        <v>8</v>
      </c>
      <c r="H1833">
        <v>124.7</v>
      </c>
      <c r="I1833">
        <v>15</v>
      </c>
      <c r="J1833">
        <v>149.63999999999999</v>
      </c>
      <c r="K1833">
        <v>975.15</v>
      </c>
      <c r="L1833">
        <v>871.36</v>
      </c>
      <c r="M1833">
        <v>103.79</v>
      </c>
      <c r="N1833" t="s">
        <v>47</v>
      </c>
      <c r="O1833" t="s">
        <v>24</v>
      </c>
      <c r="P1833" t="s">
        <v>25</v>
      </c>
      <c r="Q1833">
        <v>0.66180555555555554</v>
      </c>
      <c r="R1833" t="s">
        <v>27</v>
      </c>
      <c r="S1833" t="s">
        <v>4902</v>
      </c>
      <c r="T1833" t="s">
        <v>4887</v>
      </c>
      <c r="U1833">
        <v>121.9</v>
      </c>
      <c r="V1833" t="s">
        <v>5512</v>
      </c>
      <c r="W1833" t="s">
        <v>4958</v>
      </c>
      <c r="X1833" t="s">
        <v>5238</v>
      </c>
      <c r="Y1833" t="s">
        <v>4960</v>
      </c>
      <c r="Z1833" t="s">
        <v>5239</v>
      </c>
      <c r="AA1833" t="s">
        <v>5060</v>
      </c>
      <c r="AB1833">
        <f>YEAR(Sales_Trans_2[[#This Row],[Transaction_Date]])</f>
        <v>2025</v>
      </c>
      <c r="AC1833" t="str">
        <f>TEXT(Sales_Trans_2[[#This Row],[Transaction_Date]],"mmm")</f>
        <v>Apr</v>
      </c>
      <c r="AD1833">
        <f>MONTH(Sales_Trans_2[[#This Row],[Transaction_Date]])</f>
        <v>4</v>
      </c>
      <c r="AE1833" s="19">
        <f>IFERROR(Sales_Trans_2[[#This Row],[Profit]]/Sales_Trans_2[[#This Row],[Sales_Amount]],0)</f>
        <v>0.10643490745013588</v>
      </c>
      <c r="AF1833" s="20" t="str">
        <f>IF(Sales_Trans_2[[#This Row],[Discount_Pct]]=0,"0%",
IF(Sales_Trans_2[[#This Row],[Discount_Pct]]&lt;=5,"1-5%",
IF(Sales_Trans_2[[#This Row],[Discount_Pct]]&lt;=10,"6-10%",
IF(Sales_Trans_2[[#This Row],[Discount_Pct]]&lt;=15,"11-15%","&gt;15%"))))</f>
        <v>11-15%</v>
      </c>
    </row>
    <row r="1834" spans="1:32" x14ac:dyDescent="0.25">
      <c r="A1834" t="s">
        <v>3046</v>
      </c>
      <c r="B1834" s="10">
        <v>45765</v>
      </c>
      <c r="C1834" t="s">
        <v>469</v>
      </c>
      <c r="D1834" t="s">
        <v>65</v>
      </c>
      <c r="E1834" t="s">
        <v>840</v>
      </c>
      <c r="F1834" t="s">
        <v>1463</v>
      </c>
      <c r="G1834">
        <v>4</v>
      </c>
      <c r="H1834">
        <v>187.54</v>
      </c>
      <c r="I1834">
        <v>15</v>
      </c>
      <c r="J1834">
        <v>112.52</v>
      </c>
      <c r="K1834">
        <v>637.64</v>
      </c>
      <c r="L1834">
        <v>568</v>
      </c>
      <c r="M1834">
        <v>69.64</v>
      </c>
      <c r="N1834" t="s">
        <v>40</v>
      </c>
      <c r="O1834" t="s">
        <v>24</v>
      </c>
      <c r="P1834" t="s">
        <v>25</v>
      </c>
      <c r="Q1834">
        <v>0.65</v>
      </c>
      <c r="R1834" t="s">
        <v>49</v>
      </c>
      <c r="S1834" t="s">
        <v>4719</v>
      </c>
      <c r="T1834" t="s">
        <v>4703</v>
      </c>
      <c r="U1834">
        <v>172.63</v>
      </c>
      <c r="V1834" t="s">
        <v>5409</v>
      </c>
      <c r="W1834" t="s">
        <v>4958</v>
      </c>
      <c r="X1834" t="s">
        <v>5442</v>
      </c>
      <c r="Y1834" t="s">
        <v>5011</v>
      </c>
      <c r="Z1834" t="s">
        <v>5300</v>
      </c>
      <c r="AA1834" t="s">
        <v>5060</v>
      </c>
      <c r="AB1834">
        <f>YEAR(Sales_Trans_2[[#This Row],[Transaction_Date]])</f>
        <v>2025</v>
      </c>
      <c r="AC1834" t="str">
        <f>TEXT(Sales_Trans_2[[#This Row],[Transaction_Date]],"mmm")</f>
        <v>Apr</v>
      </c>
      <c r="AD1834">
        <f>MONTH(Sales_Trans_2[[#This Row],[Transaction_Date]])</f>
        <v>4</v>
      </c>
      <c r="AE1834" s="19">
        <f>IFERROR(Sales_Trans_2[[#This Row],[Profit]]/Sales_Trans_2[[#This Row],[Sales_Amount]],0)</f>
        <v>0.10921523116492064</v>
      </c>
      <c r="AF1834" s="20" t="str">
        <f>IF(Sales_Trans_2[[#This Row],[Discount_Pct]]=0,"0%",
IF(Sales_Trans_2[[#This Row],[Discount_Pct]]&lt;=5,"1-5%",
IF(Sales_Trans_2[[#This Row],[Discount_Pct]]&lt;=10,"6-10%",
IF(Sales_Trans_2[[#This Row],[Discount_Pct]]&lt;=15,"11-15%","&gt;15%"))))</f>
        <v>11-15%</v>
      </c>
    </row>
    <row r="1835" spans="1:32" x14ac:dyDescent="0.25">
      <c r="A1835" t="s">
        <v>4552</v>
      </c>
      <c r="B1835" s="10">
        <v>45763</v>
      </c>
      <c r="C1835" t="s">
        <v>1741</v>
      </c>
      <c r="D1835" t="s">
        <v>605</v>
      </c>
      <c r="E1835" t="s">
        <v>372</v>
      </c>
      <c r="F1835" t="s">
        <v>373</v>
      </c>
      <c r="G1835">
        <v>6</v>
      </c>
      <c r="H1835">
        <v>80.14</v>
      </c>
      <c r="I1835">
        <v>15</v>
      </c>
      <c r="J1835">
        <v>72.13</v>
      </c>
      <c r="K1835">
        <v>408.71</v>
      </c>
      <c r="L1835">
        <v>372.84</v>
      </c>
      <c r="M1835">
        <v>35.869999999999997</v>
      </c>
      <c r="N1835" t="s">
        <v>4971</v>
      </c>
      <c r="O1835" t="s">
        <v>24</v>
      </c>
      <c r="P1835" t="s">
        <v>25</v>
      </c>
      <c r="Q1835">
        <v>0.80347222222222225</v>
      </c>
      <c r="R1835" t="s">
        <v>49</v>
      </c>
      <c r="S1835" t="s">
        <v>4851</v>
      </c>
      <c r="T1835" t="s">
        <v>4847</v>
      </c>
      <c r="U1835">
        <v>75.680000000000007</v>
      </c>
      <c r="V1835" t="s">
        <v>5494</v>
      </c>
      <c r="W1835" t="s">
        <v>4958</v>
      </c>
      <c r="X1835" t="s">
        <v>5258</v>
      </c>
      <c r="Y1835" t="s">
        <v>4966</v>
      </c>
      <c r="Z1835" t="s">
        <v>5259</v>
      </c>
      <c r="AA1835" t="s">
        <v>5060</v>
      </c>
      <c r="AB1835">
        <f>YEAR(Sales_Trans_2[[#This Row],[Transaction_Date]])</f>
        <v>2025</v>
      </c>
      <c r="AC1835" t="str">
        <f>TEXT(Sales_Trans_2[[#This Row],[Transaction_Date]],"mmm")</f>
        <v>Apr</v>
      </c>
      <c r="AD1835">
        <f>MONTH(Sales_Trans_2[[#This Row],[Transaction_Date]])</f>
        <v>4</v>
      </c>
      <c r="AE1835" s="19">
        <f>IFERROR(Sales_Trans_2[[#This Row],[Profit]]/Sales_Trans_2[[#This Row],[Sales_Amount]],0)</f>
        <v>8.776394020209928E-2</v>
      </c>
      <c r="AF1835" s="20" t="str">
        <f>IF(Sales_Trans_2[[#This Row],[Discount_Pct]]=0,"0%",
IF(Sales_Trans_2[[#This Row],[Discount_Pct]]&lt;=5,"1-5%",
IF(Sales_Trans_2[[#This Row],[Discount_Pct]]&lt;=10,"6-10%",
IF(Sales_Trans_2[[#This Row],[Discount_Pct]]&lt;=15,"11-15%","&gt;15%"))))</f>
        <v>11-15%</v>
      </c>
    </row>
    <row r="1836" spans="1:32" x14ac:dyDescent="0.25">
      <c r="A1836" t="s">
        <v>3777</v>
      </c>
      <c r="B1836" s="10">
        <v>45842</v>
      </c>
      <c r="C1836" t="s">
        <v>3778</v>
      </c>
      <c r="D1836" t="s">
        <v>812</v>
      </c>
      <c r="E1836" t="s">
        <v>445</v>
      </c>
      <c r="F1836" t="s">
        <v>446</v>
      </c>
      <c r="G1836">
        <v>7</v>
      </c>
      <c r="H1836">
        <v>598.70000000000005</v>
      </c>
      <c r="I1836">
        <v>20</v>
      </c>
      <c r="J1836">
        <v>838.18</v>
      </c>
      <c r="K1836">
        <v>3352.72</v>
      </c>
      <c r="L1836">
        <v>2654.33</v>
      </c>
      <c r="M1836">
        <v>698.39</v>
      </c>
      <c r="N1836" t="s">
        <v>47</v>
      </c>
      <c r="O1836" t="s">
        <v>24</v>
      </c>
      <c r="P1836" t="s">
        <v>25</v>
      </c>
      <c r="Q1836">
        <v>0.52430555555555558</v>
      </c>
      <c r="R1836" t="s">
        <v>49</v>
      </c>
      <c r="S1836" t="s">
        <v>4770</v>
      </c>
      <c r="T1836" t="s">
        <v>4752</v>
      </c>
      <c r="U1836">
        <v>530.16</v>
      </c>
      <c r="V1836" t="s">
        <v>5680</v>
      </c>
      <c r="W1836" t="s">
        <v>4958</v>
      </c>
      <c r="X1836" t="s">
        <v>5955</v>
      </c>
      <c r="Y1836" t="s">
        <v>5011</v>
      </c>
      <c r="Z1836" t="s">
        <v>5925</v>
      </c>
      <c r="AA1836" t="s">
        <v>5060</v>
      </c>
      <c r="AB1836">
        <f>YEAR(Sales_Trans_2[[#This Row],[Transaction_Date]])</f>
        <v>2025</v>
      </c>
      <c r="AC1836" t="str">
        <f>TEXT(Sales_Trans_2[[#This Row],[Transaction_Date]],"mmm")</f>
        <v>Jul</v>
      </c>
      <c r="AD1836">
        <f>MONTH(Sales_Trans_2[[#This Row],[Transaction_Date]])</f>
        <v>7</v>
      </c>
      <c r="AE1836" s="19">
        <f>IFERROR(Sales_Trans_2[[#This Row],[Profit]]/Sales_Trans_2[[#This Row],[Sales_Amount]],0)</f>
        <v>0.208305495239686</v>
      </c>
      <c r="AF1836" s="20" t="str">
        <f>IF(Sales_Trans_2[[#This Row],[Discount_Pct]]=0,"0%",
IF(Sales_Trans_2[[#This Row],[Discount_Pct]]&lt;=5,"1-5%",
IF(Sales_Trans_2[[#This Row],[Discount_Pct]]&lt;=10,"6-10%",
IF(Sales_Trans_2[[#This Row],[Discount_Pct]]&lt;=15,"11-15%","&gt;15%"))))</f>
        <v>&gt;15%</v>
      </c>
    </row>
    <row r="1837" spans="1:32" x14ac:dyDescent="0.25">
      <c r="A1837" t="s">
        <v>4190</v>
      </c>
      <c r="B1837" s="10">
        <v>45661</v>
      </c>
      <c r="C1837" t="s">
        <v>383</v>
      </c>
      <c r="D1837" t="s">
        <v>432</v>
      </c>
      <c r="E1837" t="s">
        <v>1403</v>
      </c>
      <c r="F1837" t="s">
        <v>1881</v>
      </c>
      <c r="G1837">
        <v>5</v>
      </c>
      <c r="H1837">
        <v>326.66000000000003</v>
      </c>
      <c r="I1837">
        <v>10</v>
      </c>
      <c r="J1837">
        <v>163.33000000000001</v>
      </c>
      <c r="K1837">
        <v>1469.97</v>
      </c>
      <c r="L1837">
        <v>1257.0999999999999</v>
      </c>
      <c r="M1837">
        <v>212.87</v>
      </c>
      <c r="N1837" t="s">
        <v>68</v>
      </c>
      <c r="O1837" t="s">
        <v>24</v>
      </c>
      <c r="P1837" t="s">
        <v>25</v>
      </c>
      <c r="Q1837">
        <v>0.59305555555555556</v>
      </c>
      <c r="R1837" t="s">
        <v>49</v>
      </c>
      <c r="S1837" t="s">
        <v>4841</v>
      </c>
      <c r="T1837" t="s">
        <v>4828</v>
      </c>
      <c r="U1837">
        <v>305.67</v>
      </c>
      <c r="V1837" t="s">
        <v>5512</v>
      </c>
      <c r="W1837" t="s">
        <v>4958</v>
      </c>
      <c r="X1837" t="s">
        <v>5247</v>
      </c>
      <c r="Y1837" t="s">
        <v>4966</v>
      </c>
      <c r="Z1837" t="s">
        <v>5560</v>
      </c>
      <c r="AA1837" t="s">
        <v>5060</v>
      </c>
      <c r="AB1837">
        <f>YEAR(Sales_Trans_2[[#This Row],[Transaction_Date]])</f>
        <v>2025</v>
      </c>
      <c r="AC1837" t="str">
        <f>TEXT(Sales_Trans_2[[#This Row],[Transaction_Date]],"mmm")</f>
        <v>Jan</v>
      </c>
      <c r="AD1837">
        <f>MONTH(Sales_Trans_2[[#This Row],[Transaction_Date]])</f>
        <v>1</v>
      </c>
      <c r="AE1837" s="19">
        <f>IFERROR(Sales_Trans_2[[#This Row],[Profit]]/Sales_Trans_2[[#This Row],[Sales_Amount]],0)</f>
        <v>0.14481247916624149</v>
      </c>
      <c r="AF1837" s="20" t="str">
        <f>IF(Sales_Trans_2[[#This Row],[Discount_Pct]]=0,"0%",
IF(Sales_Trans_2[[#This Row],[Discount_Pct]]&lt;=5,"1-5%",
IF(Sales_Trans_2[[#This Row],[Discount_Pct]]&lt;=10,"6-10%",
IF(Sales_Trans_2[[#This Row],[Discount_Pct]]&lt;=15,"11-15%","&gt;15%"))))</f>
        <v>6-10%</v>
      </c>
    </row>
    <row r="1838" spans="1:32" x14ac:dyDescent="0.25">
      <c r="A1838" t="s">
        <v>2720</v>
      </c>
      <c r="B1838" s="10">
        <v>46327</v>
      </c>
      <c r="C1838" t="s">
        <v>1441</v>
      </c>
      <c r="D1838" t="s">
        <v>1329</v>
      </c>
      <c r="E1838" t="s">
        <v>1347</v>
      </c>
      <c r="F1838" t="s">
        <v>1313</v>
      </c>
      <c r="G1838">
        <v>5</v>
      </c>
      <c r="H1838">
        <v>56.65</v>
      </c>
      <c r="I1838">
        <v>10</v>
      </c>
      <c r="J1838">
        <v>28.32</v>
      </c>
      <c r="K1838">
        <v>293.17</v>
      </c>
      <c r="L1838">
        <v>224.8</v>
      </c>
      <c r="M1838">
        <v>68.37</v>
      </c>
      <c r="N1838" t="s">
        <v>4971</v>
      </c>
      <c r="O1838" t="s">
        <v>345</v>
      </c>
      <c r="P1838" t="s">
        <v>25</v>
      </c>
      <c r="Q1838">
        <v>0.69374999999999998</v>
      </c>
      <c r="R1838" t="s">
        <v>27</v>
      </c>
      <c r="S1838" t="s">
        <v>4826</v>
      </c>
      <c r="T1838" t="s">
        <v>4805</v>
      </c>
      <c r="U1838">
        <v>55.81</v>
      </c>
      <c r="V1838" t="s">
        <v>5092</v>
      </c>
      <c r="W1838" t="s">
        <v>4958</v>
      </c>
      <c r="X1838" t="s">
        <v>4976</v>
      </c>
      <c r="Y1838" t="s">
        <v>4977</v>
      </c>
      <c r="Z1838" t="s">
        <v>5089</v>
      </c>
      <c r="AA1838" t="s">
        <v>4962</v>
      </c>
      <c r="AB1838">
        <f>YEAR(Sales_Trans_2[[#This Row],[Transaction_Date]])</f>
        <v>2026</v>
      </c>
      <c r="AC1838" t="str">
        <f>TEXT(Sales_Trans_2[[#This Row],[Transaction_Date]],"mmm")</f>
        <v>Nov</v>
      </c>
      <c r="AD1838">
        <f>MONTH(Sales_Trans_2[[#This Row],[Transaction_Date]])</f>
        <v>11</v>
      </c>
      <c r="AE1838" s="19">
        <f>IFERROR(Sales_Trans_2[[#This Row],[Profit]]/Sales_Trans_2[[#This Row],[Sales_Amount]],0)</f>
        <v>0.23320940068902002</v>
      </c>
      <c r="AF1838" s="20" t="str">
        <f>IF(Sales_Trans_2[[#This Row],[Discount_Pct]]=0,"0%",
IF(Sales_Trans_2[[#This Row],[Discount_Pct]]&lt;=5,"1-5%",
IF(Sales_Trans_2[[#This Row],[Discount_Pct]]&lt;=10,"6-10%",
IF(Sales_Trans_2[[#This Row],[Discount_Pct]]&lt;=15,"11-15%","&gt;15%"))))</f>
        <v>6-10%</v>
      </c>
    </row>
    <row r="1839" spans="1:32" x14ac:dyDescent="0.25">
      <c r="A1839" t="s">
        <v>3643</v>
      </c>
      <c r="B1839" s="10">
        <v>46094</v>
      </c>
      <c r="C1839" t="s">
        <v>2447</v>
      </c>
      <c r="D1839" t="s">
        <v>308</v>
      </c>
      <c r="E1839" t="s">
        <v>1621</v>
      </c>
      <c r="F1839" t="s">
        <v>1622</v>
      </c>
      <c r="G1839">
        <v>1</v>
      </c>
      <c r="H1839">
        <v>455.79</v>
      </c>
      <c r="I1839">
        <v>15</v>
      </c>
      <c r="J1839">
        <v>68.37</v>
      </c>
      <c r="K1839">
        <v>387.42</v>
      </c>
      <c r="L1839">
        <v>282.88</v>
      </c>
      <c r="M1839">
        <v>104.54</v>
      </c>
      <c r="N1839" t="s">
        <v>68</v>
      </c>
      <c r="O1839" t="s">
        <v>345</v>
      </c>
      <c r="P1839" t="s">
        <v>25</v>
      </c>
      <c r="Q1839">
        <v>0.52152777777777781</v>
      </c>
      <c r="R1839" t="s">
        <v>49</v>
      </c>
      <c r="S1839" t="s">
        <v>4660</v>
      </c>
      <c r="T1839" t="s">
        <v>4636</v>
      </c>
      <c r="U1839">
        <v>455.79</v>
      </c>
      <c r="V1839" t="s">
        <v>5137</v>
      </c>
      <c r="W1839" t="s">
        <v>4968</v>
      </c>
      <c r="X1839" t="s">
        <v>5048</v>
      </c>
      <c r="Y1839" t="s">
        <v>5011</v>
      </c>
      <c r="Z1839" t="s">
        <v>5138</v>
      </c>
      <c r="AA1839" t="s">
        <v>4962</v>
      </c>
      <c r="AB1839">
        <f>YEAR(Sales_Trans_2[[#This Row],[Transaction_Date]])</f>
        <v>2026</v>
      </c>
      <c r="AC1839" t="str">
        <f>TEXT(Sales_Trans_2[[#This Row],[Transaction_Date]],"mmm")</f>
        <v>Mar</v>
      </c>
      <c r="AD1839">
        <f>MONTH(Sales_Trans_2[[#This Row],[Transaction_Date]])</f>
        <v>3</v>
      </c>
      <c r="AE1839" s="19">
        <f>IFERROR(Sales_Trans_2[[#This Row],[Profit]]/Sales_Trans_2[[#This Row],[Sales_Amount]],0)</f>
        <v>0.26983635331165146</v>
      </c>
      <c r="AF1839" s="20" t="str">
        <f>IF(Sales_Trans_2[[#This Row],[Discount_Pct]]=0,"0%",
IF(Sales_Trans_2[[#This Row],[Discount_Pct]]&lt;=5,"1-5%",
IF(Sales_Trans_2[[#This Row],[Discount_Pct]]&lt;=10,"6-10%",
IF(Sales_Trans_2[[#This Row],[Discount_Pct]]&lt;=15,"11-15%","&gt;15%"))))</f>
        <v>11-15%</v>
      </c>
    </row>
    <row r="1840" spans="1:32" x14ac:dyDescent="0.25">
      <c r="A1840" t="s">
        <v>4340</v>
      </c>
      <c r="B1840" s="10">
        <v>46111</v>
      </c>
      <c r="C1840" t="s">
        <v>1197</v>
      </c>
      <c r="D1840" t="s">
        <v>1869</v>
      </c>
      <c r="E1840" t="s">
        <v>78</v>
      </c>
      <c r="F1840" t="s">
        <v>79</v>
      </c>
      <c r="G1840">
        <v>3</v>
      </c>
      <c r="H1840">
        <v>120.92</v>
      </c>
      <c r="I1840">
        <v>15</v>
      </c>
      <c r="J1840">
        <v>54.41</v>
      </c>
      <c r="K1840">
        <v>308.35000000000002</v>
      </c>
      <c r="L1840">
        <v>249.99</v>
      </c>
      <c r="M1840">
        <v>58.36</v>
      </c>
      <c r="N1840" t="s">
        <v>40</v>
      </c>
      <c r="O1840" t="s">
        <v>345</v>
      </c>
      <c r="P1840" t="s">
        <v>25</v>
      </c>
      <c r="Q1840">
        <v>0.64652777777777781</v>
      </c>
      <c r="R1840" t="s">
        <v>49</v>
      </c>
      <c r="S1840" t="s">
        <v>4945</v>
      </c>
      <c r="T1840" t="s">
        <v>4930</v>
      </c>
      <c r="U1840">
        <v>108.97</v>
      </c>
      <c r="V1840" t="s">
        <v>5224</v>
      </c>
      <c r="W1840" t="s">
        <v>4958</v>
      </c>
      <c r="X1840" t="s">
        <v>5359</v>
      </c>
      <c r="Y1840" t="s">
        <v>4960</v>
      </c>
      <c r="Z1840" t="s">
        <v>5360</v>
      </c>
      <c r="AA1840" t="s">
        <v>4962</v>
      </c>
      <c r="AB1840">
        <f>YEAR(Sales_Trans_2[[#This Row],[Transaction_Date]])</f>
        <v>2026</v>
      </c>
      <c r="AC1840" t="str">
        <f>TEXT(Sales_Trans_2[[#This Row],[Transaction_Date]],"mmm")</f>
        <v>Mar</v>
      </c>
      <c r="AD1840">
        <f>MONTH(Sales_Trans_2[[#This Row],[Transaction_Date]])</f>
        <v>3</v>
      </c>
      <c r="AE1840" s="19">
        <f>IFERROR(Sales_Trans_2[[#This Row],[Profit]]/Sales_Trans_2[[#This Row],[Sales_Amount]],0)</f>
        <v>0.18926544511107507</v>
      </c>
      <c r="AF1840" s="20" t="str">
        <f>IF(Sales_Trans_2[[#This Row],[Discount_Pct]]=0,"0%",
IF(Sales_Trans_2[[#This Row],[Discount_Pct]]&lt;=5,"1-5%",
IF(Sales_Trans_2[[#This Row],[Discount_Pct]]&lt;=10,"6-10%",
IF(Sales_Trans_2[[#This Row],[Discount_Pct]]&lt;=15,"11-15%","&gt;15%"))))</f>
        <v>11-15%</v>
      </c>
    </row>
    <row r="1841" spans="1:32" x14ac:dyDescent="0.25">
      <c r="A1841" t="s">
        <v>457</v>
      </c>
      <c r="B1841" s="10">
        <v>46145</v>
      </c>
      <c r="C1841" t="s">
        <v>458</v>
      </c>
      <c r="D1841" t="s">
        <v>459</v>
      </c>
      <c r="E1841" t="s">
        <v>460</v>
      </c>
      <c r="F1841" t="s">
        <v>461</v>
      </c>
      <c r="G1841">
        <v>5</v>
      </c>
      <c r="H1841">
        <v>71.290000000000006</v>
      </c>
      <c r="I1841">
        <v>5</v>
      </c>
      <c r="J1841">
        <v>17.82</v>
      </c>
      <c r="K1841">
        <v>338.63</v>
      </c>
      <c r="L1841">
        <v>296.85000000000002</v>
      </c>
      <c r="M1841">
        <v>41.78</v>
      </c>
      <c r="N1841" t="s">
        <v>4971</v>
      </c>
      <c r="O1841" t="s">
        <v>345</v>
      </c>
      <c r="P1841" t="s">
        <v>25</v>
      </c>
      <c r="Q1841">
        <v>0.57361111111111107</v>
      </c>
      <c r="R1841" t="s">
        <v>49</v>
      </c>
      <c r="S1841" t="s">
        <v>4838</v>
      </c>
      <c r="T1841" t="s">
        <v>4828</v>
      </c>
      <c r="U1841">
        <v>71.290000000000006</v>
      </c>
      <c r="V1841" t="s">
        <v>5368</v>
      </c>
      <c r="W1841" t="s">
        <v>4968</v>
      </c>
      <c r="X1841" t="s">
        <v>5404</v>
      </c>
      <c r="Y1841" t="s">
        <v>4970</v>
      </c>
      <c r="Z1841" t="s">
        <v>5405</v>
      </c>
      <c r="AA1841" t="s">
        <v>4962</v>
      </c>
      <c r="AB1841">
        <f>YEAR(Sales_Trans_2[[#This Row],[Transaction_Date]])</f>
        <v>2026</v>
      </c>
      <c r="AC1841" t="str">
        <f>TEXT(Sales_Trans_2[[#This Row],[Transaction_Date]],"mmm")</f>
        <v>May</v>
      </c>
      <c r="AD1841">
        <f>MONTH(Sales_Trans_2[[#This Row],[Transaction_Date]])</f>
        <v>5</v>
      </c>
      <c r="AE1841" s="19">
        <f>IFERROR(Sales_Trans_2[[#This Row],[Profit]]/Sales_Trans_2[[#This Row],[Sales_Amount]],0)</f>
        <v>0.12337949974898858</v>
      </c>
      <c r="AF1841" s="20" t="str">
        <f>IF(Sales_Trans_2[[#This Row],[Discount_Pct]]=0,"0%",
IF(Sales_Trans_2[[#This Row],[Discount_Pct]]&lt;=5,"1-5%",
IF(Sales_Trans_2[[#This Row],[Discount_Pct]]&lt;=10,"6-10%",
IF(Sales_Trans_2[[#This Row],[Discount_Pct]]&lt;=15,"11-15%","&gt;15%"))))</f>
        <v>1-5%</v>
      </c>
    </row>
    <row r="1842" spans="1:32" x14ac:dyDescent="0.25">
      <c r="A1842" t="s">
        <v>3301</v>
      </c>
      <c r="B1842" s="10">
        <v>46016</v>
      </c>
      <c r="C1842" t="s">
        <v>855</v>
      </c>
      <c r="D1842" t="s">
        <v>1658</v>
      </c>
      <c r="E1842" t="s">
        <v>400</v>
      </c>
      <c r="F1842" t="s">
        <v>1223</v>
      </c>
      <c r="G1842">
        <v>4</v>
      </c>
      <c r="H1842">
        <v>247.03</v>
      </c>
      <c r="I1842">
        <v>5</v>
      </c>
      <c r="J1842">
        <v>49.41</v>
      </c>
      <c r="K1842">
        <v>938.71</v>
      </c>
      <c r="L1842">
        <v>755.92</v>
      </c>
      <c r="M1842">
        <v>182.79</v>
      </c>
      <c r="N1842" t="s">
        <v>47</v>
      </c>
      <c r="O1842" t="s">
        <v>345</v>
      </c>
      <c r="P1842" t="s">
        <v>25</v>
      </c>
      <c r="Q1842">
        <v>0.63402777777777775</v>
      </c>
      <c r="R1842" t="s">
        <v>49</v>
      </c>
      <c r="S1842" t="s">
        <v>4804</v>
      </c>
      <c r="T1842" t="s">
        <v>4805</v>
      </c>
      <c r="U1842">
        <v>233.47</v>
      </c>
      <c r="V1842" t="s">
        <v>5535</v>
      </c>
      <c r="W1842" t="s">
        <v>4958</v>
      </c>
      <c r="X1842" t="s">
        <v>5326</v>
      </c>
      <c r="Y1842" t="s">
        <v>4960</v>
      </c>
      <c r="Z1842" t="s">
        <v>5003</v>
      </c>
      <c r="AA1842" t="s">
        <v>4962</v>
      </c>
      <c r="AB1842">
        <f>YEAR(Sales_Trans_2[[#This Row],[Transaction_Date]])</f>
        <v>2025</v>
      </c>
      <c r="AC1842" t="str">
        <f>TEXT(Sales_Trans_2[[#This Row],[Transaction_Date]],"mmm")</f>
        <v>Dec</v>
      </c>
      <c r="AD1842">
        <f>MONTH(Sales_Trans_2[[#This Row],[Transaction_Date]])</f>
        <v>12</v>
      </c>
      <c r="AE1842" s="19">
        <f>IFERROR(Sales_Trans_2[[#This Row],[Profit]]/Sales_Trans_2[[#This Row],[Sales_Amount]],0)</f>
        <v>0.19472467535234522</v>
      </c>
      <c r="AF1842" s="20" t="str">
        <f>IF(Sales_Trans_2[[#This Row],[Discount_Pct]]=0,"0%",
IF(Sales_Trans_2[[#This Row],[Discount_Pct]]&lt;=5,"1-5%",
IF(Sales_Trans_2[[#This Row],[Discount_Pct]]&lt;=10,"6-10%",
IF(Sales_Trans_2[[#This Row],[Discount_Pct]]&lt;=15,"11-15%","&gt;15%"))))</f>
        <v>1-5%</v>
      </c>
    </row>
    <row r="1843" spans="1:32" x14ac:dyDescent="0.25">
      <c r="A1843" t="s">
        <v>3131</v>
      </c>
      <c r="B1843" s="10">
        <v>46102</v>
      </c>
      <c r="C1843" t="s">
        <v>2887</v>
      </c>
      <c r="D1843" t="s">
        <v>242</v>
      </c>
      <c r="E1843" t="s">
        <v>120</v>
      </c>
      <c r="F1843" t="s">
        <v>271</v>
      </c>
      <c r="G1843">
        <v>5</v>
      </c>
      <c r="H1843">
        <v>80.5</v>
      </c>
      <c r="I1843">
        <v>5</v>
      </c>
      <c r="J1843">
        <v>20.12</v>
      </c>
      <c r="K1843">
        <v>439.74</v>
      </c>
      <c r="L1843">
        <v>311.25</v>
      </c>
      <c r="M1843">
        <v>128.49</v>
      </c>
      <c r="N1843" t="s">
        <v>47</v>
      </c>
      <c r="O1843" t="s">
        <v>345</v>
      </c>
      <c r="P1843" t="s">
        <v>25</v>
      </c>
      <c r="Q1843">
        <v>0.39444444444444443</v>
      </c>
      <c r="R1843" t="s">
        <v>27</v>
      </c>
      <c r="S1843" t="s">
        <v>4921</v>
      </c>
      <c r="T1843" t="s">
        <v>4908</v>
      </c>
      <c r="U1843">
        <v>80.5</v>
      </c>
      <c r="V1843" t="s">
        <v>5599</v>
      </c>
      <c r="W1843" t="s">
        <v>4968</v>
      </c>
      <c r="X1843" t="s">
        <v>5600</v>
      </c>
      <c r="Y1843" t="s">
        <v>4970</v>
      </c>
      <c r="Z1843" t="s">
        <v>5207</v>
      </c>
      <c r="AA1843" t="s">
        <v>4962</v>
      </c>
      <c r="AB1843">
        <f>YEAR(Sales_Trans_2[[#This Row],[Transaction_Date]])</f>
        <v>2026</v>
      </c>
      <c r="AC1843" t="str">
        <f>TEXT(Sales_Trans_2[[#This Row],[Transaction_Date]],"mmm")</f>
        <v>Mar</v>
      </c>
      <c r="AD1843">
        <f>MONTH(Sales_Trans_2[[#This Row],[Transaction_Date]])</f>
        <v>3</v>
      </c>
      <c r="AE1843" s="19">
        <f>IFERROR(Sales_Trans_2[[#This Row],[Profit]]/Sales_Trans_2[[#This Row],[Sales_Amount]],0)</f>
        <v>0.29219538818392687</v>
      </c>
      <c r="AF1843" s="20" t="str">
        <f>IF(Sales_Trans_2[[#This Row],[Discount_Pct]]=0,"0%",
IF(Sales_Trans_2[[#This Row],[Discount_Pct]]&lt;=5,"1-5%",
IF(Sales_Trans_2[[#This Row],[Discount_Pct]]&lt;=10,"6-10%",
IF(Sales_Trans_2[[#This Row],[Discount_Pct]]&lt;=15,"11-15%","&gt;15%"))))</f>
        <v>1-5%</v>
      </c>
    </row>
    <row r="1844" spans="1:32" x14ac:dyDescent="0.25">
      <c r="A1844" t="s">
        <v>3166</v>
      </c>
      <c r="B1844" s="10">
        <v>46206</v>
      </c>
      <c r="C1844" t="s">
        <v>580</v>
      </c>
      <c r="D1844" t="s">
        <v>503</v>
      </c>
      <c r="E1844" t="s">
        <v>1031</v>
      </c>
      <c r="F1844" t="s">
        <v>2312</v>
      </c>
      <c r="G1844">
        <v>7</v>
      </c>
      <c r="H1844">
        <v>531.25</v>
      </c>
      <c r="I1844">
        <v>15</v>
      </c>
      <c r="J1844">
        <v>557.80999999999995</v>
      </c>
      <c r="K1844">
        <v>3635.08</v>
      </c>
      <c r="L1844">
        <v>2728.6</v>
      </c>
      <c r="M1844">
        <v>906.48</v>
      </c>
      <c r="N1844" t="s">
        <v>68</v>
      </c>
      <c r="O1844" t="s">
        <v>345</v>
      </c>
      <c r="P1844" t="s">
        <v>25</v>
      </c>
      <c r="Q1844">
        <v>0.45694444444444443</v>
      </c>
      <c r="R1844" t="s">
        <v>27</v>
      </c>
      <c r="S1844" t="s">
        <v>4727</v>
      </c>
      <c r="T1844" t="s">
        <v>4703</v>
      </c>
      <c r="U1844">
        <v>503.36</v>
      </c>
      <c r="V1844" t="s">
        <v>5644</v>
      </c>
      <c r="W1844" t="s">
        <v>4958</v>
      </c>
      <c r="X1844" t="s">
        <v>5645</v>
      </c>
      <c r="Y1844" t="s">
        <v>4960</v>
      </c>
      <c r="Z1844" t="s">
        <v>5000</v>
      </c>
      <c r="AA1844" t="s">
        <v>4962</v>
      </c>
      <c r="AB1844">
        <f>YEAR(Sales_Trans_2[[#This Row],[Transaction_Date]])</f>
        <v>2026</v>
      </c>
      <c r="AC1844" t="str">
        <f>TEXT(Sales_Trans_2[[#This Row],[Transaction_Date]],"mmm")</f>
        <v>Jul</v>
      </c>
      <c r="AD1844">
        <f>MONTH(Sales_Trans_2[[#This Row],[Transaction_Date]])</f>
        <v>7</v>
      </c>
      <c r="AE1844" s="19">
        <f>IFERROR(Sales_Trans_2[[#This Row],[Profit]]/Sales_Trans_2[[#This Row],[Sales_Amount]],0)</f>
        <v>0.24937002761974977</v>
      </c>
      <c r="AF1844" s="20" t="str">
        <f>IF(Sales_Trans_2[[#This Row],[Discount_Pct]]=0,"0%",
IF(Sales_Trans_2[[#This Row],[Discount_Pct]]&lt;=5,"1-5%",
IF(Sales_Trans_2[[#This Row],[Discount_Pct]]&lt;=10,"6-10%",
IF(Sales_Trans_2[[#This Row],[Discount_Pct]]&lt;=15,"11-15%","&gt;15%"))))</f>
        <v>11-15%</v>
      </c>
    </row>
    <row r="1845" spans="1:32" x14ac:dyDescent="0.25">
      <c r="A1845" t="s">
        <v>1710</v>
      </c>
      <c r="B1845" s="10">
        <v>45973</v>
      </c>
      <c r="C1845" t="s">
        <v>1508</v>
      </c>
      <c r="D1845" t="s">
        <v>503</v>
      </c>
      <c r="E1845" t="s">
        <v>85</v>
      </c>
      <c r="F1845" t="s">
        <v>1711</v>
      </c>
      <c r="G1845">
        <v>4</v>
      </c>
      <c r="H1845">
        <v>525.54999999999995</v>
      </c>
      <c r="I1845">
        <v>20</v>
      </c>
      <c r="J1845">
        <v>420.44</v>
      </c>
      <c r="K1845">
        <v>1681.76</v>
      </c>
      <c r="L1845">
        <v>1559.2</v>
      </c>
      <c r="M1845">
        <v>122.56</v>
      </c>
      <c r="N1845" t="s">
        <v>23</v>
      </c>
      <c r="O1845" t="s">
        <v>345</v>
      </c>
      <c r="P1845" t="s">
        <v>25</v>
      </c>
      <c r="Q1845">
        <v>0.6381944444444444</v>
      </c>
      <c r="R1845" t="s">
        <v>49</v>
      </c>
      <c r="S1845" t="s">
        <v>4727</v>
      </c>
      <c r="T1845" t="s">
        <v>4703</v>
      </c>
      <c r="U1845">
        <v>503.36</v>
      </c>
      <c r="V1845" t="s">
        <v>5664</v>
      </c>
      <c r="W1845" t="s">
        <v>4958</v>
      </c>
      <c r="X1845" t="s">
        <v>5311</v>
      </c>
      <c r="Y1845" t="s">
        <v>4960</v>
      </c>
      <c r="Z1845" t="s">
        <v>5312</v>
      </c>
      <c r="AA1845" t="s">
        <v>4962</v>
      </c>
      <c r="AB1845">
        <f>YEAR(Sales_Trans_2[[#This Row],[Transaction_Date]])</f>
        <v>2025</v>
      </c>
      <c r="AC1845" t="str">
        <f>TEXT(Sales_Trans_2[[#This Row],[Transaction_Date]],"mmm")</f>
        <v>Nov</v>
      </c>
      <c r="AD1845">
        <f>MONTH(Sales_Trans_2[[#This Row],[Transaction_Date]])</f>
        <v>11</v>
      </c>
      <c r="AE1845" s="19">
        <f>IFERROR(Sales_Trans_2[[#This Row],[Profit]]/Sales_Trans_2[[#This Row],[Sales_Amount]],0)</f>
        <v>7.2876034630387221E-2</v>
      </c>
      <c r="AF1845" s="20" t="str">
        <f>IF(Sales_Trans_2[[#This Row],[Discount_Pct]]=0,"0%",
IF(Sales_Trans_2[[#This Row],[Discount_Pct]]&lt;=5,"1-5%",
IF(Sales_Trans_2[[#This Row],[Discount_Pct]]&lt;=10,"6-10%",
IF(Sales_Trans_2[[#This Row],[Discount_Pct]]&lt;=15,"11-15%","&gt;15%"))))</f>
        <v>&gt;15%</v>
      </c>
    </row>
    <row r="1846" spans="1:32" x14ac:dyDescent="0.25">
      <c r="A1846" t="s">
        <v>3679</v>
      </c>
      <c r="B1846" s="10">
        <v>46054</v>
      </c>
      <c r="C1846" t="s">
        <v>2325</v>
      </c>
      <c r="E1846" t="s">
        <v>327</v>
      </c>
      <c r="F1846" t="s">
        <v>892</v>
      </c>
      <c r="G1846">
        <v>4</v>
      </c>
      <c r="H1846">
        <v>221.61</v>
      </c>
      <c r="I1846">
        <v>10</v>
      </c>
      <c r="J1846">
        <v>88.64</v>
      </c>
      <c r="K1846">
        <v>797.8</v>
      </c>
      <c r="L1846">
        <v>728.68</v>
      </c>
      <c r="M1846">
        <v>69.12</v>
      </c>
      <c r="N1846" t="s">
        <v>68</v>
      </c>
      <c r="O1846" t="s">
        <v>345</v>
      </c>
      <c r="P1846" t="s">
        <v>25</v>
      </c>
      <c r="Q1846">
        <v>0.87013888888888891</v>
      </c>
      <c r="R1846" t="s">
        <v>49</v>
      </c>
      <c r="T1846" t="s">
        <v>4703</v>
      </c>
      <c r="V1846" t="s">
        <v>5668</v>
      </c>
      <c r="W1846" t="s">
        <v>4968</v>
      </c>
      <c r="X1846" t="s">
        <v>5669</v>
      </c>
      <c r="Y1846" t="s">
        <v>4970</v>
      </c>
      <c r="Z1846" t="s">
        <v>5216</v>
      </c>
      <c r="AA1846" t="s">
        <v>4962</v>
      </c>
      <c r="AB1846">
        <f>YEAR(Sales_Trans_2[[#This Row],[Transaction_Date]])</f>
        <v>2026</v>
      </c>
      <c r="AC1846" t="str">
        <f>TEXT(Sales_Trans_2[[#This Row],[Transaction_Date]],"mmm")</f>
        <v>Feb</v>
      </c>
      <c r="AD1846">
        <f>MONTH(Sales_Trans_2[[#This Row],[Transaction_Date]])</f>
        <v>2</v>
      </c>
      <c r="AE1846" s="19">
        <f>IFERROR(Sales_Trans_2[[#This Row],[Profit]]/Sales_Trans_2[[#This Row],[Sales_Amount]],0)</f>
        <v>8.6638255201804973E-2</v>
      </c>
      <c r="AF1846" s="20" t="str">
        <f>IF(Sales_Trans_2[[#This Row],[Discount_Pct]]=0,"0%",
IF(Sales_Trans_2[[#This Row],[Discount_Pct]]&lt;=5,"1-5%",
IF(Sales_Trans_2[[#This Row],[Discount_Pct]]&lt;=10,"6-10%",
IF(Sales_Trans_2[[#This Row],[Discount_Pct]]&lt;=15,"11-15%","&gt;15%"))))</f>
        <v>6-10%</v>
      </c>
    </row>
    <row r="1847" spans="1:32" x14ac:dyDescent="0.25">
      <c r="A1847" t="s">
        <v>3612</v>
      </c>
      <c r="B1847" s="10">
        <v>46236</v>
      </c>
      <c r="C1847" t="s">
        <v>484</v>
      </c>
      <c r="D1847" t="s">
        <v>1329</v>
      </c>
      <c r="E1847" t="s">
        <v>198</v>
      </c>
      <c r="F1847" t="s">
        <v>667</v>
      </c>
      <c r="G1847">
        <v>2</v>
      </c>
      <c r="H1847">
        <v>55.81</v>
      </c>
      <c r="I1847">
        <v>20</v>
      </c>
      <c r="J1847">
        <v>22.32</v>
      </c>
      <c r="K1847">
        <v>102.7</v>
      </c>
      <c r="L1847">
        <v>89.92</v>
      </c>
      <c r="M1847">
        <v>12.78</v>
      </c>
      <c r="N1847" t="s">
        <v>40</v>
      </c>
      <c r="O1847" t="s">
        <v>345</v>
      </c>
      <c r="P1847" t="s">
        <v>25</v>
      </c>
      <c r="Q1847">
        <v>0.85624999999999996</v>
      </c>
      <c r="R1847" t="s">
        <v>27</v>
      </c>
      <c r="S1847" t="s">
        <v>4826</v>
      </c>
      <c r="T1847" s="16" t="s">
        <v>4805</v>
      </c>
      <c r="U1847">
        <v>55.81</v>
      </c>
      <c r="V1847" t="s">
        <v>5699</v>
      </c>
      <c r="W1847" t="s">
        <v>4964</v>
      </c>
      <c r="X1847" t="s">
        <v>5466</v>
      </c>
      <c r="Y1847" t="s">
        <v>5007</v>
      </c>
      <c r="Z1847" t="s">
        <v>5097</v>
      </c>
      <c r="AA1847" t="s">
        <v>4962</v>
      </c>
      <c r="AB1847">
        <f>YEAR(Sales_Trans_2[[#This Row],[Transaction_Date]])</f>
        <v>2026</v>
      </c>
      <c r="AC1847" t="str">
        <f>TEXT(Sales_Trans_2[[#This Row],[Transaction_Date]],"mmm")</f>
        <v>Aug</v>
      </c>
      <c r="AD1847">
        <f>MONTH(Sales_Trans_2[[#This Row],[Transaction_Date]])</f>
        <v>8</v>
      </c>
      <c r="AE1847" s="19">
        <f>IFERROR(Sales_Trans_2[[#This Row],[Profit]]/Sales_Trans_2[[#This Row],[Sales_Amount]],0)</f>
        <v>0.12444011684518012</v>
      </c>
      <c r="AF1847" s="20" t="str">
        <f>IF(Sales_Trans_2[[#This Row],[Discount_Pct]]=0,"0%",
IF(Sales_Trans_2[[#This Row],[Discount_Pct]]&lt;=5,"1-5%",
IF(Sales_Trans_2[[#This Row],[Discount_Pct]]&lt;=10,"6-10%",
IF(Sales_Trans_2[[#This Row],[Discount_Pct]]&lt;=15,"11-15%","&gt;15%"))))</f>
        <v>&gt;15%</v>
      </c>
    </row>
    <row r="1848" spans="1:32" x14ac:dyDescent="0.25">
      <c r="A1848" t="s">
        <v>4399</v>
      </c>
      <c r="B1848" s="10">
        <v>45759</v>
      </c>
      <c r="C1848" t="s">
        <v>2691</v>
      </c>
      <c r="D1848" t="s">
        <v>176</v>
      </c>
      <c r="E1848" t="s">
        <v>192</v>
      </c>
      <c r="F1848" t="s">
        <v>2922</v>
      </c>
      <c r="G1848">
        <v>4</v>
      </c>
      <c r="H1848">
        <v>355.64</v>
      </c>
      <c r="I1848">
        <v>20</v>
      </c>
      <c r="J1848">
        <v>284.51</v>
      </c>
      <c r="K1848">
        <v>1138.05</v>
      </c>
      <c r="L1848">
        <v>1213.6400000000001</v>
      </c>
      <c r="M1848">
        <v>-75.59</v>
      </c>
      <c r="N1848" t="s">
        <v>23</v>
      </c>
      <c r="O1848" t="s">
        <v>345</v>
      </c>
      <c r="P1848" t="s">
        <v>25</v>
      </c>
      <c r="Q1848">
        <v>0.77916666666666667</v>
      </c>
      <c r="R1848" t="s">
        <v>49</v>
      </c>
      <c r="S1848" t="s">
        <v>4860</v>
      </c>
      <c r="T1848" t="s">
        <v>4847</v>
      </c>
      <c r="U1848">
        <v>355.64</v>
      </c>
      <c r="V1848" t="s">
        <v>5788</v>
      </c>
      <c r="W1848" t="s">
        <v>4964</v>
      </c>
      <c r="X1848" t="s">
        <v>5789</v>
      </c>
      <c r="Y1848" t="s">
        <v>4970</v>
      </c>
      <c r="Z1848" t="s">
        <v>5284</v>
      </c>
      <c r="AA1848" t="s">
        <v>4962</v>
      </c>
      <c r="AB1848">
        <f>YEAR(Sales_Trans_2[[#This Row],[Transaction_Date]])</f>
        <v>2025</v>
      </c>
      <c r="AC1848" t="str">
        <f>TEXT(Sales_Trans_2[[#This Row],[Transaction_Date]],"mmm")</f>
        <v>Apr</v>
      </c>
      <c r="AD1848">
        <f>MONTH(Sales_Trans_2[[#This Row],[Transaction_Date]])</f>
        <v>4</v>
      </c>
      <c r="AE1848" s="19">
        <f>IFERROR(Sales_Trans_2[[#This Row],[Profit]]/Sales_Trans_2[[#This Row],[Sales_Amount]],0)</f>
        <v>-6.6420631782434875E-2</v>
      </c>
      <c r="AF1848" s="20" t="str">
        <f>IF(Sales_Trans_2[[#This Row],[Discount_Pct]]=0,"0%",
IF(Sales_Trans_2[[#This Row],[Discount_Pct]]&lt;=5,"1-5%",
IF(Sales_Trans_2[[#This Row],[Discount_Pct]]&lt;=10,"6-10%",
IF(Sales_Trans_2[[#This Row],[Discount_Pct]]&lt;=15,"11-15%","&gt;15%"))))</f>
        <v>&gt;15%</v>
      </c>
    </row>
    <row r="1849" spans="1:32" x14ac:dyDescent="0.25">
      <c r="A1849" t="s">
        <v>3458</v>
      </c>
      <c r="B1849" s="10">
        <v>45961</v>
      </c>
      <c r="C1849" t="s">
        <v>379</v>
      </c>
      <c r="D1849" t="s">
        <v>543</v>
      </c>
      <c r="E1849" t="s">
        <v>1247</v>
      </c>
      <c r="F1849" t="s">
        <v>474</v>
      </c>
      <c r="G1849">
        <v>7</v>
      </c>
      <c r="H1849">
        <v>435.89</v>
      </c>
      <c r="I1849">
        <v>15</v>
      </c>
      <c r="J1849">
        <v>457.68</v>
      </c>
      <c r="K1849">
        <v>2593.5500000000002</v>
      </c>
      <c r="L1849">
        <v>1929.69</v>
      </c>
      <c r="M1849">
        <v>663.86</v>
      </c>
      <c r="N1849" t="s">
        <v>4971</v>
      </c>
      <c r="O1849" t="s">
        <v>345</v>
      </c>
      <c r="P1849" t="s">
        <v>25</v>
      </c>
      <c r="Q1849">
        <v>0.85902777777777772</v>
      </c>
      <c r="R1849" t="s">
        <v>49</v>
      </c>
      <c r="S1849" t="s">
        <v>4793</v>
      </c>
      <c r="T1849" t="s">
        <v>4776</v>
      </c>
      <c r="U1849">
        <v>386.17</v>
      </c>
      <c r="V1849" t="s">
        <v>5074</v>
      </c>
      <c r="W1849" t="s">
        <v>4958</v>
      </c>
      <c r="X1849" t="s">
        <v>5335</v>
      </c>
      <c r="Y1849" t="s">
        <v>4960</v>
      </c>
      <c r="Z1849" t="s">
        <v>5336</v>
      </c>
      <c r="AA1849" t="s">
        <v>4962</v>
      </c>
      <c r="AB1849">
        <f>YEAR(Sales_Trans_2[[#This Row],[Transaction_Date]])</f>
        <v>2025</v>
      </c>
      <c r="AC1849" t="str">
        <f>TEXT(Sales_Trans_2[[#This Row],[Transaction_Date]],"mmm")</f>
        <v>Oct</v>
      </c>
      <c r="AD1849">
        <f>MONTH(Sales_Trans_2[[#This Row],[Transaction_Date]])</f>
        <v>10</v>
      </c>
      <c r="AE1849" s="19">
        <f>IFERROR(Sales_Trans_2[[#This Row],[Profit]]/Sales_Trans_2[[#This Row],[Sales_Amount]],0)</f>
        <v>0.25596576121532261</v>
      </c>
      <c r="AF1849" s="20" t="str">
        <f>IF(Sales_Trans_2[[#This Row],[Discount_Pct]]=0,"0%",
IF(Sales_Trans_2[[#This Row],[Discount_Pct]]&lt;=5,"1-5%",
IF(Sales_Trans_2[[#This Row],[Discount_Pct]]&lt;=10,"6-10%",
IF(Sales_Trans_2[[#This Row],[Discount_Pct]]&lt;=15,"11-15%","&gt;15%"))))</f>
        <v>11-15%</v>
      </c>
    </row>
    <row r="1850" spans="1:32" x14ac:dyDescent="0.25">
      <c r="A1850" t="s">
        <v>4395</v>
      </c>
      <c r="B1850" s="10">
        <v>45957</v>
      </c>
      <c r="C1850" t="s">
        <v>2506</v>
      </c>
      <c r="D1850" t="s">
        <v>302</v>
      </c>
      <c r="E1850" t="s">
        <v>623</v>
      </c>
      <c r="F1850" t="s">
        <v>742</v>
      </c>
      <c r="G1850">
        <v>4</v>
      </c>
      <c r="H1850">
        <v>373.91</v>
      </c>
      <c r="I1850">
        <v>5</v>
      </c>
      <c r="J1850">
        <v>74.78</v>
      </c>
      <c r="K1850">
        <v>1420.86</v>
      </c>
      <c r="L1850">
        <v>865.28</v>
      </c>
      <c r="M1850">
        <v>555.58000000000004</v>
      </c>
      <c r="N1850" t="s">
        <v>4971</v>
      </c>
      <c r="O1850" t="s">
        <v>345</v>
      </c>
      <c r="P1850" t="s">
        <v>25</v>
      </c>
      <c r="Q1850">
        <v>0.67500000000000004</v>
      </c>
      <c r="R1850" t="s">
        <v>49</v>
      </c>
      <c r="S1850" t="s">
        <v>4655</v>
      </c>
      <c r="T1850" t="s">
        <v>4636</v>
      </c>
      <c r="U1850">
        <v>343.56</v>
      </c>
      <c r="V1850" t="s">
        <v>5550</v>
      </c>
      <c r="W1850" t="s">
        <v>4958</v>
      </c>
      <c r="X1850" t="s">
        <v>5198</v>
      </c>
      <c r="Y1850" t="s">
        <v>4960</v>
      </c>
      <c r="Z1850" t="s">
        <v>5196</v>
      </c>
      <c r="AA1850" t="s">
        <v>4962</v>
      </c>
      <c r="AB1850">
        <f>YEAR(Sales_Trans_2[[#This Row],[Transaction_Date]])</f>
        <v>2025</v>
      </c>
      <c r="AC1850" t="str">
        <f>TEXT(Sales_Trans_2[[#This Row],[Transaction_Date]],"mmm")</f>
        <v>Oct</v>
      </c>
      <c r="AD1850">
        <f>MONTH(Sales_Trans_2[[#This Row],[Transaction_Date]])</f>
        <v>10</v>
      </c>
      <c r="AE1850" s="19">
        <f>IFERROR(Sales_Trans_2[[#This Row],[Profit]]/Sales_Trans_2[[#This Row],[Sales_Amount]],0)</f>
        <v>0.39101670819081408</v>
      </c>
      <c r="AF1850" s="20" t="str">
        <f>IF(Sales_Trans_2[[#This Row],[Discount_Pct]]=0,"0%",
IF(Sales_Trans_2[[#This Row],[Discount_Pct]]&lt;=5,"1-5%",
IF(Sales_Trans_2[[#This Row],[Discount_Pct]]&lt;=10,"6-10%",
IF(Sales_Trans_2[[#This Row],[Discount_Pct]]&lt;=15,"11-15%","&gt;15%"))))</f>
        <v>1-5%</v>
      </c>
    </row>
    <row r="1851" spans="1:32" x14ac:dyDescent="0.25">
      <c r="A1851" t="s">
        <v>2118</v>
      </c>
      <c r="B1851" s="10">
        <v>45726</v>
      </c>
      <c r="C1851" t="s">
        <v>1470</v>
      </c>
      <c r="D1851" t="s">
        <v>237</v>
      </c>
      <c r="E1851" t="s">
        <v>309</v>
      </c>
      <c r="F1851" t="s">
        <v>1504</v>
      </c>
      <c r="G1851">
        <v>7</v>
      </c>
      <c r="H1851">
        <v>616.4</v>
      </c>
      <c r="I1851">
        <v>20</v>
      </c>
      <c r="J1851">
        <v>862.96</v>
      </c>
      <c r="K1851">
        <v>3451.84</v>
      </c>
      <c r="L1851">
        <v>2354.8000000000002</v>
      </c>
      <c r="M1851">
        <v>1097.04</v>
      </c>
      <c r="N1851" t="s">
        <v>133</v>
      </c>
      <c r="O1851" t="s">
        <v>345</v>
      </c>
      <c r="P1851" t="s">
        <v>25</v>
      </c>
      <c r="Q1851">
        <v>0.89027777777777772</v>
      </c>
      <c r="R1851" t="s">
        <v>49</v>
      </c>
      <c r="S1851" t="s">
        <v>4670</v>
      </c>
      <c r="T1851" t="s">
        <v>4636</v>
      </c>
      <c r="U1851">
        <v>541.35</v>
      </c>
      <c r="V1851" t="s">
        <v>5293</v>
      </c>
      <c r="W1851" t="s">
        <v>4958</v>
      </c>
      <c r="X1851" t="s">
        <v>5345</v>
      </c>
      <c r="Y1851" t="s">
        <v>4970</v>
      </c>
      <c r="Z1851" t="s">
        <v>5122</v>
      </c>
      <c r="AA1851" t="s">
        <v>4962</v>
      </c>
      <c r="AB1851">
        <f>YEAR(Sales_Trans_2[[#This Row],[Transaction_Date]])</f>
        <v>2025</v>
      </c>
      <c r="AC1851" t="str">
        <f>TEXT(Sales_Trans_2[[#This Row],[Transaction_Date]],"mmm")</f>
        <v>Mar</v>
      </c>
      <c r="AD1851">
        <f>MONTH(Sales_Trans_2[[#This Row],[Transaction_Date]])</f>
        <v>3</v>
      </c>
      <c r="AE1851" s="19">
        <f>IFERROR(Sales_Trans_2[[#This Row],[Profit]]/Sales_Trans_2[[#This Row],[Sales_Amount]],0)</f>
        <v>0.31781310837118754</v>
      </c>
      <c r="AF1851" s="20" t="str">
        <f>IF(Sales_Trans_2[[#This Row],[Discount_Pct]]=0,"0%",
IF(Sales_Trans_2[[#This Row],[Discount_Pct]]&lt;=5,"1-5%",
IF(Sales_Trans_2[[#This Row],[Discount_Pct]]&lt;=10,"6-10%",
IF(Sales_Trans_2[[#This Row],[Discount_Pct]]&lt;=15,"11-15%","&gt;15%"))))</f>
        <v>&gt;15%</v>
      </c>
    </row>
    <row r="1852" spans="1:32" x14ac:dyDescent="0.25">
      <c r="A1852" t="s">
        <v>3266</v>
      </c>
      <c r="B1852" s="10">
        <v>45920</v>
      </c>
      <c r="C1852" t="s">
        <v>348</v>
      </c>
      <c r="D1852" t="s">
        <v>176</v>
      </c>
      <c r="E1852" t="s">
        <v>816</v>
      </c>
      <c r="F1852" t="s">
        <v>1589</v>
      </c>
      <c r="G1852">
        <v>6</v>
      </c>
      <c r="H1852">
        <v>365.89</v>
      </c>
      <c r="I1852">
        <v>5</v>
      </c>
      <c r="J1852">
        <v>109.77</v>
      </c>
      <c r="K1852">
        <v>2398.41</v>
      </c>
      <c r="L1852">
        <v>1820.46</v>
      </c>
      <c r="M1852">
        <v>577.95000000000005</v>
      </c>
      <c r="N1852" t="s">
        <v>4971</v>
      </c>
      <c r="O1852" t="s">
        <v>345</v>
      </c>
      <c r="P1852" t="s">
        <v>25</v>
      </c>
      <c r="Q1852">
        <v>0.4375</v>
      </c>
      <c r="R1852" t="s">
        <v>27</v>
      </c>
      <c r="S1852" t="s">
        <v>4860</v>
      </c>
      <c r="T1852" t="s">
        <v>4847</v>
      </c>
      <c r="U1852">
        <v>355.64</v>
      </c>
      <c r="V1852" t="s">
        <v>5491</v>
      </c>
      <c r="W1852" t="s">
        <v>4958</v>
      </c>
      <c r="X1852" t="s">
        <v>5093</v>
      </c>
      <c r="Y1852" t="s">
        <v>5011</v>
      </c>
      <c r="Z1852" t="s">
        <v>5094</v>
      </c>
      <c r="AA1852" t="s">
        <v>4962</v>
      </c>
      <c r="AB1852">
        <f>YEAR(Sales_Trans_2[[#This Row],[Transaction_Date]])</f>
        <v>2025</v>
      </c>
      <c r="AC1852" t="str">
        <f>TEXT(Sales_Trans_2[[#This Row],[Transaction_Date]],"mmm")</f>
        <v>Sep</v>
      </c>
      <c r="AD1852">
        <f>MONTH(Sales_Trans_2[[#This Row],[Transaction_Date]])</f>
        <v>9</v>
      </c>
      <c r="AE1852" s="19">
        <f>IFERROR(Sales_Trans_2[[#This Row],[Profit]]/Sales_Trans_2[[#This Row],[Sales_Amount]],0)</f>
        <v>0.24097214404543013</v>
      </c>
      <c r="AF1852" s="20" t="str">
        <f>IF(Sales_Trans_2[[#This Row],[Discount_Pct]]=0,"0%",
IF(Sales_Trans_2[[#This Row],[Discount_Pct]]&lt;=5,"1-5%",
IF(Sales_Trans_2[[#This Row],[Discount_Pct]]&lt;=10,"6-10%",
IF(Sales_Trans_2[[#This Row],[Discount_Pct]]&lt;=15,"11-15%","&gt;15%"))))</f>
        <v>1-5%</v>
      </c>
    </row>
    <row r="1853" spans="1:32" x14ac:dyDescent="0.25">
      <c r="A1853" t="s">
        <v>3833</v>
      </c>
      <c r="B1853" s="10">
        <v>45915</v>
      </c>
      <c r="C1853" t="s">
        <v>3649</v>
      </c>
      <c r="D1853" t="s">
        <v>661</v>
      </c>
      <c r="E1853" t="s">
        <v>380</v>
      </c>
      <c r="F1853" t="s">
        <v>936</v>
      </c>
      <c r="G1853">
        <v>2</v>
      </c>
      <c r="H1853">
        <v>224.28</v>
      </c>
      <c r="I1853">
        <v>5</v>
      </c>
      <c r="J1853">
        <v>22.43</v>
      </c>
      <c r="K1853">
        <v>426.13</v>
      </c>
      <c r="L1853">
        <v>384.78</v>
      </c>
      <c r="M1853">
        <v>41.35</v>
      </c>
      <c r="N1853" t="s">
        <v>133</v>
      </c>
      <c r="O1853" t="s">
        <v>345</v>
      </c>
      <c r="P1853" t="s">
        <v>25</v>
      </c>
      <c r="Q1853">
        <v>0.4861111111111111</v>
      </c>
      <c r="R1853" t="s">
        <v>49</v>
      </c>
      <c r="S1853" t="s">
        <v>4845</v>
      </c>
      <c r="T1853" t="s">
        <v>4828</v>
      </c>
      <c r="U1853">
        <v>224.28</v>
      </c>
      <c r="V1853" t="s">
        <v>5604</v>
      </c>
      <c r="W1853" t="s">
        <v>4964</v>
      </c>
      <c r="X1853" t="s">
        <v>5366</v>
      </c>
      <c r="Y1853" t="s">
        <v>5018</v>
      </c>
      <c r="Z1853" t="s">
        <v>5076</v>
      </c>
      <c r="AA1853" t="s">
        <v>4962</v>
      </c>
      <c r="AB1853">
        <f>YEAR(Sales_Trans_2[[#This Row],[Transaction_Date]])</f>
        <v>2025</v>
      </c>
      <c r="AC1853" t="str">
        <f>TEXT(Sales_Trans_2[[#This Row],[Transaction_Date]],"mmm")</f>
        <v>Sep</v>
      </c>
      <c r="AD1853">
        <f>MONTH(Sales_Trans_2[[#This Row],[Transaction_Date]])</f>
        <v>9</v>
      </c>
      <c r="AE1853" s="19">
        <f>IFERROR(Sales_Trans_2[[#This Row],[Profit]]/Sales_Trans_2[[#This Row],[Sales_Amount]],0)</f>
        <v>9.7036115739328382E-2</v>
      </c>
      <c r="AF1853" s="20" t="str">
        <f>IF(Sales_Trans_2[[#This Row],[Discount_Pct]]=0,"0%",
IF(Sales_Trans_2[[#This Row],[Discount_Pct]]&lt;=5,"1-5%",
IF(Sales_Trans_2[[#This Row],[Discount_Pct]]&lt;=10,"6-10%",
IF(Sales_Trans_2[[#This Row],[Discount_Pct]]&lt;=15,"11-15%","&gt;15%"))))</f>
        <v>1-5%</v>
      </c>
    </row>
    <row r="1854" spans="1:32" x14ac:dyDescent="0.25">
      <c r="A1854" t="s">
        <v>2772</v>
      </c>
      <c r="B1854" s="10">
        <v>45891</v>
      </c>
      <c r="C1854" t="s">
        <v>1326</v>
      </c>
      <c r="D1854" t="s">
        <v>1156</v>
      </c>
      <c r="E1854" t="s">
        <v>600</v>
      </c>
      <c r="F1854" t="s">
        <v>1896</v>
      </c>
      <c r="G1854">
        <v>2</v>
      </c>
      <c r="H1854">
        <v>147.72</v>
      </c>
      <c r="I1854">
        <v>5</v>
      </c>
      <c r="J1854">
        <v>14.77</v>
      </c>
      <c r="K1854">
        <v>280.67</v>
      </c>
      <c r="L1854">
        <v>218.42</v>
      </c>
      <c r="M1854">
        <v>62.25</v>
      </c>
      <c r="N1854" t="s">
        <v>68</v>
      </c>
      <c r="O1854" t="s">
        <v>345</v>
      </c>
      <c r="P1854" t="s">
        <v>25</v>
      </c>
      <c r="Q1854">
        <v>0.46805555555555556</v>
      </c>
      <c r="R1854" t="s">
        <v>49</v>
      </c>
      <c r="S1854" t="s">
        <v>4755</v>
      </c>
      <c r="T1854" t="s">
        <v>4752</v>
      </c>
      <c r="U1854">
        <v>147.72</v>
      </c>
      <c r="V1854" t="s">
        <v>5716</v>
      </c>
      <c r="W1854" t="s">
        <v>4964</v>
      </c>
      <c r="X1854" t="s">
        <v>5434</v>
      </c>
      <c r="Y1854" t="s">
        <v>5007</v>
      </c>
      <c r="Z1854" t="s">
        <v>5536</v>
      </c>
      <c r="AA1854" t="s">
        <v>4962</v>
      </c>
      <c r="AB1854">
        <f>YEAR(Sales_Trans_2[[#This Row],[Transaction_Date]])</f>
        <v>2025</v>
      </c>
      <c r="AC1854" t="str">
        <f>TEXT(Sales_Trans_2[[#This Row],[Transaction_Date]],"mmm")</f>
        <v>Aug</v>
      </c>
      <c r="AD1854">
        <f>MONTH(Sales_Trans_2[[#This Row],[Transaction_Date]])</f>
        <v>8</v>
      </c>
      <c r="AE1854" s="19">
        <f>IFERROR(Sales_Trans_2[[#This Row],[Profit]]/Sales_Trans_2[[#This Row],[Sales_Amount]],0)</f>
        <v>0.22179071507464282</v>
      </c>
      <c r="AF1854" s="20" t="str">
        <f>IF(Sales_Trans_2[[#This Row],[Discount_Pct]]=0,"0%",
IF(Sales_Trans_2[[#This Row],[Discount_Pct]]&lt;=5,"1-5%",
IF(Sales_Trans_2[[#This Row],[Discount_Pct]]&lt;=10,"6-10%",
IF(Sales_Trans_2[[#This Row],[Discount_Pct]]&lt;=15,"11-15%","&gt;15%"))))</f>
        <v>1-5%</v>
      </c>
    </row>
    <row r="1855" spans="1:32" x14ac:dyDescent="0.25">
      <c r="A1855" t="s">
        <v>3089</v>
      </c>
      <c r="B1855" s="10">
        <v>45938</v>
      </c>
      <c r="C1855" t="s">
        <v>534</v>
      </c>
      <c r="D1855" t="s">
        <v>280</v>
      </c>
      <c r="E1855" t="s">
        <v>238</v>
      </c>
      <c r="F1855" t="s">
        <v>607</v>
      </c>
      <c r="G1855">
        <v>3</v>
      </c>
      <c r="H1855">
        <v>124.84</v>
      </c>
      <c r="I1855">
        <v>20</v>
      </c>
      <c r="J1855">
        <v>74.900000000000006</v>
      </c>
      <c r="K1855">
        <v>344.56</v>
      </c>
      <c r="L1855">
        <v>292.05</v>
      </c>
      <c r="M1855">
        <v>52.51</v>
      </c>
      <c r="N1855" t="s">
        <v>40</v>
      </c>
      <c r="O1855" t="s">
        <v>345</v>
      </c>
      <c r="P1855" t="s">
        <v>25</v>
      </c>
      <c r="Q1855">
        <v>0.47222222222222221</v>
      </c>
      <c r="R1855" t="s">
        <v>27</v>
      </c>
      <c r="S1855" t="s">
        <v>4726</v>
      </c>
      <c r="T1855" t="s">
        <v>4703</v>
      </c>
      <c r="U1855">
        <v>124.84</v>
      </c>
      <c r="V1855" t="s">
        <v>5993</v>
      </c>
      <c r="W1855" t="s">
        <v>4964</v>
      </c>
      <c r="X1855" t="s">
        <v>5841</v>
      </c>
      <c r="Y1855" t="s">
        <v>4970</v>
      </c>
      <c r="Z1855" t="s">
        <v>5073</v>
      </c>
      <c r="AA1855" t="s">
        <v>4962</v>
      </c>
      <c r="AB1855">
        <f>YEAR(Sales_Trans_2[[#This Row],[Transaction_Date]])</f>
        <v>2025</v>
      </c>
      <c r="AC1855" t="str">
        <f>TEXT(Sales_Trans_2[[#This Row],[Transaction_Date]],"mmm")</f>
        <v>Oct</v>
      </c>
      <c r="AD1855">
        <f>MONTH(Sales_Trans_2[[#This Row],[Transaction_Date]])</f>
        <v>10</v>
      </c>
      <c r="AE1855" s="19">
        <f>IFERROR(Sales_Trans_2[[#This Row],[Profit]]/Sales_Trans_2[[#This Row],[Sales_Amount]],0)</f>
        <v>0.1523972602739726</v>
      </c>
      <c r="AF1855" s="20" t="str">
        <f>IF(Sales_Trans_2[[#This Row],[Discount_Pct]]=0,"0%",
IF(Sales_Trans_2[[#This Row],[Discount_Pct]]&lt;=5,"1-5%",
IF(Sales_Trans_2[[#This Row],[Discount_Pct]]&lt;=10,"6-10%",
IF(Sales_Trans_2[[#This Row],[Discount_Pct]]&lt;=15,"11-15%","&gt;15%"))))</f>
        <v>&gt;15%</v>
      </c>
    </row>
    <row r="1856" spans="1:32" x14ac:dyDescent="0.25">
      <c r="A1856" t="s">
        <v>626</v>
      </c>
      <c r="B1856" s="10">
        <v>45857</v>
      </c>
      <c r="C1856" t="s">
        <v>627</v>
      </c>
      <c r="D1856" t="s">
        <v>549</v>
      </c>
      <c r="E1856" t="s">
        <v>21</v>
      </c>
      <c r="F1856" t="s">
        <v>149</v>
      </c>
      <c r="G1856">
        <v>4</v>
      </c>
      <c r="H1856">
        <v>221.61</v>
      </c>
      <c r="I1856">
        <v>15</v>
      </c>
      <c r="J1856">
        <v>132.97</v>
      </c>
      <c r="K1856">
        <v>866.49</v>
      </c>
      <c r="L1856">
        <v>728.68</v>
      </c>
      <c r="M1856">
        <v>137.81</v>
      </c>
      <c r="N1856" t="s">
        <v>4971</v>
      </c>
      <c r="O1856" t="s">
        <v>345</v>
      </c>
      <c r="P1856" t="s">
        <v>25</v>
      </c>
      <c r="Q1856">
        <v>0.80902777777777779</v>
      </c>
      <c r="R1856" t="s">
        <v>27</v>
      </c>
      <c r="S1856" t="s">
        <v>4832</v>
      </c>
      <c r="T1856" t="s">
        <v>4828</v>
      </c>
      <c r="U1856">
        <v>221.61</v>
      </c>
      <c r="V1856" t="s">
        <v>5613</v>
      </c>
      <c r="W1856" t="s">
        <v>4964</v>
      </c>
      <c r="X1856" t="s">
        <v>5666</v>
      </c>
      <c r="Y1856" t="s">
        <v>4970</v>
      </c>
      <c r="Z1856" t="s">
        <v>5133</v>
      </c>
      <c r="AA1856" t="s">
        <v>4962</v>
      </c>
      <c r="AB1856">
        <f>YEAR(Sales_Trans_2[[#This Row],[Transaction_Date]])</f>
        <v>2025</v>
      </c>
      <c r="AC1856" t="str">
        <f>TEXT(Sales_Trans_2[[#This Row],[Transaction_Date]],"mmm")</f>
        <v>Jul</v>
      </c>
      <c r="AD1856">
        <f>MONTH(Sales_Trans_2[[#This Row],[Transaction_Date]])</f>
        <v>7</v>
      </c>
      <c r="AE1856" s="19">
        <f>IFERROR(Sales_Trans_2[[#This Row],[Profit]]/Sales_Trans_2[[#This Row],[Sales_Amount]],0)</f>
        <v>0.15904395896086509</v>
      </c>
      <c r="AF1856" s="20" t="str">
        <f>IF(Sales_Trans_2[[#This Row],[Discount_Pct]]=0,"0%",
IF(Sales_Trans_2[[#This Row],[Discount_Pct]]&lt;=5,"1-5%",
IF(Sales_Trans_2[[#This Row],[Discount_Pct]]&lt;=10,"6-10%",
IF(Sales_Trans_2[[#This Row],[Discount_Pct]]&lt;=15,"11-15%","&gt;15%"))))</f>
        <v>11-15%</v>
      </c>
    </row>
    <row r="1857" spans="1:32" x14ac:dyDescent="0.25">
      <c r="A1857" t="s">
        <v>4269</v>
      </c>
      <c r="B1857" s="10">
        <v>45856</v>
      </c>
      <c r="C1857" t="s">
        <v>279</v>
      </c>
      <c r="D1857" t="s">
        <v>1475</v>
      </c>
      <c r="E1857" t="s">
        <v>1233</v>
      </c>
      <c r="F1857" t="s">
        <v>929</v>
      </c>
      <c r="G1857">
        <v>4</v>
      </c>
      <c r="H1857">
        <v>183.39</v>
      </c>
      <c r="I1857">
        <v>5</v>
      </c>
      <c r="J1857">
        <v>36.68</v>
      </c>
      <c r="K1857">
        <v>696.88</v>
      </c>
      <c r="L1857">
        <v>633.72</v>
      </c>
      <c r="M1857">
        <v>63.16</v>
      </c>
      <c r="N1857" t="s">
        <v>47</v>
      </c>
      <c r="O1857" t="s">
        <v>345</v>
      </c>
      <c r="P1857" t="s">
        <v>25</v>
      </c>
      <c r="Q1857">
        <v>0.76527777777777772</v>
      </c>
      <c r="R1857" t="s">
        <v>49</v>
      </c>
      <c r="S1857" t="s">
        <v>4900</v>
      </c>
      <c r="T1857" t="s">
        <v>4887</v>
      </c>
      <c r="U1857">
        <v>183.39</v>
      </c>
      <c r="V1857" t="s">
        <v>5754</v>
      </c>
      <c r="W1857" t="s">
        <v>4968</v>
      </c>
      <c r="X1857" t="s">
        <v>5289</v>
      </c>
      <c r="Y1857" t="s">
        <v>4970</v>
      </c>
      <c r="Z1857" t="s">
        <v>5290</v>
      </c>
      <c r="AA1857" t="s">
        <v>4962</v>
      </c>
      <c r="AB1857">
        <f>YEAR(Sales_Trans_2[[#This Row],[Transaction_Date]])</f>
        <v>2025</v>
      </c>
      <c r="AC1857" t="str">
        <f>TEXT(Sales_Trans_2[[#This Row],[Transaction_Date]],"mmm")</f>
        <v>Jul</v>
      </c>
      <c r="AD1857">
        <f>MONTH(Sales_Trans_2[[#This Row],[Transaction_Date]])</f>
        <v>7</v>
      </c>
      <c r="AE1857" s="19">
        <f>IFERROR(Sales_Trans_2[[#This Row],[Profit]]/Sales_Trans_2[[#This Row],[Sales_Amount]],0)</f>
        <v>9.0632533578234406E-2</v>
      </c>
      <c r="AF1857" s="20" t="str">
        <f>IF(Sales_Trans_2[[#This Row],[Discount_Pct]]=0,"0%",
IF(Sales_Trans_2[[#This Row],[Discount_Pct]]&lt;=5,"1-5%",
IF(Sales_Trans_2[[#This Row],[Discount_Pct]]&lt;=10,"6-10%",
IF(Sales_Trans_2[[#This Row],[Discount_Pct]]&lt;=15,"11-15%","&gt;15%"))))</f>
        <v>1-5%</v>
      </c>
    </row>
    <row r="1858" spans="1:32" x14ac:dyDescent="0.25">
      <c r="A1858" t="s">
        <v>4468</v>
      </c>
      <c r="B1858" s="10">
        <v>45833</v>
      </c>
      <c r="C1858" t="s">
        <v>629</v>
      </c>
      <c r="D1858" t="s">
        <v>895</v>
      </c>
      <c r="E1858" t="s">
        <v>1682</v>
      </c>
      <c r="F1858" t="s">
        <v>2200</v>
      </c>
      <c r="G1858">
        <v>8</v>
      </c>
      <c r="H1858">
        <v>451.9</v>
      </c>
      <c r="I1858">
        <v>15</v>
      </c>
      <c r="J1858">
        <v>542.28</v>
      </c>
      <c r="K1858">
        <v>3072.92</v>
      </c>
      <c r="L1858">
        <v>2961.44</v>
      </c>
      <c r="M1858">
        <v>111.48</v>
      </c>
      <c r="N1858" t="s">
        <v>133</v>
      </c>
      <c r="O1858" t="s">
        <v>345</v>
      </c>
      <c r="P1858" t="s">
        <v>25</v>
      </c>
      <c r="Q1858">
        <v>0.64861111111111114</v>
      </c>
      <c r="R1858" t="s">
        <v>49</v>
      </c>
      <c r="S1858" t="s">
        <v>4843</v>
      </c>
      <c r="T1858" t="s">
        <v>4828</v>
      </c>
      <c r="U1858">
        <v>438.7</v>
      </c>
      <c r="V1858" t="s">
        <v>5061</v>
      </c>
      <c r="W1858" t="s">
        <v>4958</v>
      </c>
      <c r="X1858" t="s">
        <v>5851</v>
      </c>
      <c r="Y1858" t="s">
        <v>4960</v>
      </c>
      <c r="Z1858" t="s">
        <v>5160</v>
      </c>
      <c r="AA1858" t="s">
        <v>4962</v>
      </c>
      <c r="AB1858">
        <f>YEAR(Sales_Trans_2[[#This Row],[Transaction_Date]])</f>
        <v>2025</v>
      </c>
      <c r="AC1858" t="str">
        <f>TEXT(Sales_Trans_2[[#This Row],[Transaction_Date]],"mmm")</f>
        <v>Jun</v>
      </c>
      <c r="AD1858">
        <f>MONTH(Sales_Trans_2[[#This Row],[Transaction_Date]])</f>
        <v>6</v>
      </c>
      <c r="AE1858" s="19">
        <f>IFERROR(Sales_Trans_2[[#This Row],[Profit]]/Sales_Trans_2[[#This Row],[Sales_Amount]],0)</f>
        <v>3.6278197935514102E-2</v>
      </c>
      <c r="AF1858" s="20" t="str">
        <f>IF(Sales_Trans_2[[#This Row],[Discount_Pct]]=0,"0%",
IF(Sales_Trans_2[[#This Row],[Discount_Pct]]&lt;=5,"1-5%",
IF(Sales_Trans_2[[#This Row],[Discount_Pct]]&lt;=10,"6-10%",
IF(Sales_Trans_2[[#This Row],[Discount_Pct]]&lt;=15,"11-15%","&gt;15%"))))</f>
        <v>11-15%</v>
      </c>
    </row>
    <row r="1859" spans="1:32" x14ac:dyDescent="0.25">
      <c r="A1859" t="s">
        <v>4456</v>
      </c>
      <c r="B1859" s="10">
        <v>45808</v>
      </c>
      <c r="C1859" t="s">
        <v>1634</v>
      </c>
      <c r="D1859" t="s">
        <v>197</v>
      </c>
      <c r="E1859" t="s">
        <v>380</v>
      </c>
      <c r="F1859" t="s">
        <v>381</v>
      </c>
      <c r="G1859">
        <v>3</v>
      </c>
      <c r="H1859">
        <v>121.9</v>
      </c>
      <c r="I1859">
        <v>20</v>
      </c>
      <c r="J1859">
        <v>73.14</v>
      </c>
      <c r="K1859">
        <v>336.44</v>
      </c>
      <c r="L1859">
        <v>326.76</v>
      </c>
      <c r="M1859">
        <v>9.68</v>
      </c>
      <c r="N1859" t="s">
        <v>23</v>
      </c>
      <c r="O1859" t="s">
        <v>345</v>
      </c>
      <c r="P1859" t="s">
        <v>25</v>
      </c>
      <c r="Q1859">
        <v>0.55694444444444446</v>
      </c>
      <c r="R1859" t="s">
        <v>27</v>
      </c>
      <c r="S1859" t="s">
        <v>4902</v>
      </c>
      <c r="T1859" t="s">
        <v>4887</v>
      </c>
      <c r="U1859">
        <v>121.9</v>
      </c>
      <c r="V1859" t="s">
        <v>5045</v>
      </c>
      <c r="W1859" t="s">
        <v>4968</v>
      </c>
      <c r="X1859" t="s">
        <v>5075</v>
      </c>
      <c r="Y1859" t="s">
        <v>4960</v>
      </c>
      <c r="Z1859" t="s">
        <v>5076</v>
      </c>
      <c r="AA1859" t="s">
        <v>4962</v>
      </c>
      <c r="AB1859">
        <f>YEAR(Sales_Trans_2[[#This Row],[Transaction_Date]])</f>
        <v>2025</v>
      </c>
      <c r="AC1859" t="str">
        <f>TEXT(Sales_Trans_2[[#This Row],[Transaction_Date]],"mmm")</f>
        <v>May</v>
      </c>
      <c r="AD1859">
        <f>MONTH(Sales_Trans_2[[#This Row],[Transaction_Date]])</f>
        <v>5</v>
      </c>
      <c r="AE1859" s="19">
        <f>IFERROR(Sales_Trans_2[[#This Row],[Profit]]/Sales_Trans_2[[#This Row],[Sales_Amount]],0)</f>
        <v>2.8771846391630006E-2</v>
      </c>
      <c r="AF1859" s="20" t="str">
        <f>IF(Sales_Trans_2[[#This Row],[Discount_Pct]]=0,"0%",
IF(Sales_Trans_2[[#This Row],[Discount_Pct]]&lt;=5,"1-5%",
IF(Sales_Trans_2[[#This Row],[Discount_Pct]]&lt;=10,"6-10%",
IF(Sales_Trans_2[[#This Row],[Discount_Pct]]&lt;=15,"11-15%","&gt;15%"))))</f>
        <v>&gt;15%</v>
      </c>
    </row>
    <row r="1860" spans="1:32" x14ac:dyDescent="0.25">
      <c r="A1860" t="s">
        <v>3324</v>
      </c>
      <c r="B1860" s="10">
        <v>45905</v>
      </c>
      <c r="C1860" t="s">
        <v>3325</v>
      </c>
      <c r="D1860" t="s">
        <v>365</v>
      </c>
      <c r="E1860" t="s">
        <v>38</v>
      </c>
      <c r="F1860" t="s">
        <v>963</v>
      </c>
      <c r="G1860">
        <v>2</v>
      </c>
      <c r="H1860">
        <v>459.58</v>
      </c>
      <c r="I1860">
        <v>15</v>
      </c>
      <c r="J1860">
        <v>137.87</v>
      </c>
      <c r="K1860">
        <v>781.29</v>
      </c>
      <c r="L1860">
        <v>773.78</v>
      </c>
      <c r="M1860">
        <v>7.51</v>
      </c>
      <c r="N1860" t="s">
        <v>47</v>
      </c>
      <c r="O1860" t="s">
        <v>345</v>
      </c>
      <c r="P1860" t="s">
        <v>25</v>
      </c>
      <c r="Q1860">
        <v>0.84097222222222223</v>
      </c>
      <c r="R1860" t="s">
        <v>49</v>
      </c>
      <c r="S1860" t="s">
        <v>4680</v>
      </c>
      <c r="T1860" t="s">
        <v>4672</v>
      </c>
      <c r="U1860">
        <v>459.58</v>
      </c>
      <c r="V1860" t="s">
        <v>5321</v>
      </c>
      <c r="W1860" t="s">
        <v>4964</v>
      </c>
      <c r="X1860" t="s">
        <v>5479</v>
      </c>
      <c r="Y1860" t="s">
        <v>5011</v>
      </c>
      <c r="Z1860" t="s">
        <v>4989</v>
      </c>
      <c r="AA1860" t="s">
        <v>4962</v>
      </c>
      <c r="AB1860">
        <f>YEAR(Sales_Trans_2[[#This Row],[Transaction_Date]])</f>
        <v>2025</v>
      </c>
      <c r="AC1860" t="str">
        <f>TEXT(Sales_Trans_2[[#This Row],[Transaction_Date]],"mmm")</f>
        <v>Sep</v>
      </c>
      <c r="AD1860">
        <f>MONTH(Sales_Trans_2[[#This Row],[Transaction_Date]])</f>
        <v>9</v>
      </c>
      <c r="AE1860" s="19">
        <f>IFERROR(Sales_Trans_2[[#This Row],[Profit]]/Sales_Trans_2[[#This Row],[Sales_Amount]],0)</f>
        <v>9.6123078498380893E-3</v>
      </c>
      <c r="AF1860" s="20" t="str">
        <f>IF(Sales_Trans_2[[#This Row],[Discount_Pct]]=0,"0%",
IF(Sales_Trans_2[[#This Row],[Discount_Pct]]&lt;=5,"1-5%",
IF(Sales_Trans_2[[#This Row],[Discount_Pct]]&lt;=10,"6-10%",
IF(Sales_Trans_2[[#This Row],[Discount_Pct]]&lt;=15,"11-15%","&gt;15%"))))</f>
        <v>11-15%</v>
      </c>
    </row>
    <row r="1861" spans="1:32" x14ac:dyDescent="0.25">
      <c r="A1861" t="s">
        <v>2986</v>
      </c>
      <c r="B1861" s="10">
        <v>46019</v>
      </c>
      <c r="C1861" t="s">
        <v>307</v>
      </c>
      <c r="D1861" t="s">
        <v>1091</v>
      </c>
      <c r="E1861" t="s">
        <v>857</v>
      </c>
      <c r="F1861" t="s">
        <v>121</v>
      </c>
      <c r="G1861">
        <v>8</v>
      </c>
      <c r="H1861">
        <v>320.10000000000002</v>
      </c>
      <c r="I1861">
        <v>10</v>
      </c>
      <c r="J1861">
        <v>256.08</v>
      </c>
      <c r="K1861">
        <v>2650.43</v>
      </c>
      <c r="L1861">
        <v>1802.24</v>
      </c>
      <c r="M1861">
        <v>848.19</v>
      </c>
      <c r="N1861" t="s">
        <v>4971</v>
      </c>
      <c r="O1861" t="s">
        <v>24</v>
      </c>
      <c r="P1861" t="s">
        <v>25</v>
      </c>
      <c r="Q1861">
        <v>0.70138888888888884</v>
      </c>
      <c r="R1861" t="s">
        <v>27</v>
      </c>
      <c r="S1861" t="s">
        <v>4816</v>
      </c>
      <c r="T1861" t="s">
        <v>4805</v>
      </c>
      <c r="U1861">
        <v>297.32</v>
      </c>
      <c r="V1861" t="s">
        <v>5035</v>
      </c>
      <c r="W1861" t="s">
        <v>4958</v>
      </c>
      <c r="X1861" t="s">
        <v>5036</v>
      </c>
      <c r="Y1861" t="s">
        <v>5007</v>
      </c>
      <c r="Z1861" t="s">
        <v>5037</v>
      </c>
      <c r="AA1861" t="s">
        <v>4962</v>
      </c>
      <c r="AB1861">
        <f>YEAR(Sales_Trans_2[[#This Row],[Transaction_Date]])</f>
        <v>2025</v>
      </c>
      <c r="AC1861" t="str">
        <f>TEXT(Sales_Trans_2[[#This Row],[Transaction_Date]],"mmm")</f>
        <v>Dec</v>
      </c>
      <c r="AD1861">
        <f>MONTH(Sales_Trans_2[[#This Row],[Transaction_Date]])</f>
        <v>12</v>
      </c>
      <c r="AE1861" s="19">
        <f>IFERROR(Sales_Trans_2[[#This Row],[Profit]]/Sales_Trans_2[[#This Row],[Sales_Amount]],0)</f>
        <v>0.32001977037688228</v>
      </c>
      <c r="AF1861" s="20" t="str">
        <f>IF(Sales_Trans_2[[#This Row],[Discount_Pct]]=0,"0%",
IF(Sales_Trans_2[[#This Row],[Discount_Pct]]&lt;=5,"1-5%",
IF(Sales_Trans_2[[#This Row],[Discount_Pct]]&lt;=10,"6-10%",
IF(Sales_Trans_2[[#This Row],[Discount_Pct]]&lt;=15,"11-15%","&gt;15%"))))</f>
        <v>6-10%</v>
      </c>
    </row>
    <row r="1862" spans="1:32" x14ac:dyDescent="0.25">
      <c r="A1862" t="s">
        <v>2186</v>
      </c>
      <c r="B1862" s="10">
        <v>46005</v>
      </c>
      <c r="C1862" t="s">
        <v>2187</v>
      </c>
      <c r="D1862" t="s">
        <v>264</v>
      </c>
      <c r="E1862" t="s">
        <v>857</v>
      </c>
      <c r="F1862" t="s">
        <v>121</v>
      </c>
      <c r="G1862">
        <v>2</v>
      </c>
      <c r="H1862">
        <v>383.51</v>
      </c>
      <c r="I1862">
        <v>10</v>
      </c>
      <c r="J1862">
        <v>76.7</v>
      </c>
      <c r="K1862">
        <v>793.87</v>
      </c>
      <c r="L1862">
        <v>571.79999999999995</v>
      </c>
      <c r="M1862">
        <v>222.07</v>
      </c>
      <c r="N1862" t="s">
        <v>133</v>
      </c>
      <c r="O1862" t="s">
        <v>24</v>
      </c>
      <c r="P1862" t="s">
        <v>25</v>
      </c>
      <c r="Q1862">
        <v>0.85902777777777772</v>
      </c>
      <c r="R1862" t="s">
        <v>27</v>
      </c>
      <c r="S1862" t="s">
        <v>4702</v>
      </c>
      <c r="T1862" t="s">
        <v>4703</v>
      </c>
      <c r="U1862">
        <v>383.51</v>
      </c>
      <c r="V1862" t="s">
        <v>5039</v>
      </c>
      <c r="W1862" t="s">
        <v>4964</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s="19">
        <f>IFERROR(Sales_Trans_2[[#This Row],[Profit]]/Sales_Trans_2[[#This Row],[Sales_Amount]],0)</f>
        <v>0.27973093831483742</v>
      </c>
      <c r="AF1862" s="20" t="str">
        <f>IF(Sales_Trans_2[[#This Row],[Discount_Pct]]=0,"0%",
IF(Sales_Trans_2[[#This Row],[Discount_Pct]]&lt;=5,"1-5%",
IF(Sales_Trans_2[[#This Row],[Discount_Pct]]&lt;=10,"6-10%",
IF(Sales_Trans_2[[#This Row],[Discount_Pct]]&lt;=15,"11-15%","&gt;15%"))))</f>
        <v>6-10%</v>
      </c>
    </row>
    <row r="1863" spans="1:32" x14ac:dyDescent="0.25">
      <c r="A1863" t="s">
        <v>2275</v>
      </c>
      <c r="B1863" s="10">
        <v>46046</v>
      </c>
      <c r="C1863" t="s">
        <v>2103</v>
      </c>
      <c r="D1863" t="s">
        <v>220</v>
      </c>
      <c r="E1863" t="s">
        <v>913</v>
      </c>
      <c r="F1863" t="s">
        <v>2276</v>
      </c>
      <c r="G1863">
        <v>5</v>
      </c>
      <c r="H1863">
        <v>336.33</v>
      </c>
      <c r="I1863">
        <v>10</v>
      </c>
      <c r="J1863">
        <v>168.16</v>
      </c>
      <c r="K1863">
        <v>1740.51</v>
      </c>
      <c r="L1863">
        <v>1026.3499999999999</v>
      </c>
      <c r="M1863">
        <v>714.16</v>
      </c>
      <c r="N1863" t="s">
        <v>23</v>
      </c>
      <c r="O1863" t="s">
        <v>24</v>
      </c>
      <c r="P1863" t="s">
        <v>25</v>
      </c>
      <c r="Q1863">
        <v>0.4</v>
      </c>
      <c r="R1863" t="s">
        <v>27</v>
      </c>
      <c r="S1863" t="s">
        <v>4653</v>
      </c>
      <c r="T1863" t="s">
        <v>4636</v>
      </c>
      <c r="U1863">
        <v>332.74</v>
      </c>
      <c r="V1863" t="s">
        <v>5064</v>
      </c>
      <c r="W1863" t="s">
        <v>4958</v>
      </c>
      <c r="X1863" t="s">
        <v>5065</v>
      </c>
      <c r="Y1863" t="s">
        <v>5018</v>
      </c>
      <c r="Z1863" t="s">
        <v>5063</v>
      </c>
      <c r="AA1863" t="s">
        <v>4962</v>
      </c>
      <c r="AB1863">
        <f>YEAR(Sales_Trans_2[[#This Row],[Transaction_Date]])</f>
        <v>2026</v>
      </c>
      <c r="AC1863" t="str">
        <f>TEXT(Sales_Trans_2[[#This Row],[Transaction_Date]],"mmm")</f>
        <v>Jan</v>
      </c>
      <c r="AD1863">
        <f>MONTH(Sales_Trans_2[[#This Row],[Transaction_Date]])</f>
        <v>1</v>
      </c>
      <c r="AE1863" s="19">
        <f>IFERROR(Sales_Trans_2[[#This Row],[Profit]]/Sales_Trans_2[[#This Row],[Sales_Amount]],0)</f>
        <v>0.41031651642334716</v>
      </c>
      <c r="AF1863" s="20" t="str">
        <f>IF(Sales_Trans_2[[#This Row],[Discount_Pct]]=0,"0%",
IF(Sales_Trans_2[[#This Row],[Discount_Pct]]&lt;=5,"1-5%",
IF(Sales_Trans_2[[#This Row],[Discount_Pct]]&lt;=10,"6-10%",
IF(Sales_Trans_2[[#This Row],[Discount_Pct]]&lt;=15,"11-15%","&gt;15%"))))</f>
        <v>6-10%</v>
      </c>
    </row>
    <row r="1864" spans="1:32" x14ac:dyDescent="0.25">
      <c r="A1864" t="s">
        <v>4352</v>
      </c>
      <c r="B1864" s="10">
        <v>46011</v>
      </c>
      <c r="C1864" t="s">
        <v>258</v>
      </c>
      <c r="D1864" t="s">
        <v>186</v>
      </c>
      <c r="E1864" t="s">
        <v>1180</v>
      </c>
      <c r="F1864" t="s">
        <v>624</v>
      </c>
      <c r="G1864">
        <v>7</v>
      </c>
      <c r="H1864">
        <v>219.61</v>
      </c>
      <c r="I1864">
        <v>15</v>
      </c>
      <c r="J1864">
        <v>230.59</v>
      </c>
      <c r="K1864">
        <v>1502.68</v>
      </c>
      <c r="L1864">
        <v>1239.21</v>
      </c>
      <c r="M1864">
        <v>263.47000000000003</v>
      </c>
      <c r="N1864" t="s">
        <v>23</v>
      </c>
      <c r="O1864" t="s">
        <v>24</v>
      </c>
      <c r="P1864" t="s">
        <v>25</v>
      </c>
      <c r="Q1864">
        <v>0.65416666666666667</v>
      </c>
      <c r="R1864" t="s">
        <v>27</v>
      </c>
      <c r="S1864" t="s">
        <v>4724</v>
      </c>
      <c r="T1864" t="s">
        <v>4703</v>
      </c>
      <c r="U1864">
        <v>217.42</v>
      </c>
      <c r="V1864" t="s">
        <v>5298</v>
      </c>
      <c r="W1864" t="s">
        <v>4958</v>
      </c>
      <c r="X1864" t="s">
        <v>5324</v>
      </c>
      <c r="Y1864" t="s">
        <v>5007</v>
      </c>
      <c r="Z1864" t="s">
        <v>5087</v>
      </c>
      <c r="AA1864" t="s">
        <v>4962</v>
      </c>
      <c r="AB1864">
        <f>YEAR(Sales_Trans_2[[#This Row],[Transaction_Date]])</f>
        <v>2025</v>
      </c>
      <c r="AC1864" t="str">
        <f>TEXT(Sales_Trans_2[[#This Row],[Transaction_Date]],"mmm")</f>
        <v>Dec</v>
      </c>
      <c r="AD1864">
        <f>MONTH(Sales_Trans_2[[#This Row],[Transaction_Date]])</f>
        <v>12</v>
      </c>
      <c r="AE1864" s="19">
        <f>IFERROR(Sales_Trans_2[[#This Row],[Profit]]/Sales_Trans_2[[#This Row],[Sales_Amount]],0)</f>
        <v>0.17533340431761921</v>
      </c>
      <c r="AF1864" s="20" t="str">
        <f>IF(Sales_Trans_2[[#This Row],[Discount_Pct]]=0,"0%",
IF(Sales_Trans_2[[#This Row],[Discount_Pct]]&lt;=5,"1-5%",
IF(Sales_Trans_2[[#This Row],[Discount_Pct]]&lt;=10,"6-10%",
IF(Sales_Trans_2[[#This Row],[Discount_Pct]]&lt;=15,"11-15%","&gt;15%"))))</f>
        <v>11-15%</v>
      </c>
    </row>
    <row r="1865" spans="1:32" x14ac:dyDescent="0.25">
      <c r="A1865" t="s">
        <v>4464</v>
      </c>
      <c r="B1865" s="10">
        <v>46110</v>
      </c>
      <c r="C1865" t="s">
        <v>1029</v>
      </c>
      <c r="D1865" t="s">
        <v>1490</v>
      </c>
      <c r="E1865" t="s">
        <v>830</v>
      </c>
      <c r="F1865" t="s">
        <v>831</v>
      </c>
      <c r="G1865">
        <v>4</v>
      </c>
      <c r="H1865">
        <v>106.97</v>
      </c>
      <c r="I1865">
        <v>20</v>
      </c>
      <c r="J1865">
        <v>85.58</v>
      </c>
      <c r="K1865">
        <v>393.64</v>
      </c>
      <c r="L1865">
        <v>354.88</v>
      </c>
      <c r="M1865">
        <v>38.76</v>
      </c>
      <c r="N1865" t="s">
        <v>40</v>
      </c>
      <c r="O1865" t="s">
        <v>24</v>
      </c>
      <c r="P1865" t="s">
        <v>25</v>
      </c>
      <c r="Q1865">
        <v>0.90138888888888891</v>
      </c>
      <c r="R1865" t="s">
        <v>27</v>
      </c>
      <c r="S1865" t="s">
        <v>4899</v>
      </c>
      <c r="T1865" t="s">
        <v>4887</v>
      </c>
      <c r="U1865">
        <v>102.51</v>
      </c>
      <c r="V1865" t="s">
        <v>5509</v>
      </c>
      <c r="W1865" t="s">
        <v>4958</v>
      </c>
      <c r="X1865" t="s">
        <v>5402</v>
      </c>
      <c r="Y1865" t="s">
        <v>4977</v>
      </c>
      <c r="Z1865" t="s">
        <v>5403</v>
      </c>
      <c r="AA1865" t="s">
        <v>4962</v>
      </c>
      <c r="AB1865">
        <f>YEAR(Sales_Trans_2[[#This Row],[Transaction_Date]])</f>
        <v>2026</v>
      </c>
      <c r="AC1865" t="str">
        <f>TEXT(Sales_Trans_2[[#This Row],[Transaction_Date]],"mmm")</f>
        <v>Mar</v>
      </c>
      <c r="AD1865">
        <f>MONTH(Sales_Trans_2[[#This Row],[Transaction_Date]])</f>
        <v>3</v>
      </c>
      <c r="AE1865" s="19">
        <f>IFERROR(Sales_Trans_2[[#This Row],[Profit]]/Sales_Trans_2[[#This Row],[Sales_Amount]],0)</f>
        <v>9.8465603089116963E-2</v>
      </c>
      <c r="AF1865" s="20" t="str">
        <f>IF(Sales_Trans_2[[#This Row],[Discount_Pct]]=0,"0%",
IF(Sales_Trans_2[[#This Row],[Discount_Pct]]&lt;=5,"1-5%",
IF(Sales_Trans_2[[#This Row],[Discount_Pct]]&lt;=10,"6-10%",
IF(Sales_Trans_2[[#This Row],[Discount_Pct]]&lt;=15,"11-15%","&gt;15%"))))</f>
        <v>&gt;15%</v>
      </c>
    </row>
    <row r="1866" spans="1:32" x14ac:dyDescent="0.25">
      <c r="A1866" t="s">
        <v>2760</v>
      </c>
      <c r="B1866" s="10">
        <v>46109</v>
      </c>
      <c r="C1866" t="s">
        <v>2506</v>
      </c>
      <c r="D1866" t="s">
        <v>389</v>
      </c>
      <c r="E1866" t="s">
        <v>1066</v>
      </c>
      <c r="F1866" t="s">
        <v>1201</v>
      </c>
      <c r="G1866">
        <v>3</v>
      </c>
      <c r="H1866">
        <v>87.95</v>
      </c>
      <c r="I1866">
        <v>5</v>
      </c>
      <c r="J1866">
        <v>13.19</v>
      </c>
      <c r="K1866">
        <v>288.26</v>
      </c>
      <c r="L1866">
        <v>207.27</v>
      </c>
      <c r="M1866">
        <v>80.989999999999995</v>
      </c>
      <c r="N1866" t="s">
        <v>23</v>
      </c>
      <c r="O1866" t="s">
        <v>24</v>
      </c>
      <c r="P1866" t="s">
        <v>25</v>
      </c>
      <c r="Q1866">
        <v>0.43125000000000002</v>
      </c>
      <c r="R1866" t="s">
        <v>27</v>
      </c>
      <c r="S1866" t="s">
        <v>4854</v>
      </c>
      <c r="T1866" t="s">
        <v>4847</v>
      </c>
      <c r="U1866">
        <v>83.13</v>
      </c>
      <c r="V1866" t="s">
        <v>5550</v>
      </c>
      <c r="W1866" t="s">
        <v>4958</v>
      </c>
      <c r="X1866" t="s">
        <v>5551</v>
      </c>
      <c r="Y1866" t="s">
        <v>4977</v>
      </c>
      <c r="Z1866" t="s">
        <v>5120</v>
      </c>
      <c r="AA1866" t="s">
        <v>4962</v>
      </c>
      <c r="AB1866">
        <f>YEAR(Sales_Trans_2[[#This Row],[Transaction_Date]])</f>
        <v>2026</v>
      </c>
      <c r="AC1866" t="str">
        <f>TEXT(Sales_Trans_2[[#This Row],[Transaction_Date]],"mmm")</f>
        <v>Mar</v>
      </c>
      <c r="AD1866">
        <f>MONTH(Sales_Trans_2[[#This Row],[Transaction_Date]])</f>
        <v>3</v>
      </c>
      <c r="AE1866" s="19">
        <f>IFERROR(Sales_Trans_2[[#This Row],[Profit]]/Sales_Trans_2[[#This Row],[Sales_Amount]],0)</f>
        <v>0.28096163186012629</v>
      </c>
      <c r="AF1866" s="20" t="str">
        <f>IF(Sales_Trans_2[[#This Row],[Discount_Pct]]=0,"0%",
IF(Sales_Trans_2[[#This Row],[Discount_Pct]]&lt;=5,"1-5%",
IF(Sales_Trans_2[[#This Row],[Discount_Pct]]&lt;=10,"6-10%",
IF(Sales_Trans_2[[#This Row],[Discount_Pct]]&lt;=15,"11-15%","&gt;15%"))))</f>
        <v>1-5%</v>
      </c>
    </row>
    <row r="1867" spans="1:32" x14ac:dyDescent="0.25">
      <c r="A1867" t="s">
        <v>1541</v>
      </c>
      <c r="B1867" s="10">
        <v>46096</v>
      </c>
      <c r="C1867" t="s">
        <v>1412</v>
      </c>
      <c r="D1867" t="s">
        <v>622</v>
      </c>
      <c r="E1867" t="s">
        <v>1347</v>
      </c>
      <c r="F1867" t="s">
        <v>1313</v>
      </c>
      <c r="G1867">
        <v>4</v>
      </c>
      <c r="H1867">
        <v>327.08</v>
      </c>
      <c r="I1867">
        <v>20</v>
      </c>
      <c r="J1867">
        <v>261.66000000000003</v>
      </c>
      <c r="K1867">
        <v>1203.6600000000001</v>
      </c>
      <c r="L1867">
        <v>1098.44</v>
      </c>
      <c r="M1867">
        <v>105.22</v>
      </c>
      <c r="N1867" t="s">
        <v>23</v>
      </c>
      <c r="O1867" t="s">
        <v>24</v>
      </c>
      <c r="P1867" t="s">
        <v>25</v>
      </c>
      <c r="Q1867">
        <v>0.61597222222222225</v>
      </c>
      <c r="R1867" t="s">
        <v>27</v>
      </c>
      <c r="S1867" t="s">
        <v>4836</v>
      </c>
      <c r="T1867" t="s">
        <v>4828</v>
      </c>
      <c r="U1867">
        <v>327.08</v>
      </c>
      <c r="V1867" t="s">
        <v>5553</v>
      </c>
      <c r="W1867" t="s">
        <v>4964</v>
      </c>
      <c r="X1867" t="s">
        <v>4976</v>
      </c>
      <c r="Y1867" t="s">
        <v>4977</v>
      </c>
      <c r="Z1867" t="s">
        <v>5089</v>
      </c>
      <c r="AA1867" t="s">
        <v>4962</v>
      </c>
      <c r="AB1867">
        <f>YEAR(Sales_Trans_2[[#This Row],[Transaction_Date]])</f>
        <v>2026</v>
      </c>
      <c r="AC1867" t="str">
        <f>TEXT(Sales_Trans_2[[#This Row],[Transaction_Date]],"mmm")</f>
        <v>Mar</v>
      </c>
      <c r="AD1867">
        <f>MONTH(Sales_Trans_2[[#This Row],[Transaction_Date]])</f>
        <v>3</v>
      </c>
      <c r="AE1867" s="19">
        <f>IFERROR(Sales_Trans_2[[#This Row],[Profit]]/Sales_Trans_2[[#This Row],[Sales_Amount]],0)</f>
        <v>8.7416712360633392E-2</v>
      </c>
      <c r="AF1867" s="20" t="str">
        <f>IF(Sales_Trans_2[[#This Row],[Discount_Pct]]=0,"0%",
IF(Sales_Trans_2[[#This Row],[Discount_Pct]]&lt;=5,"1-5%",
IF(Sales_Trans_2[[#This Row],[Discount_Pct]]&lt;=10,"6-10%",
IF(Sales_Trans_2[[#This Row],[Discount_Pct]]&lt;=15,"11-15%","&gt;15%"))))</f>
        <v>&gt;15%</v>
      </c>
    </row>
    <row r="1868" spans="1:32" x14ac:dyDescent="0.25">
      <c r="A1868" t="s">
        <v>3180</v>
      </c>
      <c r="B1868" s="10">
        <v>46018</v>
      </c>
      <c r="C1868" t="s">
        <v>2659</v>
      </c>
      <c r="D1868" t="s">
        <v>723</v>
      </c>
      <c r="E1868" t="s">
        <v>795</v>
      </c>
      <c r="F1868" t="s">
        <v>991</v>
      </c>
      <c r="G1868">
        <v>3</v>
      </c>
      <c r="H1868">
        <v>376.11</v>
      </c>
      <c r="I1868">
        <v>10</v>
      </c>
      <c r="J1868">
        <v>112.83</v>
      </c>
      <c r="K1868">
        <v>1167.82</v>
      </c>
      <c r="L1868">
        <v>904.71</v>
      </c>
      <c r="M1868">
        <v>263.11</v>
      </c>
      <c r="N1868" t="s">
        <v>133</v>
      </c>
      <c r="O1868" t="s">
        <v>24</v>
      </c>
      <c r="P1868" t="s">
        <v>25</v>
      </c>
      <c r="Q1868">
        <v>0.82708333333333328</v>
      </c>
      <c r="R1868" t="s">
        <v>27</v>
      </c>
      <c r="S1868" t="s">
        <v>4844</v>
      </c>
      <c r="T1868" t="s">
        <v>4828</v>
      </c>
      <c r="U1868">
        <v>376.11</v>
      </c>
      <c r="V1868" t="s">
        <v>5566</v>
      </c>
      <c r="W1868" t="s">
        <v>4964</v>
      </c>
      <c r="X1868" t="s">
        <v>5453</v>
      </c>
      <c r="Y1868" t="s">
        <v>5007</v>
      </c>
      <c r="Z1868" t="s">
        <v>5454</v>
      </c>
      <c r="AA1868" t="s">
        <v>4962</v>
      </c>
      <c r="AB1868">
        <f>YEAR(Sales_Trans_2[[#This Row],[Transaction_Date]])</f>
        <v>2025</v>
      </c>
      <c r="AC1868" t="str">
        <f>TEXT(Sales_Trans_2[[#This Row],[Transaction_Date]],"mmm")</f>
        <v>Dec</v>
      </c>
      <c r="AD1868">
        <f>MONTH(Sales_Trans_2[[#This Row],[Transaction_Date]])</f>
        <v>12</v>
      </c>
      <c r="AE1868" s="19">
        <f>IFERROR(Sales_Trans_2[[#This Row],[Profit]]/Sales_Trans_2[[#This Row],[Sales_Amount]],0)</f>
        <v>0.22530013186963746</v>
      </c>
      <c r="AF1868" s="20" t="str">
        <f>IF(Sales_Trans_2[[#This Row],[Discount_Pct]]=0,"0%",
IF(Sales_Trans_2[[#This Row],[Discount_Pct]]&lt;=5,"1-5%",
IF(Sales_Trans_2[[#This Row],[Discount_Pct]]&lt;=10,"6-10%",
IF(Sales_Trans_2[[#This Row],[Discount_Pct]]&lt;=15,"11-15%","&gt;15%"))))</f>
        <v>6-10%</v>
      </c>
    </row>
    <row r="1869" spans="1:32" x14ac:dyDescent="0.25">
      <c r="A1869" t="s">
        <v>3124</v>
      </c>
      <c r="B1869" s="10">
        <v>46004</v>
      </c>
      <c r="C1869" t="s">
        <v>3068</v>
      </c>
      <c r="D1869" t="s">
        <v>280</v>
      </c>
      <c r="E1869" t="s">
        <v>254</v>
      </c>
      <c r="F1869" t="s">
        <v>255</v>
      </c>
      <c r="G1869">
        <v>8</v>
      </c>
      <c r="H1869">
        <v>127.5</v>
      </c>
      <c r="I1869">
        <v>5</v>
      </c>
      <c r="J1869">
        <v>51</v>
      </c>
      <c r="K1869">
        <v>1114.3499999999999</v>
      </c>
      <c r="L1869">
        <v>778.8</v>
      </c>
      <c r="M1869">
        <v>335.55</v>
      </c>
      <c r="N1869" t="s">
        <v>23</v>
      </c>
      <c r="O1869" t="s">
        <v>24</v>
      </c>
      <c r="P1869" t="s">
        <v>25</v>
      </c>
      <c r="Q1869">
        <v>0.4465277777777778</v>
      </c>
      <c r="R1869" t="s">
        <v>27</v>
      </c>
      <c r="S1869" t="s">
        <v>4726</v>
      </c>
      <c r="T1869" t="s">
        <v>4703</v>
      </c>
      <c r="U1869">
        <v>124.84</v>
      </c>
      <c r="V1869" t="s">
        <v>5568</v>
      </c>
      <c r="W1869" t="s">
        <v>4958</v>
      </c>
      <c r="X1869" t="s">
        <v>5435</v>
      </c>
      <c r="Y1869" t="s">
        <v>5018</v>
      </c>
      <c r="Z1869" t="s">
        <v>5436</v>
      </c>
      <c r="AA1869" t="s">
        <v>4962</v>
      </c>
      <c r="AB1869">
        <f>YEAR(Sales_Trans_2[[#This Row],[Transaction_Date]])</f>
        <v>2025</v>
      </c>
      <c r="AC1869" t="str">
        <f>TEXT(Sales_Trans_2[[#This Row],[Transaction_Date]],"mmm")</f>
        <v>Dec</v>
      </c>
      <c r="AD1869">
        <f>MONTH(Sales_Trans_2[[#This Row],[Transaction_Date]])</f>
        <v>12</v>
      </c>
      <c r="AE1869" s="19">
        <f>IFERROR(Sales_Trans_2[[#This Row],[Profit]]/Sales_Trans_2[[#This Row],[Sales_Amount]],0)</f>
        <v>0.30111724323596717</v>
      </c>
      <c r="AF1869" s="20" t="str">
        <f>IF(Sales_Trans_2[[#This Row],[Discount_Pct]]=0,"0%",
IF(Sales_Trans_2[[#This Row],[Discount_Pct]]&lt;=5,"1-5%",
IF(Sales_Trans_2[[#This Row],[Discount_Pct]]&lt;=10,"6-10%",
IF(Sales_Trans_2[[#This Row],[Discount_Pct]]&lt;=15,"11-15%","&gt;15%"))))</f>
        <v>1-5%</v>
      </c>
    </row>
    <row r="1870" spans="1:32" x14ac:dyDescent="0.25">
      <c r="A1870" t="s">
        <v>1178</v>
      </c>
      <c r="B1870" s="10">
        <v>46025</v>
      </c>
      <c r="C1870" t="s">
        <v>1179</v>
      </c>
      <c r="D1870" t="s">
        <v>499</v>
      </c>
      <c r="E1870" t="s">
        <v>1180</v>
      </c>
      <c r="F1870" t="s">
        <v>1181</v>
      </c>
      <c r="G1870">
        <v>7</v>
      </c>
      <c r="H1870">
        <v>454.66</v>
      </c>
      <c r="I1870">
        <v>5</v>
      </c>
      <c r="J1870">
        <v>159.13</v>
      </c>
      <c r="K1870">
        <v>3477.01</v>
      </c>
      <c r="L1870">
        <v>2432.29</v>
      </c>
      <c r="M1870">
        <v>1044.72</v>
      </c>
      <c r="N1870" t="s">
        <v>47</v>
      </c>
      <c r="O1870" t="s">
        <v>24</v>
      </c>
      <c r="P1870" t="s">
        <v>25</v>
      </c>
      <c r="Q1870">
        <v>0.72013888888888888</v>
      </c>
      <c r="R1870" t="s">
        <v>27</v>
      </c>
      <c r="S1870" t="s">
        <v>4816</v>
      </c>
      <c r="T1870" t="s">
        <v>4847</v>
      </c>
      <c r="U1870">
        <v>401.06</v>
      </c>
      <c r="V1870" t="s">
        <v>5682</v>
      </c>
      <c r="W1870" t="s">
        <v>4958</v>
      </c>
      <c r="X1870" t="s">
        <v>5683</v>
      </c>
      <c r="Y1870" t="s">
        <v>4977</v>
      </c>
      <c r="Z1870" t="s">
        <v>5087</v>
      </c>
      <c r="AA1870" t="s">
        <v>4962</v>
      </c>
      <c r="AB1870">
        <f>YEAR(Sales_Trans_2[[#This Row],[Transaction_Date]])</f>
        <v>2026</v>
      </c>
      <c r="AC1870" t="str">
        <f>TEXT(Sales_Trans_2[[#This Row],[Transaction_Date]],"mmm")</f>
        <v>Jan</v>
      </c>
      <c r="AD1870">
        <f>MONTH(Sales_Trans_2[[#This Row],[Transaction_Date]])</f>
        <v>1</v>
      </c>
      <c r="AE1870" s="19">
        <f>IFERROR(Sales_Trans_2[[#This Row],[Profit]]/Sales_Trans_2[[#This Row],[Sales_Amount]],0)</f>
        <v>0.30046505474531277</v>
      </c>
      <c r="AF1870" s="20" t="str">
        <f>IF(Sales_Trans_2[[#This Row],[Discount_Pct]]=0,"0%",
IF(Sales_Trans_2[[#This Row],[Discount_Pct]]&lt;=5,"1-5%",
IF(Sales_Trans_2[[#This Row],[Discount_Pct]]&lt;=10,"6-10%",
IF(Sales_Trans_2[[#This Row],[Discount_Pct]]&lt;=15,"11-15%","&gt;15%"))))</f>
        <v>1-5%</v>
      </c>
    </row>
    <row r="1871" spans="1:32" x14ac:dyDescent="0.25">
      <c r="A1871" t="s">
        <v>2926</v>
      </c>
      <c r="B1871" s="10">
        <v>46075</v>
      </c>
      <c r="C1871" t="s">
        <v>484</v>
      </c>
      <c r="D1871" t="s">
        <v>237</v>
      </c>
      <c r="E1871" t="s">
        <v>254</v>
      </c>
      <c r="F1871" t="s">
        <v>255</v>
      </c>
      <c r="G1871">
        <v>3</v>
      </c>
      <c r="H1871">
        <v>541.35</v>
      </c>
      <c r="I1871">
        <v>10</v>
      </c>
      <c r="J1871">
        <v>162.41</v>
      </c>
      <c r="K1871">
        <v>1680.89</v>
      </c>
      <c r="L1871">
        <v>1009.2</v>
      </c>
      <c r="M1871">
        <v>671.69</v>
      </c>
      <c r="N1871" t="s">
        <v>4971</v>
      </c>
      <c r="O1871" t="s">
        <v>24</v>
      </c>
      <c r="P1871" t="s">
        <v>25</v>
      </c>
      <c r="Q1871">
        <v>0.58472222222222225</v>
      </c>
      <c r="R1871" t="s">
        <v>27</v>
      </c>
      <c r="S1871" t="s">
        <v>4670</v>
      </c>
      <c r="T1871" t="s">
        <v>4636</v>
      </c>
      <c r="U1871">
        <v>541.35</v>
      </c>
      <c r="V1871" t="s">
        <v>5699</v>
      </c>
      <c r="W1871" t="s">
        <v>4964</v>
      </c>
      <c r="X1871" t="s">
        <v>5435</v>
      </c>
      <c r="Y1871" t="s">
        <v>5018</v>
      </c>
      <c r="Z1871" t="s">
        <v>5436</v>
      </c>
      <c r="AA1871" t="s">
        <v>4962</v>
      </c>
      <c r="AB1871">
        <f>YEAR(Sales_Trans_2[[#This Row],[Transaction_Date]])</f>
        <v>2026</v>
      </c>
      <c r="AC1871" t="str">
        <f>TEXT(Sales_Trans_2[[#This Row],[Transaction_Date]],"mmm")</f>
        <v>Feb</v>
      </c>
      <c r="AD1871">
        <f>MONTH(Sales_Trans_2[[#This Row],[Transaction_Date]])</f>
        <v>2</v>
      </c>
      <c r="AE1871" s="19">
        <f>IFERROR(Sales_Trans_2[[#This Row],[Profit]]/Sales_Trans_2[[#This Row],[Sales_Amount]],0)</f>
        <v>0.39960378133012869</v>
      </c>
      <c r="AF1871" s="20" t="str">
        <f>IF(Sales_Trans_2[[#This Row],[Discount_Pct]]=0,"0%",
IF(Sales_Trans_2[[#This Row],[Discount_Pct]]&lt;=5,"1-5%",
IF(Sales_Trans_2[[#This Row],[Discount_Pct]]&lt;=10,"6-10%",
IF(Sales_Trans_2[[#This Row],[Discount_Pct]]&lt;=15,"11-15%","&gt;15%"))))</f>
        <v>6-10%</v>
      </c>
    </row>
    <row r="1872" spans="1:32" x14ac:dyDescent="0.25">
      <c r="A1872" t="s">
        <v>850</v>
      </c>
      <c r="B1872" s="10">
        <v>46068</v>
      </c>
      <c r="C1872" t="s">
        <v>851</v>
      </c>
      <c r="D1872" t="s">
        <v>509</v>
      </c>
      <c r="E1872" t="s">
        <v>852</v>
      </c>
      <c r="F1872" t="s">
        <v>853</v>
      </c>
      <c r="G1872">
        <v>2</v>
      </c>
      <c r="H1872">
        <v>291.93</v>
      </c>
      <c r="I1872">
        <v>15</v>
      </c>
      <c r="J1872">
        <v>87.58</v>
      </c>
      <c r="K1872">
        <v>570.72</v>
      </c>
      <c r="L1872">
        <v>507.4</v>
      </c>
      <c r="M1872">
        <v>63.32</v>
      </c>
      <c r="N1872" t="s">
        <v>133</v>
      </c>
      <c r="O1872" t="s">
        <v>24</v>
      </c>
      <c r="P1872" t="s">
        <v>25</v>
      </c>
      <c r="Q1872">
        <v>0.60347222222222219</v>
      </c>
      <c r="R1872" t="s">
        <v>27</v>
      </c>
      <c r="S1872" t="s">
        <v>4875</v>
      </c>
      <c r="T1872" t="s">
        <v>4864</v>
      </c>
      <c r="U1872">
        <v>291.93</v>
      </c>
      <c r="V1872" t="s">
        <v>5722</v>
      </c>
      <c r="W1872" t="s">
        <v>4968</v>
      </c>
      <c r="X1872" t="s">
        <v>5571</v>
      </c>
      <c r="Y1872" t="s">
        <v>4977</v>
      </c>
      <c r="Z1872" t="s">
        <v>5043</v>
      </c>
      <c r="AA1872" t="s">
        <v>4962</v>
      </c>
      <c r="AB1872">
        <f>YEAR(Sales_Trans_2[[#This Row],[Transaction_Date]])</f>
        <v>2026</v>
      </c>
      <c r="AC1872" t="str">
        <f>TEXT(Sales_Trans_2[[#This Row],[Transaction_Date]],"mmm")</f>
        <v>Feb</v>
      </c>
      <c r="AD1872">
        <f>MONTH(Sales_Trans_2[[#This Row],[Transaction_Date]])</f>
        <v>2</v>
      </c>
      <c r="AE1872" s="19">
        <f>IFERROR(Sales_Trans_2[[#This Row],[Profit]]/Sales_Trans_2[[#This Row],[Sales_Amount]],0)</f>
        <v>0.11094757499299131</v>
      </c>
      <c r="AF1872" s="20" t="str">
        <f>IF(Sales_Trans_2[[#This Row],[Discount_Pct]]=0,"0%",
IF(Sales_Trans_2[[#This Row],[Discount_Pct]]&lt;=5,"1-5%",
IF(Sales_Trans_2[[#This Row],[Discount_Pct]]&lt;=10,"6-10%",
IF(Sales_Trans_2[[#This Row],[Discount_Pct]]&lt;=15,"11-15%","&gt;15%"))))</f>
        <v>11-15%</v>
      </c>
    </row>
    <row r="1873" spans="1:32" x14ac:dyDescent="0.25">
      <c r="A1873" t="s">
        <v>1278</v>
      </c>
      <c r="B1873" s="10">
        <v>46040</v>
      </c>
      <c r="C1873" t="s">
        <v>129</v>
      </c>
      <c r="D1873" t="s">
        <v>275</v>
      </c>
      <c r="E1873" t="s">
        <v>1157</v>
      </c>
      <c r="F1873" t="s">
        <v>1158</v>
      </c>
      <c r="G1873">
        <v>3</v>
      </c>
      <c r="H1873">
        <v>51.64</v>
      </c>
      <c r="I1873">
        <v>10</v>
      </c>
      <c r="J1873">
        <v>15.49</v>
      </c>
      <c r="K1873">
        <v>160.34</v>
      </c>
      <c r="L1873">
        <v>112.44</v>
      </c>
      <c r="M1873">
        <v>47.9</v>
      </c>
      <c r="N1873" t="s">
        <v>40</v>
      </c>
      <c r="O1873" t="s">
        <v>24</v>
      </c>
      <c r="P1873" t="s">
        <v>25</v>
      </c>
      <c r="Q1873">
        <v>0.39027777777777778</v>
      </c>
      <c r="R1873" t="s">
        <v>27</v>
      </c>
      <c r="S1873" t="s">
        <v>4760</v>
      </c>
      <c r="T1873" t="s">
        <v>4752</v>
      </c>
      <c r="U1873">
        <v>51.33</v>
      </c>
      <c r="V1873" t="s">
        <v>5649</v>
      </c>
      <c r="W1873" t="s">
        <v>4958</v>
      </c>
      <c r="X1873" t="s">
        <v>5179</v>
      </c>
      <c r="Y1873" t="s">
        <v>5007</v>
      </c>
      <c r="Z1873" t="s">
        <v>5180</v>
      </c>
      <c r="AA1873" t="s">
        <v>4962</v>
      </c>
      <c r="AB1873">
        <f>YEAR(Sales_Trans_2[[#This Row],[Transaction_Date]])</f>
        <v>2026</v>
      </c>
      <c r="AC1873" t="str">
        <f>TEXT(Sales_Trans_2[[#This Row],[Transaction_Date]],"mmm")</f>
        <v>Jan</v>
      </c>
      <c r="AD1873">
        <f>MONTH(Sales_Trans_2[[#This Row],[Transaction_Date]])</f>
        <v>1</v>
      </c>
      <c r="AE1873" s="19">
        <f>IFERROR(Sales_Trans_2[[#This Row],[Profit]]/Sales_Trans_2[[#This Row],[Sales_Amount]],0)</f>
        <v>0.29874017712361228</v>
      </c>
      <c r="AF1873" s="20" t="str">
        <f>IF(Sales_Trans_2[[#This Row],[Discount_Pct]]=0,"0%",
IF(Sales_Trans_2[[#This Row],[Discount_Pct]]&lt;=5,"1-5%",
IF(Sales_Trans_2[[#This Row],[Discount_Pct]]&lt;=10,"6-10%",
IF(Sales_Trans_2[[#This Row],[Discount_Pct]]&lt;=15,"11-15%","&gt;15%"))))</f>
        <v>6-10%</v>
      </c>
    </row>
    <row r="1874" spans="1:32" x14ac:dyDescent="0.25">
      <c r="A1874" t="s">
        <v>537</v>
      </c>
      <c r="B1874" s="10">
        <v>45820</v>
      </c>
      <c r="C1874" t="s">
        <v>538</v>
      </c>
      <c r="D1874" t="s">
        <v>539</v>
      </c>
      <c r="E1874" t="s">
        <v>343</v>
      </c>
      <c r="F1874" t="s">
        <v>344</v>
      </c>
      <c r="G1874">
        <v>8</v>
      </c>
      <c r="H1874">
        <v>279.93</v>
      </c>
      <c r="I1874">
        <v>20</v>
      </c>
      <c r="J1874">
        <v>447.89</v>
      </c>
      <c r="K1874">
        <v>2060.2800000000002</v>
      </c>
      <c r="L1874">
        <v>1684.16</v>
      </c>
      <c r="M1874">
        <v>376.12</v>
      </c>
      <c r="N1874" t="s">
        <v>40</v>
      </c>
      <c r="O1874" t="s">
        <v>24</v>
      </c>
      <c r="P1874" t="s">
        <v>25</v>
      </c>
      <c r="Q1874">
        <v>0.43125000000000002</v>
      </c>
      <c r="R1874" t="s">
        <v>27</v>
      </c>
      <c r="S1874" t="s">
        <v>4878</v>
      </c>
      <c r="T1874" t="s">
        <v>4864</v>
      </c>
      <c r="U1874">
        <v>251.73</v>
      </c>
      <c r="V1874" t="s">
        <v>5521</v>
      </c>
      <c r="W1874" t="s">
        <v>4958</v>
      </c>
      <c r="X1874" t="s">
        <v>5445</v>
      </c>
      <c r="Y1874" t="s">
        <v>4977</v>
      </c>
      <c r="Z1874" t="s">
        <v>5446</v>
      </c>
      <c r="AA1874" t="s">
        <v>4962</v>
      </c>
      <c r="AB1874">
        <f>YEAR(Sales_Trans_2[[#This Row],[Transaction_Date]])</f>
        <v>2025</v>
      </c>
      <c r="AC1874" t="str">
        <f>TEXT(Sales_Trans_2[[#This Row],[Transaction_Date]],"mmm")</f>
        <v>Jun</v>
      </c>
      <c r="AD1874">
        <f>MONTH(Sales_Trans_2[[#This Row],[Transaction_Date]])</f>
        <v>6</v>
      </c>
      <c r="AE1874" s="19">
        <f>IFERROR(Sales_Trans_2[[#This Row],[Profit]]/Sales_Trans_2[[#This Row],[Sales_Amount]],0)</f>
        <v>0.18255771060244236</v>
      </c>
      <c r="AF1874" s="20" t="str">
        <f>IF(Sales_Trans_2[[#This Row],[Discount_Pct]]=0,"0%",
IF(Sales_Trans_2[[#This Row],[Discount_Pct]]&lt;=5,"1-5%",
IF(Sales_Trans_2[[#This Row],[Discount_Pct]]&lt;=10,"6-10%",
IF(Sales_Trans_2[[#This Row],[Discount_Pct]]&lt;=15,"11-15%","&gt;15%"))))</f>
        <v>&gt;15%</v>
      </c>
    </row>
    <row r="1875" spans="1:32" x14ac:dyDescent="0.25">
      <c r="A1875" t="s">
        <v>3349</v>
      </c>
      <c r="B1875" s="10">
        <v>45820</v>
      </c>
      <c r="C1875" t="s">
        <v>3225</v>
      </c>
      <c r="D1875" t="s">
        <v>432</v>
      </c>
      <c r="E1875" t="s">
        <v>148</v>
      </c>
      <c r="F1875" t="s">
        <v>361</v>
      </c>
      <c r="G1875">
        <v>4</v>
      </c>
      <c r="H1875">
        <v>305.67</v>
      </c>
      <c r="I1875">
        <v>20</v>
      </c>
      <c r="J1875">
        <v>244.54</v>
      </c>
      <c r="K1875">
        <v>1124.8599999999999</v>
      </c>
      <c r="L1875">
        <v>1005.68</v>
      </c>
      <c r="M1875">
        <v>119.18</v>
      </c>
      <c r="N1875" t="s">
        <v>68</v>
      </c>
      <c r="O1875" t="s">
        <v>24</v>
      </c>
      <c r="P1875" t="s">
        <v>25</v>
      </c>
      <c r="Q1875">
        <v>0.45902777777777776</v>
      </c>
      <c r="R1875" t="s">
        <v>27</v>
      </c>
      <c r="S1875" t="s">
        <v>4841</v>
      </c>
      <c r="T1875" t="s">
        <v>4828</v>
      </c>
      <c r="U1875">
        <v>305.67</v>
      </c>
      <c r="V1875" t="s">
        <v>5781</v>
      </c>
      <c r="W1875" t="s">
        <v>4968</v>
      </c>
      <c r="X1875" t="s">
        <v>5017</v>
      </c>
      <c r="Y1875" t="s">
        <v>5018</v>
      </c>
      <c r="Z1875" t="s">
        <v>5135</v>
      </c>
      <c r="AA1875" t="s">
        <v>4962</v>
      </c>
      <c r="AB1875">
        <f>YEAR(Sales_Trans_2[[#This Row],[Transaction_Date]])</f>
        <v>2025</v>
      </c>
      <c r="AC1875" t="str">
        <f>TEXT(Sales_Trans_2[[#This Row],[Transaction_Date]],"mmm")</f>
        <v>Jun</v>
      </c>
      <c r="AD1875">
        <f>MONTH(Sales_Trans_2[[#This Row],[Transaction_Date]])</f>
        <v>6</v>
      </c>
      <c r="AE1875" s="19">
        <f>IFERROR(Sales_Trans_2[[#This Row],[Profit]]/Sales_Trans_2[[#This Row],[Sales_Amount]],0)</f>
        <v>0.10595096278648011</v>
      </c>
      <c r="AF1875" s="20" t="str">
        <f>IF(Sales_Trans_2[[#This Row],[Discount_Pct]]=0,"0%",
IF(Sales_Trans_2[[#This Row],[Discount_Pct]]&lt;=5,"1-5%",
IF(Sales_Trans_2[[#This Row],[Discount_Pct]]&lt;=10,"6-10%",
IF(Sales_Trans_2[[#This Row],[Discount_Pct]]&lt;=15,"11-15%","&gt;15%"))))</f>
        <v>&gt;15%</v>
      </c>
    </row>
    <row r="1876" spans="1:32" x14ac:dyDescent="0.25">
      <c r="A1876" t="s">
        <v>529</v>
      </c>
      <c r="B1876" s="10">
        <v>45990</v>
      </c>
      <c r="C1876" t="s">
        <v>152</v>
      </c>
      <c r="D1876" t="s">
        <v>530</v>
      </c>
      <c r="E1876" t="s">
        <v>114</v>
      </c>
      <c r="F1876" t="s">
        <v>531</v>
      </c>
      <c r="G1876">
        <v>8</v>
      </c>
      <c r="H1876">
        <v>128.33000000000001</v>
      </c>
      <c r="I1876">
        <v>10</v>
      </c>
      <c r="J1876">
        <v>102.66</v>
      </c>
      <c r="K1876">
        <v>1062.58</v>
      </c>
      <c r="L1876">
        <v>765.6</v>
      </c>
      <c r="M1876">
        <v>296.98</v>
      </c>
      <c r="N1876" t="s">
        <v>23</v>
      </c>
      <c r="O1876" t="s">
        <v>24</v>
      </c>
      <c r="P1876" t="s">
        <v>25</v>
      </c>
      <c r="Q1876">
        <v>0.80902777777777779</v>
      </c>
      <c r="R1876" t="s">
        <v>27</v>
      </c>
      <c r="S1876" t="s">
        <v>4772</v>
      </c>
      <c r="T1876" t="s">
        <v>4752</v>
      </c>
      <c r="U1876">
        <v>125.15</v>
      </c>
      <c r="V1876" t="s">
        <v>5127</v>
      </c>
      <c r="W1876" t="s">
        <v>4958</v>
      </c>
      <c r="X1876" t="s">
        <v>5575</v>
      </c>
      <c r="Y1876" t="s">
        <v>5007</v>
      </c>
      <c r="Z1876" t="s">
        <v>5524</v>
      </c>
      <c r="AA1876" t="s">
        <v>4962</v>
      </c>
      <c r="AB1876">
        <f>YEAR(Sales_Trans_2[[#This Row],[Transaction_Date]])</f>
        <v>2025</v>
      </c>
      <c r="AC1876" t="str">
        <f>TEXT(Sales_Trans_2[[#This Row],[Transaction_Date]],"mmm")</f>
        <v>Nov</v>
      </c>
      <c r="AD1876">
        <f>MONTH(Sales_Trans_2[[#This Row],[Transaction_Date]])</f>
        <v>11</v>
      </c>
      <c r="AE1876" s="19">
        <f>IFERROR(Sales_Trans_2[[#This Row],[Profit]]/Sales_Trans_2[[#This Row],[Sales_Amount]],0)</f>
        <v>0.27948954431666323</v>
      </c>
      <c r="AF1876" s="20" t="str">
        <f>IF(Sales_Trans_2[[#This Row],[Discount_Pct]]=0,"0%",
IF(Sales_Trans_2[[#This Row],[Discount_Pct]]&lt;=5,"1-5%",
IF(Sales_Trans_2[[#This Row],[Discount_Pct]]&lt;=10,"6-10%",
IF(Sales_Trans_2[[#This Row],[Discount_Pct]]&lt;=15,"11-15%","&gt;15%"))))</f>
        <v>6-10%</v>
      </c>
    </row>
    <row r="1877" spans="1:32" x14ac:dyDescent="0.25">
      <c r="A1877" t="s">
        <v>3305</v>
      </c>
      <c r="B1877" s="10">
        <v>45984</v>
      </c>
      <c r="C1877" t="s">
        <v>1958</v>
      </c>
      <c r="D1877" t="s">
        <v>247</v>
      </c>
      <c r="E1877" t="s">
        <v>795</v>
      </c>
      <c r="F1877" t="s">
        <v>991</v>
      </c>
      <c r="G1877">
        <v>1</v>
      </c>
      <c r="H1877">
        <v>317.72000000000003</v>
      </c>
      <c r="I1877">
        <v>10</v>
      </c>
      <c r="J1877">
        <v>31.77</v>
      </c>
      <c r="K1877">
        <v>328.84</v>
      </c>
      <c r="L1877">
        <v>271.52999999999997</v>
      </c>
      <c r="M1877">
        <v>57.31</v>
      </c>
      <c r="N1877" t="s">
        <v>68</v>
      </c>
      <c r="O1877" t="s">
        <v>24</v>
      </c>
      <c r="P1877" t="s">
        <v>25</v>
      </c>
      <c r="Q1877">
        <v>0.77152777777777781</v>
      </c>
      <c r="R1877" t="s">
        <v>27</v>
      </c>
      <c r="S1877" t="s">
        <v>4897</v>
      </c>
      <c r="T1877" t="s">
        <v>4887</v>
      </c>
      <c r="U1877">
        <v>223.15</v>
      </c>
      <c r="V1877" t="s">
        <v>5573</v>
      </c>
      <c r="W1877" t="s">
        <v>4968</v>
      </c>
      <c r="X1877" t="s">
        <v>5453</v>
      </c>
      <c r="Y1877" t="s">
        <v>5007</v>
      </c>
      <c r="Z1877" t="s">
        <v>5454</v>
      </c>
      <c r="AA1877" t="s">
        <v>4962</v>
      </c>
      <c r="AB1877">
        <f>YEAR(Sales_Trans_2[[#This Row],[Transaction_Date]])</f>
        <v>2025</v>
      </c>
      <c r="AC1877" t="str">
        <f>TEXT(Sales_Trans_2[[#This Row],[Transaction_Date]],"mmm")</f>
        <v>Nov</v>
      </c>
      <c r="AD1877">
        <f>MONTH(Sales_Trans_2[[#This Row],[Transaction_Date]])</f>
        <v>11</v>
      </c>
      <c r="AE1877" s="19">
        <f>IFERROR(Sales_Trans_2[[#This Row],[Profit]]/Sales_Trans_2[[#This Row],[Sales_Amount]],0)</f>
        <v>0.17427928475854521</v>
      </c>
      <c r="AF1877" s="20" t="str">
        <f>IF(Sales_Trans_2[[#This Row],[Discount_Pct]]=0,"0%",
IF(Sales_Trans_2[[#This Row],[Discount_Pct]]&lt;=5,"1-5%",
IF(Sales_Trans_2[[#This Row],[Discount_Pct]]&lt;=10,"6-10%",
IF(Sales_Trans_2[[#This Row],[Discount_Pct]]&lt;=15,"11-15%","&gt;15%"))))</f>
        <v>6-10%</v>
      </c>
    </row>
    <row r="1878" spans="1:32" x14ac:dyDescent="0.25">
      <c r="A1878" t="s">
        <v>642</v>
      </c>
      <c r="B1878" s="10">
        <v>45983</v>
      </c>
      <c r="C1878" t="s">
        <v>643</v>
      </c>
      <c r="D1878" t="s">
        <v>459</v>
      </c>
      <c r="E1878" t="s">
        <v>148</v>
      </c>
      <c r="F1878" t="s">
        <v>361</v>
      </c>
      <c r="G1878">
        <v>3</v>
      </c>
      <c r="H1878">
        <v>71.290000000000006</v>
      </c>
      <c r="I1878">
        <v>20</v>
      </c>
      <c r="J1878">
        <v>42.77</v>
      </c>
      <c r="K1878">
        <v>196.76</v>
      </c>
      <c r="L1878">
        <v>178.11</v>
      </c>
      <c r="M1878">
        <v>18.649999999999999</v>
      </c>
      <c r="N1878" t="s">
        <v>40</v>
      </c>
      <c r="O1878" t="s">
        <v>24</v>
      </c>
      <c r="P1878" t="s">
        <v>25</v>
      </c>
      <c r="Q1878">
        <v>0.60138888888888886</v>
      </c>
      <c r="R1878" t="s">
        <v>27</v>
      </c>
      <c r="S1878" t="s">
        <v>4838</v>
      </c>
      <c r="T1878" t="s">
        <v>4828</v>
      </c>
      <c r="U1878">
        <v>71.290000000000006</v>
      </c>
      <c r="V1878" t="s">
        <v>5828</v>
      </c>
      <c r="W1878" t="s">
        <v>4968</v>
      </c>
      <c r="X1878" t="s">
        <v>5017</v>
      </c>
      <c r="Y1878" t="s">
        <v>5018</v>
      </c>
      <c r="Z1878" t="s">
        <v>5135</v>
      </c>
      <c r="AA1878" t="s">
        <v>4962</v>
      </c>
      <c r="AB1878">
        <f>YEAR(Sales_Trans_2[[#This Row],[Transaction_Date]])</f>
        <v>2025</v>
      </c>
      <c r="AC1878" t="str">
        <f>TEXT(Sales_Trans_2[[#This Row],[Transaction_Date]],"mmm")</f>
        <v>Nov</v>
      </c>
      <c r="AD1878">
        <f>MONTH(Sales_Trans_2[[#This Row],[Transaction_Date]])</f>
        <v>11</v>
      </c>
      <c r="AE1878" s="19">
        <f>IFERROR(Sales_Trans_2[[#This Row],[Profit]]/Sales_Trans_2[[#This Row],[Sales_Amount]],0)</f>
        <v>9.4785525513315705E-2</v>
      </c>
      <c r="AF1878" s="20" t="str">
        <f>IF(Sales_Trans_2[[#This Row],[Discount_Pct]]=0,"0%",
IF(Sales_Trans_2[[#This Row],[Discount_Pct]]&lt;=5,"1-5%",
IF(Sales_Trans_2[[#This Row],[Discount_Pct]]&lt;=10,"6-10%",
IF(Sales_Trans_2[[#This Row],[Discount_Pct]]&lt;=15,"11-15%","&gt;15%"))))</f>
        <v>&gt;15%</v>
      </c>
    </row>
    <row r="1879" spans="1:32" x14ac:dyDescent="0.25">
      <c r="A1879" t="s">
        <v>3881</v>
      </c>
      <c r="B1879" s="10">
        <v>45977</v>
      </c>
      <c r="C1879" t="s">
        <v>693</v>
      </c>
      <c r="D1879" t="s">
        <v>147</v>
      </c>
      <c r="E1879" t="s">
        <v>1347</v>
      </c>
      <c r="F1879" t="s">
        <v>1313</v>
      </c>
      <c r="G1879">
        <v>2</v>
      </c>
      <c r="H1879">
        <v>332.73</v>
      </c>
      <c r="I1879">
        <v>10</v>
      </c>
      <c r="J1879">
        <v>66.55</v>
      </c>
      <c r="K1879">
        <v>688.75</v>
      </c>
      <c r="L1879">
        <v>522.44000000000005</v>
      </c>
      <c r="M1879">
        <v>166.31</v>
      </c>
      <c r="N1879" t="s">
        <v>23</v>
      </c>
      <c r="O1879" t="s">
        <v>24</v>
      </c>
      <c r="P1879" t="s">
        <v>25</v>
      </c>
      <c r="Q1879">
        <v>0.57152777777777775</v>
      </c>
      <c r="R1879" t="s">
        <v>27</v>
      </c>
      <c r="S1879" t="s">
        <v>4717</v>
      </c>
      <c r="T1879" t="s">
        <v>4703</v>
      </c>
      <c r="U1879">
        <v>332.73</v>
      </c>
      <c r="V1879" t="s">
        <v>5843</v>
      </c>
      <c r="W1879" t="s">
        <v>4968</v>
      </c>
      <c r="X1879" t="s">
        <v>4976</v>
      </c>
      <c r="Y1879" t="s">
        <v>4977</v>
      </c>
      <c r="Z1879" t="s">
        <v>5089</v>
      </c>
      <c r="AA1879" t="s">
        <v>4962</v>
      </c>
      <c r="AB1879">
        <f>YEAR(Sales_Trans_2[[#This Row],[Transaction_Date]])</f>
        <v>2025</v>
      </c>
      <c r="AC1879" t="str">
        <f>TEXT(Sales_Trans_2[[#This Row],[Transaction_Date]],"mmm")</f>
        <v>Nov</v>
      </c>
      <c r="AD1879">
        <f>MONTH(Sales_Trans_2[[#This Row],[Transaction_Date]])</f>
        <v>11</v>
      </c>
      <c r="AE1879" s="19">
        <f>IFERROR(Sales_Trans_2[[#This Row],[Profit]]/Sales_Trans_2[[#This Row],[Sales_Amount]],0)</f>
        <v>0.24146642468239565</v>
      </c>
      <c r="AF1879" s="20" t="str">
        <f>IF(Sales_Trans_2[[#This Row],[Discount_Pct]]=0,"0%",
IF(Sales_Trans_2[[#This Row],[Discount_Pct]]&lt;=5,"1-5%",
IF(Sales_Trans_2[[#This Row],[Discount_Pct]]&lt;=10,"6-10%",
IF(Sales_Trans_2[[#This Row],[Discount_Pct]]&lt;=15,"11-15%","&gt;15%"))))</f>
        <v>6-10%</v>
      </c>
    </row>
    <row r="1880" spans="1:32" x14ac:dyDescent="0.25">
      <c r="A1880" t="s">
        <v>3960</v>
      </c>
      <c r="B1880" s="10">
        <v>45976</v>
      </c>
      <c r="C1880" t="s">
        <v>993</v>
      </c>
      <c r="D1880" t="s">
        <v>1225</v>
      </c>
      <c r="E1880" t="s">
        <v>297</v>
      </c>
      <c r="F1880" t="s">
        <v>3482</v>
      </c>
      <c r="G1880">
        <v>4</v>
      </c>
      <c r="H1880">
        <v>194.14</v>
      </c>
      <c r="I1880">
        <v>20</v>
      </c>
      <c r="J1880">
        <v>155.31</v>
      </c>
      <c r="K1880">
        <v>714.44</v>
      </c>
      <c r="L1880">
        <v>430.4</v>
      </c>
      <c r="M1880">
        <v>284.04000000000002</v>
      </c>
      <c r="N1880" t="s">
        <v>133</v>
      </c>
      <c r="O1880" t="s">
        <v>24</v>
      </c>
      <c r="P1880" t="s">
        <v>25</v>
      </c>
      <c r="Q1880">
        <v>0.41319444444444442</v>
      </c>
      <c r="R1880" t="s">
        <v>27</v>
      </c>
      <c r="S1880" t="s">
        <v>4664</v>
      </c>
      <c r="T1880" t="s">
        <v>4636</v>
      </c>
      <c r="U1880">
        <v>182.3</v>
      </c>
      <c r="V1880" t="s">
        <v>5281</v>
      </c>
      <c r="W1880" t="s">
        <v>4958</v>
      </c>
      <c r="X1880" t="s">
        <v>5846</v>
      </c>
      <c r="Y1880" t="s">
        <v>4977</v>
      </c>
      <c r="Z1880" t="s">
        <v>5084</v>
      </c>
      <c r="AA1880" t="s">
        <v>4962</v>
      </c>
      <c r="AB1880">
        <f>YEAR(Sales_Trans_2[[#This Row],[Transaction_Date]])</f>
        <v>2025</v>
      </c>
      <c r="AC1880" t="str">
        <f>TEXT(Sales_Trans_2[[#This Row],[Transaction_Date]],"mmm")</f>
        <v>Nov</v>
      </c>
      <c r="AD1880">
        <f>MONTH(Sales_Trans_2[[#This Row],[Transaction_Date]])</f>
        <v>11</v>
      </c>
      <c r="AE1880" s="19">
        <f>IFERROR(Sales_Trans_2[[#This Row],[Profit]]/Sales_Trans_2[[#This Row],[Sales_Amount]],0)</f>
        <v>0.39757012485303173</v>
      </c>
      <c r="AF1880" s="20" t="str">
        <f>IF(Sales_Trans_2[[#This Row],[Discount_Pct]]=0,"0%",
IF(Sales_Trans_2[[#This Row],[Discount_Pct]]&lt;=5,"1-5%",
IF(Sales_Trans_2[[#This Row],[Discount_Pct]]&lt;=10,"6-10%",
IF(Sales_Trans_2[[#This Row],[Discount_Pct]]&lt;=15,"11-15%","&gt;15%"))))</f>
        <v>&gt;15%</v>
      </c>
    </row>
    <row r="1881" spans="1:32" x14ac:dyDescent="0.25">
      <c r="A1881" t="s">
        <v>819</v>
      </c>
      <c r="B1881" s="10">
        <v>45911</v>
      </c>
      <c r="C1881" t="s">
        <v>820</v>
      </c>
      <c r="D1881" t="s">
        <v>777</v>
      </c>
      <c r="E1881" t="s">
        <v>390</v>
      </c>
      <c r="F1881" t="s">
        <v>821</v>
      </c>
      <c r="G1881">
        <v>3</v>
      </c>
      <c r="H1881">
        <v>86.11</v>
      </c>
      <c r="I1881">
        <v>5</v>
      </c>
      <c r="J1881">
        <v>12.92</v>
      </c>
      <c r="K1881">
        <v>282.22000000000003</v>
      </c>
      <c r="L1881">
        <v>204.51</v>
      </c>
      <c r="M1881">
        <v>77.709999999999994</v>
      </c>
      <c r="N1881" t="s">
        <v>133</v>
      </c>
      <c r="O1881" t="s">
        <v>24</v>
      </c>
      <c r="P1881" t="s">
        <v>25</v>
      </c>
      <c r="Q1881">
        <v>0.83611111111111114</v>
      </c>
      <c r="R1881" t="s">
        <v>27</v>
      </c>
      <c r="S1881" t="s">
        <v>4818</v>
      </c>
      <c r="T1881" t="s">
        <v>4805</v>
      </c>
      <c r="U1881">
        <v>86.11</v>
      </c>
      <c r="V1881" t="s">
        <v>5855</v>
      </c>
      <c r="W1881" t="s">
        <v>4964</v>
      </c>
      <c r="X1881" t="s">
        <v>5322</v>
      </c>
      <c r="Y1881" t="s">
        <v>5007</v>
      </c>
      <c r="Z1881" t="s">
        <v>5323</v>
      </c>
      <c r="AA1881" t="s">
        <v>4962</v>
      </c>
      <c r="AB1881">
        <f>YEAR(Sales_Trans_2[[#This Row],[Transaction_Date]])</f>
        <v>2025</v>
      </c>
      <c r="AC1881" t="str">
        <f>TEXT(Sales_Trans_2[[#This Row],[Transaction_Date]],"mmm")</f>
        <v>Sep</v>
      </c>
      <c r="AD1881">
        <f>MONTH(Sales_Trans_2[[#This Row],[Transaction_Date]])</f>
        <v>9</v>
      </c>
      <c r="AE1881" s="19">
        <f>IFERROR(Sales_Trans_2[[#This Row],[Profit]]/Sales_Trans_2[[#This Row],[Sales_Amount]],0)</f>
        <v>0.2753525618311955</v>
      </c>
      <c r="AF1881" s="20" t="str">
        <f>IF(Sales_Trans_2[[#This Row],[Discount_Pct]]=0,"0%",
IF(Sales_Trans_2[[#This Row],[Discount_Pct]]&lt;=5,"1-5%",
IF(Sales_Trans_2[[#This Row],[Discount_Pct]]&lt;=10,"6-10%",
IF(Sales_Trans_2[[#This Row],[Discount_Pct]]&lt;=15,"11-15%","&gt;15%"))))</f>
        <v>1-5%</v>
      </c>
    </row>
    <row r="1882" spans="1:32" x14ac:dyDescent="0.25">
      <c r="A1882" t="s">
        <v>4149</v>
      </c>
      <c r="B1882" s="10">
        <v>45699</v>
      </c>
      <c r="C1882" t="s">
        <v>3469</v>
      </c>
      <c r="D1882" t="s">
        <v>470</v>
      </c>
      <c r="E1882" t="s">
        <v>1066</v>
      </c>
      <c r="F1882" t="s">
        <v>1201</v>
      </c>
      <c r="G1882">
        <v>2</v>
      </c>
      <c r="H1882">
        <v>589.75</v>
      </c>
      <c r="I1882">
        <v>20</v>
      </c>
      <c r="J1882">
        <v>235.9</v>
      </c>
      <c r="K1882">
        <v>1085.1400000000001</v>
      </c>
      <c r="L1882">
        <v>687.3</v>
      </c>
      <c r="M1882">
        <v>397.84</v>
      </c>
      <c r="N1882" t="s">
        <v>47</v>
      </c>
      <c r="O1882" t="s">
        <v>24</v>
      </c>
      <c r="P1882" t="s">
        <v>25</v>
      </c>
      <c r="Q1882">
        <v>0.60902777777777772</v>
      </c>
      <c r="R1882" t="s">
        <v>27</v>
      </c>
      <c r="S1882" t="s">
        <v>4646</v>
      </c>
      <c r="T1882" t="s">
        <v>4636</v>
      </c>
      <c r="U1882">
        <v>589.75</v>
      </c>
      <c r="V1882" t="s">
        <v>5548</v>
      </c>
      <c r="W1882" t="s">
        <v>4964</v>
      </c>
      <c r="X1882" t="s">
        <v>5551</v>
      </c>
      <c r="Y1882" t="s">
        <v>4977</v>
      </c>
      <c r="Z1882" t="s">
        <v>5120</v>
      </c>
      <c r="AA1882" t="s">
        <v>4962</v>
      </c>
      <c r="AB1882">
        <f>YEAR(Sales_Trans_2[[#This Row],[Transaction_Date]])</f>
        <v>2025</v>
      </c>
      <c r="AC1882" t="str">
        <f>TEXT(Sales_Trans_2[[#This Row],[Transaction_Date]],"mmm")</f>
        <v>Feb</v>
      </c>
      <c r="AD1882">
        <f>MONTH(Sales_Trans_2[[#This Row],[Transaction_Date]])</f>
        <v>2</v>
      </c>
      <c r="AE1882" s="19">
        <f>IFERROR(Sales_Trans_2[[#This Row],[Profit]]/Sales_Trans_2[[#This Row],[Sales_Amount]],0)</f>
        <v>0.36662550454319254</v>
      </c>
      <c r="AF1882" s="20" t="str">
        <f>IF(Sales_Trans_2[[#This Row],[Discount_Pct]]=0,"0%",
IF(Sales_Trans_2[[#This Row],[Discount_Pct]]&lt;=5,"1-5%",
IF(Sales_Trans_2[[#This Row],[Discount_Pct]]&lt;=10,"6-10%",
IF(Sales_Trans_2[[#This Row],[Discount_Pct]]&lt;=15,"11-15%","&gt;15%"))))</f>
        <v>&gt;15%</v>
      </c>
    </row>
    <row r="1883" spans="1:32" x14ac:dyDescent="0.25">
      <c r="A1883" t="s">
        <v>4555</v>
      </c>
      <c r="B1883" s="10">
        <v>45699</v>
      </c>
      <c r="C1883" t="s">
        <v>1256</v>
      </c>
      <c r="D1883" t="s">
        <v>1112</v>
      </c>
      <c r="E1883" t="s">
        <v>254</v>
      </c>
      <c r="F1883" t="s">
        <v>255</v>
      </c>
      <c r="G1883">
        <v>8</v>
      </c>
      <c r="H1883">
        <v>387.52</v>
      </c>
      <c r="I1883">
        <v>10</v>
      </c>
      <c r="J1883">
        <v>310.02</v>
      </c>
      <c r="K1883">
        <v>3208.66</v>
      </c>
      <c r="L1883">
        <v>2595.84</v>
      </c>
      <c r="M1883">
        <v>612.82000000000005</v>
      </c>
      <c r="N1883" t="s">
        <v>23</v>
      </c>
      <c r="O1883" t="s">
        <v>24</v>
      </c>
      <c r="P1883" t="s">
        <v>25</v>
      </c>
      <c r="Q1883">
        <v>0.89513888888888893</v>
      </c>
      <c r="R1883" t="s">
        <v>27</v>
      </c>
      <c r="S1883" t="s">
        <v>4904</v>
      </c>
      <c r="T1883" t="s">
        <v>4887</v>
      </c>
      <c r="U1883">
        <v>360.52</v>
      </c>
      <c r="V1883" t="s">
        <v>5610</v>
      </c>
      <c r="W1883" t="s">
        <v>4958</v>
      </c>
      <c r="X1883" t="s">
        <v>5435</v>
      </c>
      <c r="Y1883" t="s">
        <v>5018</v>
      </c>
      <c r="Z1883" t="s">
        <v>5436</v>
      </c>
      <c r="AA1883" t="s">
        <v>4962</v>
      </c>
      <c r="AB1883">
        <f>YEAR(Sales_Trans_2[[#This Row],[Transaction_Date]])</f>
        <v>2025</v>
      </c>
      <c r="AC1883" t="str">
        <f>TEXT(Sales_Trans_2[[#This Row],[Transaction_Date]],"mmm")</f>
        <v>Feb</v>
      </c>
      <c r="AD1883">
        <f>MONTH(Sales_Trans_2[[#This Row],[Transaction_Date]])</f>
        <v>2</v>
      </c>
      <c r="AE1883" s="19">
        <f>IFERROR(Sales_Trans_2[[#This Row],[Profit]]/Sales_Trans_2[[#This Row],[Sales_Amount]],0)</f>
        <v>0.19098938497690626</v>
      </c>
      <c r="AF1883" s="20" t="str">
        <f>IF(Sales_Trans_2[[#This Row],[Discount_Pct]]=0,"0%",
IF(Sales_Trans_2[[#This Row],[Discount_Pct]]&lt;=5,"1-5%",
IF(Sales_Trans_2[[#This Row],[Discount_Pct]]&lt;=10,"6-10%",
IF(Sales_Trans_2[[#This Row],[Discount_Pct]]&lt;=15,"11-15%","&gt;15%"))))</f>
        <v>6-10%</v>
      </c>
    </row>
    <row r="1884" spans="1:32" x14ac:dyDescent="0.25">
      <c r="A1884" t="s">
        <v>828</v>
      </c>
      <c r="B1884" s="10">
        <v>45955</v>
      </c>
      <c r="C1884" t="s">
        <v>829</v>
      </c>
      <c r="D1884" t="s">
        <v>59</v>
      </c>
      <c r="E1884" t="s">
        <v>830</v>
      </c>
      <c r="F1884" t="s">
        <v>831</v>
      </c>
      <c r="G1884">
        <v>1</v>
      </c>
      <c r="H1884">
        <v>342.46</v>
      </c>
      <c r="I1884">
        <v>20</v>
      </c>
      <c r="J1884">
        <v>68.489999999999995</v>
      </c>
      <c r="K1884">
        <v>315.07</v>
      </c>
      <c r="L1884">
        <v>271.77999999999997</v>
      </c>
      <c r="M1884">
        <v>43.29</v>
      </c>
      <c r="N1884" t="s">
        <v>23</v>
      </c>
      <c r="O1884" t="s">
        <v>24</v>
      </c>
      <c r="P1884" t="s">
        <v>25</v>
      </c>
      <c r="Q1884">
        <v>0.62291666666666667</v>
      </c>
      <c r="R1884" t="s">
        <v>27</v>
      </c>
      <c r="S1884" t="s">
        <v>4721</v>
      </c>
      <c r="T1884" t="s">
        <v>4703</v>
      </c>
      <c r="U1884">
        <v>342.46</v>
      </c>
      <c r="V1884" t="s">
        <v>5895</v>
      </c>
      <c r="W1884" t="s">
        <v>4964</v>
      </c>
      <c r="X1884" t="s">
        <v>5402</v>
      </c>
      <c r="Y1884" t="s">
        <v>4977</v>
      </c>
      <c r="Z1884" t="s">
        <v>5403</v>
      </c>
      <c r="AA1884" t="s">
        <v>4962</v>
      </c>
      <c r="AB1884">
        <f>YEAR(Sales_Trans_2[[#This Row],[Transaction_Date]])</f>
        <v>2025</v>
      </c>
      <c r="AC1884" t="str">
        <f>TEXT(Sales_Trans_2[[#This Row],[Transaction_Date]],"mmm")</f>
        <v>Oct</v>
      </c>
      <c r="AD1884">
        <f>MONTH(Sales_Trans_2[[#This Row],[Transaction_Date]])</f>
        <v>10</v>
      </c>
      <c r="AE1884" s="19">
        <f>IFERROR(Sales_Trans_2[[#This Row],[Profit]]/Sales_Trans_2[[#This Row],[Sales_Amount]],0)</f>
        <v>0.13739803853112006</v>
      </c>
      <c r="AF1884" s="20" t="str">
        <f>IF(Sales_Trans_2[[#This Row],[Discount_Pct]]=0,"0%",
IF(Sales_Trans_2[[#This Row],[Discount_Pct]]&lt;=5,"1-5%",
IF(Sales_Trans_2[[#This Row],[Discount_Pct]]&lt;=10,"6-10%",
IF(Sales_Trans_2[[#This Row],[Discount_Pct]]&lt;=15,"11-15%","&gt;15%"))))</f>
        <v>&gt;15%</v>
      </c>
    </row>
    <row r="1885" spans="1:32" x14ac:dyDescent="0.25">
      <c r="A1885" t="s">
        <v>2382</v>
      </c>
      <c r="B1885" s="10">
        <v>45949</v>
      </c>
      <c r="C1885" t="s">
        <v>786</v>
      </c>
      <c r="D1885" t="s">
        <v>493</v>
      </c>
      <c r="E1885" t="s">
        <v>830</v>
      </c>
      <c r="F1885" t="s">
        <v>831</v>
      </c>
      <c r="G1885">
        <v>1</v>
      </c>
      <c r="H1885">
        <v>232.58</v>
      </c>
      <c r="I1885">
        <v>15</v>
      </c>
      <c r="J1885">
        <v>34.89</v>
      </c>
      <c r="K1885">
        <v>227.34</v>
      </c>
      <c r="L1885">
        <v>191.2</v>
      </c>
      <c r="M1885">
        <v>36.14</v>
      </c>
      <c r="N1885" t="s">
        <v>47</v>
      </c>
      <c r="O1885" t="s">
        <v>24</v>
      </c>
      <c r="P1885" t="s">
        <v>25</v>
      </c>
      <c r="Q1885">
        <v>0.85763888888888884</v>
      </c>
      <c r="R1885" t="s">
        <v>27</v>
      </c>
      <c r="S1885" t="s">
        <v>4688</v>
      </c>
      <c r="T1885" t="s">
        <v>4672</v>
      </c>
      <c r="U1885">
        <v>232.58</v>
      </c>
      <c r="V1885" t="s">
        <v>5068</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s="19">
        <f>IFERROR(Sales_Trans_2[[#This Row],[Profit]]/Sales_Trans_2[[#This Row],[Sales_Amount]],0)</f>
        <v>0.1589689451922231</v>
      </c>
      <c r="AF1885" s="20" t="str">
        <f>IF(Sales_Trans_2[[#This Row],[Discount_Pct]]=0,"0%",
IF(Sales_Trans_2[[#This Row],[Discount_Pct]]&lt;=5,"1-5%",
IF(Sales_Trans_2[[#This Row],[Discount_Pct]]&lt;=10,"6-10%",
IF(Sales_Trans_2[[#This Row],[Discount_Pct]]&lt;=15,"11-15%","&gt;15%"))))</f>
        <v>11-15%</v>
      </c>
    </row>
    <row r="1886" spans="1:32" x14ac:dyDescent="0.25">
      <c r="A1886" t="s">
        <v>3064</v>
      </c>
      <c r="B1886" s="10">
        <v>45949</v>
      </c>
      <c r="C1886" t="s">
        <v>1153</v>
      </c>
      <c r="D1886" t="s">
        <v>314</v>
      </c>
      <c r="E1886" t="s">
        <v>913</v>
      </c>
      <c r="F1886" t="s">
        <v>528</v>
      </c>
      <c r="G1886">
        <v>2</v>
      </c>
      <c r="H1886">
        <v>329.69</v>
      </c>
      <c r="I1886">
        <v>5</v>
      </c>
      <c r="J1886">
        <v>32.97</v>
      </c>
      <c r="K1886">
        <v>720.37</v>
      </c>
      <c r="L1886">
        <v>494.5</v>
      </c>
      <c r="M1886">
        <v>225.87</v>
      </c>
      <c r="N1886" t="s">
        <v>4971</v>
      </c>
      <c r="O1886" t="s">
        <v>24</v>
      </c>
      <c r="P1886" t="s">
        <v>25</v>
      </c>
      <c r="Q1886">
        <v>0.3923611111111111</v>
      </c>
      <c r="R1886" t="s">
        <v>27</v>
      </c>
      <c r="S1886" t="s">
        <v>4707</v>
      </c>
      <c r="T1886" t="s">
        <v>4703</v>
      </c>
      <c r="U1886">
        <v>329.69</v>
      </c>
      <c r="V1886" t="s">
        <v>5759</v>
      </c>
      <c r="W1886" t="s">
        <v>4964</v>
      </c>
      <c r="X1886" t="s">
        <v>5268</v>
      </c>
      <c r="Y1886" t="s">
        <v>4977</v>
      </c>
      <c r="Z1886" t="s">
        <v>5063</v>
      </c>
      <c r="AA1886" t="s">
        <v>4962</v>
      </c>
      <c r="AB1886">
        <f>YEAR(Sales_Trans_2[[#This Row],[Transaction_Date]])</f>
        <v>2025</v>
      </c>
      <c r="AC1886" t="str">
        <f>TEXT(Sales_Trans_2[[#This Row],[Transaction_Date]],"mmm")</f>
        <v>Oct</v>
      </c>
      <c r="AD1886">
        <f>MONTH(Sales_Trans_2[[#This Row],[Transaction_Date]])</f>
        <v>10</v>
      </c>
      <c r="AE1886" s="19">
        <f>IFERROR(Sales_Trans_2[[#This Row],[Profit]]/Sales_Trans_2[[#This Row],[Sales_Amount]],0)</f>
        <v>0.31354720490858867</v>
      </c>
      <c r="AF1886" s="20" t="str">
        <f>IF(Sales_Trans_2[[#This Row],[Discount_Pct]]=0,"0%",
IF(Sales_Trans_2[[#This Row],[Discount_Pct]]&lt;=5,"1-5%",
IF(Sales_Trans_2[[#This Row],[Discount_Pct]]&lt;=10,"6-10%",
IF(Sales_Trans_2[[#This Row],[Discount_Pct]]&lt;=15,"11-15%","&gt;15%"))))</f>
        <v>1-5%</v>
      </c>
    </row>
    <row r="1887" spans="1:32" x14ac:dyDescent="0.25">
      <c r="A1887" t="s">
        <v>3581</v>
      </c>
      <c r="B1887" s="10">
        <v>45949</v>
      </c>
      <c r="C1887" t="s">
        <v>152</v>
      </c>
      <c r="D1887" t="s">
        <v>539</v>
      </c>
      <c r="E1887" t="s">
        <v>254</v>
      </c>
      <c r="F1887" t="s">
        <v>255</v>
      </c>
      <c r="G1887">
        <v>4</v>
      </c>
      <c r="H1887">
        <v>281.60000000000002</v>
      </c>
      <c r="I1887">
        <v>20</v>
      </c>
      <c r="J1887">
        <v>225.28</v>
      </c>
      <c r="K1887">
        <v>1036.29</v>
      </c>
      <c r="L1887">
        <v>842.08</v>
      </c>
      <c r="M1887">
        <v>194.21</v>
      </c>
      <c r="N1887" t="s">
        <v>4971</v>
      </c>
      <c r="O1887" t="s">
        <v>24</v>
      </c>
      <c r="P1887" t="s">
        <v>25</v>
      </c>
      <c r="Q1887">
        <v>0.39374999999999999</v>
      </c>
      <c r="R1887" t="s">
        <v>27</v>
      </c>
      <c r="S1887" t="s">
        <v>4878</v>
      </c>
      <c r="T1887" t="s">
        <v>4864</v>
      </c>
      <c r="U1887">
        <v>251.73</v>
      </c>
      <c r="V1887" t="s">
        <v>5127</v>
      </c>
      <c r="W1887" t="s">
        <v>4958</v>
      </c>
      <c r="X1887" t="s">
        <v>5435</v>
      </c>
      <c r="Y1887" t="s">
        <v>5018</v>
      </c>
      <c r="Z1887" t="s">
        <v>5436</v>
      </c>
      <c r="AA1887" t="s">
        <v>4962</v>
      </c>
      <c r="AB1887">
        <f>YEAR(Sales_Trans_2[[#This Row],[Transaction_Date]])</f>
        <v>2025</v>
      </c>
      <c r="AC1887" t="str">
        <f>TEXT(Sales_Trans_2[[#This Row],[Transaction_Date]],"mmm")</f>
        <v>Oct</v>
      </c>
      <c r="AD1887">
        <f>MONTH(Sales_Trans_2[[#This Row],[Transaction_Date]])</f>
        <v>10</v>
      </c>
      <c r="AE1887" s="19">
        <f>IFERROR(Sales_Trans_2[[#This Row],[Profit]]/Sales_Trans_2[[#This Row],[Sales_Amount]],0)</f>
        <v>0.18740892993274086</v>
      </c>
      <c r="AF1887" s="20" t="str">
        <f>IF(Sales_Trans_2[[#This Row],[Discount_Pct]]=0,"0%",
IF(Sales_Trans_2[[#This Row],[Discount_Pct]]&lt;=5,"1-5%",
IF(Sales_Trans_2[[#This Row],[Discount_Pct]]&lt;=10,"6-10%",
IF(Sales_Trans_2[[#This Row],[Discount_Pct]]&lt;=15,"11-15%","&gt;15%"))))</f>
        <v>&gt;15%</v>
      </c>
    </row>
    <row r="1888" spans="1:32" x14ac:dyDescent="0.25">
      <c r="A1888" t="s">
        <v>3841</v>
      </c>
      <c r="B1888" s="10">
        <v>45949</v>
      </c>
      <c r="C1888" t="s">
        <v>1029</v>
      </c>
      <c r="D1888" t="s">
        <v>52</v>
      </c>
      <c r="E1888" t="s">
        <v>380</v>
      </c>
      <c r="F1888" t="s">
        <v>936</v>
      </c>
      <c r="G1888">
        <v>5</v>
      </c>
      <c r="H1888">
        <v>328.53</v>
      </c>
      <c r="I1888">
        <v>15</v>
      </c>
      <c r="J1888">
        <v>246.4</v>
      </c>
      <c r="K1888">
        <v>1605.69</v>
      </c>
      <c r="L1888">
        <v>1230.5999999999999</v>
      </c>
      <c r="M1888">
        <v>375.09</v>
      </c>
      <c r="N1888" t="s">
        <v>133</v>
      </c>
      <c r="O1888" t="s">
        <v>24</v>
      </c>
      <c r="P1888" t="s">
        <v>25</v>
      </c>
      <c r="Q1888">
        <v>0.82013888888888886</v>
      </c>
      <c r="R1888" t="s">
        <v>27</v>
      </c>
      <c r="S1888" t="s">
        <v>4701</v>
      </c>
      <c r="T1888" t="s">
        <v>4672</v>
      </c>
      <c r="U1888">
        <v>313.47000000000003</v>
      </c>
      <c r="V1888" t="s">
        <v>5509</v>
      </c>
      <c r="W1888" t="s">
        <v>4958</v>
      </c>
      <c r="X1888" t="s">
        <v>5366</v>
      </c>
      <c r="Y1888" t="s">
        <v>5018</v>
      </c>
      <c r="Z1888" t="s">
        <v>5076</v>
      </c>
      <c r="AA1888" t="s">
        <v>4962</v>
      </c>
      <c r="AB1888">
        <f>YEAR(Sales_Trans_2[[#This Row],[Transaction_Date]])</f>
        <v>2025</v>
      </c>
      <c r="AC1888" t="str">
        <f>TEXT(Sales_Trans_2[[#This Row],[Transaction_Date]],"mmm")</f>
        <v>Oct</v>
      </c>
      <c r="AD1888">
        <f>MONTH(Sales_Trans_2[[#This Row],[Transaction_Date]])</f>
        <v>10</v>
      </c>
      <c r="AE1888" s="19">
        <f>IFERROR(Sales_Trans_2[[#This Row],[Profit]]/Sales_Trans_2[[#This Row],[Sales_Amount]],0)</f>
        <v>0.23360050819273956</v>
      </c>
      <c r="AF1888" s="20" t="str">
        <f>IF(Sales_Trans_2[[#This Row],[Discount_Pct]]=0,"0%",
IF(Sales_Trans_2[[#This Row],[Discount_Pct]]&lt;=5,"1-5%",
IF(Sales_Trans_2[[#This Row],[Discount_Pct]]&lt;=10,"6-10%",
IF(Sales_Trans_2[[#This Row],[Discount_Pct]]&lt;=15,"11-15%","&gt;15%"))))</f>
        <v>11-15%</v>
      </c>
    </row>
    <row r="1889" spans="1:32" x14ac:dyDescent="0.25">
      <c r="A1889" t="s">
        <v>4232</v>
      </c>
      <c r="B1889" s="10">
        <v>45949</v>
      </c>
      <c r="C1889" t="s">
        <v>1116</v>
      </c>
      <c r="D1889" t="s">
        <v>1382</v>
      </c>
      <c r="E1889" t="s">
        <v>31</v>
      </c>
      <c r="F1889" t="s">
        <v>32</v>
      </c>
      <c r="G1889">
        <v>4</v>
      </c>
      <c r="H1889">
        <v>356.08</v>
      </c>
      <c r="I1889">
        <v>10</v>
      </c>
      <c r="J1889">
        <v>142.43</v>
      </c>
      <c r="K1889">
        <v>1474.17</v>
      </c>
      <c r="L1889">
        <v>940.2</v>
      </c>
      <c r="M1889">
        <v>533.97</v>
      </c>
      <c r="N1889" t="s">
        <v>23</v>
      </c>
      <c r="O1889" t="s">
        <v>24</v>
      </c>
      <c r="P1889" t="s">
        <v>25</v>
      </c>
      <c r="Q1889">
        <v>0.47847222222222224</v>
      </c>
      <c r="R1889" t="s">
        <v>27</v>
      </c>
      <c r="S1889" t="s">
        <v>4774</v>
      </c>
      <c r="T1889" t="s">
        <v>4752</v>
      </c>
      <c r="U1889">
        <v>317.99</v>
      </c>
      <c r="V1889" t="s">
        <v>5344</v>
      </c>
      <c r="W1889" t="s">
        <v>4958</v>
      </c>
      <c r="X1889" t="s">
        <v>5187</v>
      </c>
      <c r="Y1889" t="s">
        <v>5007</v>
      </c>
      <c r="Z1889" t="s">
        <v>5188</v>
      </c>
      <c r="AA1889" t="s">
        <v>4962</v>
      </c>
      <c r="AB1889">
        <f>YEAR(Sales_Trans_2[[#This Row],[Transaction_Date]])</f>
        <v>2025</v>
      </c>
      <c r="AC1889" t="str">
        <f>TEXT(Sales_Trans_2[[#This Row],[Transaction_Date]],"mmm")</f>
        <v>Oct</v>
      </c>
      <c r="AD1889">
        <f>MONTH(Sales_Trans_2[[#This Row],[Transaction_Date]])</f>
        <v>10</v>
      </c>
      <c r="AE1889" s="19">
        <f>IFERROR(Sales_Trans_2[[#This Row],[Profit]]/Sales_Trans_2[[#This Row],[Sales_Amount]],0)</f>
        <v>0.36221738334113435</v>
      </c>
      <c r="AF1889" s="20" t="str">
        <f>IF(Sales_Trans_2[[#This Row],[Discount_Pct]]=0,"0%",
IF(Sales_Trans_2[[#This Row],[Discount_Pct]]&lt;=5,"1-5%",
IF(Sales_Trans_2[[#This Row],[Discount_Pct]]&lt;=10,"6-10%",
IF(Sales_Trans_2[[#This Row],[Discount_Pct]]&lt;=15,"11-15%","&gt;15%"))))</f>
        <v>6-10%</v>
      </c>
    </row>
    <row r="1890" spans="1:32" x14ac:dyDescent="0.25">
      <c r="A1890" t="s">
        <v>1862</v>
      </c>
      <c r="B1890" s="10">
        <v>45948</v>
      </c>
      <c r="C1890" t="s">
        <v>1863</v>
      </c>
      <c r="D1890" t="s">
        <v>856</v>
      </c>
      <c r="E1890" t="s">
        <v>148</v>
      </c>
      <c r="F1890" t="s">
        <v>361</v>
      </c>
      <c r="G1890">
        <v>3</v>
      </c>
      <c r="H1890">
        <v>275.70999999999998</v>
      </c>
      <c r="I1890">
        <v>15</v>
      </c>
      <c r="J1890">
        <v>124.07</v>
      </c>
      <c r="K1890">
        <v>808.52</v>
      </c>
      <c r="L1890">
        <v>618.9</v>
      </c>
      <c r="M1890">
        <v>189.62</v>
      </c>
      <c r="N1890" t="s">
        <v>68</v>
      </c>
      <c r="O1890" t="s">
        <v>24</v>
      </c>
      <c r="P1890" t="s">
        <v>25</v>
      </c>
      <c r="Q1890">
        <v>0.61805555555555558</v>
      </c>
      <c r="R1890" t="s">
        <v>27</v>
      </c>
      <c r="S1890" t="s">
        <v>4825</v>
      </c>
      <c r="T1890" t="s">
        <v>4805</v>
      </c>
      <c r="U1890">
        <v>275.70999999999998</v>
      </c>
      <c r="V1890" t="s">
        <v>5835</v>
      </c>
      <c r="W1890" t="s">
        <v>4964</v>
      </c>
      <c r="X1890" t="s">
        <v>5017</v>
      </c>
      <c r="Y1890" t="s">
        <v>5018</v>
      </c>
      <c r="Z1890" t="s">
        <v>5135</v>
      </c>
      <c r="AA1890" t="s">
        <v>4962</v>
      </c>
      <c r="AB1890">
        <f>YEAR(Sales_Trans_2[[#This Row],[Transaction_Date]])</f>
        <v>2025</v>
      </c>
      <c r="AC1890" t="str">
        <f>TEXT(Sales_Trans_2[[#This Row],[Transaction_Date]],"mmm")</f>
        <v>Oct</v>
      </c>
      <c r="AD1890">
        <f>MONTH(Sales_Trans_2[[#This Row],[Transaction_Date]])</f>
        <v>10</v>
      </c>
      <c r="AE1890" s="19">
        <f>IFERROR(Sales_Trans_2[[#This Row],[Profit]]/Sales_Trans_2[[#This Row],[Sales_Amount]],0)</f>
        <v>0.23452728442091725</v>
      </c>
      <c r="AF1890" s="20" t="str">
        <f>IF(Sales_Trans_2[[#This Row],[Discount_Pct]]=0,"0%",
IF(Sales_Trans_2[[#This Row],[Discount_Pct]]&lt;=5,"1-5%",
IF(Sales_Trans_2[[#This Row],[Discount_Pct]]&lt;=10,"6-10%",
IF(Sales_Trans_2[[#This Row],[Discount_Pct]]&lt;=15,"11-15%","&gt;15%"))))</f>
        <v>11-15%</v>
      </c>
    </row>
    <row r="1891" spans="1:32" x14ac:dyDescent="0.25">
      <c r="A1891" t="s">
        <v>981</v>
      </c>
      <c r="B1891" s="10">
        <v>46001</v>
      </c>
      <c r="C1891" t="s">
        <v>982</v>
      </c>
      <c r="D1891" t="s">
        <v>978</v>
      </c>
      <c r="E1891" t="s">
        <v>623</v>
      </c>
      <c r="F1891" t="s">
        <v>624</v>
      </c>
      <c r="G1891">
        <v>5</v>
      </c>
      <c r="H1891">
        <v>130.09</v>
      </c>
      <c r="I1891">
        <v>15</v>
      </c>
      <c r="J1891">
        <v>97.57</v>
      </c>
      <c r="K1891">
        <v>635.80999999999995</v>
      </c>
      <c r="L1891">
        <v>563.1</v>
      </c>
      <c r="M1891">
        <v>72.709999999999994</v>
      </c>
      <c r="N1891" t="s">
        <v>23</v>
      </c>
      <c r="O1891" t="s">
        <v>24</v>
      </c>
      <c r="P1891" t="s">
        <v>25</v>
      </c>
      <c r="Q1891">
        <v>0.65625</v>
      </c>
      <c r="R1891" t="s">
        <v>27</v>
      </c>
      <c r="S1891" t="s">
        <v>4736</v>
      </c>
      <c r="T1891" t="s">
        <v>4729</v>
      </c>
      <c r="U1891">
        <v>130.09</v>
      </c>
      <c r="V1891" t="s">
        <v>5928</v>
      </c>
      <c r="W1891" t="s">
        <v>4968</v>
      </c>
      <c r="X1891" t="s">
        <v>5324</v>
      </c>
      <c r="Y1891" t="s">
        <v>5007</v>
      </c>
      <c r="Z1891" t="s">
        <v>5196</v>
      </c>
      <c r="AA1891" t="s">
        <v>4962</v>
      </c>
      <c r="AB1891">
        <f>YEAR(Sales_Trans_2[[#This Row],[Transaction_Date]])</f>
        <v>2025</v>
      </c>
      <c r="AC1891" t="str">
        <f>TEXT(Sales_Trans_2[[#This Row],[Transaction_Date]],"mmm")</f>
        <v>Dec</v>
      </c>
      <c r="AD1891">
        <f>MONTH(Sales_Trans_2[[#This Row],[Transaction_Date]])</f>
        <v>12</v>
      </c>
      <c r="AE1891" s="19">
        <f>IFERROR(Sales_Trans_2[[#This Row],[Profit]]/Sales_Trans_2[[#This Row],[Sales_Amount]],0)</f>
        <v>0.11435806294333213</v>
      </c>
      <c r="AF1891" s="20" t="str">
        <f>IF(Sales_Trans_2[[#This Row],[Discount_Pct]]=0,"0%",
IF(Sales_Trans_2[[#This Row],[Discount_Pct]]&lt;=5,"1-5%",
IF(Sales_Trans_2[[#This Row],[Discount_Pct]]&lt;=10,"6-10%",
IF(Sales_Trans_2[[#This Row],[Discount_Pct]]&lt;=15,"11-15%","&gt;15%"))))</f>
        <v>11-15%</v>
      </c>
    </row>
    <row r="1892" spans="1:32" x14ac:dyDescent="0.25">
      <c r="A1892" t="s">
        <v>1831</v>
      </c>
      <c r="B1892" s="10">
        <v>46001</v>
      </c>
      <c r="C1892" t="s">
        <v>1832</v>
      </c>
      <c r="D1892" t="s">
        <v>605</v>
      </c>
      <c r="E1892" t="s">
        <v>795</v>
      </c>
      <c r="F1892" t="s">
        <v>796</v>
      </c>
      <c r="G1892">
        <v>1</v>
      </c>
      <c r="H1892">
        <v>75.680000000000007</v>
      </c>
      <c r="I1892">
        <v>15</v>
      </c>
      <c r="J1892">
        <v>11.35</v>
      </c>
      <c r="K1892">
        <v>73.98</v>
      </c>
      <c r="L1892">
        <v>62.14</v>
      </c>
      <c r="M1892">
        <v>11.84</v>
      </c>
      <c r="N1892" t="s">
        <v>133</v>
      </c>
      <c r="O1892" t="s">
        <v>24</v>
      </c>
      <c r="P1892" t="s">
        <v>25</v>
      </c>
      <c r="Q1892">
        <v>0.6166666666666667</v>
      </c>
      <c r="R1892" t="s">
        <v>27</v>
      </c>
      <c r="S1892" t="s">
        <v>4851</v>
      </c>
      <c r="T1892" t="s">
        <v>4847</v>
      </c>
      <c r="U1892">
        <v>75.680000000000007</v>
      </c>
      <c r="V1892" t="s">
        <v>5930</v>
      </c>
      <c r="W1892" t="s">
        <v>4968</v>
      </c>
      <c r="X1892" t="s">
        <v>5574</v>
      </c>
      <c r="Y1892" t="s">
        <v>5007</v>
      </c>
      <c r="Z1892" t="s">
        <v>5454</v>
      </c>
      <c r="AA1892" t="s">
        <v>4962</v>
      </c>
      <c r="AB1892">
        <f>YEAR(Sales_Trans_2[[#This Row],[Transaction_Date]])</f>
        <v>2025</v>
      </c>
      <c r="AC1892" t="str">
        <f>TEXT(Sales_Trans_2[[#This Row],[Transaction_Date]],"mmm")</f>
        <v>Dec</v>
      </c>
      <c r="AD1892">
        <f>MONTH(Sales_Trans_2[[#This Row],[Transaction_Date]])</f>
        <v>12</v>
      </c>
      <c r="AE1892" s="19">
        <f>IFERROR(Sales_Trans_2[[#This Row],[Profit]]/Sales_Trans_2[[#This Row],[Sales_Amount]],0)</f>
        <v>0.16004325493376587</v>
      </c>
      <c r="AF1892" s="20" t="str">
        <f>IF(Sales_Trans_2[[#This Row],[Discount_Pct]]=0,"0%",
IF(Sales_Trans_2[[#This Row],[Discount_Pct]]&lt;=5,"1-5%",
IF(Sales_Trans_2[[#This Row],[Discount_Pct]]&lt;=10,"6-10%",
IF(Sales_Trans_2[[#This Row],[Discount_Pct]]&lt;=15,"11-15%","&gt;15%"))))</f>
        <v>11-15%</v>
      </c>
    </row>
    <row r="1893" spans="1:32" x14ac:dyDescent="0.25">
      <c r="A1893" t="s">
        <v>4132</v>
      </c>
      <c r="B1893" s="10">
        <v>46001</v>
      </c>
      <c r="C1893" t="s">
        <v>1062</v>
      </c>
      <c r="D1893" t="s">
        <v>1156</v>
      </c>
      <c r="E1893" t="s">
        <v>1066</v>
      </c>
      <c r="F1893" t="s">
        <v>1201</v>
      </c>
      <c r="G1893">
        <v>8</v>
      </c>
      <c r="H1893">
        <v>158.62</v>
      </c>
      <c r="I1893">
        <v>15</v>
      </c>
      <c r="J1893">
        <v>190.34</v>
      </c>
      <c r="K1893">
        <v>1240.4100000000001</v>
      </c>
      <c r="L1893">
        <v>873.68</v>
      </c>
      <c r="M1893">
        <v>366.73</v>
      </c>
      <c r="N1893" t="s">
        <v>40</v>
      </c>
      <c r="O1893" t="s">
        <v>24</v>
      </c>
      <c r="P1893" t="s">
        <v>25</v>
      </c>
      <c r="Q1893">
        <v>0.40555555555555556</v>
      </c>
      <c r="R1893" t="s">
        <v>27</v>
      </c>
      <c r="S1893" t="s">
        <v>4755</v>
      </c>
      <c r="T1893" t="s">
        <v>4752</v>
      </c>
      <c r="U1893">
        <v>147.72</v>
      </c>
      <c r="V1893" t="s">
        <v>5093</v>
      </c>
      <c r="W1893" t="s">
        <v>4958</v>
      </c>
      <c r="X1893" t="s">
        <v>5551</v>
      </c>
      <c r="Y1893" t="s">
        <v>4977</v>
      </c>
      <c r="Z1893" t="s">
        <v>5120</v>
      </c>
      <c r="AA1893" t="s">
        <v>4962</v>
      </c>
      <c r="AB1893">
        <f>YEAR(Sales_Trans_2[[#This Row],[Transaction_Date]])</f>
        <v>2025</v>
      </c>
      <c r="AC1893" t="str">
        <f>TEXT(Sales_Trans_2[[#This Row],[Transaction_Date]],"mmm")</f>
        <v>Dec</v>
      </c>
      <c r="AD1893">
        <f>MONTH(Sales_Trans_2[[#This Row],[Transaction_Date]])</f>
        <v>12</v>
      </c>
      <c r="AE1893" s="19">
        <f>IFERROR(Sales_Trans_2[[#This Row],[Profit]]/Sales_Trans_2[[#This Row],[Sales_Amount]],0)</f>
        <v>0.29565224401609147</v>
      </c>
      <c r="AF1893" s="20" t="str">
        <f>IF(Sales_Trans_2[[#This Row],[Discount_Pct]]=0,"0%",
IF(Sales_Trans_2[[#This Row],[Discount_Pct]]&lt;=5,"1-5%",
IF(Sales_Trans_2[[#This Row],[Discount_Pct]]&lt;=10,"6-10%",
IF(Sales_Trans_2[[#This Row],[Discount_Pct]]&lt;=15,"11-15%","&gt;15%"))))</f>
        <v>11-15%</v>
      </c>
    </row>
    <row r="1894" spans="1:32" x14ac:dyDescent="0.25">
      <c r="A1894" t="s">
        <v>4394</v>
      </c>
      <c r="B1894" s="10">
        <v>46001</v>
      </c>
      <c r="C1894" t="s">
        <v>1168</v>
      </c>
      <c r="D1894" t="s">
        <v>52</v>
      </c>
      <c r="E1894" t="s">
        <v>808</v>
      </c>
      <c r="F1894" t="s">
        <v>32</v>
      </c>
      <c r="G1894">
        <v>6</v>
      </c>
      <c r="H1894">
        <v>336.18</v>
      </c>
      <c r="I1894">
        <v>5</v>
      </c>
      <c r="J1894">
        <v>100.85</v>
      </c>
      <c r="K1894">
        <v>2203.66</v>
      </c>
      <c r="L1894">
        <v>1476.72</v>
      </c>
      <c r="M1894">
        <v>726.94</v>
      </c>
      <c r="N1894" t="s">
        <v>23</v>
      </c>
      <c r="O1894" t="s">
        <v>24</v>
      </c>
      <c r="P1894" t="s">
        <v>25</v>
      </c>
      <c r="Q1894">
        <v>0.39027777777777778</v>
      </c>
      <c r="R1894" t="s">
        <v>27</v>
      </c>
      <c r="S1894" t="s">
        <v>4701</v>
      </c>
      <c r="T1894" t="s">
        <v>4672</v>
      </c>
      <c r="U1894">
        <v>313.47000000000003</v>
      </c>
      <c r="V1894" t="s">
        <v>5625</v>
      </c>
      <c r="W1894" t="s">
        <v>4958</v>
      </c>
      <c r="X1894" t="s">
        <v>5187</v>
      </c>
      <c r="Y1894" t="s">
        <v>5007</v>
      </c>
      <c r="Z1894" t="s">
        <v>5703</v>
      </c>
      <c r="AA1894" t="s">
        <v>4962</v>
      </c>
      <c r="AB1894">
        <f>YEAR(Sales_Trans_2[[#This Row],[Transaction_Date]])</f>
        <v>2025</v>
      </c>
      <c r="AC1894" t="str">
        <f>TEXT(Sales_Trans_2[[#This Row],[Transaction_Date]],"mmm")</f>
        <v>Dec</v>
      </c>
      <c r="AD1894">
        <f>MONTH(Sales_Trans_2[[#This Row],[Transaction_Date]])</f>
        <v>12</v>
      </c>
      <c r="AE1894" s="19">
        <f>IFERROR(Sales_Trans_2[[#This Row],[Profit]]/Sales_Trans_2[[#This Row],[Sales_Amount]],0)</f>
        <v>0.32987847490084682</v>
      </c>
      <c r="AF1894" s="20" t="str">
        <f>IF(Sales_Trans_2[[#This Row],[Discount_Pct]]=0,"0%",
IF(Sales_Trans_2[[#This Row],[Discount_Pct]]&lt;=5,"1-5%",
IF(Sales_Trans_2[[#This Row],[Discount_Pct]]&lt;=10,"6-10%",
IF(Sales_Trans_2[[#This Row],[Discount_Pct]]&lt;=15,"11-15%","&gt;15%"))))</f>
        <v>1-5%</v>
      </c>
    </row>
    <row r="1895" spans="1:32" x14ac:dyDescent="0.25">
      <c r="A1895" t="s">
        <v>4526</v>
      </c>
      <c r="B1895" s="10">
        <v>46001</v>
      </c>
      <c r="C1895" t="s">
        <v>1090</v>
      </c>
      <c r="D1895" t="s">
        <v>755</v>
      </c>
      <c r="E1895" t="s">
        <v>303</v>
      </c>
      <c r="F1895" t="s">
        <v>1607</v>
      </c>
      <c r="G1895">
        <v>3</v>
      </c>
      <c r="H1895">
        <v>451</v>
      </c>
      <c r="I1895">
        <v>5</v>
      </c>
      <c r="J1895">
        <v>67.650000000000006</v>
      </c>
      <c r="K1895">
        <v>1478.15</v>
      </c>
      <c r="L1895">
        <v>1055.6099999999999</v>
      </c>
      <c r="M1895">
        <v>422.54</v>
      </c>
      <c r="N1895" t="s">
        <v>23</v>
      </c>
      <c r="O1895" t="s">
        <v>24</v>
      </c>
      <c r="P1895" t="s">
        <v>25</v>
      </c>
      <c r="Q1895">
        <v>0.67638888888888893</v>
      </c>
      <c r="R1895" t="s">
        <v>27</v>
      </c>
      <c r="S1895" t="s">
        <v>4927</v>
      </c>
      <c r="T1895" t="s">
        <v>4908</v>
      </c>
      <c r="U1895">
        <v>442.14</v>
      </c>
      <c r="V1895" t="s">
        <v>5700</v>
      </c>
      <c r="W1895" t="s">
        <v>4958</v>
      </c>
      <c r="X1895" t="s">
        <v>5410</v>
      </c>
      <c r="Y1895" t="s">
        <v>5018</v>
      </c>
      <c r="Z1895" t="s">
        <v>5351</v>
      </c>
      <c r="AA1895" t="s">
        <v>4962</v>
      </c>
      <c r="AB1895">
        <f>YEAR(Sales_Trans_2[[#This Row],[Transaction_Date]])</f>
        <v>2025</v>
      </c>
      <c r="AC1895" t="str">
        <f>TEXT(Sales_Trans_2[[#This Row],[Transaction_Date]],"mmm")</f>
        <v>Dec</v>
      </c>
      <c r="AD1895">
        <f>MONTH(Sales_Trans_2[[#This Row],[Transaction_Date]])</f>
        <v>12</v>
      </c>
      <c r="AE1895" s="19">
        <f>IFERROR(Sales_Trans_2[[#This Row],[Profit]]/Sales_Trans_2[[#This Row],[Sales_Amount]],0)</f>
        <v>0.28585732165206507</v>
      </c>
      <c r="AF1895" s="20" t="str">
        <f>IF(Sales_Trans_2[[#This Row],[Discount_Pct]]=0,"0%",
IF(Sales_Trans_2[[#This Row],[Discount_Pct]]&lt;=5,"1-5%",
IF(Sales_Trans_2[[#This Row],[Discount_Pct]]&lt;=10,"6-10%",
IF(Sales_Trans_2[[#This Row],[Discount_Pct]]&lt;=15,"11-15%","&gt;15%"))))</f>
        <v>1-5%</v>
      </c>
    </row>
    <row r="1896" spans="1:32" x14ac:dyDescent="0.25">
      <c r="A1896" t="s">
        <v>3826</v>
      </c>
      <c r="B1896" s="10">
        <v>45787</v>
      </c>
      <c r="C1896" t="s">
        <v>863</v>
      </c>
      <c r="D1896" t="s">
        <v>414</v>
      </c>
      <c r="E1896" t="s">
        <v>795</v>
      </c>
      <c r="F1896" t="s">
        <v>991</v>
      </c>
      <c r="G1896">
        <v>2</v>
      </c>
      <c r="H1896">
        <v>96.72</v>
      </c>
      <c r="I1896">
        <v>10</v>
      </c>
      <c r="J1896">
        <v>19.34</v>
      </c>
      <c r="K1896">
        <v>200.21</v>
      </c>
      <c r="L1896">
        <v>159.63999999999999</v>
      </c>
      <c r="M1896">
        <v>40.57</v>
      </c>
      <c r="N1896" t="s">
        <v>133</v>
      </c>
      <c r="O1896" t="s">
        <v>24</v>
      </c>
      <c r="P1896" t="s">
        <v>25</v>
      </c>
      <c r="Q1896">
        <v>0.8979166666666667</v>
      </c>
      <c r="R1896" t="s">
        <v>27</v>
      </c>
      <c r="S1896" t="s">
        <v>4846</v>
      </c>
      <c r="T1896" t="s">
        <v>4847</v>
      </c>
      <c r="U1896">
        <v>96.72</v>
      </c>
      <c r="V1896" t="s">
        <v>5937</v>
      </c>
      <c r="W1896" t="s">
        <v>4968</v>
      </c>
      <c r="X1896" t="s">
        <v>5453</v>
      </c>
      <c r="Y1896" t="s">
        <v>5007</v>
      </c>
      <c r="Z1896" t="s">
        <v>5454</v>
      </c>
      <c r="AA1896" t="s">
        <v>4962</v>
      </c>
      <c r="AB1896">
        <f>YEAR(Sales_Trans_2[[#This Row],[Transaction_Date]])</f>
        <v>2025</v>
      </c>
      <c r="AC1896" t="str">
        <f>TEXT(Sales_Trans_2[[#This Row],[Transaction_Date]],"mmm")</f>
        <v>May</v>
      </c>
      <c r="AD1896">
        <f>MONTH(Sales_Trans_2[[#This Row],[Transaction_Date]])</f>
        <v>5</v>
      </c>
      <c r="AE1896" s="19">
        <f>IFERROR(Sales_Trans_2[[#This Row],[Profit]]/Sales_Trans_2[[#This Row],[Sales_Amount]],0)</f>
        <v>0.20263723090754707</v>
      </c>
      <c r="AF1896" s="20" t="str">
        <f>IF(Sales_Trans_2[[#This Row],[Discount_Pct]]=0,"0%",
IF(Sales_Trans_2[[#This Row],[Discount_Pct]]&lt;=5,"1-5%",
IF(Sales_Trans_2[[#This Row],[Discount_Pct]]&lt;=10,"6-10%",
IF(Sales_Trans_2[[#This Row],[Discount_Pct]]&lt;=15,"11-15%","&gt;15%"))))</f>
        <v>6-10%</v>
      </c>
    </row>
    <row r="1897" spans="1:32" x14ac:dyDescent="0.25">
      <c r="A1897" t="s">
        <v>3139</v>
      </c>
      <c r="B1897" s="10">
        <v>45757</v>
      </c>
      <c r="C1897" t="s">
        <v>1605</v>
      </c>
      <c r="D1897" t="s">
        <v>499</v>
      </c>
      <c r="E1897" t="s">
        <v>31</v>
      </c>
      <c r="F1897" t="s">
        <v>32</v>
      </c>
      <c r="G1897">
        <v>3</v>
      </c>
      <c r="H1897">
        <v>401.06</v>
      </c>
      <c r="I1897">
        <v>5</v>
      </c>
      <c r="J1897">
        <v>60.16</v>
      </c>
      <c r="K1897">
        <v>1314.47</v>
      </c>
      <c r="L1897">
        <v>1042.4100000000001</v>
      </c>
      <c r="M1897">
        <v>272.06</v>
      </c>
      <c r="N1897" t="s">
        <v>23</v>
      </c>
      <c r="O1897" t="s">
        <v>24</v>
      </c>
      <c r="P1897" t="s">
        <v>25</v>
      </c>
      <c r="Q1897">
        <v>0.58472222222222225</v>
      </c>
      <c r="R1897" t="s">
        <v>27</v>
      </c>
      <c r="S1897" t="s">
        <v>4816</v>
      </c>
      <c r="T1897" t="s">
        <v>4847</v>
      </c>
      <c r="U1897">
        <v>401.06</v>
      </c>
      <c r="V1897" t="s">
        <v>5282</v>
      </c>
      <c r="W1897" t="s">
        <v>4968</v>
      </c>
      <c r="X1897" t="s">
        <v>5187</v>
      </c>
      <c r="Y1897" t="s">
        <v>5007</v>
      </c>
      <c r="Z1897" t="s">
        <v>5188</v>
      </c>
      <c r="AA1897" t="s">
        <v>4962</v>
      </c>
      <c r="AB1897">
        <f>YEAR(Sales_Trans_2[[#This Row],[Transaction_Date]])</f>
        <v>2025</v>
      </c>
      <c r="AC1897" t="str">
        <f>TEXT(Sales_Trans_2[[#This Row],[Transaction_Date]],"mmm")</f>
        <v>Apr</v>
      </c>
      <c r="AD1897">
        <f>MONTH(Sales_Trans_2[[#This Row],[Transaction_Date]])</f>
        <v>4</v>
      </c>
      <c r="AE1897" s="19">
        <f>IFERROR(Sales_Trans_2[[#This Row],[Profit]]/Sales_Trans_2[[#This Row],[Sales_Amount]],0)</f>
        <v>0.20697315267750499</v>
      </c>
      <c r="AF1897" s="20" t="str">
        <f>IF(Sales_Trans_2[[#This Row],[Discount_Pct]]=0,"0%",
IF(Sales_Trans_2[[#This Row],[Discount_Pct]]&lt;=5,"1-5%",
IF(Sales_Trans_2[[#This Row],[Discount_Pct]]&lt;=10,"6-10%",
IF(Sales_Trans_2[[#This Row],[Discount_Pct]]&lt;=15,"11-15%","&gt;15%"))))</f>
        <v>1-5%</v>
      </c>
    </row>
    <row r="1898" spans="1:32" x14ac:dyDescent="0.25">
      <c r="A1898" t="s">
        <v>1838</v>
      </c>
      <c r="B1898" s="10">
        <v>45928</v>
      </c>
      <c r="C1898" t="s">
        <v>1581</v>
      </c>
      <c r="D1898" t="s">
        <v>384</v>
      </c>
      <c r="E1898" t="s">
        <v>343</v>
      </c>
      <c r="F1898" t="s">
        <v>344</v>
      </c>
      <c r="G1898">
        <v>2</v>
      </c>
      <c r="H1898">
        <v>389.61</v>
      </c>
      <c r="I1898">
        <v>10</v>
      </c>
      <c r="J1898">
        <v>77.92</v>
      </c>
      <c r="K1898">
        <v>806.5</v>
      </c>
      <c r="L1898">
        <v>672.14</v>
      </c>
      <c r="M1898">
        <v>134.36000000000001</v>
      </c>
      <c r="N1898" t="s">
        <v>68</v>
      </c>
      <c r="O1898" t="s">
        <v>24</v>
      </c>
      <c r="P1898" t="s">
        <v>25</v>
      </c>
      <c r="Q1898">
        <v>0.46944444444444444</v>
      </c>
      <c r="R1898" t="s">
        <v>27</v>
      </c>
      <c r="S1898" t="s">
        <v>4835</v>
      </c>
      <c r="T1898" t="s">
        <v>4828</v>
      </c>
      <c r="U1898">
        <v>389.61</v>
      </c>
      <c r="V1898" t="s">
        <v>5751</v>
      </c>
      <c r="W1898" t="s">
        <v>4964</v>
      </c>
      <c r="X1898" t="s">
        <v>5445</v>
      </c>
      <c r="Y1898" t="s">
        <v>4977</v>
      </c>
      <c r="Z1898" t="s">
        <v>5446</v>
      </c>
      <c r="AA1898" t="s">
        <v>4962</v>
      </c>
      <c r="AB1898">
        <f>YEAR(Sales_Trans_2[[#This Row],[Transaction_Date]])</f>
        <v>2025</v>
      </c>
      <c r="AC1898" t="str">
        <f>TEXT(Sales_Trans_2[[#This Row],[Transaction_Date]],"mmm")</f>
        <v>Sep</v>
      </c>
      <c r="AD1898">
        <f>MONTH(Sales_Trans_2[[#This Row],[Transaction_Date]])</f>
        <v>9</v>
      </c>
      <c r="AE1898" s="19">
        <f>IFERROR(Sales_Trans_2[[#This Row],[Profit]]/Sales_Trans_2[[#This Row],[Sales_Amount]],0)</f>
        <v>0.16659640421574706</v>
      </c>
      <c r="AF1898" s="20" t="str">
        <f>IF(Sales_Trans_2[[#This Row],[Discount_Pct]]=0,"0%",
IF(Sales_Trans_2[[#This Row],[Discount_Pct]]&lt;=5,"1-5%",
IF(Sales_Trans_2[[#This Row],[Discount_Pct]]&lt;=10,"6-10%",
IF(Sales_Trans_2[[#This Row],[Discount_Pct]]&lt;=15,"11-15%","&gt;15%"))))</f>
        <v>6-10%</v>
      </c>
    </row>
    <row r="1899" spans="1:32" x14ac:dyDescent="0.25">
      <c r="A1899" t="s">
        <v>2281</v>
      </c>
      <c r="B1899" s="10">
        <v>45914</v>
      </c>
      <c r="C1899" t="s">
        <v>2282</v>
      </c>
      <c r="D1899" t="s">
        <v>113</v>
      </c>
      <c r="E1899" t="s">
        <v>1347</v>
      </c>
      <c r="F1899" t="s">
        <v>1313</v>
      </c>
      <c r="G1899">
        <v>4</v>
      </c>
      <c r="H1899">
        <v>253.11</v>
      </c>
      <c r="I1899">
        <v>5</v>
      </c>
      <c r="J1899">
        <v>50.62</v>
      </c>
      <c r="K1899">
        <v>1106.0899999999999</v>
      </c>
      <c r="L1899">
        <v>762.96</v>
      </c>
      <c r="M1899">
        <v>343.13</v>
      </c>
      <c r="N1899" t="s">
        <v>68</v>
      </c>
      <c r="O1899" t="s">
        <v>24</v>
      </c>
      <c r="P1899" t="s">
        <v>25</v>
      </c>
      <c r="Q1899">
        <v>0.4</v>
      </c>
      <c r="R1899" t="s">
        <v>27</v>
      </c>
      <c r="S1899" t="s">
        <v>4907</v>
      </c>
      <c r="T1899" t="s">
        <v>4908</v>
      </c>
      <c r="U1899">
        <v>253.11</v>
      </c>
      <c r="V1899" t="s">
        <v>5693</v>
      </c>
      <c r="W1899" t="s">
        <v>4964</v>
      </c>
      <c r="X1899" t="s">
        <v>4976</v>
      </c>
      <c r="Y1899" t="s">
        <v>4977</v>
      </c>
      <c r="Z1899" t="s">
        <v>5089</v>
      </c>
      <c r="AA1899" t="s">
        <v>4962</v>
      </c>
      <c r="AB1899">
        <f>YEAR(Sales_Trans_2[[#This Row],[Transaction_Date]])</f>
        <v>2025</v>
      </c>
      <c r="AC1899" t="str">
        <f>TEXT(Sales_Trans_2[[#This Row],[Transaction_Date]],"mmm")</f>
        <v>Sep</v>
      </c>
      <c r="AD1899">
        <f>MONTH(Sales_Trans_2[[#This Row],[Transaction_Date]])</f>
        <v>9</v>
      </c>
      <c r="AE1899" s="19">
        <f>IFERROR(Sales_Trans_2[[#This Row],[Profit]]/Sales_Trans_2[[#This Row],[Sales_Amount]],0)</f>
        <v>0.31021887911471946</v>
      </c>
      <c r="AF1899" s="20" t="str">
        <f>IF(Sales_Trans_2[[#This Row],[Discount_Pct]]=0,"0%",
IF(Sales_Trans_2[[#This Row],[Discount_Pct]]&lt;=5,"1-5%",
IF(Sales_Trans_2[[#This Row],[Discount_Pct]]&lt;=10,"6-10%",
IF(Sales_Trans_2[[#This Row],[Discount_Pct]]&lt;=15,"11-15%","&gt;15%"))))</f>
        <v>1-5%</v>
      </c>
    </row>
    <row r="1900" spans="1:32" x14ac:dyDescent="0.25">
      <c r="A1900" t="s">
        <v>4026</v>
      </c>
      <c r="B1900" s="10">
        <v>45847</v>
      </c>
      <c r="C1900" t="s">
        <v>100</v>
      </c>
      <c r="D1900" t="s">
        <v>389</v>
      </c>
      <c r="E1900" t="s">
        <v>148</v>
      </c>
      <c r="F1900" t="s">
        <v>361</v>
      </c>
      <c r="G1900">
        <v>7</v>
      </c>
      <c r="H1900">
        <v>93.15</v>
      </c>
      <c r="I1900">
        <v>20</v>
      </c>
      <c r="J1900">
        <v>130.41</v>
      </c>
      <c r="K1900">
        <v>599.89</v>
      </c>
      <c r="L1900">
        <v>483.63</v>
      </c>
      <c r="M1900">
        <v>116.26</v>
      </c>
      <c r="N1900" t="s">
        <v>23</v>
      </c>
      <c r="O1900" t="s">
        <v>24</v>
      </c>
      <c r="P1900" t="s">
        <v>25</v>
      </c>
      <c r="Q1900">
        <v>0.59513888888888888</v>
      </c>
      <c r="R1900" t="s">
        <v>27</v>
      </c>
      <c r="S1900" t="s">
        <v>4854</v>
      </c>
      <c r="T1900" t="s">
        <v>4847</v>
      </c>
      <c r="U1900">
        <v>83.13</v>
      </c>
      <c r="V1900" t="s">
        <v>5805</v>
      </c>
      <c r="W1900" t="s">
        <v>4958</v>
      </c>
      <c r="X1900" t="s">
        <v>5017</v>
      </c>
      <c r="Y1900" t="s">
        <v>5018</v>
      </c>
      <c r="Z1900" t="s">
        <v>5135</v>
      </c>
      <c r="AA1900" t="s">
        <v>4962</v>
      </c>
      <c r="AB1900">
        <f>YEAR(Sales_Trans_2[[#This Row],[Transaction_Date]])</f>
        <v>2025</v>
      </c>
      <c r="AC1900" t="str">
        <f>TEXT(Sales_Trans_2[[#This Row],[Transaction_Date]],"mmm")</f>
        <v>Jul</v>
      </c>
      <c r="AD1900">
        <f>MONTH(Sales_Trans_2[[#This Row],[Transaction_Date]])</f>
        <v>7</v>
      </c>
      <c r="AE1900" s="19">
        <f>IFERROR(Sales_Trans_2[[#This Row],[Profit]]/Sales_Trans_2[[#This Row],[Sales_Amount]],0)</f>
        <v>0.19380219706946275</v>
      </c>
      <c r="AF1900" s="20" t="str">
        <f>IF(Sales_Trans_2[[#This Row],[Discount_Pct]]=0,"0%",
IF(Sales_Trans_2[[#This Row],[Discount_Pct]]&lt;=5,"1-5%",
IF(Sales_Trans_2[[#This Row],[Discount_Pct]]&lt;=10,"6-10%",
IF(Sales_Trans_2[[#This Row],[Discount_Pct]]&lt;=15,"11-15%","&gt;15%"))))</f>
        <v>&gt;15%</v>
      </c>
    </row>
    <row r="1901" spans="1:32" x14ac:dyDescent="0.25">
      <c r="A1901" t="s">
        <v>4504</v>
      </c>
      <c r="B1901" s="10">
        <v>45908</v>
      </c>
      <c r="C1901" t="s">
        <v>764</v>
      </c>
      <c r="D1901" t="s">
        <v>755</v>
      </c>
      <c r="E1901" t="s">
        <v>221</v>
      </c>
      <c r="F1901" t="s">
        <v>255</v>
      </c>
      <c r="G1901">
        <v>6</v>
      </c>
      <c r="H1901">
        <v>492.76</v>
      </c>
      <c r="I1901">
        <v>5</v>
      </c>
      <c r="J1901">
        <v>147.83000000000001</v>
      </c>
      <c r="K1901">
        <v>3230.04</v>
      </c>
      <c r="L1901">
        <v>2111.2199999999998</v>
      </c>
      <c r="M1901">
        <v>1118.82</v>
      </c>
      <c r="N1901" t="s">
        <v>133</v>
      </c>
      <c r="O1901" t="s">
        <v>24</v>
      </c>
      <c r="P1901" t="s">
        <v>25</v>
      </c>
      <c r="Q1901">
        <v>0.48888888888888887</v>
      </c>
      <c r="R1901" t="s">
        <v>27</v>
      </c>
      <c r="S1901" t="s">
        <v>4927</v>
      </c>
      <c r="T1901" t="s">
        <v>4908</v>
      </c>
      <c r="U1901">
        <v>442.14</v>
      </c>
      <c r="V1901" t="s">
        <v>5562</v>
      </c>
      <c r="W1901" t="s">
        <v>4958</v>
      </c>
      <c r="X1901" t="s">
        <v>5435</v>
      </c>
      <c r="Y1901" t="s">
        <v>5018</v>
      </c>
      <c r="Z1901" t="s">
        <v>5019</v>
      </c>
      <c r="AA1901" t="s">
        <v>4962</v>
      </c>
      <c r="AB1901">
        <f>YEAR(Sales_Trans_2[[#This Row],[Transaction_Date]])</f>
        <v>2025</v>
      </c>
      <c r="AC1901" t="str">
        <f>TEXT(Sales_Trans_2[[#This Row],[Transaction_Date]],"mmm")</f>
        <v>Sep</v>
      </c>
      <c r="AD1901">
        <f>MONTH(Sales_Trans_2[[#This Row],[Transaction_Date]])</f>
        <v>9</v>
      </c>
      <c r="AE1901" s="19">
        <f>IFERROR(Sales_Trans_2[[#This Row],[Profit]]/Sales_Trans_2[[#This Row],[Sales_Amount]],0)</f>
        <v>0.34637961139800127</v>
      </c>
      <c r="AF1901" s="20" t="str">
        <f>IF(Sales_Trans_2[[#This Row],[Discount_Pct]]=0,"0%",
IF(Sales_Trans_2[[#This Row],[Discount_Pct]]&lt;=5,"1-5%",
IF(Sales_Trans_2[[#This Row],[Discount_Pct]]&lt;=10,"6-10%",
IF(Sales_Trans_2[[#This Row],[Discount_Pct]]&lt;=15,"11-15%","&gt;15%"))))</f>
        <v>1-5%</v>
      </c>
    </row>
    <row r="1902" spans="1:32" x14ac:dyDescent="0.25">
      <c r="A1902" t="s">
        <v>2180</v>
      </c>
      <c r="B1902" s="10">
        <v>45724</v>
      </c>
      <c r="C1902" t="s">
        <v>931</v>
      </c>
      <c r="D1902" t="s">
        <v>389</v>
      </c>
      <c r="E1902" t="s">
        <v>1347</v>
      </c>
      <c r="F1902" t="s">
        <v>1313</v>
      </c>
      <c r="G1902">
        <v>4</v>
      </c>
      <c r="H1902">
        <v>90.53</v>
      </c>
      <c r="I1902">
        <v>10</v>
      </c>
      <c r="J1902">
        <v>36.21</v>
      </c>
      <c r="K1902">
        <v>374.8</v>
      </c>
      <c r="L1902">
        <v>276.36</v>
      </c>
      <c r="M1902">
        <v>98.44</v>
      </c>
      <c r="N1902" t="s">
        <v>4971</v>
      </c>
      <c r="O1902" t="s">
        <v>24</v>
      </c>
      <c r="P1902" t="s">
        <v>25</v>
      </c>
      <c r="Q1902">
        <v>0.53680555555555554</v>
      </c>
      <c r="R1902" t="s">
        <v>27</v>
      </c>
      <c r="S1902" t="s">
        <v>4854</v>
      </c>
      <c r="T1902" t="s">
        <v>4847</v>
      </c>
      <c r="U1902">
        <v>83.13</v>
      </c>
      <c r="V1902" t="s">
        <v>5005</v>
      </c>
      <c r="W1902" t="s">
        <v>4958</v>
      </c>
      <c r="X1902" t="s">
        <v>4976</v>
      </c>
      <c r="Y1902" t="s">
        <v>4977</v>
      </c>
      <c r="Z1902" t="s">
        <v>5089</v>
      </c>
      <c r="AA1902" t="s">
        <v>4962</v>
      </c>
      <c r="AB1902">
        <f>YEAR(Sales_Trans_2[[#This Row],[Transaction_Date]])</f>
        <v>2025</v>
      </c>
      <c r="AC1902" t="str">
        <f>TEXT(Sales_Trans_2[[#This Row],[Transaction_Date]],"mmm")</f>
        <v>Mar</v>
      </c>
      <c r="AD1902">
        <f>MONTH(Sales_Trans_2[[#This Row],[Transaction_Date]])</f>
        <v>3</v>
      </c>
      <c r="AE1902" s="19">
        <f>IFERROR(Sales_Trans_2[[#This Row],[Profit]]/Sales_Trans_2[[#This Row],[Sales_Amount]],0)</f>
        <v>0.26264674493062967</v>
      </c>
      <c r="AF1902" s="20" t="str">
        <f>IF(Sales_Trans_2[[#This Row],[Discount_Pct]]=0,"0%",
IF(Sales_Trans_2[[#This Row],[Discount_Pct]]&lt;=5,"1-5%",
IF(Sales_Trans_2[[#This Row],[Discount_Pct]]&lt;=10,"6-10%",
IF(Sales_Trans_2[[#This Row],[Discount_Pct]]&lt;=15,"11-15%","&gt;15%"))))</f>
        <v>6-10%</v>
      </c>
    </row>
    <row r="1903" spans="1:32" x14ac:dyDescent="0.25">
      <c r="A1903" t="s">
        <v>3872</v>
      </c>
      <c r="B1903" s="10">
        <v>45865</v>
      </c>
      <c r="C1903" t="s">
        <v>1832</v>
      </c>
      <c r="D1903" t="s">
        <v>530</v>
      </c>
      <c r="E1903" t="s">
        <v>795</v>
      </c>
      <c r="F1903" t="s">
        <v>796</v>
      </c>
      <c r="G1903">
        <v>3</v>
      </c>
      <c r="H1903">
        <v>125.15</v>
      </c>
      <c r="I1903">
        <v>10</v>
      </c>
      <c r="J1903">
        <v>37.549999999999997</v>
      </c>
      <c r="K1903">
        <v>388.59</v>
      </c>
      <c r="L1903">
        <v>287.10000000000002</v>
      </c>
      <c r="M1903">
        <v>101.49</v>
      </c>
      <c r="N1903" t="s">
        <v>4971</v>
      </c>
      <c r="O1903" t="s">
        <v>24</v>
      </c>
      <c r="P1903" t="s">
        <v>25</v>
      </c>
      <c r="Q1903">
        <v>0.85972222222222228</v>
      </c>
      <c r="R1903" t="s">
        <v>27</v>
      </c>
      <c r="S1903" t="s">
        <v>4772</v>
      </c>
      <c r="T1903" t="s">
        <v>4752</v>
      </c>
      <c r="U1903">
        <v>125.15</v>
      </c>
      <c r="V1903" t="s">
        <v>5930</v>
      </c>
      <c r="W1903" t="s">
        <v>4968</v>
      </c>
      <c r="X1903" t="s">
        <v>5574</v>
      </c>
      <c r="Y1903" t="s">
        <v>5007</v>
      </c>
      <c r="Z1903" t="s">
        <v>5454</v>
      </c>
      <c r="AA1903" t="s">
        <v>4962</v>
      </c>
      <c r="AB1903">
        <f>YEAR(Sales_Trans_2[[#This Row],[Transaction_Date]])</f>
        <v>2025</v>
      </c>
      <c r="AC1903" t="str">
        <f>TEXT(Sales_Trans_2[[#This Row],[Transaction_Date]],"mmm")</f>
        <v>Jul</v>
      </c>
      <c r="AD1903">
        <f>MONTH(Sales_Trans_2[[#This Row],[Transaction_Date]])</f>
        <v>7</v>
      </c>
      <c r="AE1903" s="19">
        <f>IFERROR(Sales_Trans_2[[#This Row],[Profit]]/Sales_Trans_2[[#This Row],[Sales_Amount]],0)</f>
        <v>0.26117501737049331</v>
      </c>
      <c r="AF1903" s="20" t="str">
        <f>IF(Sales_Trans_2[[#This Row],[Discount_Pct]]=0,"0%",
IF(Sales_Trans_2[[#This Row],[Discount_Pct]]&lt;=5,"1-5%",
IF(Sales_Trans_2[[#This Row],[Discount_Pct]]&lt;=10,"6-10%",
IF(Sales_Trans_2[[#This Row],[Discount_Pct]]&lt;=15,"11-15%","&gt;15%"))))</f>
        <v>6-10%</v>
      </c>
    </row>
    <row r="1904" spans="1:32" x14ac:dyDescent="0.25">
      <c r="A1904" t="s">
        <v>3968</v>
      </c>
      <c r="B1904" s="10">
        <v>45864</v>
      </c>
      <c r="C1904" t="s">
        <v>993</v>
      </c>
      <c r="D1904" t="s">
        <v>113</v>
      </c>
      <c r="E1904" t="s">
        <v>350</v>
      </c>
      <c r="F1904" t="s">
        <v>585</v>
      </c>
      <c r="G1904">
        <v>5</v>
      </c>
      <c r="H1904">
        <v>263.56</v>
      </c>
      <c r="I1904">
        <v>20</v>
      </c>
      <c r="J1904">
        <v>263.56</v>
      </c>
      <c r="K1904">
        <v>1212.3800000000001</v>
      </c>
      <c r="L1904">
        <v>953.7</v>
      </c>
      <c r="M1904">
        <v>258.68</v>
      </c>
      <c r="N1904" t="s">
        <v>40</v>
      </c>
      <c r="O1904" t="s">
        <v>24</v>
      </c>
      <c r="P1904" t="s">
        <v>25</v>
      </c>
      <c r="Q1904">
        <v>0.54097222222222219</v>
      </c>
      <c r="R1904" t="s">
        <v>27</v>
      </c>
      <c r="S1904" t="s">
        <v>4907</v>
      </c>
      <c r="T1904" t="s">
        <v>4908</v>
      </c>
      <c r="U1904">
        <v>253.11</v>
      </c>
      <c r="V1904" t="s">
        <v>5281</v>
      </c>
      <c r="W1904" t="s">
        <v>4958</v>
      </c>
      <c r="X1904" t="s">
        <v>5752</v>
      </c>
      <c r="Y1904" t="s">
        <v>5007</v>
      </c>
      <c r="Z1904" t="s">
        <v>4981</v>
      </c>
      <c r="AA1904" t="s">
        <v>4962</v>
      </c>
      <c r="AB1904">
        <f>YEAR(Sales_Trans_2[[#This Row],[Transaction_Date]])</f>
        <v>2025</v>
      </c>
      <c r="AC1904" t="str">
        <f>TEXT(Sales_Trans_2[[#This Row],[Transaction_Date]],"mmm")</f>
        <v>Jul</v>
      </c>
      <c r="AD1904">
        <f>MONTH(Sales_Trans_2[[#This Row],[Transaction_Date]])</f>
        <v>7</v>
      </c>
      <c r="AE1904" s="19">
        <f>IFERROR(Sales_Trans_2[[#This Row],[Profit]]/Sales_Trans_2[[#This Row],[Sales_Amount]],0)</f>
        <v>0.21336544647717712</v>
      </c>
      <c r="AF1904" s="20" t="str">
        <f>IF(Sales_Trans_2[[#This Row],[Discount_Pct]]=0,"0%",
IF(Sales_Trans_2[[#This Row],[Discount_Pct]]&lt;=5,"1-5%",
IF(Sales_Trans_2[[#This Row],[Discount_Pct]]&lt;=10,"6-10%",
IF(Sales_Trans_2[[#This Row],[Discount_Pct]]&lt;=15,"11-15%","&gt;15%"))))</f>
        <v>&gt;15%</v>
      </c>
    </row>
    <row r="1905" spans="1:32" x14ac:dyDescent="0.25">
      <c r="A1905" t="s">
        <v>1224</v>
      </c>
      <c r="B1905" s="10">
        <v>45851</v>
      </c>
      <c r="C1905" t="s">
        <v>696</v>
      </c>
      <c r="D1905" t="s">
        <v>1225</v>
      </c>
      <c r="E1905" t="s">
        <v>31</v>
      </c>
      <c r="F1905" t="s">
        <v>32</v>
      </c>
      <c r="G1905">
        <v>5</v>
      </c>
      <c r="H1905">
        <v>182.68</v>
      </c>
      <c r="I1905">
        <v>20</v>
      </c>
      <c r="J1905">
        <v>182.68</v>
      </c>
      <c r="K1905">
        <v>840.33</v>
      </c>
      <c r="L1905">
        <v>538</v>
      </c>
      <c r="M1905">
        <v>302.33</v>
      </c>
      <c r="N1905" t="s">
        <v>23</v>
      </c>
      <c r="O1905" t="s">
        <v>24</v>
      </c>
      <c r="P1905" t="s">
        <v>25</v>
      </c>
      <c r="Q1905">
        <v>0.46736111111111112</v>
      </c>
      <c r="R1905" t="s">
        <v>27</v>
      </c>
      <c r="S1905" t="s">
        <v>4664</v>
      </c>
      <c r="T1905" t="s">
        <v>4636</v>
      </c>
      <c r="U1905">
        <v>182.3</v>
      </c>
      <c r="V1905" t="s">
        <v>5307</v>
      </c>
      <c r="W1905" t="s">
        <v>4958</v>
      </c>
      <c r="X1905" t="s">
        <v>5187</v>
      </c>
      <c r="Y1905" t="s">
        <v>5007</v>
      </c>
      <c r="Z1905" t="s">
        <v>5188</v>
      </c>
      <c r="AA1905" t="s">
        <v>4962</v>
      </c>
      <c r="AB1905">
        <f>YEAR(Sales_Trans_2[[#This Row],[Transaction_Date]])</f>
        <v>2025</v>
      </c>
      <c r="AC1905" t="str">
        <f>TEXT(Sales_Trans_2[[#This Row],[Transaction_Date]],"mmm")</f>
        <v>Jul</v>
      </c>
      <c r="AD1905">
        <f>MONTH(Sales_Trans_2[[#This Row],[Transaction_Date]])</f>
        <v>7</v>
      </c>
      <c r="AE1905" s="19">
        <f>IFERROR(Sales_Trans_2[[#This Row],[Profit]]/Sales_Trans_2[[#This Row],[Sales_Amount]],0)</f>
        <v>0.35977532635988241</v>
      </c>
      <c r="AF1905" s="20" t="str">
        <f>IF(Sales_Trans_2[[#This Row],[Discount_Pct]]=0,"0%",
IF(Sales_Trans_2[[#This Row],[Discount_Pct]]&lt;=5,"1-5%",
IF(Sales_Trans_2[[#This Row],[Discount_Pct]]&lt;=10,"6-10%",
IF(Sales_Trans_2[[#This Row],[Discount_Pct]]&lt;=15,"11-15%","&gt;15%"))))</f>
        <v>&gt;15%</v>
      </c>
    </row>
    <row r="1906" spans="1:32" x14ac:dyDescent="0.25">
      <c r="A1906" t="s">
        <v>2886</v>
      </c>
      <c r="B1906" s="10">
        <v>45998</v>
      </c>
      <c r="C1906" t="s">
        <v>2887</v>
      </c>
      <c r="D1906" t="s">
        <v>1189</v>
      </c>
      <c r="E1906" t="s">
        <v>830</v>
      </c>
      <c r="F1906" t="s">
        <v>831</v>
      </c>
      <c r="G1906">
        <v>3</v>
      </c>
      <c r="H1906">
        <v>188.64</v>
      </c>
      <c r="I1906">
        <v>15</v>
      </c>
      <c r="J1906">
        <v>84.89</v>
      </c>
      <c r="K1906">
        <v>553.17999999999995</v>
      </c>
      <c r="L1906">
        <v>474.84</v>
      </c>
      <c r="M1906">
        <v>78.34</v>
      </c>
      <c r="N1906" t="s">
        <v>4971</v>
      </c>
      <c r="O1906" t="s">
        <v>24</v>
      </c>
      <c r="P1906" t="s">
        <v>25</v>
      </c>
      <c r="Q1906">
        <v>0.55625000000000002</v>
      </c>
      <c r="R1906" t="s">
        <v>27</v>
      </c>
      <c r="S1906" t="s">
        <v>4882</v>
      </c>
      <c r="T1906" t="s">
        <v>4864</v>
      </c>
      <c r="U1906">
        <v>188.64</v>
      </c>
      <c r="V1906" t="s">
        <v>5599</v>
      </c>
      <c r="W1906" t="s">
        <v>4968</v>
      </c>
      <c r="X1906" t="s">
        <v>5402</v>
      </c>
      <c r="Y1906" t="s">
        <v>4977</v>
      </c>
      <c r="Z1906" t="s">
        <v>5403</v>
      </c>
      <c r="AA1906" t="s">
        <v>4962</v>
      </c>
      <c r="AB1906">
        <f>YEAR(Sales_Trans_2[[#This Row],[Transaction_Date]])</f>
        <v>2025</v>
      </c>
      <c r="AC1906" t="str">
        <f>TEXT(Sales_Trans_2[[#This Row],[Transaction_Date]],"mmm")</f>
        <v>Dec</v>
      </c>
      <c r="AD1906">
        <f>MONTH(Sales_Trans_2[[#This Row],[Transaction_Date]])</f>
        <v>12</v>
      </c>
      <c r="AE1906" s="19">
        <f>IFERROR(Sales_Trans_2[[#This Row],[Profit]]/Sales_Trans_2[[#This Row],[Sales_Amount]],0)</f>
        <v>0.14161755667233092</v>
      </c>
      <c r="AF1906" s="20" t="str">
        <f>IF(Sales_Trans_2[[#This Row],[Discount_Pct]]=0,"0%",
IF(Sales_Trans_2[[#This Row],[Discount_Pct]]&lt;=5,"1-5%",
IF(Sales_Trans_2[[#This Row],[Discount_Pct]]&lt;=10,"6-10%",
IF(Sales_Trans_2[[#This Row],[Discount_Pct]]&lt;=15,"11-15%","&gt;15%"))))</f>
        <v>11-15%</v>
      </c>
    </row>
    <row r="1907" spans="1:32" x14ac:dyDescent="0.25">
      <c r="A1907" t="s">
        <v>3981</v>
      </c>
      <c r="B1907" s="10">
        <v>45784</v>
      </c>
      <c r="C1907" t="s">
        <v>1863</v>
      </c>
      <c r="D1907" t="s">
        <v>242</v>
      </c>
      <c r="E1907" t="s">
        <v>1157</v>
      </c>
      <c r="F1907" t="s">
        <v>1158</v>
      </c>
      <c r="G1907">
        <v>2</v>
      </c>
      <c r="H1907">
        <v>80.5</v>
      </c>
      <c r="I1907">
        <v>10</v>
      </c>
      <c r="J1907">
        <v>16.100000000000001</v>
      </c>
      <c r="K1907">
        <v>166.63</v>
      </c>
      <c r="L1907">
        <v>124.5</v>
      </c>
      <c r="M1907">
        <v>42.13</v>
      </c>
      <c r="N1907" t="s">
        <v>4971</v>
      </c>
      <c r="O1907" t="s">
        <v>24</v>
      </c>
      <c r="P1907" t="s">
        <v>25</v>
      </c>
      <c r="Q1907">
        <v>0.78541666666666665</v>
      </c>
      <c r="R1907" t="s">
        <v>27</v>
      </c>
      <c r="S1907" t="s">
        <v>4921</v>
      </c>
      <c r="T1907" t="s">
        <v>4908</v>
      </c>
      <c r="U1907">
        <v>80.5</v>
      </c>
      <c r="V1907" t="s">
        <v>5835</v>
      </c>
      <c r="W1907" t="s">
        <v>4964</v>
      </c>
      <c r="X1907" t="s">
        <v>5179</v>
      </c>
      <c r="Y1907" t="s">
        <v>5007</v>
      </c>
      <c r="Z1907" t="s">
        <v>5180</v>
      </c>
      <c r="AA1907" t="s">
        <v>4962</v>
      </c>
      <c r="AB1907">
        <f>YEAR(Sales_Trans_2[[#This Row],[Transaction_Date]])</f>
        <v>2025</v>
      </c>
      <c r="AC1907" t="str">
        <f>TEXT(Sales_Trans_2[[#This Row],[Transaction_Date]],"mmm")</f>
        <v>May</v>
      </c>
      <c r="AD1907">
        <f>MONTH(Sales_Trans_2[[#This Row],[Transaction_Date]])</f>
        <v>5</v>
      </c>
      <c r="AE1907" s="19">
        <f>IFERROR(Sales_Trans_2[[#This Row],[Profit]]/Sales_Trans_2[[#This Row],[Sales_Amount]],0)</f>
        <v>0.25283562383724423</v>
      </c>
      <c r="AF1907" s="20" t="str">
        <f>IF(Sales_Trans_2[[#This Row],[Discount_Pct]]=0,"0%",
IF(Sales_Trans_2[[#This Row],[Discount_Pct]]&lt;=5,"1-5%",
IF(Sales_Trans_2[[#This Row],[Discount_Pct]]&lt;=10,"6-10%",
IF(Sales_Trans_2[[#This Row],[Discount_Pct]]&lt;=15,"11-15%","&gt;15%"))))</f>
        <v>6-10%</v>
      </c>
    </row>
    <row r="1908" spans="1:32" x14ac:dyDescent="0.25">
      <c r="A1908" t="s">
        <v>4519</v>
      </c>
      <c r="B1908" s="10">
        <v>45784</v>
      </c>
      <c r="C1908" t="s">
        <v>977</v>
      </c>
      <c r="D1908" t="s">
        <v>2545</v>
      </c>
      <c r="E1908" t="s">
        <v>254</v>
      </c>
      <c r="F1908" t="s">
        <v>255</v>
      </c>
      <c r="G1908">
        <v>5</v>
      </c>
      <c r="H1908">
        <v>64.709999999999994</v>
      </c>
      <c r="I1908">
        <v>10</v>
      </c>
      <c r="J1908">
        <v>32.35</v>
      </c>
      <c r="K1908">
        <v>334.88</v>
      </c>
      <c r="L1908">
        <v>242.15</v>
      </c>
      <c r="M1908">
        <v>92.73</v>
      </c>
      <c r="N1908" t="s">
        <v>4971</v>
      </c>
      <c r="O1908" t="s">
        <v>24</v>
      </c>
      <c r="P1908" t="s">
        <v>25</v>
      </c>
      <c r="Q1908">
        <v>0.47638888888888886</v>
      </c>
      <c r="R1908" t="s">
        <v>27</v>
      </c>
      <c r="S1908" t="s">
        <v>4750</v>
      </c>
      <c r="T1908" t="s">
        <v>4729</v>
      </c>
      <c r="U1908">
        <v>57.06</v>
      </c>
      <c r="V1908" t="s">
        <v>5070</v>
      </c>
      <c r="W1908" t="s">
        <v>4958</v>
      </c>
      <c r="X1908" t="s">
        <v>5435</v>
      </c>
      <c r="Y1908" t="s">
        <v>5018</v>
      </c>
      <c r="Z1908" t="s">
        <v>5436</v>
      </c>
      <c r="AA1908" t="s">
        <v>4962</v>
      </c>
      <c r="AB1908">
        <f>YEAR(Sales_Trans_2[[#This Row],[Transaction_Date]])</f>
        <v>2025</v>
      </c>
      <c r="AC1908" t="str">
        <f>TEXT(Sales_Trans_2[[#This Row],[Transaction_Date]],"mmm")</f>
        <v>May</v>
      </c>
      <c r="AD1908">
        <f>MONTH(Sales_Trans_2[[#This Row],[Transaction_Date]])</f>
        <v>5</v>
      </c>
      <c r="AE1908" s="19">
        <f>IFERROR(Sales_Trans_2[[#This Row],[Profit]]/Sales_Trans_2[[#This Row],[Sales_Amount]],0)</f>
        <v>0.27690516005733401</v>
      </c>
      <c r="AF1908" s="20" t="str">
        <f>IF(Sales_Trans_2[[#This Row],[Discount_Pct]]=0,"0%",
IF(Sales_Trans_2[[#This Row],[Discount_Pct]]&lt;=5,"1-5%",
IF(Sales_Trans_2[[#This Row],[Discount_Pct]]&lt;=10,"6-10%",
IF(Sales_Trans_2[[#This Row],[Discount_Pct]]&lt;=15,"11-15%","&gt;15%"))))</f>
        <v>6-10%</v>
      </c>
    </row>
    <row r="1909" spans="1:32" x14ac:dyDescent="0.25">
      <c r="A1909" t="s">
        <v>3758</v>
      </c>
      <c r="B1909" s="10">
        <v>45837</v>
      </c>
      <c r="C1909" t="s">
        <v>931</v>
      </c>
      <c r="D1909" t="s">
        <v>332</v>
      </c>
      <c r="E1909" t="s">
        <v>343</v>
      </c>
      <c r="F1909" t="s">
        <v>344</v>
      </c>
      <c r="G1909">
        <v>8</v>
      </c>
      <c r="H1909">
        <v>271.36</v>
      </c>
      <c r="I1909">
        <v>10</v>
      </c>
      <c r="J1909">
        <v>217.09</v>
      </c>
      <c r="K1909">
        <v>2246.86</v>
      </c>
      <c r="L1909">
        <v>1675.04</v>
      </c>
      <c r="M1909">
        <v>571.82000000000005</v>
      </c>
      <c r="N1909" t="s">
        <v>40</v>
      </c>
      <c r="O1909" t="s">
        <v>24</v>
      </c>
      <c r="P1909" t="s">
        <v>25</v>
      </c>
      <c r="Q1909">
        <v>0.56736111111111109</v>
      </c>
      <c r="R1909" t="s">
        <v>27</v>
      </c>
      <c r="S1909" t="s">
        <v>4733</v>
      </c>
      <c r="T1909" t="s">
        <v>4729</v>
      </c>
      <c r="U1909">
        <v>245.32</v>
      </c>
      <c r="V1909" t="s">
        <v>5005</v>
      </c>
      <c r="W1909" t="s">
        <v>4958</v>
      </c>
      <c r="X1909" t="s">
        <v>5445</v>
      </c>
      <c r="Y1909" t="s">
        <v>4977</v>
      </c>
      <c r="Z1909" t="s">
        <v>5446</v>
      </c>
      <c r="AA1909" t="s">
        <v>4962</v>
      </c>
      <c r="AB1909">
        <f>YEAR(Sales_Trans_2[[#This Row],[Transaction_Date]])</f>
        <v>2025</v>
      </c>
      <c r="AC1909" t="str">
        <f>TEXT(Sales_Trans_2[[#This Row],[Transaction_Date]],"mmm")</f>
        <v>Jun</v>
      </c>
      <c r="AD1909">
        <f>MONTH(Sales_Trans_2[[#This Row],[Transaction_Date]])</f>
        <v>6</v>
      </c>
      <c r="AE1909" s="19">
        <f>IFERROR(Sales_Trans_2[[#This Row],[Profit]]/Sales_Trans_2[[#This Row],[Sales_Amount]],0)</f>
        <v>0.25449738746517364</v>
      </c>
      <c r="AF1909" s="20" t="str">
        <f>IF(Sales_Trans_2[[#This Row],[Discount_Pct]]=0,"0%",
IF(Sales_Trans_2[[#This Row],[Discount_Pct]]&lt;=5,"1-5%",
IF(Sales_Trans_2[[#This Row],[Discount_Pct]]&lt;=10,"6-10%",
IF(Sales_Trans_2[[#This Row],[Discount_Pct]]&lt;=15,"11-15%","&gt;15%"))))</f>
        <v>6-10%</v>
      </c>
    </row>
    <row r="1910" spans="1:32" x14ac:dyDescent="0.25">
      <c r="A1910" t="s">
        <v>995</v>
      </c>
      <c r="B1910" s="10">
        <v>45829</v>
      </c>
      <c r="C1910" t="s">
        <v>996</v>
      </c>
      <c r="D1910" t="s">
        <v>470</v>
      </c>
      <c r="E1910" t="s">
        <v>852</v>
      </c>
      <c r="F1910" t="s">
        <v>997</v>
      </c>
      <c r="G1910">
        <v>6</v>
      </c>
      <c r="H1910">
        <v>617.42999999999995</v>
      </c>
      <c r="I1910">
        <v>5</v>
      </c>
      <c r="J1910">
        <v>185.23</v>
      </c>
      <c r="K1910">
        <v>4047.25</v>
      </c>
      <c r="L1910">
        <v>2061.9</v>
      </c>
      <c r="M1910">
        <v>1985.35</v>
      </c>
      <c r="N1910" t="s">
        <v>23</v>
      </c>
      <c r="O1910" t="s">
        <v>24</v>
      </c>
      <c r="P1910" t="s">
        <v>25</v>
      </c>
      <c r="Q1910">
        <v>0.57916666666666672</v>
      </c>
      <c r="R1910" t="s">
        <v>27</v>
      </c>
      <c r="S1910" t="s">
        <v>4646</v>
      </c>
      <c r="T1910" t="s">
        <v>4636</v>
      </c>
      <c r="U1910">
        <v>589.75</v>
      </c>
      <c r="V1910" t="s">
        <v>5797</v>
      </c>
      <c r="W1910" t="s">
        <v>4958</v>
      </c>
      <c r="X1910" t="s">
        <v>5042</v>
      </c>
      <c r="Y1910" t="s">
        <v>5007</v>
      </c>
      <c r="Z1910" t="s">
        <v>5043</v>
      </c>
      <c r="AA1910" t="s">
        <v>4962</v>
      </c>
      <c r="AB1910">
        <f>YEAR(Sales_Trans_2[[#This Row],[Transaction_Date]])</f>
        <v>2025</v>
      </c>
      <c r="AC1910" t="str">
        <f>TEXT(Sales_Trans_2[[#This Row],[Transaction_Date]],"mmm")</f>
        <v>Jun</v>
      </c>
      <c r="AD1910">
        <f>MONTH(Sales_Trans_2[[#This Row],[Transaction_Date]])</f>
        <v>6</v>
      </c>
      <c r="AE1910" s="19">
        <f>IFERROR(Sales_Trans_2[[#This Row],[Profit]]/Sales_Trans_2[[#This Row],[Sales_Amount]],0)</f>
        <v>0.49054296126999813</v>
      </c>
      <c r="AF1910" s="20" t="str">
        <f>IF(Sales_Trans_2[[#This Row],[Discount_Pct]]=0,"0%",
IF(Sales_Trans_2[[#This Row],[Discount_Pct]]&lt;=5,"1-5%",
IF(Sales_Trans_2[[#This Row],[Discount_Pct]]&lt;=10,"6-10%",
IF(Sales_Trans_2[[#This Row],[Discount_Pct]]&lt;=15,"11-15%","&gt;15%"))))</f>
        <v>1-5%</v>
      </c>
    </row>
    <row r="1911" spans="1:32" x14ac:dyDescent="0.25">
      <c r="A1911" t="s">
        <v>1695</v>
      </c>
      <c r="B1911" s="10">
        <v>45795</v>
      </c>
      <c r="C1911" t="s">
        <v>1696</v>
      </c>
      <c r="D1911" t="s">
        <v>1305</v>
      </c>
      <c r="E1911" t="s">
        <v>31</v>
      </c>
      <c r="F1911" t="s">
        <v>32</v>
      </c>
      <c r="G1911">
        <v>4</v>
      </c>
      <c r="H1911">
        <v>490.22</v>
      </c>
      <c r="I1911">
        <v>10</v>
      </c>
      <c r="J1911">
        <v>196.09</v>
      </c>
      <c r="K1911">
        <v>2029.51</v>
      </c>
      <c r="L1911">
        <v>1494.32</v>
      </c>
      <c r="M1911">
        <v>535.19000000000005</v>
      </c>
      <c r="N1911" t="s">
        <v>133</v>
      </c>
      <c r="O1911" t="s">
        <v>24</v>
      </c>
      <c r="P1911" t="s">
        <v>25</v>
      </c>
      <c r="Q1911">
        <v>0.78402777777777777</v>
      </c>
      <c r="R1911" t="s">
        <v>27</v>
      </c>
      <c r="S1911" t="s">
        <v>4911</v>
      </c>
      <c r="T1911" t="s">
        <v>4908</v>
      </c>
      <c r="U1911">
        <v>490.22</v>
      </c>
      <c r="V1911" t="s">
        <v>5873</v>
      </c>
      <c r="W1911" t="s">
        <v>4964</v>
      </c>
      <c r="X1911" t="s">
        <v>5187</v>
      </c>
      <c r="Y1911" t="s">
        <v>5007</v>
      </c>
      <c r="Z1911" t="s">
        <v>5188</v>
      </c>
      <c r="AA1911" t="s">
        <v>4962</v>
      </c>
      <c r="AB1911">
        <f>YEAR(Sales_Trans_2[[#This Row],[Transaction_Date]])</f>
        <v>2025</v>
      </c>
      <c r="AC1911" t="str">
        <f>TEXT(Sales_Trans_2[[#This Row],[Transaction_Date]],"mmm")</f>
        <v>May</v>
      </c>
      <c r="AD1911">
        <f>MONTH(Sales_Trans_2[[#This Row],[Transaction_Date]])</f>
        <v>5</v>
      </c>
      <c r="AE1911" s="19">
        <f>IFERROR(Sales_Trans_2[[#This Row],[Profit]]/Sales_Trans_2[[#This Row],[Sales_Amount]],0)</f>
        <v>0.26370404678961917</v>
      </c>
      <c r="AF1911" s="20" t="str">
        <f>IF(Sales_Trans_2[[#This Row],[Discount_Pct]]=0,"0%",
IF(Sales_Trans_2[[#This Row],[Discount_Pct]]&lt;=5,"1-5%",
IF(Sales_Trans_2[[#This Row],[Discount_Pct]]&lt;=10,"6-10%",
IF(Sales_Trans_2[[#This Row],[Discount_Pct]]&lt;=15,"11-15%","&gt;15%"))))</f>
        <v>6-10%</v>
      </c>
    </row>
    <row r="1912" spans="1:32" x14ac:dyDescent="0.25">
      <c r="A1912" t="s">
        <v>2452</v>
      </c>
      <c r="B1912" s="10">
        <v>45966</v>
      </c>
      <c r="C1912" t="s">
        <v>2203</v>
      </c>
      <c r="D1912" t="s">
        <v>549</v>
      </c>
      <c r="E1912" t="s">
        <v>488</v>
      </c>
      <c r="G1912">
        <v>1</v>
      </c>
      <c r="H1912">
        <v>221.61</v>
      </c>
      <c r="I1912">
        <v>10</v>
      </c>
      <c r="J1912">
        <v>22.16</v>
      </c>
      <c r="K1912">
        <v>229.37</v>
      </c>
      <c r="L1912">
        <v>182.17</v>
      </c>
      <c r="M1912">
        <v>47.2</v>
      </c>
      <c r="N1912" t="s">
        <v>23</v>
      </c>
      <c r="O1912" t="s">
        <v>24</v>
      </c>
      <c r="P1912" t="s">
        <v>25</v>
      </c>
      <c r="Q1912">
        <v>0.42777777777777776</v>
      </c>
      <c r="R1912" t="s">
        <v>27</v>
      </c>
      <c r="S1912" t="s">
        <v>4832</v>
      </c>
      <c r="T1912" t="s">
        <v>4828</v>
      </c>
      <c r="U1912">
        <v>221.61</v>
      </c>
      <c r="V1912" t="s">
        <v>5071</v>
      </c>
      <c r="W1912" t="s">
        <v>4964</v>
      </c>
      <c r="Z1912" t="s">
        <v>5339</v>
      </c>
      <c r="AA1912" t="s">
        <v>4962</v>
      </c>
      <c r="AB1912">
        <f>YEAR(Sales_Trans_2[[#This Row],[Transaction_Date]])</f>
        <v>2025</v>
      </c>
      <c r="AC1912" t="str">
        <f>TEXT(Sales_Trans_2[[#This Row],[Transaction_Date]],"mmm")</f>
        <v>Nov</v>
      </c>
      <c r="AD1912">
        <f>MONTH(Sales_Trans_2[[#This Row],[Transaction_Date]])</f>
        <v>11</v>
      </c>
      <c r="AE1912" s="19">
        <f>IFERROR(Sales_Trans_2[[#This Row],[Profit]]/Sales_Trans_2[[#This Row],[Sales_Amount]],0)</f>
        <v>0.20578105244800979</v>
      </c>
      <c r="AF1912" s="20" t="str">
        <f>IF(Sales_Trans_2[[#This Row],[Discount_Pct]]=0,"0%",
IF(Sales_Trans_2[[#This Row],[Discount_Pct]]&lt;=5,"1-5%",
IF(Sales_Trans_2[[#This Row],[Discount_Pct]]&lt;=10,"6-10%",
IF(Sales_Trans_2[[#This Row],[Discount_Pct]]&lt;=15,"11-15%","&gt;15%"))))</f>
        <v>6-10%</v>
      </c>
    </row>
    <row r="1913" spans="1:32" x14ac:dyDescent="0.25">
      <c r="A1913" t="s">
        <v>3627</v>
      </c>
      <c r="B1913" s="10">
        <v>45966</v>
      </c>
      <c r="C1913" t="s">
        <v>651</v>
      </c>
      <c r="D1913" t="s">
        <v>337</v>
      </c>
      <c r="E1913" t="s">
        <v>415</v>
      </c>
      <c r="F1913" t="s">
        <v>901</v>
      </c>
      <c r="G1913">
        <v>5</v>
      </c>
      <c r="H1913">
        <v>186.38</v>
      </c>
      <c r="I1913">
        <v>20</v>
      </c>
      <c r="J1913">
        <v>186.38</v>
      </c>
      <c r="K1913">
        <v>857.35</v>
      </c>
      <c r="L1913">
        <v>678.3</v>
      </c>
      <c r="M1913">
        <v>179.05</v>
      </c>
      <c r="N1913" t="s">
        <v>68</v>
      </c>
      <c r="O1913" t="s">
        <v>24</v>
      </c>
      <c r="P1913" t="s">
        <v>25</v>
      </c>
      <c r="Q1913">
        <v>0.69444444444444442</v>
      </c>
      <c r="R1913" t="s">
        <v>27</v>
      </c>
      <c r="S1913" t="s">
        <v>4799</v>
      </c>
      <c r="T1913" t="s">
        <v>4776</v>
      </c>
      <c r="U1913">
        <v>186.38</v>
      </c>
      <c r="V1913" t="s">
        <v>5441</v>
      </c>
      <c r="W1913" t="s">
        <v>4968</v>
      </c>
      <c r="X1913" t="s">
        <v>5554</v>
      </c>
      <c r="Y1913" t="s">
        <v>5007</v>
      </c>
      <c r="Z1913" t="s">
        <v>5175</v>
      </c>
      <c r="AA1913" t="s">
        <v>4962</v>
      </c>
      <c r="AB1913">
        <f>YEAR(Sales_Trans_2[[#This Row],[Transaction_Date]])</f>
        <v>2025</v>
      </c>
      <c r="AC1913" t="str">
        <f>TEXT(Sales_Trans_2[[#This Row],[Transaction_Date]],"mmm")</f>
        <v>Nov</v>
      </c>
      <c r="AD1913">
        <f>MONTH(Sales_Trans_2[[#This Row],[Transaction_Date]])</f>
        <v>11</v>
      </c>
      <c r="AE1913" s="19">
        <f>IFERROR(Sales_Trans_2[[#This Row],[Profit]]/Sales_Trans_2[[#This Row],[Sales_Amount]],0)</f>
        <v>0.2088411967107949</v>
      </c>
      <c r="AF1913" s="20" t="str">
        <f>IF(Sales_Trans_2[[#This Row],[Discount_Pct]]=0,"0%",
IF(Sales_Trans_2[[#This Row],[Discount_Pct]]&lt;=5,"1-5%",
IF(Sales_Trans_2[[#This Row],[Discount_Pct]]&lt;=10,"6-10%",
IF(Sales_Trans_2[[#This Row],[Discount_Pct]]&lt;=15,"11-15%","&gt;15%"))))</f>
        <v>&gt;15%</v>
      </c>
    </row>
    <row r="1914" spans="1:32" x14ac:dyDescent="0.25">
      <c r="A1914" t="s">
        <v>2166</v>
      </c>
      <c r="B1914" s="10">
        <v>45721</v>
      </c>
      <c r="C1914" t="s">
        <v>1976</v>
      </c>
      <c r="D1914" t="s">
        <v>326</v>
      </c>
      <c r="E1914" t="s">
        <v>567</v>
      </c>
      <c r="G1914">
        <v>4</v>
      </c>
      <c r="H1914">
        <v>400.33</v>
      </c>
      <c r="I1914">
        <v>15</v>
      </c>
      <c r="J1914">
        <v>240.2</v>
      </c>
      <c r="K1914">
        <v>1565.29</v>
      </c>
      <c r="L1914">
        <v>1363.6</v>
      </c>
      <c r="M1914">
        <v>201.69</v>
      </c>
      <c r="N1914" t="s">
        <v>4971</v>
      </c>
      <c r="O1914" t="s">
        <v>24</v>
      </c>
      <c r="P1914" t="s">
        <v>25</v>
      </c>
      <c r="Q1914">
        <v>0.87291666666666667</v>
      </c>
      <c r="R1914" t="s">
        <v>27</v>
      </c>
      <c r="S1914" t="s">
        <v>4859</v>
      </c>
      <c r="T1914" t="s">
        <v>4847</v>
      </c>
      <c r="U1914">
        <v>400.33</v>
      </c>
      <c r="V1914" t="s">
        <v>5580</v>
      </c>
      <c r="W1914" t="s">
        <v>4964</v>
      </c>
      <c r="Z1914" t="s">
        <v>5353</v>
      </c>
      <c r="AA1914" t="s">
        <v>4962</v>
      </c>
      <c r="AB1914">
        <f>YEAR(Sales_Trans_2[[#This Row],[Transaction_Date]])</f>
        <v>2025</v>
      </c>
      <c r="AC1914" t="str">
        <f>TEXT(Sales_Trans_2[[#This Row],[Transaction_Date]],"mmm")</f>
        <v>Mar</v>
      </c>
      <c r="AD1914">
        <f>MONTH(Sales_Trans_2[[#This Row],[Transaction_Date]])</f>
        <v>3</v>
      </c>
      <c r="AE1914" s="19">
        <f>IFERROR(Sales_Trans_2[[#This Row],[Profit]]/Sales_Trans_2[[#This Row],[Sales_Amount]],0)</f>
        <v>0.12885152272102934</v>
      </c>
      <c r="AF1914" s="20" t="str">
        <f>IF(Sales_Trans_2[[#This Row],[Discount_Pct]]=0,"0%",
IF(Sales_Trans_2[[#This Row],[Discount_Pct]]&lt;=5,"1-5%",
IF(Sales_Trans_2[[#This Row],[Discount_Pct]]&lt;=10,"6-10%",
IF(Sales_Trans_2[[#This Row],[Discount_Pct]]&lt;=15,"11-15%","&gt;15%"))))</f>
        <v>11-15%</v>
      </c>
    </row>
    <row r="1915" spans="1:32" x14ac:dyDescent="0.25">
      <c r="A1915" t="s">
        <v>2202</v>
      </c>
      <c r="B1915" s="10">
        <v>45721</v>
      </c>
      <c r="C1915" t="s">
        <v>2203</v>
      </c>
      <c r="D1915" t="s">
        <v>727</v>
      </c>
      <c r="E1915" t="s">
        <v>38</v>
      </c>
      <c r="F1915" t="s">
        <v>32</v>
      </c>
      <c r="G1915">
        <v>4</v>
      </c>
      <c r="H1915">
        <v>227</v>
      </c>
      <c r="I1915">
        <v>15</v>
      </c>
      <c r="J1915">
        <v>136.19999999999999</v>
      </c>
      <c r="K1915">
        <v>887.57</v>
      </c>
      <c r="L1915">
        <v>785.2</v>
      </c>
      <c r="M1915">
        <v>102.37</v>
      </c>
      <c r="N1915" t="s">
        <v>23</v>
      </c>
      <c r="O1915" t="s">
        <v>24</v>
      </c>
      <c r="P1915" t="s">
        <v>25</v>
      </c>
      <c r="Q1915">
        <v>0.55833333333333335</v>
      </c>
      <c r="R1915" t="s">
        <v>27</v>
      </c>
      <c r="S1915" t="s">
        <v>4867</v>
      </c>
      <c r="T1915" t="s">
        <v>4864</v>
      </c>
      <c r="U1915">
        <v>227</v>
      </c>
      <c r="V1915" t="s">
        <v>5071</v>
      </c>
      <c r="W1915" t="s">
        <v>4964</v>
      </c>
      <c r="X1915" t="s">
        <v>5187</v>
      </c>
      <c r="Y1915" t="s">
        <v>5007</v>
      </c>
      <c r="Z1915" t="s">
        <v>4989</v>
      </c>
      <c r="AA1915" t="s">
        <v>4962</v>
      </c>
      <c r="AB1915">
        <f>YEAR(Sales_Trans_2[[#This Row],[Transaction_Date]])</f>
        <v>2025</v>
      </c>
      <c r="AC1915" t="str">
        <f>TEXT(Sales_Trans_2[[#This Row],[Transaction_Date]],"mmm")</f>
        <v>Mar</v>
      </c>
      <c r="AD1915">
        <f>MONTH(Sales_Trans_2[[#This Row],[Transaction_Date]])</f>
        <v>3</v>
      </c>
      <c r="AE1915" s="19">
        <f>IFERROR(Sales_Trans_2[[#This Row],[Profit]]/Sales_Trans_2[[#This Row],[Sales_Amount]],0)</f>
        <v>0.11533738184030555</v>
      </c>
      <c r="AF1915" s="20" t="str">
        <f>IF(Sales_Trans_2[[#This Row],[Discount_Pct]]=0,"0%",
IF(Sales_Trans_2[[#This Row],[Discount_Pct]]&lt;=5,"1-5%",
IF(Sales_Trans_2[[#This Row],[Discount_Pct]]&lt;=10,"6-10%",
IF(Sales_Trans_2[[#This Row],[Discount_Pct]]&lt;=15,"11-15%","&gt;15%"))))</f>
        <v>11-15%</v>
      </c>
    </row>
    <row r="1916" spans="1:32" x14ac:dyDescent="0.25">
      <c r="A1916" t="s">
        <v>1557</v>
      </c>
      <c r="B1916" s="10">
        <v>45774</v>
      </c>
      <c r="C1916" t="s">
        <v>1558</v>
      </c>
      <c r="D1916" t="s">
        <v>280</v>
      </c>
      <c r="E1916" t="s">
        <v>1157</v>
      </c>
      <c r="F1916" t="s">
        <v>1158</v>
      </c>
      <c r="G1916">
        <v>2</v>
      </c>
      <c r="H1916">
        <v>124.84</v>
      </c>
      <c r="I1916">
        <v>15</v>
      </c>
      <c r="J1916">
        <v>37.450000000000003</v>
      </c>
      <c r="K1916">
        <v>244.06</v>
      </c>
      <c r="L1916">
        <v>194.7</v>
      </c>
      <c r="M1916">
        <v>49.36</v>
      </c>
      <c r="N1916" t="s">
        <v>68</v>
      </c>
      <c r="O1916" t="s">
        <v>24</v>
      </c>
      <c r="P1916" t="s">
        <v>25</v>
      </c>
      <c r="Q1916">
        <v>0.71805555555555556</v>
      </c>
      <c r="R1916" t="s">
        <v>27</v>
      </c>
      <c r="S1916" t="s">
        <v>4726</v>
      </c>
      <c r="T1916" t="s">
        <v>4703</v>
      </c>
      <c r="U1916">
        <v>124.84</v>
      </c>
      <c r="V1916" t="s">
        <v>5889</v>
      </c>
      <c r="W1916" t="s">
        <v>4968</v>
      </c>
      <c r="X1916" t="s">
        <v>5179</v>
      </c>
      <c r="Y1916" t="s">
        <v>5007</v>
      </c>
      <c r="Z1916" t="s">
        <v>5180</v>
      </c>
      <c r="AA1916" t="s">
        <v>4962</v>
      </c>
      <c r="AB1916">
        <f>YEAR(Sales_Trans_2[[#This Row],[Transaction_Date]])</f>
        <v>2025</v>
      </c>
      <c r="AC1916" t="str">
        <f>TEXT(Sales_Trans_2[[#This Row],[Transaction_Date]],"mmm")</f>
        <v>Apr</v>
      </c>
      <c r="AD1916">
        <f>MONTH(Sales_Trans_2[[#This Row],[Transaction_Date]])</f>
        <v>4</v>
      </c>
      <c r="AE1916" s="19">
        <f>IFERROR(Sales_Trans_2[[#This Row],[Profit]]/Sales_Trans_2[[#This Row],[Sales_Amount]],0)</f>
        <v>0.20224534950422027</v>
      </c>
      <c r="AF1916" s="20" t="str">
        <f>IF(Sales_Trans_2[[#This Row],[Discount_Pct]]=0,"0%",
IF(Sales_Trans_2[[#This Row],[Discount_Pct]]&lt;=5,"1-5%",
IF(Sales_Trans_2[[#This Row],[Discount_Pct]]&lt;=10,"6-10%",
IF(Sales_Trans_2[[#This Row],[Discount_Pct]]&lt;=15,"11-15%","&gt;15%"))))</f>
        <v>11-15%</v>
      </c>
    </row>
    <row r="1917" spans="1:32" x14ac:dyDescent="0.25">
      <c r="A1917" t="s">
        <v>3231</v>
      </c>
      <c r="B1917" s="10">
        <v>45995</v>
      </c>
      <c r="C1917" t="s">
        <v>1499</v>
      </c>
      <c r="D1917" t="s">
        <v>503</v>
      </c>
      <c r="E1917" t="s">
        <v>567</v>
      </c>
      <c r="F1917" t="s">
        <v>640</v>
      </c>
      <c r="G1917">
        <v>3</v>
      </c>
      <c r="H1917">
        <v>503.36</v>
      </c>
      <c r="I1917">
        <v>5</v>
      </c>
      <c r="J1917">
        <v>75.5</v>
      </c>
      <c r="K1917">
        <v>1649.77</v>
      </c>
      <c r="L1917">
        <v>1169.4000000000001</v>
      </c>
      <c r="M1917">
        <v>480.37</v>
      </c>
      <c r="N1917" t="s">
        <v>47</v>
      </c>
      <c r="O1917" t="s">
        <v>24</v>
      </c>
      <c r="P1917" t="s">
        <v>25</v>
      </c>
      <c r="Q1917">
        <v>0.72916666666666663</v>
      </c>
      <c r="R1917" t="s">
        <v>27</v>
      </c>
      <c r="S1917" t="s">
        <v>4727</v>
      </c>
      <c r="T1917" t="s">
        <v>4703</v>
      </c>
      <c r="U1917">
        <v>503.36</v>
      </c>
      <c r="V1917" t="s">
        <v>5359</v>
      </c>
      <c r="W1917" t="s">
        <v>4964</v>
      </c>
      <c r="X1917" t="s">
        <v>5655</v>
      </c>
      <c r="Y1917" t="s">
        <v>5007</v>
      </c>
      <c r="Z1917" t="s">
        <v>5353</v>
      </c>
      <c r="AA1917" t="s">
        <v>4962</v>
      </c>
      <c r="AB1917">
        <f>YEAR(Sales_Trans_2[[#This Row],[Transaction_Date]])</f>
        <v>2025</v>
      </c>
      <c r="AC1917" t="str">
        <f>TEXT(Sales_Trans_2[[#This Row],[Transaction_Date]],"mmm")</f>
        <v>Dec</v>
      </c>
      <c r="AD1917">
        <f>MONTH(Sales_Trans_2[[#This Row],[Transaction_Date]])</f>
        <v>12</v>
      </c>
      <c r="AE1917" s="19">
        <f>IFERROR(Sales_Trans_2[[#This Row],[Profit]]/Sales_Trans_2[[#This Row],[Sales_Amount]],0)</f>
        <v>0.29117392121326002</v>
      </c>
      <c r="AF1917" s="20" t="str">
        <f>IF(Sales_Trans_2[[#This Row],[Discount_Pct]]=0,"0%",
IF(Sales_Trans_2[[#This Row],[Discount_Pct]]&lt;=5,"1-5%",
IF(Sales_Trans_2[[#This Row],[Discount_Pct]]&lt;=10,"6-10%",
IF(Sales_Trans_2[[#This Row],[Discount_Pct]]&lt;=15,"11-15%","&gt;15%"))))</f>
        <v>1-5%</v>
      </c>
    </row>
    <row r="1918" spans="1:32" x14ac:dyDescent="0.25">
      <c r="A1918" t="s">
        <v>1639</v>
      </c>
      <c r="B1918" s="10">
        <v>45781</v>
      </c>
      <c r="C1918" t="s">
        <v>565</v>
      </c>
      <c r="D1918" t="s">
        <v>220</v>
      </c>
      <c r="E1918" t="s">
        <v>390</v>
      </c>
      <c r="F1918" t="s">
        <v>821</v>
      </c>
      <c r="G1918">
        <v>3</v>
      </c>
      <c r="H1918">
        <v>349.08</v>
      </c>
      <c r="I1918">
        <v>15</v>
      </c>
      <c r="J1918">
        <v>157.09</v>
      </c>
      <c r="K1918">
        <v>1023.67</v>
      </c>
      <c r="L1918">
        <v>615.80999999999995</v>
      </c>
      <c r="M1918">
        <v>407.86</v>
      </c>
      <c r="N1918" t="s">
        <v>68</v>
      </c>
      <c r="O1918" t="s">
        <v>24</v>
      </c>
      <c r="P1918" t="s">
        <v>25</v>
      </c>
      <c r="Q1918">
        <v>0.67500000000000004</v>
      </c>
      <c r="R1918" t="s">
        <v>27</v>
      </c>
      <c r="S1918" t="s">
        <v>4653</v>
      </c>
      <c r="T1918" t="s">
        <v>4636</v>
      </c>
      <c r="U1918">
        <v>332.74</v>
      </c>
      <c r="V1918" t="s">
        <v>4972</v>
      </c>
      <c r="W1918" t="s">
        <v>4958</v>
      </c>
      <c r="X1918" t="s">
        <v>5322</v>
      </c>
      <c r="Y1918" t="s">
        <v>5007</v>
      </c>
      <c r="Z1918" t="s">
        <v>5323</v>
      </c>
      <c r="AA1918" t="s">
        <v>4962</v>
      </c>
      <c r="AB1918">
        <f>YEAR(Sales_Trans_2[[#This Row],[Transaction_Date]])</f>
        <v>2025</v>
      </c>
      <c r="AC1918" t="str">
        <f>TEXT(Sales_Trans_2[[#This Row],[Transaction_Date]],"mmm")</f>
        <v>May</v>
      </c>
      <c r="AD1918">
        <f>MONTH(Sales_Trans_2[[#This Row],[Transaction_Date]])</f>
        <v>5</v>
      </c>
      <c r="AE1918" s="19">
        <f>IFERROR(Sales_Trans_2[[#This Row],[Profit]]/Sales_Trans_2[[#This Row],[Sales_Amount]],0)</f>
        <v>0.39842918127912319</v>
      </c>
      <c r="AF1918" s="20" t="str">
        <f>IF(Sales_Trans_2[[#This Row],[Discount_Pct]]=0,"0%",
IF(Sales_Trans_2[[#This Row],[Discount_Pct]]&lt;=5,"1-5%",
IF(Sales_Trans_2[[#This Row],[Discount_Pct]]&lt;=10,"6-10%",
IF(Sales_Trans_2[[#This Row],[Discount_Pct]]&lt;=15,"11-15%","&gt;15%"))))</f>
        <v>11-15%</v>
      </c>
    </row>
    <row r="1919" spans="1:32" x14ac:dyDescent="0.25">
      <c r="A1919" t="s">
        <v>2904</v>
      </c>
      <c r="B1919" s="10">
        <v>45781</v>
      </c>
      <c r="C1919" t="s">
        <v>750</v>
      </c>
      <c r="D1919" t="s">
        <v>745</v>
      </c>
      <c r="E1919" t="s">
        <v>21</v>
      </c>
      <c r="F1919" t="s">
        <v>936</v>
      </c>
      <c r="G1919">
        <v>3</v>
      </c>
      <c r="H1919">
        <v>174.1</v>
      </c>
      <c r="I1919">
        <v>10</v>
      </c>
      <c r="J1919">
        <v>52.23</v>
      </c>
      <c r="K1919">
        <v>540.58000000000004</v>
      </c>
      <c r="L1919">
        <v>306.69</v>
      </c>
      <c r="M1919">
        <v>233.89</v>
      </c>
      <c r="N1919" t="s">
        <v>23</v>
      </c>
      <c r="O1919" t="s">
        <v>24</v>
      </c>
      <c r="P1919" t="s">
        <v>25</v>
      </c>
      <c r="Q1919">
        <v>0.56527777777777777</v>
      </c>
      <c r="R1919" t="s">
        <v>27</v>
      </c>
      <c r="S1919" t="s">
        <v>4666</v>
      </c>
      <c r="T1919" t="s">
        <v>4636</v>
      </c>
      <c r="U1919">
        <v>168.36</v>
      </c>
      <c r="V1919" t="s">
        <v>5527</v>
      </c>
      <c r="W1919" t="s">
        <v>4958</v>
      </c>
      <c r="X1919" t="s">
        <v>5366</v>
      </c>
      <c r="Y1919" t="s">
        <v>5018</v>
      </c>
      <c r="Z1919" t="s">
        <v>5133</v>
      </c>
      <c r="AA1919" t="s">
        <v>4962</v>
      </c>
      <c r="AB1919">
        <f>YEAR(Sales_Trans_2[[#This Row],[Transaction_Date]])</f>
        <v>2025</v>
      </c>
      <c r="AC1919" t="str">
        <f>TEXT(Sales_Trans_2[[#This Row],[Transaction_Date]],"mmm")</f>
        <v>May</v>
      </c>
      <c r="AD1919">
        <f>MONTH(Sales_Trans_2[[#This Row],[Transaction_Date]])</f>
        <v>5</v>
      </c>
      <c r="AE1919" s="19">
        <f>IFERROR(Sales_Trans_2[[#This Row],[Profit]]/Sales_Trans_2[[#This Row],[Sales_Amount]],0)</f>
        <v>0.43266491546117125</v>
      </c>
      <c r="AF1919" s="20" t="str">
        <f>IF(Sales_Trans_2[[#This Row],[Discount_Pct]]=0,"0%",
IF(Sales_Trans_2[[#This Row],[Discount_Pct]]&lt;=5,"1-5%",
IF(Sales_Trans_2[[#This Row],[Discount_Pct]]&lt;=10,"6-10%",
IF(Sales_Trans_2[[#This Row],[Discount_Pct]]&lt;=15,"11-15%","&gt;15%"))))</f>
        <v>6-10%</v>
      </c>
    </row>
    <row r="1920" spans="1:32" x14ac:dyDescent="0.25">
      <c r="A1920" t="s">
        <v>2840</v>
      </c>
      <c r="B1920" s="10">
        <v>46101</v>
      </c>
      <c r="C1920" t="s">
        <v>1615</v>
      </c>
      <c r="D1920" t="s">
        <v>65</v>
      </c>
      <c r="E1920" t="s">
        <v>221</v>
      </c>
      <c r="F1920" t="s">
        <v>361</v>
      </c>
      <c r="G1920">
        <v>3</v>
      </c>
      <c r="H1920">
        <v>172.63</v>
      </c>
      <c r="I1920">
        <v>15</v>
      </c>
      <c r="J1920">
        <v>77.680000000000007</v>
      </c>
      <c r="K1920">
        <v>440.21</v>
      </c>
      <c r="L1920">
        <v>426</v>
      </c>
      <c r="M1920">
        <v>14.21</v>
      </c>
      <c r="N1920" t="s">
        <v>4971</v>
      </c>
      <c r="O1920" t="s">
        <v>24</v>
      </c>
      <c r="P1920" t="s">
        <v>25</v>
      </c>
      <c r="Q1920">
        <v>0.8930555555555556</v>
      </c>
      <c r="R1920" t="s">
        <v>49</v>
      </c>
      <c r="S1920" t="s">
        <v>4719</v>
      </c>
      <c r="T1920" t="s">
        <v>4703</v>
      </c>
      <c r="U1920">
        <v>172.63</v>
      </c>
      <c r="V1920" t="s">
        <v>5016</v>
      </c>
      <c r="W1920" t="s">
        <v>4968</v>
      </c>
      <c r="X1920" t="s">
        <v>5017</v>
      </c>
      <c r="Y1920" t="s">
        <v>5018</v>
      </c>
      <c r="Z1920" t="s">
        <v>5019</v>
      </c>
      <c r="AA1920" t="s">
        <v>4962</v>
      </c>
      <c r="AB1920">
        <f>YEAR(Sales_Trans_2[[#This Row],[Transaction_Date]])</f>
        <v>2026</v>
      </c>
      <c r="AC1920" t="str">
        <f>TEXT(Sales_Trans_2[[#This Row],[Transaction_Date]],"mmm")</f>
        <v>Mar</v>
      </c>
      <c r="AD1920">
        <f>MONTH(Sales_Trans_2[[#This Row],[Transaction_Date]])</f>
        <v>3</v>
      </c>
      <c r="AE1920" s="19">
        <f>IFERROR(Sales_Trans_2[[#This Row],[Profit]]/Sales_Trans_2[[#This Row],[Sales_Amount]],0)</f>
        <v>3.2280048158833285E-2</v>
      </c>
      <c r="AF1920" s="20" t="str">
        <f>IF(Sales_Trans_2[[#This Row],[Discount_Pct]]=0,"0%",
IF(Sales_Trans_2[[#This Row],[Discount_Pct]]&lt;=5,"1-5%",
IF(Sales_Trans_2[[#This Row],[Discount_Pct]]&lt;=10,"6-10%",
IF(Sales_Trans_2[[#This Row],[Discount_Pct]]&lt;=15,"11-15%","&gt;15%"))))</f>
        <v>11-15%</v>
      </c>
    </row>
    <row r="1921" spans="1:32" x14ac:dyDescent="0.25">
      <c r="A1921" t="s">
        <v>4138</v>
      </c>
      <c r="B1921" s="10">
        <v>46013</v>
      </c>
      <c r="C1921" t="s">
        <v>169</v>
      </c>
      <c r="D1921" t="s">
        <v>158</v>
      </c>
      <c r="E1921" t="s">
        <v>857</v>
      </c>
      <c r="F1921" t="s">
        <v>121</v>
      </c>
      <c r="G1921">
        <v>5</v>
      </c>
      <c r="H1921">
        <v>306.62</v>
      </c>
      <c r="I1921">
        <v>10</v>
      </c>
      <c r="J1921">
        <v>153.31</v>
      </c>
      <c r="K1921">
        <v>1379.79</v>
      </c>
      <c r="L1921">
        <v>1299.6500000000001</v>
      </c>
      <c r="M1921">
        <v>80.14</v>
      </c>
      <c r="N1921" t="s">
        <v>68</v>
      </c>
      <c r="O1921" t="s">
        <v>24</v>
      </c>
      <c r="P1921" t="s">
        <v>25</v>
      </c>
      <c r="Q1921">
        <v>0.56805555555555554</v>
      </c>
      <c r="R1921" t="s">
        <v>49</v>
      </c>
      <c r="S1921" t="s">
        <v>4871</v>
      </c>
      <c r="T1921" t="s">
        <v>4864</v>
      </c>
      <c r="U1921">
        <v>306.62</v>
      </c>
      <c r="V1921" t="s">
        <v>5040</v>
      </c>
      <c r="W1921" t="s">
        <v>4968</v>
      </c>
      <c r="X1921" t="s">
        <v>5036</v>
      </c>
      <c r="Y1921" t="s">
        <v>5007</v>
      </c>
      <c r="Z1921" t="s">
        <v>5037</v>
      </c>
      <c r="AA1921" t="s">
        <v>4962</v>
      </c>
      <c r="AB1921">
        <f>YEAR(Sales_Trans_2[[#This Row],[Transaction_Date]])</f>
        <v>2025</v>
      </c>
      <c r="AC1921" t="str">
        <f>TEXT(Sales_Trans_2[[#This Row],[Transaction_Date]],"mmm")</f>
        <v>Dec</v>
      </c>
      <c r="AD1921">
        <f>MONTH(Sales_Trans_2[[#This Row],[Transaction_Date]])</f>
        <v>12</v>
      </c>
      <c r="AE1921" s="19">
        <f>IFERROR(Sales_Trans_2[[#This Row],[Profit]]/Sales_Trans_2[[#This Row],[Sales_Amount]],0)</f>
        <v>5.8081302227150508E-2</v>
      </c>
      <c r="AF1921" s="20" t="str">
        <f>IF(Sales_Trans_2[[#This Row],[Discount_Pct]]=0,"0%",
IF(Sales_Trans_2[[#This Row],[Discount_Pct]]&lt;=5,"1-5%",
IF(Sales_Trans_2[[#This Row],[Discount_Pct]]&lt;=10,"6-10%",
IF(Sales_Trans_2[[#This Row],[Discount_Pct]]&lt;=15,"11-15%","&gt;15%"))))</f>
        <v>6-10%</v>
      </c>
    </row>
    <row r="1922" spans="1:32" x14ac:dyDescent="0.25">
      <c r="A1922" t="s">
        <v>4423</v>
      </c>
      <c r="B1922" s="10">
        <v>46010</v>
      </c>
      <c r="C1922" t="s">
        <v>3056</v>
      </c>
      <c r="D1922" t="s">
        <v>337</v>
      </c>
      <c r="E1922" t="s">
        <v>852</v>
      </c>
      <c r="F1922" t="s">
        <v>997</v>
      </c>
      <c r="G1922">
        <v>3</v>
      </c>
      <c r="H1922">
        <v>186.38</v>
      </c>
      <c r="I1922">
        <v>5</v>
      </c>
      <c r="J1922">
        <v>27.96</v>
      </c>
      <c r="K1922">
        <v>531.17999999999995</v>
      </c>
      <c r="L1922">
        <v>406.98</v>
      </c>
      <c r="M1922">
        <v>124.2</v>
      </c>
      <c r="N1922" t="s">
        <v>4971</v>
      </c>
      <c r="O1922" t="s">
        <v>24</v>
      </c>
      <c r="P1922" t="s">
        <v>25</v>
      </c>
      <c r="Q1922">
        <v>0.52777777777777779</v>
      </c>
      <c r="R1922" t="s">
        <v>49</v>
      </c>
      <c r="S1922" t="s">
        <v>4799</v>
      </c>
      <c r="T1922" t="s">
        <v>4776</v>
      </c>
      <c r="U1922">
        <v>186.38</v>
      </c>
      <c r="V1922" t="s">
        <v>5041</v>
      </c>
      <c r="W1922" t="s">
        <v>4964</v>
      </c>
      <c r="X1922" t="s">
        <v>5042</v>
      </c>
      <c r="Y1922" t="s">
        <v>5007</v>
      </c>
      <c r="Z1922" t="s">
        <v>5043</v>
      </c>
      <c r="AA1922" t="s">
        <v>4962</v>
      </c>
      <c r="AB1922">
        <f>YEAR(Sales_Trans_2[[#This Row],[Transaction_Date]])</f>
        <v>2025</v>
      </c>
      <c r="AC1922" t="str">
        <f>TEXT(Sales_Trans_2[[#This Row],[Transaction_Date]],"mmm")</f>
        <v>Dec</v>
      </c>
      <c r="AD1922">
        <f>MONTH(Sales_Trans_2[[#This Row],[Transaction_Date]])</f>
        <v>12</v>
      </c>
      <c r="AE1922" s="19">
        <f>IFERROR(Sales_Trans_2[[#This Row],[Profit]]/Sales_Trans_2[[#This Row],[Sales_Amount]],0)</f>
        <v>0.23381904439173165</v>
      </c>
      <c r="AF1922" s="20" t="str">
        <f>IF(Sales_Trans_2[[#This Row],[Discount_Pct]]=0,"0%",
IF(Sales_Trans_2[[#This Row],[Discount_Pct]]&lt;=5,"1-5%",
IF(Sales_Trans_2[[#This Row],[Discount_Pct]]&lt;=10,"6-10%",
IF(Sales_Trans_2[[#This Row],[Discount_Pct]]&lt;=15,"11-15%","&gt;15%"))))</f>
        <v>1-5%</v>
      </c>
    </row>
    <row r="1923" spans="1:32" x14ac:dyDescent="0.25">
      <c r="A1923" t="s">
        <v>3595</v>
      </c>
      <c r="B1923" s="10">
        <v>46266</v>
      </c>
      <c r="C1923" t="s">
        <v>1384</v>
      </c>
      <c r="D1923" t="s">
        <v>231</v>
      </c>
      <c r="E1923" t="s">
        <v>852</v>
      </c>
      <c r="F1923" t="s">
        <v>997</v>
      </c>
      <c r="G1923">
        <v>8</v>
      </c>
      <c r="H1923">
        <v>458.23</v>
      </c>
      <c r="I1923">
        <v>10</v>
      </c>
      <c r="J1923">
        <v>366.58</v>
      </c>
      <c r="K1923">
        <v>3299.26</v>
      </c>
      <c r="L1923">
        <v>2471.52</v>
      </c>
      <c r="M1923">
        <v>827.74</v>
      </c>
      <c r="N1923" t="s">
        <v>47</v>
      </c>
      <c r="O1923" t="s">
        <v>24</v>
      </c>
      <c r="P1923" t="s">
        <v>25</v>
      </c>
      <c r="Q1923">
        <v>0.81874999999999998</v>
      </c>
      <c r="R1923" t="s">
        <v>49</v>
      </c>
      <c r="S1923" t="s">
        <v>4756</v>
      </c>
      <c r="T1923" t="s">
        <v>4752</v>
      </c>
      <c r="U1923">
        <v>418.79</v>
      </c>
      <c r="V1923" t="s">
        <v>5044</v>
      </c>
      <c r="W1923" t="s">
        <v>4958</v>
      </c>
      <c r="X1923" t="s">
        <v>5042</v>
      </c>
      <c r="Y1923" t="s">
        <v>5007</v>
      </c>
      <c r="Z1923" t="s">
        <v>5043</v>
      </c>
      <c r="AA1923" t="s">
        <v>4962</v>
      </c>
      <c r="AB1923">
        <f>YEAR(Sales_Trans_2[[#This Row],[Transaction_Date]])</f>
        <v>2026</v>
      </c>
      <c r="AC1923" t="str">
        <f>TEXT(Sales_Trans_2[[#This Row],[Transaction_Date]],"mmm")</f>
        <v>Sep</v>
      </c>
      <c r="AD1923">
        <f>MONTH(Sales_Trans_2[[#This Row],[Transaction_Date]])</f>
        <v>9</v>
      </c>
      <c r="AE1923" s="19">
        <f>IFERROR(Sales_Trans_2[[#This Row],[Profit]]/Sales_Trans_2[[#This Row],[Sales_Amount]],0)</f>
        <v>0.25088656244127472</v>
      </c>
      <c r="AF1923" s="20" t="str">
        <f>IF(Sales_Trans_2[[#This Row],[Discount_Pct]]=0,"0%",
IF(Sales_Trans_2[[#This Row],[Discount_Pct]]&lt;=5,"1-5%",
IF(Sales_Trans_2[[#This Row],[Discount_Pct]]&lt;=10,"6-10%",
IF(Sales_Trans_2[[#This Row],[Discount_Pct]]&lt;=15,"11-15%","&gt;15%"))))</f>
        <v>6-10%</v>
      </c>
    </row>
    <row r="1924" spans="1:32" x14ac:dyDescent="0.25">
      <c r="A1924" t="s">
        <v>3815</v>
      </c>
      <c r="B1924" s="10">
        <v>46107</v>
      </c>
      <c r="C1924" t="s">
        <v>2514</v>
      </c>
      <c r="D1924" t="s">
        <v>405</v>
      </c>
      <c r="E1924" t="s">
        <v>1347</v>
      </c>
      <c r="F1924" t="s">
        <v>1313</v>
      </c>
      <c r="G1924">
        <v>8</v>
      </c>
      <c r="H1924">
        <v>442.82</v>
      </c>
      <c r="I1924">
        <v>10</v>
      </c>
      <c r="J1924">
        <v>354.26</v>
      </c>
      <c r="K1924">
        <v>3188.3</v>
      </c>
      <c r="L1924">
        <v>2032.4</v>
      </c>
      <c r="M1924">
        <v>1155.9000000000001</v>
      </c>
      <c r="N1924" t="s">
        <v>47</v>
      </c>
      <c r="O1924" t="s">
        <v>24</v>
      </c>
      <c r="P1924" t="s">
        <v>25</v>
      </c>
      <c r="Q1924">
        <v>0.48819444444444443</v>
      </c>
      <c r="R1924" t="s">
        <v>49</v>
      </c>
      <c r="S1924" t="s">
        <v>4642</v>
      </c>
      <c r="T1924" t="s">
        <v>4636</v>
      </c>
      <c r="U1924">
        <v>440.5</v>
      </c>
      <c r="V1924" t="s">
        <v>5023</v>
      </c>
      <c r="W1924" t="s">
        <v>4958</v>
      </c>
      <c r="X1924" t="s">
        <v>4976</v>
      </c>
      <c r="Y1924" t="s">
        <v>4977</v>
      </c>
      <c r="Z1924" t="s">
        <v>5089</v>
      </c>
      <c r="AA1924" t="s">
        <v>4962</v>
      </c>
      <c r="AB1924">
        <f>YEAR(Sales_Trans_2[[#This Row],[Transaction_Date]])</f>
        <v>2026</v>
      </c>
      <c r="AC1924" t="str">
        <f>TEXT(Sales_Trans_2[[#This Row],[Transaction_Date]],"mmm")</f>
        <v>Mar</v>
      </c>
      <c r="AD1924">
        <f>MONTH(Sales_Trans_2[[#This Row],[Transaction_Date]])</f>
        <v>3</v>
      </c>
      <c r="AE1924" s="19">
        <f>IFERROR(Sales_Trans_2[[#This Row],[Profit]]/Sales_Trans_2[[#This Row],[Sales_Amount]],0)</f>
        <v>0.36254430260640469</v>
      </c>
      <c r="AF1924" s="20" t="str">
        <f>IF(Sales_Trans_2[[#This Row],[Discount_Pct]]=0,"0%",
IF(Sales_Trans_2[[#This Row],[Discount_Pct]]&lt;=5,"1-5%",
IF(Sales_Trans_2[[#This Row],[Discount_Pct]]&lt;=10,"6-10%",
IF(Sales_Trans_2[[#This Row],[Discount_Pct]]&lt;=15,"11-15%","&gt;15%"))))</f>
        <v>6-10%</v>
      </c>
    </row>
    <row r="1925" spans="1:32" x14ac:dyDescent="0.25">
      <c r="A1925" t="s">
        <v>4575</v>
      </c>
      <c r="B1925" s="10">
        <v>46107</v>
      </c>
      <c r="C1925" t="s">
        <v>2302</v>
      </c>
      <c r="D1925" t="s">
        <v>231</v>
      </c>
      <c r="E1925" t="s">
        <v>148</v>
      </c>
      <c r="F1925" t="s">
        <v>361</v>
      </c>
      <c r="G1925">
        <v>3</v>
      </c>
      <c r="H1925">
        <v>418.79</v>
      </c>
      <c r="I1925">
        <v>5</v>
      </c>
      <c r="J1925">
        <v>62.82</v>
      </c>
      <c r="K1925">
        <v>1193.55</v>
      </c>
      <c r="L1925">
        <v>926.82</v>
      </c>
      <c r="M1925">
        <v>266.73</v>
      </c>
      <c r="N1925" t="s">
        <v>4971</v>
      </c>
      <c r="O1925" t="s">
        <v>24</v>
      </c>
      <c r="P1925" t="s">
        <v>25</v>
      </c>
      <c r="Q1925">
        <v>0.74375000000000002</v>
      </c>
      <c r="R1925" t="s">
        <v>49</v>
      </c>
      <c r="S1925" t="s">
        <v>4756</v>
      </c>
      <c r="T1925" t="s">
        <v>4752</v>
      </c>
      <c r="U1925">
        <v>418.79</v>
      </c>
      <c r="V1925" t="s">
        <v>5136</v>
      </c>
      <c r="W1925" t="s">
        <v>4968</v>
      </c>
      <c r="X1925" t="s">
        <v>5017</v>
      </c>
      <c r="Y1925" t="s">
        <v>5018</v>
      </c>
      <c r="Z1925" t="s">
        <v>5135</v>
      </c>
      <c r="AA1925" t="s">
        <v>4962</v>
      </c>
      <c r="AB1925">
        <f>YEAR(Sales_Trans_2[[#This Row],[Transaction_Date]])</f>
        <v>2026</v>
      </c>
      <c r="AC1925" t="str">
        <f>TEXT(Sales_Trans_2[[#This Row],[Transaction_Date]],"mmm")</f>
        <v>Mar</v>
      </c>
      <c r="AD1925">
        <f>MONTH(Sales_Trans_2[[#This Row],[Transaction_Date]])</f>
        <v>3</v>
      </c>
      <c r="AE1925" s="19">
        <f>IFERROR(Sales_Trans_2[[#This Row],[Profit]]/Sales_Trans_2[[#This Row],[Sales_Amount]],0)</f>
        <v>0.22347618449164261</v>
      </c>
      <c r="AF1925" s="20" t="str">
        <f>IF(Sales_Trans_2[[#This Row],[Discount_Pct]]=0,"0%",
IF(Sales_Trans_2[[#This Row],[Discount_Pct]]&lt;=5,"1-5%",
IF(Sales_Trans_2[[#This Row],[Discount_Pct]]&lt;=10,"6-10%",
IF(Sales_Trans_2[[#This Row],[Discount_Pct]]&lt;=15,"11-15%","&gt;15%"))))</f>
        <v>1-5%</v>
      </c>
    </row>
    <row r="1926" spans="1:32" x14ac:dyDescent="0.25">
      <c r="A1926" t="s">
        <v>2719</v>
      </c>
      <c r="B1926" s="10">
        <v>46051</v>
      </c>
      <c r="C1926" t="s">
        <v>2044</v>
      </c>
      <c r="D1926" t="s">
        <v>20</v>
      </c>
      <c r="E1926" t="s">
        <v>1157</v>
      </c>
      <c r="F1926" t="s">
        <v>1158</v>
      </c>
      <c r="G1926">
        <v>1</v>
      </c>
      <c r="H1926">
        <v>416.08</v>
      </c>
      <c r="I1926">
        <v>5</v>
      </c>
      <c r="J1926">
        <v>20.8</v>
      </c>
      <c r="K1926">
        <v>395.28</v>
      </c>
      <c r="L1926">
        <v>319.64</v>
      </c>
      <c r="M1926">
        <v>75.64</v>
      </c>
      <c r="N1926" t="s">
        <v>23</v>
      </c>
      <c r="O1926" t="s">
        <v>24</v>
      </c>
      <c r="P1926" t="s">
        <v>25</v>
      </c>
      <c r="Q1926">
        <v>0.5493055555555556</v>
      </c>
      <c r="R1926" t="s">
        <v>49</v>
      </c>
      <c r="S1926" t="s">
        <v>4928</v>
      </c>
      <c r="T1926" t="s">
        <v>4908</v>
      </c>
      <c r="U1926">
        <v>416.08</v>
      </c>
      <c r="V1926" t="s">
        <v>5181</v>
      </c>
      <c r="W1926" t="s">
        <v>4958</v>
      </c>
      <c r="X1926" t="s">
        <v>5179</v>
      </c>
      <c r="Y1926" t="s">
        <v>5007</v>
      </c>
      <c r="Z1926" t="s">
        <v>5180</v>
      </c>
      <c r="AA1926" t="s">
        <v>4962</v>
      </c>
      <c r="AB1926">
        <f>YEAR(Sales_Trans_2[[#This Row],[Transaction_Date]])</f>
        <v>2026</v>
      </c>
      <c r="AC1926" t="str">
        <f>TEXT(Sales_Trans_2[[#This Row],[Transaction_Date]],"mmm")</f>
        <v>Jan</v>
      </c>
      <c r="AD1926">
        <f>MONTH(Sales_Trans_2[[#This Row],[Transaction_Date]])</f>
        <v>1</v>
      </c>
      <c r="AE1926" s="19">
        <f>IFERROR(Sales_Trans_2[[#This Row],[Profit]]/Sales_Trans_2[[#This Row],[Sales_Amount]],0)</f>
        <v>0.19135802469135804</v>
      </c>
      <c r="AF1926" s="20" t="str">
        <f>IF(Sales_Trans_2[[#This Row],[Discount_Pct]]=0,"0%",
IF(Sales_Trans_2[[#This Row],[Discount_Pct]]&lt;=5,"1-5%",
IF(Sales_Trans_2[[#This Row],[Discount_Pct]]&lt;=10,"6-10%",
IF(Sales_Trans_2[[#This Row],[Discount_Pct]]&lt;=15,"11-15%","&gt;15%"))))</f>
        <v>1-5%</v>
      </c>
    </row>
    <row r="1927" spans="1:32" x14ac:dyDescent="0.25">
      <c r="A1927" t="s">
        <v>135</v>
      </c>
      <c r="B1927" s="10">
        <v>46298</v>
      </c>
      <c r="C1927" t="s">
        <v>136</v>
      </c>
      <c r="D1927" t="s">
        <v>137</v>
      </c>
      <c r="E1927" t="s">
        <v>31</v>
      </c>
      <c r="F1927" t="s">
        <v>32</v>
      </c>
      <c r="G1927">
        <v>1</v>
      </c>
      <c r="H1927">
        <v>93.47</v>
      </c>
      <c r="I1927">
        <v>10</v>
      </c>
      <c r="J1927">
        <v>9.35</v>
      </c>
      <c r="K1927">
        <v>84.12</v>
      </c>
      <c r="L1927">
        <v>72.290000000000006</v>
      </c>
      <c r="M1927">
        <v>11.83</v>
      </c>
      <c r="N1927" t="s">
        <v>23</v>
      </c>
      <c r="O1927" t="s">
        <v>24</v>
      </c>
      <c r="P1927" t="s">
        <v>25</v>
      </c>
      <c r="Q1927">
        <v>0.57013888888888886</v>
      </c>
      <c r="R1927" t="s">
        <v>49</v>
      </c>
      <c r="S1927" t="s">
        <v>4917</v>
      </c>
      <c r="T1927" t="s">
        <v>4908</v>
      </c>
      <c r="U1927">
        <v>93.47</v>
      </c>
      <c r="V1927" t="s">
        <v>5186</v>
      </c>
      <c r="W1927" t="s">
        <v>4964</v>
      </c>
      <c r="X1927" t="s">
        <v>5187</v>
      </c>
      <c r="Y1927" t="s">
        <v>5007</v>
      </c>
      <c r="Z1927" t="s">
        <v>5188</v>
      </c>
      <c r="AA1927" t="s">
        <v>4962</v>
      </c>
      <c r="AB1927">
        <f>YEAR(Sales_Trans_2[[#This Row],[Transaction_Date]])</f>
        <v>2026</v>
      </c>
      <c r="AC1927" t="str">
        <f>TEXT(Sales_Trans_2[[#This Row],[Transaction_Date]],"mmm")</f>
        <v>Oct</v>
      </c>
      <c r="AD1927">
        <f>MONTH(Sales_Trans_2[[#This Row],[Transaction_Date]])</f>
        <v>10</v>
      </c>
      <c r="AE1927" s="19">
        <f>IFERROR(Sales_Trans_2[[#This Row],[Profit]]/Sales_Trans_2[[#This Row],[Sales_Amount]],0)</f>
        <v>0.14063242986210175</v>
      </c>
      <c r="AF1927" s="20" t="str">
        <f>IF(Sales_Trans_2[[#This Row],[Discount_Pct]]=0,"0%",
IF(Sales_Trans_2[[#This Row],[Discount_Pct]]&lt;=5,"1-5%",
IF(Sales_Trans_2[[#This Row],[Discount_Pct]]&lt;=10,"6-10%",
IF(Sales_Trans_2[[#This Row],[Discount_Pct]]&lt;=15,"11-15%","&gt;15%"))))</f>
        <v>6-10%</v>
      </c>
    </row>
    <row r="1928" spans="1:32" x14ac:dyDescent="0.25">
      <c r="A1928" t="s">
        <v>1020</v>
      </c>
      <c r="B1928" s="10">
        <v>46099</v>
      </c>
      <c r="C1928" t="s">
        <v>1021</v>
      </c>
      <c r="D1928" t="s">
        <v>101</v>
      </c>
      <c r="E1928" t="s">
        <v>380</v>
      </c>
      <c r="F1928" t="s">
        <v>936</v>
      </c>
      <c r="G1928">
        <v>2</v>
      </c>
      <c r="H1928">
        <v>434.65</v>
      </c>
      <c r="I1928">
        <v>15</v>
      </c>
      <c r="J1928">
        <v>130.4</v>
      </c>
      <c r="K1928">
        <v>738.9</v>
      </c>
      <c r="L1928">
        <v>703.26</v>
      </c>
      <c r="M1928">
        <v>35.64</v>
      </c>
      <c r="N1928" t="s">
        <v>133</v>
      </c>
      <c r="O1928" t="s">
        <v>24</v>
      </c>
      <c r="P1928" t="s">
        <v>25</v>
      </c>
      <c r="Q1928">
        <v>0.74444444444444446</v>
      </c>
      <c r="R1928" t="s">
        <v>49</v>
      </c>
      <c r="S1928" t="s">
        <v>4676</v>
      </c>
      <c r="T1928" t="s">
        <v>4672</v>
      </c>
      <c r="U1928">
        <v>434.65</v>
      </c>
      <c r="V1928" t="s">
        <v>5365</v>
      </c>
      <c r="W1928" t="s">
        <v>4964</v>
      </c>
      <c r="X1928" t="s">
        <v>5366</v>
      </c>
      <c r="Y1928" t="s">
        <v>5018</v>
      </c>
      <c r="Z1928" t="s">
        <v>5076</v>
      </c>
      <c r="AA1928" t="s">
        <v>4962</v>
      </c>
      <c r="AB1928">
        <f>YEAR(Sales_Trans_2[[#This Row],[Transaction_Date]])</f>
        <v>2026</v>
      </c>
      <c r="AC1928" t="str">
        <f>TEXT(Sales_Trans_2[[#This Row],[Transaction_Date]],"mmm")</f>
        <v>Mar</v>
      </c>
      <c r="AD1928">
        <f>MONTH(Sales_Trans_2[[#This Row],[Transaction_Date]])</f>
        <v>3</v>
      </c>
      <c r="AE1928" s="19">
        <f>IFERROR(Sales_Trans_2[[#This Row],[Profit]]/Sales_Trans_2[[#This Row],[Sales_Amount]],0)</f>
        <v>4.8233861144945191E-2</v>
      </c>
      <c r="AF1928" s="20" t="str">
        <f>IF(Sales_Trans_2[[#This Row],[Discount_Pct]]=0,"0%",
IF(Sales_Trans_2[[#This Row],[Discount_Pct]]&lt;=5,"1-5%",
IF(Sales_Trans_2[[#This Row],[Discount_Pct]]&lt;=10,"6-10%",
IF(Sales_Trans_2[[#This Row],[Discount_Pct]]&lt;=15,"11-15%","&gt;15%"))))</f>
        <v>11-15%</v>
      </c>
    </row>
    <row r="1929" spans="1:32" x14ac:dyDescent="0.25">
      <c r="A1929" t="s">
        <v>3621</v>
      </c>
      <c r="B1929" s="10">
        <v>46049</v>
      </c>
      <c r="C1929" t="s">
        <v>3622</v>
      </c>
      <c r="D1929" t="s">
        <v>59</v>
      </c>
      <c r="E1929" t="s">
        <v>159</v>
      </c>
      <c r="F1929" t="s">
        <v>2800</v>
      </c>
      <c r="G1929">
        <v>4</v>
      </c>
      <c r="H1929">
        <v>342.46</v>
      </c>
      <c r="I1929">
        <v>10</v>
      </c>
      <c r="J1929">
        <v>136.97999999999999</v>
      </c>
      <c r="K1929">
        <v>1232.8599999999999</v>
      </c>
      <c r="L1929">
        <v>1087.1199999999999</v>
      </c>
      <c r="M1929">
        <v>145.74</v>
      </c>
      <c r="N1929" t="s">
        <v>4971</v>
      </c>
      <c r="O1929" t="s">
        <v>24</v>
      </c>
      <c r="P1929" t="s">
        <v>25</v>
      </c>
      <c r="Q1929">
        <v>0.80486111111111114</v>
      </c>
      <c r="R1929" t="s">
        <v>49</v>
      </c>
      <c r="S1929" t="s">
        <v>4721</v>
      </c>
      <c r="T1929" t="s">
        <v>4703</v>
      </c>
      <c r="U1929">
        <v>342.46</v>
      </c>
      <c r="V1929" t="s">
        <v>5393</v>
      </c>
      <c r="W1929" t="s">
        <v>4968</v>
      </c>
      <c r="X1929" t="s">
        <v>5394</v>
      </c>
      <c r="Y1929" t="s">
        <v>4977</v>
      </c>
      <c r="Z1929" t="s">
        <v>5034</v>
      </c>
      <c r="AA1929" t="s">
        <v>4962</v>
      </c>
      <c r="AB1929">
        <f>YEAR(Sales_Trans_2[[#This Row],[Transaction_Date]])</f>
        <v>2026</v>
      </c>
      <c r="AC1929" t="str">
        <f>TEXT(Sales_Trans_2[[#This Row],[Transaction_Date]],"mmm")</f>
        <v>Jan</v>
      </c>
      <c r="AD1929">
        <f>MONTH(Sales_Trans_2[[#This Row],[Transaction_Date]])</f>
        <v>1</v>
      </c>
      <c r="AE1929" s="19">
        <f>IFERROR(Sales_Trans_2[[#This Row],[Profit]]/Sales_Trans_2[[#This Row],[Sales_Amount]],0)</f>
        <v>0.11821293577535164</v>
      </c>
      <c r="AF1929" s="20" t="str">
        <f>IF(Sales_Trans_2[[#This Row],[Discount_Pct]]=0,"0%",
IF(Sales_Trans_2[[#This Row],[Discount_Pct]]&lt;=5,"1-5%",
IF(Sales_Trans_2[[#This Row],[Discount_Pct]]&lt;=10,"6-10%",
IF(Sales_Trans_2[[#This Row],[Discount_Pct]]&lt;=15,"11-15%","&gt;15%"))))</f>
        <v>6-10%</v>
      </c>
    </row>
    <row r="1930" spans="1:32" x14ac:dyDescent="0.25">
      <c r="A1930" t="s">
        <v>3986</v>
      </c>
      <c r="B1930" s="10">
        <v>46094</v>
      </c>
      <c r="C1930" t="s">
        <v>604</v>
      </c>
      <c r="D1930" t="s">
        <v>871</v>
      </c>
      <c r="E1930" t="s">
        <v>830</v>
      </c>
      <c r="F1930" t="s">
        <v>831</v>
      </c>
      <c r="G1930">
        <v>3</v>
      </c>
      <c r="H1930">
        <v>244.28</v>
      </c>
      <c r="I1930">
        <v>20</v>
      </c>
      <c r="J1930">
        <v>146.57</v>
      </c>
      <c r="K1930">
        <v>586.27</v>
      </c>
      <c r="L1930">
        <v>474.18</v>
      </c>
      <c r="M1930">
        <v>112.09</v>
      </c>
      <c r="N1930" t="s">
        <v>133</v>
      </c>
      <c r="O1930" t="s">
        <v>24</v>
      </c>
      <c r="P1930" t="s">
        <v>25</v>
      </c>
      <c r="Q1930">
        <v>0.51180555555555551</v>
      </c>
      <c r="R1930" t="s">
        <v>49</v>
      </c>
      <c r="S1930" t="s">
        <v>4947</v>
      </c>
      <c r="T1930" t="s">
        <v>4930</v>
      </c>
      <c r="U1930">
        <v>214.04</v>
      </c>
      <c r="V1930" t="s">
        <v>5362</v>
      </c>
      <c r="W1930" t="s">
        <v>4958</v>
      </c>
      <c r="X1930" t="s">
        <v>5402</v>
      </c>
      <c r="Y1930" t="s">
        <v>4977</v>
      </c>
      <c r="Z1930" t="s">
        <v>5403</v>
      </c>
      <c r="AA1930" t="s">
        <v>4962</v>
      </c>
      <c r="AB1930">
        <f>YEAR(Sales_Trans_2[[#This Row],[Transaction_Date]])</f>
        <v>2026</v>
      </c>
      <c r="AC1930" t="str">
        <f>TEXT(Sales_Trans_2[[#This Row],[Transaction_Date]],"mmm")</f>
        <v>Mar</v>
      </c>
      <c r="AD1930">
        <f>MONTH(Sales_Trans_2[[#This Row],[Transaction_Date]])</f>
        <v>3</v>
      </c>
      <c r="AE1930" s="19">
        <f>IFERROR(Sales_Trans_2[[#This Row],[Profit]]/Sales_Trans_2[[#This Row],[Sales_Amount]],0)</f>
        <v>0.19119177170928073</v>
      </c>
      <c r="AF1930" s="20" t="str">
        <f>IF(Sales_Trans_2[[#This Row],[Discount_Pct]]=0,"0%",
IF(Sales_Trans_2[[#This Row],[Discount_Pct]]&lt;=5,"1-5%",
IF(Sales_Trans_2[[#This Row],[Discount_Pct]]&lt;=10,"6-10%",
IF(Sales_Trans_2[[#This Row],[Discount_Pct]]&lt;=15,"11-15%","&gt;15%"))))</f>
        <v>&gt;15%</v>
      </c>
    </row>
    <row r="1931" spans="1:32" x14ac:dyDescent="0.25">
      <c r="A1931" t="s">
        <v>3782</v>
      </c>
      <c r="B1931" s="10">
        <v>46328</v>
      </c>
      <c r="C1931" t="s">
        <v>1232</v>
      </c>
      <c r="D1931" t="s">
        <v>44</v>
      </c>
      <c r="E1931" t="s">
        <v>343</v>
      </c>
      <c r="F1931" t="s">
        <v>344</v>
      </c>
      <c r="G1931">
        <v>2</v>
      </c>
      <c r="H1931">
        <v>398.25</v>
      </c>
      <c r="I1931">
        <v>10</v>
      </c>
      <c r="J1931">
        <v>79.650000000000006</v>
      </c>
      <c r="K1931">
        <v>716.85</v>
      </c>
      <c r="L1931">
        <v>473.08</v>
      </c>
      <c r="M1931">
        <v>243.77</v>
      </c>
      <c r="N1931" t="s">
        <v>4971</v>
      </c>
      <c r="O1931" t="s">
        <v>24</v>
      </c>
      <c r="P1931" t="s">
        <v>25</v>
      </c>
      <c r="Q1931">
        <v>0.55694444444444446</v>
      </c>
      <c r="R1931" t="s">
        <v>49</v>
      </c>
      <c r="S1931" t="s">
        <v>4650</v>
      </c>
      <c r="T1931" t="s">
        <v>4636</v>
      </c>
      <c r="U1931">
        <v>398.25</v>
      </c>
      <c r="V1931" t="s">
        <v>5020</v>
      </c>
      <c r="W1931" t="s">
        <v>4968</v>
      </c>
      <c r="X1931" t="s">
        <v>5445</v>
      </c>
      <c r="Y1931" t="s">
        <v>4977</v>
      </c>
      <c r="Z1931" t="s">
        <v>5446</v>
      </c>
      <c r="AA1931" t="s">
        <v>4962</v>
      </c>
      <c r="AB1931">
        <f>YEAR(Sales_Trans_2[[#This Row],[Transaction_Date]])</f>
        <v>2026</v>
      </c>
      <c r="AC1931" t="str">
        <f>TEXT(Sales_Trans_2[[#This Row],[Transaction_Date]],"mmm")</f>
        <v>Nov</v>
      </c>
      <c r="AD1931">
        <f>MONTH(Sales_Trans_2[[#This Row],[Transaction_Date]])</f>
        <v>11</v>
      </c>
      <c r="AE1931" s="19">
        <f>IFERROR(Sales_Trans_2[[#This Row],[Profit]]/Sales_Trans_2[[#This Row],[Sales_Amount]],0)</f>
        <v>0.34005719467113066</v>
      </c>
      <c r="AF1931" s="20" t="str">
        <f>IF(Sales_Trans_2[[#This Row],[Discount_Pct]]=0,"0%",
IF(Sales_Trans_2[[#This Row],[Discount_Pct]]&lt;=5,"1-5%",
IF(Sales_Trans_2[[#This Row],[Discount_Pct]]&lt;=10,"6-10%",
IF(Sales_Trans_2[[#This Row],[Discount_Pct]]&lt;=15,"11-15%","&gt;15%"))))</f>
        <v>6-10%</v>
      </c>
    </row>
    <row r="1932" spans="1:32" x14ac:dyDescent="0.25">
      <c r="A1932" t="s">
        <v>4194</v>
      </c>
      <c r="B1932" s="10">
        <v>46080</v>
      </c>
      <c r="C1932" t="s">
        <v>3111</v>
      </c>
      <c r="D1932" t="s">
        <v>220</v>
      </c>
      <c r="E1932" t="s">
        <v>795</v>
      </c>
      <c r="F1932" t="s">
        <v>991</v>
      </c>
      <c r="G1932">
        <v>4</v>
      </c>
      <c r="H1932">
        <v>332.74</v>
      </c>
      <c r="I1932">
        <v>20</v>
      </c>
      <c r="J1932">
        <v>266.19</v>
      </c>
      <c r="K1932">
        <v>1064.77</v>
      </c>
      <c r="L1932">
        <v>821.08</v>
      </c>
      <c r="M1932">
        <v>243.69</v>
      </c>
      <c r="N1932" t="s">
        <v>40</v>
      </c>
      <c r="O1932" t="s">
        <v>24</v>
      </c>
      <c r="P1932" t="s">
        <v>25</v>
      </c>
      <c r="Q1932">
        <v>0.55833333333333335</v>
      </c>
      <c r="R1932" t="s">
        <v>49</v>
      </c>
      <c r="S1932" t="s">
        <v>4653</v>
      </c>
      <c r="T1932" t="s">
        <v>4636</v>
      </c>
      <c r="U1932">
        <v>332.74</v>
      </c>
      <c r="V1932" t="s">
        <v>5452</v>
      </c>
      <c r="W1932" t="s">
        <v>4968</v>
      </c>
      <c r="X1932" t="s">
        <v>5453</v>
      </c>
      <c r="Y1932" t="s">
        <v>5007</v>
      </c>
      <c r="Z1932" t="s">
        <v>5454</v>
      </c>
      <c r="AA1932" t="s">
        <v>4962</v>
      </c>
      <c r="AB1932">
        <f>YEAR(Sales_Trans_2[[#This Row],[Transaction_Date]])</f>
        <v>2026</v>
      </c>
      <c r="AC1932" t="str">
        <f>TEXT(Sales_Trans_2[[#This Row],[Transaction_Date]],"mmm")</f>
        <v>Feb</v>
      </c>
      <c r="AD1932">
        <f>MONTH(Sales_Trans_2[[#This Row],[Transaction_Date]])</f>
        <v>2</v>
      </c>
      <c r="AE1932" s="19">
        <f>IFERROR(Sales_Trans_2[[#This Row],[Profit]]/Sales_Trans_2[[#This Row],[Sales_Amount]],0)</f>
        <v>0.22886632793936718</v>
      </c>
      <c r="AF1932" s="20" t="str">
        <f>IF(Sales_Trans_2[[#This Row],[Discount_Pct]]=0,"0%",
IF(Sales_Trans_2[[#This Row],[Discount_Pct]]&lt;=5,"1-5%",
IF(Sales_Trans_2[[#This Row],[Discount_Pct]]&lt;=10,"6-10%",
IF(Sales_Trans_2[[#This Row],[Discount_Pct]]&lt;=15,"11-15%","&gt;15%"))))</f>
        <v>&gt;15%</v>
      </c>
    </row>
    <row r="1933" spans="1:32" x14ac:dyDescent="0.25">
      <c r="A1933" t="s">
        <v>4435</v>
      </c>
      <c r="B1933" s="10">
        <v>46298</v>
      </c>
      <c r="C1933" t="s">
        <v>2600</v>
      </c>
      <c r="D1933" t="s">
        <v>432</v>
      </c>
      <c r="E1933" t="s">
        <v>830</v>
      </c>
      <c r="F1933" t="s">
        <v>831</v>
      </c>
      <c r="G1933">
        <v>8</v>
      </c>
      <c r="H1933">
        <v>309.81</v>
      </c>
      <c r="I1933">
        <v>20</v>
      </c>
      <c r="J1933">
        <v>495.7</v>
      </c>
      <c r="K1933">
        <v>1982.78</v>
      </c>
      <c r="L1933">
        <v>2011.36</v>
      </c>
      <c r="M1933">
        <v>-28.58</v>
      </c>
      <c r="N1933" t="s">
        <v>47</v>
      </c>
      <c r="O1933" t="s">
        <v>24</v>
      </c>
      <c r="P1933" t="s">
        <v>25</v>
      </c>
      <c r="Q1933">
        <v>0.53749999999999998</v>
      </c>
      <c r="R1933" t="s">
        <v>49</v>
      </c>
      <c r="S1933" t="s">
        <v>4841</v>
      </c>
      <c r="T1933" t="s">
        <v>4828</v>
      </c>
      <c r="U1933">
        <v>305.67</v>
      </c>
      <c r="V1933" t="s">
        <v>5561</v>
      </c>
      <c r="W1933" t="s">
        <v>4958</v>
      </c>
      <c r="X1933" t="s">
        <v>5402</v>
      </c>
      <c r="Y1933" t="s">
        <v>4977</v>
      </c>
      <c r="Z1933" t="s">
        <v>5403</v>
      </c>
      <c r="AA1933" t="s">
        <v>4962</v>
      </c>
      <c r="AB1933">
        <f>YEAR(Sales_Trans_2[[#This Row],[Transaction_Date]])</f>
        <v>2026</v>
      </c>
      <c r="AC1933" t="str">
        <f>TEXT(Sales_Trans_2[[#This Row],[Transaction_Date]],"mmm")</f>
        <v>Oct</v>
      </c>
      <c r="AD1933">
        <f>MONTH(Sales_Trans_2[[#This Row],[Transaction_Date]])</f>
        <v>10</v>
      </c>
      <c r="AE1933" s="19">
        <f>IFERROR(Sales_Trans_2[[#This Row],[Profit]]/Sales_Trans_2[[#This Row],[Sales_Amount]],0)</f>
        <v>-1.4414105447906474E-2</v>
      </c>
      <c r="AF1933" s="20" t="str">
        <f>IF(Sales_Trans_2[[#This Row],[Discount_Pct]]=0,"0%",
IF(Sales_Trans_2[[#This Row],[Discount_Pct]]&lt;=5,"1-5%",
IF(Sales_Trans_2[[#This Row],[Discount_Pct]]&lt;=10,"6-10%",
IF(Sales_Trans_2[[#This Row],[Discount_Pct]]&lt;=15,"11-15%","&gt;15%"))))</f>
        <v>&gt;15%</v>
      </c>
    </row>
    <row r="1934" spans="1:32" x14ac:dyDescent="0.25">
      <c r="A1934" t="s">
        <v>3743</v>
      </c>
      <c r="B1934" s="10">
        <v>46006</v>
      </c>
      <c r="C1934" t="s">
        <v>2125</v>
      </c>
      <c r="D1934" t="s">
        <v>158</v>
      </c>
      <c r="E1934" t="s">
        <v>852</v>
      </c>
      <c r="F1934" t="s">
        <v>853</v>
      </c>
      <c r="G1934">
        <v>5</v>
      </c>
      <c r="H1934">
        <v>306.62</v>
      </c>
      <c r="I1934">
        <v>15</v>
      </c>
      <c r="J1934">
        <v>229.97</v>
      </c>
      <c r="K1934">
        <v>1303.1300000000001</v>
      </c>
      <c r="L1934">
        <v>1299.6500000000001</v>
      </c>
      <c r="M1934">
        <v>3.48</v>
      </c>
      <c r="N1934" t="s">
        <v>133</v>
      </c>
      <c r="O1934" t="s">
        <v>24</v>
      </c>
      <c r="P1934" t="s">
        <v>25</v>
      </c>
      <c r="Q1934">
        <v>0.76458333333333328</v>
      </c>
      <c r="R1934" t="s">
        <v>49</v>
      </c>
      <c r="S1934" t="s">
        <v>4871</v>
      </c>
      <c r="T1934" t="s">
        <v>4864</v>
      </c>
      <c r="U1934">
        <v>306.62</v>
      </c>
      <c r="V1934" t="s">
        <v>5570</v>
      </c>
      <c r="W1934" t="s">
        <v>4968</v>
      </c>
      <c r="X1934" t="s">
        <v>5571</v>
      </c>
      <c r="Y1934" t="s">
        <v>4977</v>
      </c>
      <c r="Z1934" t="s">
        <v>5043</v>
      </c>
      <c r="AA1934" t="s">
        <v>4962</v>
      </c>
      <c r="AB1934">
        <f>YEAR(Sales_Trans_2[[#This Row],[Transaction_Date]])</f>
        <v>2025</v>
      </c>
      <c r="AC1934" t="str">
        <f>TEXT(Sales_Trans_2[[#This Row],[Transaction_Date]],"mmm")</f>
        <v>Dec</v>
      </c>
      <c r="AD1934">
        <f>MONTH(Sales_Trans_2[[#This Row],[Transaction_Date]])</f>
        <v>12</v>
      </c>
      <c r="AE1934" s="19">
        <f>IFERROR(Sales_Trans_2[[#This Row],[Profit]]/Sales_Trans_2[[#This Row],[Sales_Amount]],0)</f>
        <v>2.6704933506250333E-3</v>
      </c>
      <c r="AF1934" s="20" t="str">
        <f>IF(Sales_Trans_2[[#This Row],[Discount_Pct]]=0,"0%",
IF(Sales_Trans_2[[#This Row],[Discount_Pct]]&lt;=5,"1-5%",
IF(Sales_Trans_2[[#This Row],[Discount_Pct]]&lt;=10,"6-10%",
IF(Sales_Trans_2[[#This Row],[Discount_Pct]]&lt;=15,"11-15%","&gt;15%"))))</f>
        <v>11-15%</v>
      </c>
    </row>
    <row r="1935" spans="1:32" x14ac:dyDescent="0.25">
      <c r="A1935" t="s">
        <v>2577</v>
      </c>
      <c r="B1935" s="10">
        <v>46009</v>
      </c>
      <c r="C1935" t="s">
        <v>2578</v>
      </c>
      <c r="D1935" t="s">
        <v>405</v>
      </c>
      <c r="E1935" t="s">
        <v>31</v>
      </c>
      <c r="F1935" t="s">
        <v>32</v>
      </c>
      <c r="G1935">
        <v>2</v>
      </c>
      <c r="H1935">
        <v>440.5</v>
      </c>
      <c r="I1935">
        <v>20</v>
      </c>
      <c r="J1935">
        <v>176.2</v>
      </c>
      <c r="K1935">
        <v>704.8</v>
      </c>
      <c r="L1935">
        <v>508.1</v>
      </c>
      <c r="M1935">
        <v>196.7</v>
      </c>
      <c r="N1935" t="s">
        <v>4971</v>
      </c>
      <c r="O1935" t="s">
        <v>24</v>
      </c>
      <c r="P1935" t="s">
        <v>25</v>
      </c>
      <c r="Q1935">
        <v>0.66666666666666663</v>
      </c>
      <c r="R1935" t="s">
        <v>49</v>
      </c>
      <c r="S1935" t="s">
        <v>4642</v>
      </c>
      <c r="T1935" t="s">
        <v>4636</v>
      </c>
      <c r="U1935">
        <v>440.5</v>
      </c>
      <c r="V1935" t="s">
        <v>5585</v>
      </c>
      <c r="W1935" t="s">
        <v>4964</v>
      </c>
      <c r="X1935" t="s">
        <v>5187</v>
      </c>
      <c r="Y1935" t="s">
        <v>5007</v>
      </c>
      <c r="Z1935" t="s">
        <v>5188</v>
      </c>
      <c r="AA1935" t="s">
        <v>4962</v>
      </c>
      <c r="AB1935">
        <f>YEAR(Sales_Trans_2[[#This Row],[Transaction_Date]])</f>
        <v>2025</v>
      </c>
      <c r="AC1935" t="str">
        <f>TEXT(Sales_Trans_2[[#This Row],[Transaction_Date]],"mmm")</f>
        <v>Dec</v>
      </c>
      <c r="AD1935">
        <f>MONTH(Sales_Trans_2[[#This Row],[Transaction_Date]])</f>
        <v>12</v>
      </c>
      <c r="AE1935" s="19">
        <f>IFERROR(Sales_Trans_2[[#This Row],[Profit]]/Sales_Trans_2[[#This Row],[Sales_Amount]],0)</f>
        <v>0.27908626560726446</v>
      </c>
      <c r="AF1935" s="20" t="str">
        <f>IF(Sales_Trans_2[[#This Row],[Discount_Pct]]=0,"0%",
IF(Sales_Trans_2[[#This Row],[Discount_Pct]]&lt;=5,"1-5%",
IF(Sales_Trans_2[[#This Row],[Discount_Pct]]&lt;=10,"6-10%",
IF(Sales_Trans_2[[#This Row],[Discount_Pct]]&lt;=15,"11-15%","&gt;15%"))))</f>
        <v>&gt;15%</v>
      </c>
    </row>
    <row r="1936" spans="1:32" x14ac:dyDescent="0.25">
      <c r="A1936" t="s">
        <v>2991</v>
      </c>
      <c r="B1936" s="10">
        <v>46100</v>
      </c>
      <c r="C1936" t="s">
        <v>2106</v>
      </c>
      <c r="D1936" t="s">
        <v>37</v>
      </c>
      <c r="E1936" t="s">
        <v>913</v>
      </c>
      <c r="F1936" t="s">
        <v>132</v>
      </c>
      <c r="G1936">
        <v>5</v>
      </c>
      <c r="H1936">
        <v>234.86</v>
      </c>
      <c r="I1936">
        <v>10</v>
      </c>
      <c r="J1936">
        <v>117.43</v>
      </c>
      <c r="K1936">
        <v>1056.8699999999999</v>
      </c>
      <c r="L1936">
        <v>1066.1500000000001</v>
      </c>
      <c r="M1936">
        <v>-9.2799999999999994</v>
      </c>
      <c r="N1936" t="s">
        <v>68</v>
      </c>
      <c r="O1936" t="s">
        <v>24</v>
      </c>
      <c r="P1936" t="s">
        <v>25</v>
      </c>
      <c r="Q1936">
        <v>0.43194444444444446</v>
      </c>
      <c r="R1936" t="s">
        <v>49</v>
      </c>
      <c r="S1936" t="s">
        <v>4893</v>
      </c>
      <c r="T1936" t="s">
        <v>4887</v>
      </c>
      <c r="U1936">
        <v>234.86</v>
      </c>
      <c r="V1936" t="s">
        <v>5592</v>
      </c>
      <c r="W1936" t="s">
        <v>4968</v>
      </c>
      <c r="X1936" t="s">
        <v>5593</v>
      </c>
      <c r="Y1936" t="s">
        <v>5007</v>
      </c>
      <c r="Z1936" t="s">
        <v>5063</v>
      </c>
      <c r="AA1936" t="s">
        <v>4962</v>
      </c>
      <c r="AB1936">
        <f>YEAR(Sales_Trans_2[[#This Row],[Transaction_Date]])</f>
        <v>2026</v>
      </c>
      <c r="AC1936" t="str">
        <f>TEXT(Sales_Trans_2[[#This Row],[Transaction_Date]],"mmm")</f>
        <v>Mar</v>
      </c>
      <c r="AD1936">
        <f>MONTH(Sales_Trans_2[[#This Row],[Transaction_Date]])</f>
        <v>3</v>
      </c>
      <c r="AE1936" s="19">
        <f>IFERROR(Sales_Trans_2[[#This Row],[Profit]]/Sales_Trans_2[[#This Row],[Sales_Amount]],0)</f>
        <v>-8.7806447339786355E-3</v>
      </c>
      <c r="AF1936" s="20" t="str">
        <f>IF(Sales_Trans_2[[#This Row],[Discount_Pct]]=0,"0%",
IF(Sales_Trans_2[[#This Row],[Discount_Pct]]&lt;=5,"1-5%",
IF(Sales_Trans_2[[#This Row],[Discount_Pct]]&lt;=10,"6-10%",
IF(Sales_Trans_2[[#This Row],[Discount_Pct]]&lt;=15,"11-15%","&gt;15%"))))</f>
        <v>6-10%</v>
      </c>
    </row>
    <row r="1937" spans="1:32" x14ac:dyDescent="0.25">
      <c r="A1937" t="s">
        <v>3127</v>
      </c>
      <c r="B1937" s="10">
        <v>46175</v>
      </c>
      <c r="C1937" t="s">
        <v>208</v>
      </c>
      <c r="D1937" t="s">
        <v>65</v>
      </c>
      <c r="E1937" t="s">
        <v>795</v>
      </c>
      <c r="F1937" t="s">
        <v>991</v>
      </c>
      <c r="G1937">
        <v>6</v>
      </c>
      <c r="H1937">
        <v>183.76</v>
      </c>
      <c r="I1937">
        <v>10</v>
      </c>
      <c r="J1937">
        <v>110.26</v>
      </c>
      <c r="K1937">
        <v>992.3</v>
      </c>
      <c r="L1937">
        <v>852</v>
      </c>
      <c r="M1937">
        <v>140.30000000000001</v>
      </c>
      <c r="N1937" t="s">
        <v>23</v>
      </c>
      <c r="O1937" t="s">
        <v>24</v>
      </c>
      <c r="P1937" t="s">
        <v>25</v>
      </c>
      <c r="Q1937">
        <v>0.80763888888888891</v>
      </c>
      <c r="R1937" t="s">
        <v>49</v>
      </c>
      <c r="S1937" t="s">
        <v>4719</v>
      </c>
      <c r="T1937" t="s">
        <v>4703</v>
      </c>
      <c r="U1937">
        <v>172.63</v>
      </c>
      <c r="V1937" t="s">
        <v>5605</v>
      </c>
      <c r="W1937" t="s">
        <v>4958</v>
      </c>
      <c r="X1937" t="s">
        <v>5453</v>
      </c>
      <c r="Y1937" t="s">
        <v>5007</v>
      </c>
      <c r="Z1937" t="s">
        <v>5454</v>
      </c>
      <c r="AA1937" t="s">
        <v>4962</v>
      </c>
      <c r="AB1937">
        <f>YEAR(Sales_Trans_2[[#This Row],[Transaction_Date]])</f>
        <v>2026</v>
      </c>
      <c r="AC1937" t="str">
        <f>TEXT(Sales_Trans_2[[#This Row],[Transaction_Date]],"mmm")</f>
        <v>Jun</v>
      </c>
      <c r="AD1937">
        <f>MONTH(Sales_Trans_2[[#This Row],[Transaction_Date]])</f>
        <v>6</v>
      </c>
      <c r="AE1937" s="19">
        <f>IFERROR(Sales_Trans_2[[#This Row],[Profit]]/Sales_Trans_2[[#This Row],[Sales_Amount]],0)</f>
        <v>0.14138869293560416</v>
      </c>
      <c r="AF1937" s="20" t="str">
        <f>IF(Sales_Trans_2[[#This Row],[Discount_Pct]]=0,"0%",
IF(Sales_Trans_2[[#This Row],[Discount_Pct]]&lt;=5,"1-5%",
IF(Sales_Trans_2[[#This Row],[Discount_Pct]]&lt;=10,"6-10%",
IF(Sales_Trans_2[[#This Row],[Discount_Pct]]&lt;=15,"11-15%","&gt;15%"))))</f>
        <v>6-10%</v>
      </c>
    </row>
    <row r="1938" spans="1:32" x14ac:dyDescent="0.25">
      <c r="A1938" t="s">
        <v>2620</v>
      </c>
      <c r="B1938" s="10">
        <v>46014</v>
      </c>
      <c r="C1938" t="s">
        <v>2621</v>
      </c>
      <c r="D1938" t="s">
        <v>581</v>
      </c>
      <c r="E1938" t="s">
        <v>795</v>
      </c>
      <c r="F1938" t="s">
        <v>991</v>
      </c>
      <c r="G1938">
        <v>2</v>
      </c>
      <c r="H1938">
        <v>139.21</v>
      </c>
      <c r="I1938">
        <v>15</v>
      </c>
      <c r="J1938">
        <v>41.76</v>
      </c>
      <c r="K1938">
        <v>236.66</v>
      </c>
      <c r="L1938">
        <v>213.98</v>
      </c>
      <c r="M1938">
        <v>22.68</v>
      </c>
      <c r="N1938" t="s">
        <v>68</v>
      </c>
      <c r="O1938" t="s">
        <v>24</v>
      </c>
      <c r="P1938" t="s">
        <v>25</v>
      </c>
      <c r="Q1938">
        <v>0.71180555555555558</v>
      </c>
      <c r="R1938" t="s">
        <v>49</v>
      </c>
      <c r="S1938" t="s">
        <v>4710</v>
      </c>
      <c r="T1938" t="s">
        <v>4703</v>
      </c>
      <c r="U1938">
        <v>139.21</v>
      </c>
      <c r="V1938" t="s">
        <v>5612</v>
      </c>
      <c r="W1938" t="s">
        <v>4964</v>
      </c>
      <c r="X1938" t="s">
        <v>5453</v>
      </c>
      <c r="Y1938" t="s">
        <v>5007</v>
      </c>
      <c r="Z1938" t="s">
        <v>5454</v>
      </c>
      <c r="AA1938" t="s">
        <v>4962</v>
      </c>
      <c r="AB1938">
        <f>YEAR(Sales_Trans_2[[#This Row],[Transaction_Date]])</f>
        <v>2025</v>
      </c>
      <c r="AC1938" t="str">
        <f>TEXT(Sales_Trans_2[[#This Row],[Transaction_Date]],"mmm")</f>
        <v>Dec</v>
      </c>
      <c r="AD1938">
        <f>MONTH(Sales_Trans_2[[#This Row],[Transaction_Date]])</f>
        <v>12</v>
      </c>
      <c r="AE1938" s="19">
        <f>IFERROR(Sales_Trans_2[[#This Row],[Profit]]/Sales_Trans_2[[#This Row],[Sales_Amount]],0)</f>
        <v>9.5833685455928339E-2</v>
      </c>
      <c r="AF1938" s="20" t="str">
        <f>IF(Sales_Trans_2[[#This Row],[Discount_Pct]]=0,"0%",
IF(Sales_Trans_2[[#This Row],[Discount_Pct]]&lt;=5,"1-5%",
IF(Sales_Trans_2[[#This Row],[Discount_Pct]]&lt;=10,"6-10%",
IF(Sales_Trans_2[[#This Row],[Discount_Pct]]&lt;=15,"11-15%","&gt;15%"))))</f>
        <v>11-15%</v>
      </c>
    </row>
    <row r="1939" spans="1:32" x14ac:dyDescent="0.25">
      <c r="A1939" t="s">
        <v>3092</v>
      </c>
      <c r="B1939" s="10">
        <v>46045</v>
      </c>
      <c r="C1939" t="s">
        <v>342</v>
      </c>
      <c r="D1939" t="s">
        <v>891</v>
      </c>
      <c r="E1939" t="s">
        <v>1347</v>
      </c>
      <c r="F1939" t="s">
        <v>1313</v>
      </c>
      <c r="G1939">
        <v>7</v>
      </c>
      <c r="H1939">
        <v>486.23</v>
      </c>
      <c r="I1939">
        <v>15</v>
      </c>
      <c r="J1939">
        <v>510.54</v>
      </c>
      <c r="K1939">
        <v>2893.07</v>
      </c>
      <c r="L1939">
        <v>2502.29</v>
      </c>
      <c r="M1939">
        <v>390.78</v>
      </c>
      <c r="N1939" t="s">
        <v>133</v>
      </c>
      <c r="O1939" t="s">
        <v>24</v>
      </c>
      <c r="P1939" t="s">
        <v>25</v>
      </c>
      <c r="Q1939">
        <v>0.78402777777777777</v>
      </c>
      <c r="R1939" t="s">
        <v>49</v>
      </c>
      <c r="S1939" t="s">
        <v>4831</v>
      </c>
      <c r="T1939" t="s">
        <v>4828</v>
      </c>
      <c r="U1939">
        <v>425.88</v>
      </c>
      <c r="V1939" t="s">
        <v>5174</v>
      </c>
      <c r="W1939" t="s">
        <v>4958</v>
      </c>
      <c r="X1939" t="s">
        <v>4976</v>
      </c>
      <c r="Y1939" t="s">
        <v>4977</v>
      </c>
      <c r="Z1939" t="s">
        <v>5089</v>
      </c>
      <c r="AA1939" t="s">
        <v>4962</v>
      </c>
      <c r="AB1939">
        <f>YEAR(Sales_Trans_2[[#This Row],[Transaction_Date]])</f>
        <v>2026</v>
      </c>
      <c r="AC1939" t="str">
        <f>TEXT(Sales_Trans_2[[#This Row],[Transaction_Date]],"mmm")</f>
        <v>Jan</v>
      </c>
      <c r="AD1939">
        <f>MONTH(Sales_Trans_2[[#This Row],[Transaction_Date]])</f>
        <v>1</v>
      </c>
      <c r="AE1939" s="19">
        <f>IFERROR(Sales_Trans_2[[#This Row],[Profit]]/Sales_Trans_2[[#This Row],[Sales_Amount]],0)</f>
        <v>0.13507450562896853</v>
      </c>
      <c r="AF1939" s="20" t="str">
        <f>IF(Sales_Trans_2[[#This Row],[Discount_Pct]]=0,"0%",
IF(Sales_Trans_2[[#This Row],[Discount_Pct]]&lt;=5,"1-5%",
IF(Sales_Trans_2[[#This Row],[Discount_Pct]]&lt;=10,"6-10%",
IF(Sales_Trans_2[[#This Row],[Discount_Pct]]&lt;=15,"11-15%","&gt;15%"))))</f>
        <v>11-15%</v>
      </c>
    </row>
    <row r="1940" spans="1:32" x14ac:dyDescent="0.25">
      <c r="A1940" t="s">
        <v>4263</v>
      </c>
      <c r="B1940" s="10">
        <v>46042</v>
      </c>
      <c r="C1940" t="s">
        <v>498</v>
      </c>
      <c r="E1940" t="s">
        <v>857</v>
      </c>
      <c r="F1940" t="s">
        <v>121</v>
      </c>
      <c r="G1940">
        <v>4</v>
      </c>
      <c r="H1940">
        <v>503.36</v>
      </c>
      <c r="I1940">
        <v>20</v>
      </c>
      <c r="J1940">
        <v>402.69</v>
      </c>
      <c r="K1940">
        <v>1610.75</v>
      </c>
      <c r="L1940">
        <v>1559.2</v>
      </c>
      <c r="M1940">
        <v>51.55</v>
      </c>
      <c r="N1940" t="s">
        <v>40</v>
      </c>
      <c r="O1940" t="s">
        <v>24</v>
      </c>
      <c r="P1940" t="s">
        <v>25</v>
      </c>
      <c r="Q1940">
        <v>0.41249999999999998</v>
      </c>
      <c r="R1940" t="s">
        <v>49</v>
      </c>
      <c r="T1940" t="s">
        <v>4703</v>
      </c>
      <c r="V1940" t="s">
        <v>5484</v>
      </c>
      <c r="W1940" t="s">
        <v>4964</v>
      </c>
      <c r="X1940" t="s">
        <v>5036</v>
      </c>
      <c r="Y1940" t="s">
        <v>5007</v>
      </c>
      <c r="Z1940" t="s">
        <v>5037</v>
      </c>
      <c r="AA1940" t="s">
        <v>4962</v>
      </c>
      <c r="AB1940">
        <f>YEAR(Sales_Trans_2[[#This Row],[Transaction_Date]])</f>
        <v>2026</v>
      </c>
      <c r="AC1940" t="str">
        <f>TEXT(Sales_Trans_2[[#This Row],[Transaction_Date]],"mmm")</f>
        <v>Jan</v>
      </c>
      <c r="AD1940">
        <f>MONTH(Sales_Trans_2[[#This Row],[Transaction_Date]])</f>
        <v>1</v>
      </c>
      <c r="AE1940" s="19">
        <f>IFERROR(Sales_Trans_2[[#This Row],[Profit]]/Sales_Trans_2[[#This Row],[Sales_Amount]],0)</f>
        <v>3.2003724972838737E-2</v>
      </c>
      <c r="AF1940" s="20" t="str">
        <f>IF(Sales_Trans_2[[#This Row],[Discount_Pct]]=0,"0%",
IF(Sales_Trans_2[[#This Row],[Discount_Pct]]&lt;=5,"1-5%",
IF(Sales_Trans_2[[#This Row],[Discount_Pct]]&lt;=10,"6-10%",
IF(Sales_Trans_2[[#This Row],[Discount_Pct]]&lt;=15,"11-15%","&gt;15%"))))</f>
        <v>&gt;15%</v>
      </c>
    </row>
    <row r="1941" spans="1:32" x14ac:dyDescent="0.25">
      <c r="A1941" t="s">
        <v>3835</v>
      </c>
      <c r="B1941" s="10">
        <v>46073</v>
      </c>
      <c r="C1941" t="s">
        <v>2811</v>
      </c>
      <c r="D1941" t="s">
        <v>856</v>
      </c>
      <c r="E1941" t="s">
        <v>1413</v>
      </c>
      <c r="F1941" t="s">
        <v>2803</v>
      </c>
      <c r="G1941">
        <v>4</v>
      </c>
      <c r="H1941">
        <v>275.70999999999998</v>
      </c>
      <c r="I1941">
        <v>15</v>
      </c>
      <c r="J1941">
        <v>165.43</v>
      </c>
      <c r="K1941">
        <v>937.41</v>
      </c>
      <c r="L1941">
        <v>825.2</v>
      </c>
      <c r="M1941">
        <v>112.21</v>
      </c>
      <c r="N1941" t="s">
        <v>23</v>
      </c>
      <c r="O1941" t="s">
        <v>24</v>
      </c>
      <c r="P1941" t="s">
        <v>25</v>
      </c>
      <c r="Q1941">
        <v>0.50347222222222221</v>
      </c>
      <c r="R1941" t="s">
        <v>49</v>
      </c>
      <c r="S1941" t="s">
        <v>4825</v>
      </c>
      <c r="T1941" s="16" t="s">
        <v>4805</v>
      </c>
      <c r="U1941">
        <v>275.70999999999998</v>
      </c>
      <c r="V1941" t="s">
        <v>5715</v>
      </c>
      <c r="W1941" t="s">
        <v>4968</v>
      </c>
      <c r="X1941" t="s">
        <v>5309</v>
      </c>
      <c r="Y1941" t="s">
        <v>5018</v>
      </c>
      <c r="Z1941" t="s">
        <v>5310</v>
      </c>
      <c r="AA1941" t="s">
        <v>4962</v>
      </c>
      <c r="AB1941">
        <f>YEAR(Sales_Trans_2[[#This Row],[Transaction_Date]])</f>
        <v>2026</v>
      </c>
      <c r="AC1941" t="str">
        <f>TEXT(Sales_Trans_2[[#This Row],[Transaction_Date]],"mmm")</f>
        <v>Feb</v>
      </c>
      <c r="AD1941">
        <f>MONTH(Sales_Trans_2[[#This Row],[Transaction_Date]])</f>
        <v>2</v>
      </c>
      <c r="AE1941" s="19">
        <f>IFERROR(Sales_Trans_2[[#This Row],[Profit]]/Sales_Trans_2[[#This Row],[Sales_Amount]],0)</f>
        <v>0.11970215807384176</v>
      </c>
      <c r="AF1941" s="20" t="str">
        <f>IF(Sales_Trans_2[[#This Row],[Discount_Pct]]=0,"0%",
IF(Sales_Trans_2[[#This Row],[Discount_Pct]]&lt;=5,"1-5%",
IF(Sales_Trans_2[[#This Row],[Discount_Pct]]&lt;=10,"6-10%",
IF(Sales_Trans_2[[#This Row],[Discount_Pct]]&lt;=15,"11-15%","&gt;15%"))))</f>
        <v>11-15%</v>
      </c>
    </row>
    <row r="1942" spans="1:32" x14ac:dyDescent="0.25">
      <c r="A1942" t="s">
        <v>1954</v>
      </c>
      <c r="B1942" s="10">
        <v>46267</v>
      </c>
      <c r="C1942" t="s">
        <v>1955</v>
      </c>
      <c r="D1942" t="s">
        <v>1225</v>
      </c>
      <c r="E1942" t="s">
        <v>857</v>
      </c>
      <c r="F1942" t="s">
        <v>121</v>
      </c>
      <c r="G1942">
        <v>4</v>
      </c>
      <c r="H1942">
        <v>182.3</v>
      </c>
      <c r="I1942">
        <v>5</v>
      </c>
      <c r="J1942">
        <v>36.46</v>
      </c>
      <c r="K1942">
        <v>692.74</v>
      </c>
      <c r="L1942">
        <v>430.4</v>
      </c>
      <c r="M1942">
        <v>262.33999999999997</v>
      </c>
      <c r="N1942" t="s">
        <v>47</v>
      </c>
      <c r="O1942" t="s">
        <v>24</v>
      </c>
      <c r="P1942" t="s">
        <v>25</v>
      </c>
      <c r="Q1942">
        <v>0.71875</v>
      </c>
      <c r="R1942" t="s">
        <v>49</v>
      </c>
      <c r="S1942" t="s">
        <v>4664</v>
      </c>
      <c r="T1942" t="s">
        <v>4636</v>
      </c>
      <c r="U1942">
        <v>182.3</v>
      </c>
      <c r="V1942" t="s">
        <v>5725</v>
      </c>
      <c r="W1942" t="s">
        <v>4964</v>
      </c>
      <c r="X1942" t="s">
        <v>5036</v>
      </c>
      <c r="Y1942" t="s">
        <v>5007</v>
      </c>
      <c r="Z1942" t="s">
        <v>5037</v>
      </c>
      <c r="AA1942" t="s">
        <v>4962</v>
      </c>
      <c r="AB1942">
        <f>YEAR(Sales_Trans_2[[#This Row],[Transaction_Date]])</f>
        <v>2026</v>
      </c>
      <c r="AC1942" t="str">
        <f>TEXT(Sales_Trans_2[[#This Row],[Transaction_Date]],"mmm")</f>
        <v>Sep</v>
      </c>
      <c r="AD1942">
        <f>MONTH(Sales_Trans_2[[#This Row],[Transaction_Date]])</f>
        <v>9</v>
      </c>
      <c r="AE1942" s="19">
        <f>IFERROR(Sales_Trans_2[[#This Row],[Profit]]/Sales_Trans_2[[#This Row],[Sales_Amount]],0)</f>
        <v>0.37869907901954553</v>
      </c>
      <c r="AF1942" s="20" t="str">
        <f>IF(Sales_Trans_2[[#This Row],[Discount_Pct]]=0,"0%",
IF(Sales_Trans_2[[#This Row],[Discount_Pct]]&lt;=5,"1-5%",
IF(Sales_Trans_2[[#This Row],[Discount_Pct]]&lt;=10,"6-10%",
IF(Sales_Trans_2[[#This Row],[Discount_Pct]]&lt;=15,"11-15%","&gt;15%"))))</f>
        <v>1-5%</v>
      </c>
    </row>
    <row r="1943" spans="1:32" x14ac:dyDescent="0.25">
      <c r="A1943" t="s">
        <v>3970</v>
      </c>
      <c r="B1943" s="10">
        <v>46021</v>
      </c>
      <c r="C1943" t="s">
        <v>1945</v>
      </c>
      <c r="D1943" t="s">
        <v>432</v>
      </c>
      <c r="E1943" t="s">
        <v>1347</v>
      </c>
      <c r="F1943" t="s">
        <v>1313</v>
      </c>
      <c r="G1943">
        <v>3</v>
      </c>
      <c r="H1943">
        <v>319.47000000000003</v>
      </c>
      <c r="I1943">
        <v>20</v>
      </c>
      <c r="J1943">
        <v>191.68</v>
      </c>
      <c r="K1943">
        <v>766.73</v>
      </c>
      <c r="L1943">
        <v>754.26</v>
      </c>
      <c r="M1943">
        <v>12.47</v>
      </c>
      <c r="N1943" t="s">
        <v>40</v>
      </c>
      <c r="O1943" t="s">
        <v>24</v>
      </c>
      <c r="P1943" t="s">
        <v>25</v>
      </c>
      <c r="Q1943">
        <v>0.54027777777777775</v>
      </c>
      <c r="R1943" t="s">
        <v>49</v>
      </c>
      <c r="S1943" t="s">
        <v>4841</v>
      </c>
      <c r="T1943" t="s">
        <v>4828</v>
      </c>
      <c r="U1943">
        <v>305.67</v>
      </c>
      <c r="V1943" t="s">
        <v>5734</v>
      </c>
      <c r="W1943" t="s">
        <v>4958</v>
      </c>
      <c r="X1943" t="s">
        <v>4976</v>
      </c>
      <c r="Y1943" t="s">
        <v>4977</v>
      </c>
      <c r="Z1943" t="s">
        <v>5089</v>
      </c>
      <c r="AA1943" t="s">
        <v>4962</v>
      </c>
      <c r="AB1943">
        <f>YEAR(Sales_Trans_2[[#This Row],[Transaction_Date]])</f>
        <v>2025</v>
      </c>
      <c r="AC1943" t="str">
        <f>TEXT(Sales_Trans_2[[#This Row],[Transaction_Date]],"mmm")</f>
        <v>Dec</v>
      </c>
      <c r="AD1943">
        <f>MONTH(Sales_Trans_2[[#This Row],[Transaction_Date]])</f>
        <v>12</v>
      </c>
      <c r="AE1943" s="19">
        <f>IFERROR(Sales_Trans_2[[#This Row],[Profit]]/Sales_Trans_2[[#This Row],[Sales_Amount]],0)</f>
        <v>1.6263873853899026E-2</v>
      </c>
      <c r="AF1943" s="20" t="str">
        <f>IF(Sales_Trans_2[[#This Row],[Discount_Pct]]=0,"0%",
IF(Sales_Trans_2[[#This Row],[Discount_Pct]]&lt;=5,"1-5%",
IF(Sales_Trans_2[[#This Row],[Discount_Pct]]&lt;=10,"6-10%",
IF(Sales_Trans_2[[#This Row],[Discount_Pct]]&lt;=15,"11-15%","&gt;15%"))))</f>
        <v>&gt;15%</v>
      </c>
    </row>
    <row r="1944" spans="1:32" x14ac:dyDescent="0.25">
      <c r="A1944" t="s">
        <v>1580</v>
      </c>
      <c r="B1944" s="10">
        <v>46017</v>
      </c>
      <c r="C1944" t="s">
        <v>1581</v>
      </c>
      <c r="D1944" t="s">
        <v>147</v>
      </c>
      <c r="E1944" t="s">
        <v>1309</v>
      </c>
      <c r="F1944" t="s">
        <v>585</v>
      </c>
      <c r="G1944">
        <v>1</v>
      </c>
      <c r="H1944">
        <v>332.73</v>
      </c>
      <c r="I1944">
        <v>20</v>
      </c>
      <c r="J1944">
        <v>66.55</v>
      </c>
      <c r="K1944">
        <v>266.18</v>
      </c>
      <c r="L1944">
        <v>261.22000000000003</v>
      </c>
      <c r="M1944">
        <v>4.96</v>
      </c>
      <c r="N1944" t="s">
        <v>68</v>
      </c>
      <c r="O1944" t="s">
        <v>24</v>
      </c>
      <c r="P1944" t="s">
        <v>25</v>
      </c>
      <c r="Q1944">
        <v>0.46666666666666667</v>
      </c>
      <c r="R1944" t="s">
        <v>49</v>
      </c>
      <c r="S1944" t="s">
        <v>4717</v>
      </c>
      <c r="T1944" t="s">
        <v>4703</v>
      </c>
      <c r="U1944">
        <v>332.73</v>
      </c>
      <c r="V1944" t="s">
        <v>5751</v>
      </c>
      <c r="W1944" t="s">
        <v>4964</v>
      </c>
      <c r="X1944" t="s">
        <v>5752</v>
      </c>
      <c r="Y1944" t="s">
        <v>5007</v>
      </c>
      <c r="Z1944" t="s">
        <v>5212</v>
      </c>
      <c r="AA1944" t="s">
        <v>4962</v>
      </c>
      <c r="AB1944">
        <f>YEAR(Sales_Trans_2[[#This Row],[Transaction_Date]])</f>
        <v>2025</v>
      </c>
      <c r="AC1944" t="str">
        <f>TEXT(Sales_Trans_2[[#This Row],[Transaction_Date]],"mmm")</f>
        <v>Dec</v>
      </c>
      <c r="AD1944">
        <f>MONTH(Sales_Trans_2[[#This Row],[Transaction_Date]])</f>
        <v>12</v>
      </c>
      <c r="AE1944" s="19">
        <f>IFERROR(Sales_Trans_2[[#This Row],[Profit]]/Sales_Trans_2[[#This Row],[Sales_Amount]],0)</f>
        <v>1.8634007062889774E-2</v>
      </c>
      <c r="AF1944" s="20" t="str">
        <f>IF(Sales_Trans_2[[#This Row],[Discount_Pct]]=0,"0%",
IF(Sales_Trans_2[[#This Row],[Discount_Pct]]&lt;=5,"1-5%",
IF(Sales_Trans_2[[#This Row],[Discount_Pct]]&lt;=10,"6-10%",
IF(Sales_Trans_2[[#This Row],[Discount_Pct]]&lt;=15,"11-15%","&gt;15%"))))</f>
        <v>&gt;15%</v>
      </c>
    </row>
    <row r="1945" spans="1:32" x14ac:dyDescent="0.25">
      <c r="A1945" t="s">
        <v>2002</v>
      </c>
      <c r="B1945" s="10">
        <v>46009</v>
      </c>
      <c r="C1945" t="s">
        <v>2003</v>
      </c>
      <c r="D1945" t="s">
        <v>77</v>
      </c>
      <c r="E1945" t="s">
        <v>1682</v>
      </c>
      <c r="F1945" t="s">
        <v>796</v>
      </c>
      <c r="G1945">
        <v>2</v>
      </c>
      <c r="H1945">
        <v>131.03</v>
      </c>
      <c r="I1945">
        <v>10</v>
      </c>
      <c r="J1945">
        <v>26.21</v>
      </c>
      <c r="K1945">
        <v>235.85</v>
      </c>
      <c r="L1945">
        <v>234.54</v>
      </c>
      <c r="M1945">
        <v>1.31</v>
      </c>
      <c r="N1945" t="s">
        <v>40</v>
      </c>
      <c r="O1945" t="s">
        <v>24</v>
      </c>
      <c r="P1945" t="s">
        <v>25</v>
      </c>
      <c r="Q1945">
        <v>0.55902777777777779</v>
      </c>
      <c r="R1945" t="s">
        <v>49</v>
      </c>
      <c r="S1945" t="s">
        <v>4863</v>
      </c>
      <c r="T1945" t="s">
        <v>4864</v>
      </c>
      <c r="U1945">
        <v>131.03</v>
      </c>
      <c r="V1945" t="s">
        <v>5755</v>
      </c>
      <c r="W1945" t="s">
        <v>4964</v>
      </c>
      <c r="X1945" t="s">
        <v>5574</v>
      </c>
      <c r="Y1945" t="s">
        <v>5007</v>
      </c>
      <c r="Z1945" t="s">
        <v>5160</v>
      </c>
      <c r="AA1945" t="s">
        <v>4962</v>
      </c>
      <c r="AB1945">
        <f>YEAR(Sales_Trans_2[[#This Row],[Transaction_Date]])</f>
        <v>2025</v>
      </c>
      <c r="AC1945" t="str">
        <f>TEXT(Sales_Trans_2[[#This Row],[Transaction_Date]],"mmm")</f>
        <v>Dec</v>
      </c>
      <c r="AD1945">
        <f>MONTH(Sales_Trans_2[[#This Row],[Transaction_Date]])</f>
        <v>12</v>
      </c>
      <c r="AE1945" s="19">
        <f>IFERROR(Sales_Trans_2[[#This Row],[Profit]]/Sales_Trans_2[[#This Row],[Sales_Amount]],0)</f>
        <v>5.5543777824888707E-3</v>
      </c>
      <c r="AF1945" s="20" t="str">
        <f>IF(Sales_Trans_2[[#This Row],[Discount_Pct]]=0,"0%",
IF(Sales_Trans_2[[#This Row],[Discount_Pct]]&lt;=5,"1-5%",
IF(Sales_Trans_2[[#This Row],[Discount_Pct]]&lt;=10,"6-10%",
IF(Sales_Trans_2[[#This Row],[Discount_Pct]]&lt;=15,"11-15%","&gt;15%"))))</f>
        <v>6-10%</v>
      </c>
    </row>
    <row r="1946" spans="1:32" x14ac:dyDescent="0.25">
      <c r="A1946" t="s">
        <v>3724</v>
      </c>
      <c r="B1946" s="10">
        <v>45789</v>
      </c>
      <c r="C1946" t="s">
        <v>3307</v>
      </c>
      <c r="D1946" t="s">
        <v>302</v>
      </c>
      <c r="E1946" t="s">
        <v>623</v>
      </c>
      <c r="F1946" t="s">
        <v>624</v>
      </c>
      <c r="G1946">
        <v>5</v>
      </c>
      <c r="H1946">
        <v>343.56</v>
      </c>
      <c r="I1946">
        <v>15</v>
      </c>
      <c r="J1946">
        <v>257.67</v>
      </c>
      <c r="K1946">
        <v>1460.13</v>
      </c>
      <c r="L1946">
        <v>1081.5999999999999</v>
      </c>
      <c r="M1946">
        <v>378.53</v>
      </c>
      <c r="N1946" t="s">
        <v>23</v>
      </c>
      <c r="O1946" t="s">
        <v>24</v>
      </c>
      <c r="P1946" t="s">
        <v>25</v>
      </c>
      <c r="Q1946">
        <v>0.48125000000000001</v>
      </c>
      <c r="R1946" t="s">
        <v>49</v>
      </c>
      <c r="S1946" t="s">
        <v>4655</v>
      </c>
      <c r="T1946" t="s">
        <v>4636</v>
      </c>
      <c r="U1946">
        <v>343.56</v>
      </c>
      <c r="V1946" t="s">
        <v>5499</v>
      </c>
      <c r="W1946" t="s">
        <v>4968</v>
      </c>
      <c r="X1946" t="s">
        <v>5324</v>
      </c>
      <c r="Y1946" t="s">
        <v>5007</v>
      </c>
      <c r="Z1946" t="s">
        <v>5196</v>
      </c>
      <c r="AA1946" t="s">
        <v>4962</v>
      </c>
      <c r="AB1946">
        <f>YEAR(Sales_Trans_2[[#This Row],[Transaction_Date]])</f>
        <v>2025</v>
      </c>
      <c r="AC1946" t="str">
        <f>TEXT(Sales_Trans_2[[#This Row],[Transaction_Date]],"mmm")</f>
        <v>May</v>
      </c>
      <c r="AD1946">
        <f>MONTH(Sales_Trans_2[[#This Row],[Transaction_Date]])</f>
        <v>5</v>
      </c>
      <c r="AE1946" s="19">
        <f>IFERROR(Sales_Trans_2[[#This Row],[Profit]]/Sales_Trans_2[[#This Row],[Sales_Amount]],0)</f>
        <v>0.25924403991425415</v>
      </c>
      <c r="AF1946" s="20" t="str">
        <f>IF(Sales_Trans_2[[#This Row],[Discount_Pct]]=0,"0%",
IF(Sales_Trans_2[[#This Row],[Discount_Pct]]&lt;=5,"1-5%",
IF(Sales_Trans_2[[#This Row],[Discount_Pct]]&lt;=10,"6-10%",
IF(Sales_Trans_2[[#This Row],[Discount_Pct]]&lt;=15,"11-15%","&gt;15%"))))</f>
        <v>11-15%</v>
      </c>
    </row>
    <row r="1947" spans="1:32" x14ac:dyDescent="0.25">
      <c r="A1947" t="s">
        <v>3401</v>
      </c>
      <c r="B1947" s="10">
        <v>45700</v>
      </c>
      <c r="C1947" t="s">
        <v>554</v>
      </c>
      <c r="D1947" t="s">
        <v>124</v>
      </c>
      <c r="E1947" t="s">
        <v>343</v>
      </c>
      <c r="F1947" t="s">
        <v>344</v>
      </c>
      <c r="G1947">
        <v>3</v>
      </c>
      <c r="H1947">
        <v>397.22</v>
      </c>
      <c r="I1947">
        <v>15</v>
      </c>
      <c r="J1947">
        <v>178.75</v>
      </c>
      <c r="K1947">
        <v>1012.91</v>
      </c>
      <c r="L1947">
        <v>958.11</v>
      </c>
      <c r="M1947">
        <v>54.8</v>
      </c>
      <c r="N1947" t="s">
        <v>23</v>
      </c>
      <c r="O1947" t="s">
        <v>24</v>
      </c>
      <c r="P1947" t="s">
        <v>25</v>
      </c>
      <c r="Q1947">
        <v>0.46875</v>
      </c>
      <c r="R1947" t="s">
        <v>49</v>
      </c>
      <c r="S1947" t="s">
        <v>4697</v>
      </c>
      <c r="T1947" t="s">
        <v>4672</v>
      </c>
      <c r="U1947">
        <v>397.22</v>
      </c>
      <c r="V1947" t="s">
        <v>5636</v>
      </c>
      <c r="W1947" t="s">
        <v>4968</v>
      </c>
      <c r="X1947" t="s">
        <v>5445</v>
      </c>
      <c r="Y1947" t="s">
        <v>4977</v>
      </c>
      <c r="Z1947" t="s">
        <v>5446</v>
      </c>
      <c r="AA1947" t="s">
        <v>4962</v>
      </c>
      <c r="AB1947">
        <f>YEAR(Sales_Trans_2[[#This Row],[Transaction_Date]])</f>
        <v>2025</v>
      </c>
      <c r="AC1947" t="str">
        <f>TEXT(Sales_Trans_2[[#This Row],[Transaction_Date]],"mmm")</f>
        <v>Feb</v>
      </c>
      <c r="AD1947">
        <f>MONTH(Sales_Trans_2[[#This Row],[Transaction_Date]])</f>
        <v>2</v>
      </c>
      <c r="AE1947" s="19">
        <f>IFERROR(Sales_Trans_2[[#This Row],[Profit]]/Sales_Trans_2[[#This Row],[Sales_Amount]],0)</f>
        <v>5.4101549002379283E-2</v>
      </c>
      <c r="AF1947" s="20" t="str">
        <f>IF(Sales_Trans_2[[#This Row],[Discount_Pct]]=0,"0%",
IF(Sales_Trans_2[[#This Row],[Discount_Pct]]&lt;=5,"1-5%",
IF(Sales_Trans_2[[#This Row],[Discount_Pct]]&lt;=10,"6-10%",
IF(Sales_Trans_2[[#This Row],[Discount_Pct]]&lt;=15,"11-15%","&gt;15%"))))</f>
        <v>11-15%</v>
      </c>
    </row>
    <row r="1948" spans="1:32" x14ac:dyDescent="0.25">
      <c r="A1948" t="s">
        <v>4431</v>
      </c>
      <c r="B1948" s="10">
        <v>45700</v>
      </c>
      <c r="C1948" t="s">
        <v>1013</v>
      </c>
      <c r="D1948" t="s">
        <v>895</v>
      </c>
      <c r="E1948" t="s">
        <v>857</v>
      </c>
      <c r="F1948" t="s">
        <v>121</v>
      </c>
      <c r="G1948">
        <v>7</v>
      </c>
      <c r="H1948">
        <v>492.92</v>
      </c>
      <c r="I1948">
        <v>10</v>
      </c>
      <c r="J1948">
        <v>345.04</v>
      </c>
      <c r="K1948">
        <v>3105.4</v>
      </c>
      <c r="L1948">
        <v>2591.2600000000002</v>
      </c>
      <c r="M1948">
        <v>514.14</v>
      </c>
      <c r="N1948" t="s">
        <v>47</v>
      </c>
      <c r="O1948" t="s">
        <v>24</v>
      </c>
      <c r="P1948" t="s">
        <v>25</v>
      </c>
      <c r="Q1948">
        <v>0.6069444444444444</v>
      </c>
      <c r="R1948" t="s">
        <v>49</v>
      </c>
      <c r="S1948" t="s">
        <v>4843</v>
      </c>
      <c r="T1948" t="s">
        <v>4828</v>
      </c>
      <c r="U1948">
        <v>438.7</v>
      </c>
      <c r="V1948" t="s">
        <v>5210</v>
      </c>
      <c r="W1948" t="s">
        <v>4958</v>
      </c>
      <c r="X1948" t="s">
        <v>5036</v>
      </c>
      <c r="Y1948" t="s">
        <v>5007</v>
      </c>
      <c r="Z1948" t="s">
        <v>5037</v>
      </c>
      <c r="AA1948" t="s">
        <v>4962</v>
      </c>
      <c r="AB1948">
        <f>YEAR(Sales_Trans_2[[#This Row],[Transaction_Date]])</f>
        <v>2025</v>
      </c>
      <c r="AC1948" t="str">
        <f>TEXT(Sales_Trans_2[[#This Row],[Transaction_Date]],"mmm")</f>
        <v>Feb</v>
      </c>
      <c r="AD1948">
        <f>MONTH(Sales_Trans_2[[#This Row],[Transaction_Date]])</f>
        <v>2</v>
      </c>
      <c r="AE1948" s="19">
        <f>IFERROR(Sales_Trans_2[[#This Row],[Profit]]/Sales_Trans_2[[#This Row],[Sales_Amount]],0)</f>
        <v>0.16556321246860306</v>
      </c>
      <c r="AF1948" s="20" t="str">
        <f>IF(Sales_Trans_2[[#This Row],[Discount_Pct]]=0,"0%",
IF(Sales_Trans_2[[#This Row],[Discount_Pct]]&lt;=5,"1-5%",
IF(Sales_Trans_2[[#This Row],[Discount_Pct]]&lt;=10,"6-10%",
IF(Sales_Trans_2[[#This Row],[Discount_Pct]]&lt;=15,"11-15%","&gt;15%"))))</f>
        <v>6-10%</v>
      </c>
    </row>
    <row r="1949" spans="1:32" x14ac:dyDescent="0.25">
      <c r="A1949" t="s">
        <v>2120</v>
      </c>
      <c r="B1949" s="10">
        <v>45669</v>
      </c>
      <c r="C1949" t="s">
        <v>169</v>
      </c>
      <c r="D1949" t="s">
        <v>77</v>
      </c>
      <c r="E1949" t="s">
        <v>1066</v>
      </c>
      <c r="F1949" t="s">
        <v>1201</v>
      </c>
      <c r="G1949">
        <v>4</v>
      </c>
      <c r="H1949">
        <v>131.03</v>
      </c>
      <c r="I1949">
        <v>20</v>
      </c>
      <c r="J1949">
        <v>104.82</v>
      </c>
      <c r="K1949">
        <v>419.3</v>
      </c>
      <c r="L1949">
        <v>469.08</v>
      </c>
      <c r="M1949">
        <v>-49.78</v>
      </c>
      <c r="N1949" t="s">
        <v>40</v>
      </c>
      <c r="O1949" t="s">
        <v>24</v>
      </c>
      <c r="P1949" t="s">
        <v>25</v>
      </c>
      <c r="Q1949">
        <v>0.59097222222222223</v>
      </c>
      <c r="R1949" t="s">
        <v>49</v>
      </c>
      <c r="S1949" t="s">
        <v>4863</v>
      </c>
      <c r="T1949" t="s">
        <v>4864</v>
      </c>
      <c r="U1949">
        <v>131.03</v>
      </c>
      <c r="V1949" t="s">
        <v>5040</v>
      </c>
      <c r="W1949" t="s">
        <v>4968</v>
      </c>
      <c r="X1949" t="s">
        <v>5551</v>
      </c>
      <c r="Y1949" t="s">
        <v>4977</v>
      </c>
      <c r="Z1949" t="s">
        <v>5120</v>
      </c>
      <c r="AA1949" t="s">
        <v>4962</v>
      </c>
      <c r="AB1949">
        <f>YEAR(Sales_Trans_2[[#This Row],[Transaction_Date]])</f>
        <v>2025</v>
      </c>
      <c r="AC1949" t="str">
        <f>TEXT(Sales_Trans_2[[#This Row],[Transaction_Date]],"mmm")</f>
        <v>Jan</v>
      </c>
      <c r="AD1949">
        <f>MONTH(Sales_Trans_2[[#This Row],[Transaction_Date]])</f>
        <v>1</v>
      </c>
      <c r="AE1949" s="19">
        <f>IFERROR(Sales_Trans_2[[#This Row],[Profit]]/Sales_Trans_2[[#This Row],[Sales_Amount]],0)</f>
        <v>-0.11872167898879084</v>
      </c>
      <c r="AF1949" s="20" t="str">
        <f>IF(Sales_Trans_2[[#This Row],[Discount_Pct]]=0,"0%",
IF(Sales_Trans_2[[#This Row],[Discount_Pct]]&lt;=5,"1-5%",
IF(Sales_Trans_2[[#This Row],[Discount_Pct]]&lt;=10,"6-10%",
IF(Sales_Trans_2[[#This Row],[Discount_Pct]]&lt;=15,"11-15%","&gt;15%"))))</f>
        <v>&gt;15%</v>
      </c>
    </row>
    <row r="1950" spans="1:32" x14ac:dyDescent="0.25">
      <c r="A1950" t="s">
        <v>3908</v>
      </c>
      <c r="B1950" s="10">
        <v>45988</v>
      </c>
      <c r="C1950" t="s">
        <v>2939</v>
      </c>
      <c r="D1950" t="s">
        <v>124</v>
      </c>
      <c r="E1950" t="s">
        <v>1157</v>
      </c>
      <c r="F1950" t="s">
        <v>1158</v>
      </c>
      <c r="G1950">
        <v>4</v>
      </c>
      <c r="H1950">
        <v>397.22</v>
      </c>
      <c r="I1950">
        <v>15</v>
      </c>
      <c r="J1950">
        <v>238.33</v>
      </c>
      <c r="K1950">
        <v>1350.55</v>
      </c>
      <c r="L1950">
        <v>1277.48</v>
      </c>
      <c r="M1950">
        <v>73.069999999999993</v>
      </c>
      <c r="N1950" t="s">
        <v>40</v>
      </c>
      <c r="O1950" t="s">
        <v>24</v>
      </c>
      <c r="P1950" t="s">
        <v>25</v>
      </c>
      <c r="Q1950">
        <v>0.45347222222222222</v>
      </c>
      <c r="R1950" t="s">
        <v>49</v>
      </c>
      <c r="S1950" t="s">
        <v>4697</v>
      </c>
      <c r="T1950" t="s">
        <v>4672</v>
      </c>
      <c r="U1950">
        <v>397.22</v>
      </c>
      <c r="V1950" t="s">
        <v>5815</v>
      </c>
      <c r="W1950" t="s">
        <v>4964</v>
      </c>
      <c r="X1950" t="s">
        <v>5179</v>
      </c>
      <c r="Y1950" t="s">
        <v>5007</v>
      </c>
      <c r="Z1950" t="s">
        <v>5180</v>
      </c>
      <c r="AA1950" t="s">
        <v>4962</v>
      </c>
      <c r="AB1950">
        <f>YEAR(Sales_Trans_2[[#This Row],[Transaction_Date]])</f>
        <v>2025</v>
      </c>
      <c r="AC1950" t="str">
        <f>TEXT(Sales_Trans_2[[#This Row],[Transaction_Date]],"mmm")</f>
        <v>Nov</v>
      </c>
      <c r="AD1950">
        <f>MONTH(Sales_Trans_2[[#This Row],[Transaction_Date]])</f>
        <v>11</v>
      </c>
      <c r="AE1950" s="19">
        <f>IFERROR(Sales_Trans_2[[#This Row],[Profit]]/Sales_Trans_2[[#This Row],[Sales_Amount]],0)</f>
        <v>5.4103883602976563E-2</v>
      </c>
      <c r="AF1950" s="20" t="str">
        <f>IF(Sales_Trans_2[[#This Row],[Discount_Pct]]=0,"0%",
IF(Sales_Trans_2[[#This Row],[Discount_Pct]]&lt;=5,"1-5%",
IF(Sales_Trans_2[[#This Row],[Discount_Pct]]&lt;=10,"6-10%",
IF(Sales_Trans_2[[#This Row],[Discount_Pct]]&lt;=15,"11-15%","&gt;15%"))))</f>
        <v>11-15%</v>
      </c>
    </row>
    <row r="1951" spans="1:32" x14ac:dyDescent="0.25">
      <c r="A1951" t="s">
        <v>3879</v>
      </c>
      <c r="B1951" s="10">
        <v>45980</v>
      </c>
      <c r="C1951" t="s">
        <v>2394</v>
      </c>
      <c r="D1951" t="s">
        <v>499</v>
      </c>
      <c r="E1951" t="s">
        <v>600</v>
      </c>
      <c r="F1951" t="s">
        <v>2803</v>
      </c>
      <c r="G1951">
        <v>6</v>
      </c>
      <c r="H1951">
        <v>416.57</v>
      </c>
      <c r="I1951">
        <v>10</v>
      </c>
      <c r="J1951">
        <v>249.94</v>
      </c>
      <c r="K1951">
        <v>2249.48</v>
      </c>
      <c r="L1951">
        <v>2084.8200000000002</v>
      </c>
      <c r="M1951">
        <v>164.66</v>
      </c>
      <c r="N1951" t="s">
        <v>133</v>
      </c>
      <c r="O1951" t="s">
        <v>24</v>
      </c>
      <c r="P1951" t="s">
        <v>25</v>
      </c>
      <c r="Q1951">
        <v>0.77916666666666667</v>
      </c>
      <c r="R1951" t="s">
        <v>49</v>
      </c>
      <c r="S1951" t="s">
        <v>4816</v>
      </c>
      <c r="T1951" t="s">
        <v>4847</v>
      </c>
      <c r="U1951">
        <v>401.06</v>
      </c>
      <c r="V1951" t="s">
        <v>5115</v>
      </c>
      <c r="W1951" t="s">
        <v>4958</v>
      </c>
      <c r="X1951" t="s">
        <v>5309</v>
      </c>
      <c r="Y1951" t="s">
        <v>5018</v>
      </c>
      <c r="Z1951" t="s">
        <v>5536</v>
      </c>
      <c r="AA1951" t="s">
        <v>4962</v>
      </c>
      <c r="AB1951">
        <f>YEAR(Sales_Trans_2[[#This Row],[Transaction_Date]])</f>
        <v>2025</v>
      </c>
      <c r="AC1951" t="str">
        <f>TEXT(Sales_Trans_2[[#This Row],[Transaction_Date]],"mmm")</f>
        <v>Nov</v>
      </c>
      <c r="AD1951">
        <f>MONTH(Sales_Trans_2[[#This Row],[Transaction_Date]])</f>
        <v>11</v>
      </c>
      <c r="AE1951" s="19">
        <f>IFERROR(Sales_Trans_2[[#This Row],[Profit]]/Sales_Trans_2[[#This Row],[Sales_Amount]],0)</f>
        <v>7.3199139356651316E-2</v>
      </c>
      <c r="AF1951" s="20" t="str">
        <f>IF(Sales_Trans_2[[#This Row],[Discount_Pct]]=0,"0%",
IF(Sales_Trans_2[[#This Row],[Discount_Pct]]&lt;=5,"1-5%",
IF(Sales_Trans_2[[#This Row],[Discount_Pct]]&lt;=10,"6-10%",
IF(Sales_Trans_2[[#This Row],[Discount_Pct]]&lt;=15,"11-15%","&gt;15%"))))</f>
        <v>6-10%</v>
      </c>
    </row>
    <row r="1952" spans="1:32" x14ac:dyDescent="0.25">
      <c r="A1952" t="s">
        <v>3857</v>
      </c>
      <c r="B1952" s="10">
        <v>45975</v>
      </c>
      <c r="C1952" t="s">
        <v>2889</v>
      </c>
      <c r="D1952" t="s">
        <v>944</v>
      </c>
      <c r="E1952" t="s">
        <v>816</v>
      </c>
      <c r="G1952">
        <v>4</v>
      </c>
      <c r="H1952">
        <v>333.54</v>
      </c>
      <c r="I1952">
        <v>5</v>
      </c>
      <c r="J1952">
        <v>66.709999999999994</v>
      </c>
      <c r="K1952">
        <v>1267.45</v>
      </c>
      <c r="L1952">
        <v>953.72</v>
      </c>
      <c r="M1952">
        <v>313.73</v>
      </c>
      <c r="N1952" t="s">
        <v>40</v>
      </c>
      <c r="O1952" t="s">
        <v>24</v>
      </c>
      <c r="P1952" t="s">
        <v>25</v>
      </c>
      <c r="Q1952">
        <v>0.3840277777777778</v>
      </c>
      <c r="R1952" t="s">
        <v>49</v>
      </c>
      <c r="S1952" t="s">
        <v>4773</v>
      </c>
      <c r="T1952" t="s">
        <v>4752</v>
      </c>
      <c r="U1952">
        <v>333.54</v>
      </c>
      <c r="V1952" t="s">
        <v>5502</v>
      </c>
      <c r="W1952" t="s">
        <v>4968</v>
      </c>
      <c r="Z1952" t="s">
        <v>5094</v>
      </c>
      <c r="AA1952" t="s">
        <v>4962</v>
      </c>
      <c r="AB1952">
        <f>YEAR(Sales_Trans_2[[#This Row],[Transaction_Date]])</f>
        <v>2025</v>
      </c>
      <c r="AC1952" t="str">
        <f>TEXT(Sales_Trans_2[[#This Row],[Transaction_Date]],"mmm")</f>
        <v>Nov</v>
      </c>
      <c r="AD1952">
        <f>MONTH(Sales_Trans_2[[#This Row],[Transaction_Date]])</f>
        <v>11</v>
      </c>
      <c r="AE1952" s="19">
        <f>IFERROR(Sales_Trans_2[[#This Row],[Profit]]/Sales_Trans_2[[#This Row],[Sales_Amount]],0)</f>
        <v>0.2475285021105369</v>
      </c>
      <c r="AF1952" s="20" t="str">
        <f>IF(Sales_Trans_2[[#This Row],[Discount_Pct]]=0,"0%",
IF(Sales_Trans_2[[#This Row],[Discount_Pct]]&lt;=5,"1-5%",
IF(Sales_Trans_2[[#This Row],[Discount_Pct]]&lt;=10,"6-10%",
IF(Sales_Trans_2[[#This Row],[Discount_Pct]]&lt;=15,"11-15%","&gt;15%"))))</f>
        <v>1-5%</v>
      </c>
    </row>
    <row r="1953" spans="1:32" x14ac:dyDescent="0.25">
      <c r="A1953" t="s">
        <v>2962</v>
      </c>
      <c r="B1953" s="10">
        <v>46002</v>
      </c>
      <c r="C1953" t="s">
        <v>1798</v>
      </c>
      <c r="D1953" t="s">
        <v>1189</v>
      </c>
      <c r="E1953" t="s">
        <v>343</v>
      </c>
      <c r="F1953" t="s">
        <v>344</v>
      </c>
      <c r="G1953">
        <v>2</v>
      </c>
      <c r="H1953">
        <v>188.64</v>
      </c>
      <c r="I1953">
        <v>15</v>
      </c>
      <c r="J1953">
        <v>56.59</v>
      </c>
      <c r="K1953">
        <v>320.69</v>
      </c>
      <c r="L1953">
        <v>316.56</v>
      </c>
      <c r="M1953">
        <v>4.13</v>
      </c>
      <c r="N1953" t="s">
        <v>47</v>
      </c>
      <c r="O1953" t="s">
        <v>24</v>
      </c>
      <c r="P1953" t="s">
        <v>25</v>
      </c>
      <c r="Q1953">
        <v>0.57708333333333328</v>
      </c>
      <c r="R1953" t="s">
        <v>49</v>
      </c>
      <c r="S1953" t="s">
        <v>4882</v>
      </c>
      <c r="T1953" t="s">
        <v>4864</v>
      </c>
      <c r="U1953">
        <v>188.64</v>
      </c>
      <c r="V1953" t="s">
        <v>5678</v>
      </c>
      <c r="W1953" t="s">
        <v>4964</v>
      </c>
      <c r="X1953" t="s">
        <v>5445</v>
      </c>
      <c r="Y1953" t="s">
        <v>4977</v>
      </c>
      <c r="Z1953" t="s">
        <v>5446</v>
      </c>
      <c r="AA1953" t="s">
        <v>4962</v>
      </c>
      <c r="AB1953">
        <f>YEAR(Sales_Trans_2[[#This Row],[Transaction_Date]])</f>
        <v>2025</v>
      </c>
      <c r="AC1953" t="str">
        <f>TEXT(Sales_Trans_2[[#This Row],[Transaction_Date]],"mmm")</f>
        <v>Dec</v>
      </c>
      <c r="AD1953">
        <f>MONTH(Sales_Trans_2[[#This Row],[Transaction_Date]])</f>
        <v>12</v>
      </c>
      <c r="AE1953" s="19">
        <f>IFERROR(Sales_Trans_2[[#This Row],[Profit]]/Sales_Trans_2[[#This Row],[Sales_Amount]],0)</f>
        <v>1.2878480775827122E-2</v>
      </c>
      <c r="AF1953" s="20" t="str">
        <f>IF(Sales_Trans_2[[#This Row],[Discount_Pct]]=0,"0%",
IF(Sales_Trans_2[[#This Row],[Discount_Pct]]&lt;=5,"1-5%",
IF(Sales_Trans_2[[#This Row],[Discount_Pct]]&lt;=10,"6-10%",
IF(Sales_Trans_2[[#This Row],[Discount_Pct]]&lt;=15,"11-15%","&gt;15%"))))</f>
        <v>11-15%</v>
      </c>
    </row>
    <row r="1954" spans="1:32" x14ac:dyDescent="0.25">
      <c r="A1954" t="s">
        <v>3731</v>
      </c>
      <c r="B1954" s="10">
        <v>45941</v>
      </c>
      <c r="C1954" t="s">
        <v>2609</v>
      </c>
      <c r="D1954" t="s">
        <v>1305</v>
      </c>
      <c r="E1954" t="s">
        <v>830</v>
      </c>
      <c r="F1954" t="s">
        <v>831</v>
      </c>
      <c r="G1954">
        <v>5</v>
      </c>
      <c r="H1954">
        <v>490.22</v>
      </c>
      <c r="I1954">
        <v>10</v>
      </c>
      <c r="J1954">
        <v>245.11</v>
      </c>
      <c r="K1954">
        <v>2205.9899999999998</v>
      </c>
      <c r="L1954">
        <v>1867.9</v>
      </c>
      <c r="M1954">
        <v>338.09</v>
      </c>
      <c r="N1954" t="s">
        <v>23</v>
      </c>
      <c r="O1954" t="s">
        <v>24</v>
      </c>
      <c r="P1954" t="s">
        <v>25</v>
      </c>
      <c r="Q1954">
        <v>0.78472222222222221</v>
      </c>
      <c r="R1954" t="s">
        <v>49</v>
      </c>
      <c r="S1954" t="s">
        <v>4911</v>
      </c>
      <c r="T1954" t="s">
        <v>4908</v>
      </c>
      <c r="U1954">
        <v>490.22</v>
      </c>
      <c r="V1954" t="s">
        <v>5854</v>
      </c>
      <c r="W1954" t="s">
        <v>4968</v>
      </c>
      <c r="X1954" t="s">
        <v>5402</v>
      </c>
      <c r="Y1954" t="s">
        <v>4977</v>
      </c>
      <c r="Z1954" t="s">
        <v>5403</v>
      </c>
      <c r="AA1954" t="s">
        <v>4962</v>
      </c>
      <c r="AB1954">
        <f>YEAR(Sales_Trans_2[[#This Row],[Transaction_Date]])</f>
        <v>2025</v>
      </c>
      <c r="AC1954" t="str">
        <f>TEXT(Sales_Trans_2[[#This Row],[Transaction_Date]],"mmm")</f>
        <v>Oct</v>
      </c>
      <c r="AD1954">
        <f>MONTH(Sales_Trans_2[[#This Row],[Transaction_Date]])</f>
        <v>10</v>
      </c>
      <c r="AE1954" s="19">
        <f>IFERROR(Sales_Trans_2[[#This Row],[Profit]]/Sales_Trans_2[[#This Row],[Sales_Amount]],0)</f>
        <v>0.15325998757927281</v>
      </c>
      <c r="AF1954" s="20" t="str">
        <f>IF(Sales_Trans_2[[#This Row],[Discount_Pct]]=0,"0%",
IF(Sales_Trans_2[[#This Row],[Discount_Pct]]&lt;=5,"1-5%",
IF(Sales_Trans_2[[#This Row],[Discount_Pct]]&lt;=10,"6-10%",
IF(Sales_Trans_2[[#This Row],[Discount_Pct]]&lt;=15,"11-15%","&gt;15%"))))</f>
        <v>6-10%</v>
      </c>
    </row>
    <row r="1955" spans="1:32" x14ac:dyDescent="0.25">
      <c r="A1955" t="s">
        <v>3674</v>
      </c>
      <c r="B1955" s="10">
        <v>45819</v>
      </c>
      <c r="C1955" t="s">
        <v>1316</v>
      </c>
      <c r="D1955" t="s">
        <v>2085</v>
      </c>
      <c r="E1955" t="s">
        <v>830</v>
      </c>
      <c r="F1955" t="s">
        <v>831</v>
      </c>
      <c r="G1955">
        <v>2</v>
      </c>
      <c r="H1955">
        <v>392.68</v>
      </c>
      <c r="I1955">
        <v>5</v>
      </c>
      <c r="J1955">
        <v>39.270000000000003</v>
      </c>
      <c r="K1955">
        <v>746.09</v>
      </c>
      <c r="L1955">
        <v>638.1</v>
      </c>
      <c r="M1955">
        <v>107.99</v>
      </c>
      <c r="N1955" t="s">
        <v>68</v>
      </c>
      <c r="O1955" t="s">
        <v>24</v>
      </c>
      <c r="P1955" t="s">
        <v>25</v>
      </c>
      <c r="Q1955">
        <v>0.69097222222222221</v>
      </c>
      <c r="R1955" t="s">
        <v>49</v>
      </c>
      <c r="S1955" t="s">
        <v>4670</v>
      </c>
      <c r="T1955" t="s">
        <v>4805</v>
      </c>
      <c r="U1955">
        <v>392.68</v>
      </c>
      <c r="V1955" t="s">
        <v>5667</v>
      </c>
      <c r="W1955" t="s">
        <v>4968</v>
      </c>
      <c r="X1955" t="s">
        <v>5402</v>
      </c>
      <c r="Y1955" t="s">
        <v>4977</v>
      </c>
      <c r="Z1955" t="s">
        <v>5403</v>
      </c>
      <c r="AA1955" t="s">
        <v>4962</v>
      </c>
      <c r="AB1955">
        <f>YEAR(Sales_Trans_2[[#This Row],[Transaction_Date]])</f>
        <v>2025</v>
      </c>
      <c r="AC1955" t="str">
        <f>TEXT(Sales_Trans_2[[#This Row],[Transaction_Date]],"mmm")</f>
        <v>Jun</v>
      </c>
      <c r="AD1955">
        <f>MONTH(Sales_Trans_2[[#This Row],[Transaction_Date]])</f>
        <v>6</v>
      </c>
      <c r="AE1955" s="19">
        <f>IFERROR(Sales_Trans_2[[#This Row],[Profit]]/Sales_Trans_2[[#This Row],[Sales_Amount]],0)</f>
        <v>0.14474125105550267</v>
      </c>
      <c r="AF1955" s="20" t="str">
        <f>IF(Sales_Trans_2[[#This Row],[Discount_Pct]]=0,"0%",
IF(Sales_Trans_2[[#This Row],[Discount_Pct]]&lt;=5,"1-5%",
IF(Sales_Trans_2[[#This Row],[Discount_Pct]]&lt;=10,"6-10%",
IF(Sales_Trans_2[[#This Row],[Discount_Pct]]&lt;=15,"11-15%","&gt;15%"))))</f>
        <v>1-5%</v>
      </c>
    </row>
    <row r="1956" spans="1:32" x14ac:dyDescent="0.25">
      <c r="A1956" t="s">
        <v>3388</v>
      </c>
      <c r="B1956" s="10">
        <v>45727</v>
      </c>
      <c r="C1956" t="s">
        <v>3386</v>
      </c>
      <c r="D1956" t="s">
        <v>732</v>
      </c>
      <c r="E1956" t="s">
        <v>254</v>
      </c>
      <c r="F1956" t="s">
        <v>255</v>
      </c>
      <c r="G1956">
        <v>5</v>
      </c>
      <c r="H1956">
        <v>661.91</v>
      </c>
      <c r="I1956">
        <v>15</v>
      </c>
      <c r="J1956">
        <v>496.43</v>
      </c>
      <c r="K1956">
        <v>2813.12</v>
      </c>
      <c r="L1956">
        <v>1993.6</v>
      </c>
      <c r="M1956">
        <v>819.52</v>
      </c>
      <c r="N1956" t="s">
        <v>68</v>
      </c>
      <c r="O1956" t="s">
        <v>24</v>
      </c>
      <c r="P1956" t="s">
        <v>25</v>
      </c>
      <c r="Q1956">
        <v>0.43680555555555556</v>
      </c>
      <c r="R1956" t="s">
        <v>49</v>
      </c>
      <c r="S1956" t="s">
        <v>4662</v>
      </c>
      <c r="T1956" t="s">
        <v>4636</v>
      </c>
      <c r="U1956">
        <v>661.91</v>
      </c>
      <c r="V1956" t="s">
        <v>5496</v>
      </c>
      <c r="W1956" t="s">
        <v>4968</v>
      </c>
      <c r="X1956" t="s">
        <v>5435</v>
      </c>
      <c r="Y1956" t="s">
        <v>5018</v>
      </c>
      <c r="Z1956" t="s">
        <v>5436</v>
      </c>
      <c r="AA1956" t="s">
        <v>4962</v>
      </c>
      <c r="AB1956">
        <f>YEAR(Sales_Trans_2[[#This Row],[Transaction_Date]])</f>
        <v>2025</v>
      </c>
      <c r="AC1956" t="str">
        <f>TEXT(Sales_Trans_2[[#This Row],[Transaction_Date]],"mmm")</f>
        <v>Mar</v>
      </c>
      <c r="AD1956">
        <f>MONTH(Sales_Trans_2[[#This Row],[Transaction_Date]])</f>
        <v>3</v>
      </c>
      <c r="AE1956" s="19">
        <f>IFERROR(Sales_Trans_2[[#This Row],[Profit]]/Sales_Trans_2[[#This Row],[Sales_Amount]],0)</f>
        <v>0.29132066886588559</v>
      </c>
      <c r="AF1956" s="20" t="str">
        <f>IF(Sales_Trans_2[[#This Row],[Discount_Pct]]=0,"0%",
IF(Sales_Trans_2[[#This Row],[Discount_Pct]]&lt;=5,"1-5%",
IF(Sales_Trans_2[[#This Row],[Discount_Pct]]&lt;=10,"6-10%",
IF(Sales_Trans_2[[#This Row],[Discount_Pct]]&lt;=15,"11-15%","&gt;15%"))))</f>
        <v>11-15%</v>
      </c>
    </row>
    <row r="1957" spans="1:32" x14ac:dyDescent="0.25">
      <c r="A1957" t="s">
        <v>4028</v>
      </c>
      <c r="B1957" s="10">
        <v>45727</v>
      </c>
      <c r="C1957" t="s">
        <v>453</v>
      </c>
      <c r="D1957" t="s">
        <v>314</v>
      </c>
      <c r="E1957" t="s">
        <v>913</v>
      </c>
      <c r="F1957" t="s">
        <v>1220</v>
      </c>
      <c r="G1957">
        <v>6</v>
      </c>
      <c r="H1957">
        <v>346.05</v>
      </c>
      <c r="I1957">
        <v>20</v>
      </c>
      <c r="J1957">
        <v>415.26</v>
      </c>
      <c r="K1957">
        <v>1661.04</v>
      </c>
      <c r="L1957">
        <v>1483.5</v>
      </c>
      <c r="M1957">
        <v>177.54</v>
      </c>
      <c r="N1957" t="s">
        <v>40</v>
      </c>
      <c r="O1957" t="s">
        <v>24</v>
      </c>
      <c r="P1957" t="s">
        <v>25</v>
      </c>
      <c r="Q1957">
        <v>0.50624999999999998</v>
      </c>
      <c r="R1957" t="s">
        <v>49</v>
      </c>
      <c r="S1957" t="s">
        <v>4707</v>
      </c>
      <c r="T1957" t="s">
        <v>4703</v>
      </c>
      <c r="U1957">
        <v>329.69</v>
      </c>
      <c r="V1957" t="s">
        <v>5055</v>
      </c>
      <c r="W1957" t="s">
        <v>4958</v>
      </c>
      <c r="X1957" t="s">
        <v>5450</v>
      </c>
      <c r="Y1957" t="s">
        <v>5007</v>
      </c>
      <c r="Z1957" t="s">
        <v>5063</v>
      </c>
      <c r="AA1957" t="s">
        <v>4962</v>
      </c>
      <c r="AB1957">
        <f>YEAR(Sales_Trans_2[[#This Row],[Transaction_Date]])</f>
        <v>2025</v>
      </c>
      <c r="AC1957" t="str">
        <f>TEXT(Sales_Trans_2[[#This Row],[Transaction_Date]],"mmm")</f>
        <v>Mar</v>
      </c>
      <c r="AD1957">
        <f>MONTH(Sales_Trans_2[[#This Row],[Transaction_Date]])</f>
        <v>3</v>
      </c>
      <c r="AE1957" s="19">
        <f>IFERROR(Sales_Trans_2[[#This Row],[Profit]]/Sales_Trans_2[[#This Row],[Sales_Amount]],0)</f>
        <v>0.106884843230747</v>
      </c>
      <c r="AF1957" s="20" t="str">
        <f>IF(Sales_Trans_2[[#This Row],[Discount_Pct]]=0,"0%",
IF(Sales_Trans_2[[#This Row],[Discount_Pct]]&lt;=5,"1-5%",
IF(Sales_Trans_2[[#This Row],[Discount_Pct]]&lt;=10,"6-10%",
IF(Sales_Trans_2[[#This Row],[Discount_Pct]]&lt;=15,"11-15%","&gt;15%"))))</f>
        <v>&gt;15%</v>
      </c>
    </row>
    <row r="1958" spans="1:32" x14ac:dyDescent="0.25">
      <c r="A1958" t="s">
        <v>2474</v>
      </c>
      <c r="B1958" s="10">
        <v>45960</v>
      </c>
      <c r="C1958" t="s">
        <v>2475</v>
      </c>
      <c r="D1958" t="s">
        <v>1706</v>
      </c>
      <c r="E1958" t="s">
        <v>221</v>
      </c>
      <c r="F1958" t="s">
        <v>624</v>
      </c>
      <c r="G1958">
        <v>1</v>
      </c>
      <c r="H1958">
        <v>268.32</v>
      </c>
      <c r="I1958">
        <v>20</v>
      </c>
      <c r="J1958">
        <v>53.66</v>
      </c>
      <c r="K1958">
        <v>214.66</v>
      </c>
      <c r="L1958">
        <v>241.44</v>
      </c>
      <c r="M1958">
        <v>-26.78</v>
      </c>
      <c r="N1958" t="s">
        <v>133</v>
      </c>
      <c r="O1958" t="s">
        <v>24</v>
      </c>
      <c r="P1958" t="s">
        <v>25</v>
      </c>
      <c r="Q1958">
        <v>0.7</v>
      </c>
      <c r="R1958" t="s">
        <v>49</v>
      </c>
      <c r="S1958" t="s">
        <v>4886</v>
      </c>
      <c r="T1958" t="s">
        <v>4887</v>
      </c>
      <c r="U1958">
        <v>268.32</v>
      </c>
      <c r="V1958" t="s">
        <v>5884</v>
      </c>
      <c r="W1958" t="s">
        <v>4968</v>
      </c>
      <c r="X1958" t="s">
        <v>5324</v>
      </c>
      <c r="Y1958" t="s">
        <v>5007</v>
      </c>
      <c r="Z1958" t="s">
        <v>5019</v>
      </c>
      <c r="AA1958" t="s">
        <v>4962</v>
      </c>
      <c r="AB1958">
        <f>YEAR(Sales_Trans_2[[#This Row],[Transaction_Date]])</f>
        <v>2025</v>
      </c>
      <c r="AC1958" t="str">
        <f>TEXT(Sales_Trans_2[[#This Row],[Transaction_Date]],"mmm")</f>
        <v>Oct</v>
      </c>
      <c r="AD1958">
        <f>MONTH(Sales_Trans_2[[#This Row],[Transaction_Date]])</f>
        <v>10</v>
      </c>
      <c r="AE1958" s="19">
        <f>IFERROR(Sales_Trans_2[[#This Row],[Profit]]/Sales_Trans_2[[#This Row],[Sales_Amount]],0)</f>
        <v>-0.12475542718717973</v>
      </c>
      <c r="AF1958" s="20" t="str">
        <f>IF(Sales_Trans_2[[#This Row],[Discount_Pct]]=0,"0%",
IF(Sales_Trans_2[[#This Row],[Discount_Pct]]&lt;=5,"1-5%",
IF(Sales_Trans_2[[#This Row],[Discount_Pct]]&lt;=10,"6-10%",
IF(Sales_Trans_2[[#This Row],[Discount_Pct]]&lt;=15,"11-15%","&gt;15%"))))</f>
        <v>&gt;15%</v>
      </c>
    </row>
    <row r="1959" spans="1:32" x14ac:dyDescent="0.25">
      <c r="A1959" t="s">
        <v>1747</v>
      </c>
      <c r="B1959" s="10">
        <v>45959</v>
      </c>
      <c r="C1959" t="s">
        <v>851</v>
      </c>
      <c r="D1959" t="s">
        <v>30</v>
      </c>
      <c r="E1959" t="s">
        <v>343</v>
      </c>
      <c r="F1959" t="s">
        <v>344</v>
      </c>
      <c r="G1959">
        <v>1</v>
      </c>
      <c r="H1959">
        <v>448.94</v>
      </c>
      <c r="I1959">
        <v>20</v>
      </c>
      <c r="J1959">
        <v>89.79</v>
      </c>
      <c r="K1959">
        <v>359.15</v>
      </c>
      <c r="L1959">
        <v>380.08</v>
      </c>
      <c r="M1959">
        <v>-20.93</v>
      </c>
      <c r="N1959" t="s">
        <v>4971</v>
      </c>
      <c r="O1959" t="s">
        <v>24</v>
      </c>
      <c r="P1959" t="s">
        <v>25</v>
      </c>
      <c r="Q1959">
        <v>0.75416666666666665</v>
      </c>
      <c r="R1959" t="s">
        <v>49</v>
      </c>
      <c r="S1959" t="s">
        <v>4691</v>
      </c>
      <c r="T1959" t="s">
        <v>4672</v>
      </c>
      <c r="U1959">
        <v>448.94</v>
      </c>
      <c r="V1959" t="s">
        <v>5722</v>
      </c>
      <c r="W1959" t="s">
        <v>4968</v>
      </c>
      <c r="X1959" t="s">
        <v>5445</v>
      </c>
      <c r="Y1959" t="s">
        <v>4977</v>
      </c>
      <c r="Z1959" t="s">
        <v>5446</v>
      </c>
      <c r="AA1959" t="s">
        <v>4962</v>
      </c>
      <c r="AB1959">
        <f>YEAR(Sales_Trans_2[[#This Row],[Transaction_Date]])</f>
        <v>2025</v>
      </c>
      <c r="AC1959" t="str">
        <f>TEXT(Sales_Trans_2[[#This Row],[Transaction_Date]],"mmm")</f>
        <v>Oct</v>
      </c>
      <c r="AD1959">
        <f>MONTH(Sales_Trans_2[[#This Row],[Transaction_Date]])</f>
        <v>10</v>
      </c>
      <c r="AE1959" s="19">
        <f>IFERROR(Sales_Trans_2[[#This Row],[Profit]]/Sales_Trans_2[[#This Row],[Sales_Amount]],0)</f>
        <v>-5.8276486147849089E-2</v>
      </c>
      <c r="AF1959" s="20" t="str">
        <f>IF(Sales_Trans_2[[#This Row],[Discount_Pct]]=0,"0%",
IF(Sales_Trans_2[[#This Row],[Discount_Pct]]&lt;=5,"1-5%",
IF(Sales_Trans_2[[#This Row],[Discount_Pct]]&lt;=10,"6-10%",
IF(Sales_Trans_2[[#This Row],[Discount_Pct]]&lt;=15,"11-15%","&gt;15%"))))</f>
        <v>&gt;15%</v>
      </c>
    </row>
    <row r="1960" spans="1:32" x14ac:dyDescent="0.25">
      <c r="A1960" t="s">
        <v>664</v>
      </c>
      <c r="B1960" s="10">
        <v>45950</v>
      </c>
      <c r="C1960" t="s">
        <v>665</v>
      </c>
      <c r="D1960" t="s">
        <v>666</v>
      </c>
      <c r="E1960" t="s">
        <v>285</v>
      </c>
      <c r="F1960" t="s">
        <v>667</v>
      </c>
      <c r="G1960">
        <v>2</v>
      </c>
      <c r="H1960">
        <v>372.61</v>
      </c>
      <c r="I1960">
        <v>15</v>
      </c>
      <c r="J1960">
        <v>111.78</v>
      </c>
      <c r="K1960">
        <v>633.44000000000005</v>
      </c>
      <c r="L1960">
        <v>639.82000000000005</v>
      </c>
      <c r="M1960">
        <v>-6.38</v>
      </c>
      <c r="N1960" t="s">
        <v>40</v>
      </c>
      <c r="O1960" t="s">
        <v>24</v>
      </c>
      <c r="P1960" t="s">
        <v>25</v>
      </c>
      <c r="Q1960">
        <v>0.91597222222222219</v>
      </c>
      <c r="R1960" t="s">
        <v>49</v>
      </c>
      <c r="S1960" t="s">
        <v>4883</v>
      </c>
      <c r="T1960" t="s">
        <v>4864</v>
      </c>
      <c r="U1960">
        <v>372.61</v>
      </c>
      <c r="V1960" t="s">
        <v>5912</v>
      </c>
      <c r="W1960" t="s">
        <v>4964</v>
      </c>
      <c r="X1960" t="s">
        <v>5466</v>
      </c>
      <c r="Y1960" t="s">
        <v>5007</v>
      </c>
      <c r="Z1960" t="s">
        <v>5112</v>
      </c>
      <c r="AA1960" t="s">
        <v>4962</v>
      </c>
      <c r="AB1960">
        <f>YEAR(Sales_Trans_2[[#This Row],[Transaction_Date]])</f>
        <v>2025</v>
      </c>
      <c r="AC1960" t="str">
        <f>TEXT(Sales_Trans_2[[#This Row],[Transaction_Date]],"mmm")</f>
        <v>Oct</v>
      </c>
      <c r="AD1960">
        <f>MONTH(Sales_Trans_2[[#This Row],[Transaction_Date]])</f>
        <v>10</v>
      </c>
      <c r="AE1960" s="19">
        <f>IFERROR(Sales_Trans_2[[#This Row],[Profit]]/Sales_Trans_2[[#This Row],[Sales_Amount]],0)</f>
        <v>-1.0071987875726192E-2</v>
      </c>
      <c r="AF1960" s="20" t="str">
        <f>IF(Sales_Trans_2[[#This Row],[Discount_Pct]]=0,"0%",
IF(Sales_Trans_2[[#This Row],[Discount_Pct]]&lt;=5,"1-5%",
IF(Sales_Trans_2[[#This Row],[Discount_Pct]]&lt;=10,"6-10%",
IF(Sales_Trans_2[[#This Row],[Discount_Pct]]&lt;=15,"11-15%","&gt;15%"))))</f>
        <v>11-15%</v>
      </c>
    </row>
    <row r="1961" spans="1:32" x14ac:dyDescent="0.25">
      <c r="A1961" t="s">
        <v>3699</v>
      </c>
      <c r="B1961" s="10">
        <v>45944</v>
      </c>
      <c r="C1961" t="s">
        <v>1384</v>
      </c>
      <c r="D1961" t="s">
        <v>275</v>
      </c>
      <c r="E1961" t="s">
        <v>1347</v>
      </c>
      <c r="F1961" t="s">
        <v>1313</v>
      </c>
      <c r="G1961">
        <v>7</v>
      </c>
      <c r="H1961">
        <v>56.02</v>
      </c>
      <c r="I1961">
        <v>15</v>
      </c>
      <c r="J1961">
        <v>58.82</v>
      </c>
      <c r="K1961">
        <v>333.32</v>
      </c>
      <c r="L1961">
        <v>262.36</v>
      </c>
      <c r="M1961">
        <v>70.959999999999994</v>
      </c>
      <c r="N1961" t="s">
        <v>23</v>
      </c>
      <c r="O1961" t="s">
        <v>24</v>
      </c>
      <c r="P1961" t="s">
        <v>25</v>
      </c>
      <c r="Q1961">
        <v>0.46111111111111114</v>
      </c>
      <c r="R1961" t="s">
        <v>49</v>
      </c>
      <c r="S1961" t="s">
        <v>4760</v>
      </c>
      <c r="T1961" t="s">
        <v>4752</v>
      </c>
      <c r="U1961">
        <v>51.33</v>
      </c>
      <c r="V1961" t="s">
        <v>5044</v>
      </c>
      <c r="W1961" t="s">
        <v>4958</v>
      </c>
      <c r="X1961" t="s">
        <v>4976</v>
      </c>
      <c r="Y1961" t="s">
        <v>4977</v>
      </c>
      <c r="Z1961" t="s">
        <v>5089</v>
      </c>
      <c r="AA1961" t="s">
        <v>4962</v>
      </c>
      <c r="AB1961">
        <f>YEAR(Sales_Trans_2[[#This Row],[Transaction_Date]])</f>
        <v>2025</v>
      </c>
      <c r="AC1961" t="str">
        <f>TEXT(Sales_Trans_2[[#This Row],[Transaction_Date]],"mmm")</f>
        <v>Oct</v>
      </c>
      <c r="AD1961">
        <f>MONTH(Sales_Trans_2[[#This Row],[Transaction_Date]])</f>
        <v>10</v>
      </c>
      <c r="AE1961" s="19">
        <f>IFERROR(Sales_Trans_2[[#This Row],[Profit]]/Sales_Trans_2[[#This Row],[Sales_Amount]],0)</f>
        <v>0.2128885155406216</v>
      </c>
      <c r="AF1961" s="20" t="str">
        <f>IF(Sales_Trans_2[[#This Row],[Discount_Pct]]=0,"0%",
IF(Sales_Trans_2[[#This Row],[Discount_Pct]]&lt;=5,"1-5%",
IF(Sales_Trans_2[[#This Row],[Discount_Pct]]&lt;=10,"6-10%",
IF(Sales_Trans_2[[#This Row],[Discount_Pct]]&lt;=15,"11-15%","&gt;15%"))))</f>
        <v>11-15%</v>
      </c>
    </row>
    <row r="1962" spans="1:32" x14ac:dyDescent="0.25">
      <c r="A1962" t="s">
        <v>1282</v>
      </c>
      <c r="B1962" s="10">
        <v>45943</v>
      </c>
      <c r="C1962" t="s">
        <v>993</v>
      </c>
      <c r="D1962" t="s">
        <v>84</v>
      </c>
      <c r="E1962" t="s">
        <v>852</v>
      </c>
      <c r="F1962" t="s">
        <v>853</v>
      </c>
      <c r="G1962">
        <v>8</v>
      </c>
      <c r="H1962">
        <v>287.23</v>
      </c>
      <c r="I1962">
        <v>20</v>
      </c>
      <c r="J1962">
        <v>459.57</v>
      </c>
      <c r="K1962">
        <v>1838.27</v>
      </c>
      <c r="L1962">
        <v>1552.48</v>
      </c>
      <c r="M1962">
        <v>285.79000000000002</v>
      </c>
      <c r="N1962" t="s">
        <v>4971</v>
      </c>
      <c r="O1962" t="s">
        <v>24</v>
      </c>
      <c r="P1962" t="s">
        <v>25</v>
      </c>
      <c r="Q1962">
        <v>0.66041666666666665</v>
      </c>
      <c r="R1962" t="s">
        <v>49</v>
      </c>
      <c r="S1962" t="s">
        <v>4823</v>
      </c>
      <c r="T1962" t="s">
        <v>4805</v>
      </c>
      <c r="U1962">
        <v>260.93</v>
      </c>
      <c r="V1962" t="s">
        <v>5281</v>
      </c>
      <c r="W1962" t="s">
        <v>4958</v>
      </c>
      <c r="X1962" t="s">
        <v>5571</v>
      </c>
      <c r="Y1962" t="s">
        <v>4977</v>
      </c>
      <c r="Z1962" t="s">
        <v>5043</v>
      </c>
      <c r="AA1962" t="s">
        <v>4962</v>
      </c>
      <c r="AB1962">
        <f>YEAR(Sales_Trans_2[[#This Row],[Transaction_Date]])</f>
        <v>2025</v>
      </c>
      <c r="AC1962" t="str">
        <f>TEXT(Sales_Trans_2[[#This Row],[Transaction_Date]],"mmm")</f>
        <v>Oct</v>
      </c>
      <c r="AD1962">
        <f>MONTH(Sales_Trans_2[[#This Row],[Transaction_Date]])</f>
        <v>10</v>
      </c>
      <c r="AE1962" s="19">
        <f>IFERROR(Sales_Trans_2[[#This Row],[Profit]]/Sales_Trans_2[[#This Row],[Sales_Amount]],0)</f>
        <v>0.15546682478634805</v>
      </c>
      <c r="AF1962" s="20" t="str">
        <f>IF(Sales_Trans_2[[#This Row],[Discount_Pct]]=0,"0%",
IF(Sales_Trans_2[[#This Row],[Discount_Pct]]&lt;=5,"1-5%",
IF(Sales_Trans_2[[#This Row],[Discount_Pct]]&lt;=10,"6-10%",
IF(Sales_Trans_2[[#This Row],[Discount_Pct]]&lt;=15,"11-15%","&gt;15%"))))</f>
        <v>&gt;15%</v>
      </c>
    </row>
    <row r="1963" spans="1:32" x14ac:dyDescent="0.25">
      <c r="A1963" t="s">
        <v>2820</v>
      </c>
      <c r="B1963" s="10">
        <v>45910</v>
      </c>
      <c r="C1963" t="s">
        <v>1326</v>
      </c>
      <c r="D1963" t="s">
        <v>426</v>
      </c>
      <c r="E1963" t="s">
        <v>623</v>
      </c>
      <c r="F1963" t="s">
        <v>624</v>
      </c>
      <c r="G1963">
        <v>1</v>
      </c>
      <c r="H1963">
        <v>290.45</v>
      </c>
      <c r="I1963">
        <v>20</v>
      </c>
      <c r="J1963">
        <v>58.09</v>
      </c>
      <c r="K1963">
        <v>232.36</v>
      </c>
      <c r="L1963">
        <v>237.89</v>
      </c>
      <c r="M1963">
        <v>-5.53</v>
      </c>
      <c r="N1963" t="s">
        <v>4971</v>
      </c>
      <c r="O1963" t="s">
        <v>24</v>
      </c>
      <c r="P1963" t="s">
        <v>25</v>
      </c>
      <c r="Q1963">
        <v>0.77430555555555558</v>
      </c>
      <c r="R1963" t="s">
        <v>49</v>
      </c>
      <c r="S1963" t="s">
        <v>4856</v>
      </c>
      <c r="T1963" t="s">
        <v>4847</v>
      </c>
      <c r="U1963">
        <v>290.45</v>
      </c>
      <c r="V1963" t="s">
        <v>5716</v>
      </c>
      <c r="W1963" t="s">
        <v>4964</v>
      </c>
      <c r="X1963" t="s">
        <v>5324</v>
      </c>
      <c r="Y1963" t="s">
        <v>5007</v>
      </c>
      <c r="Z1963" t="s">
        <v>5196</v>
      </c>
      <c r="AA1963" t="s">
        <v>4962</v>
      </c>
      <c r="AB1963">
        <f>YEAR(Sales_Trans_2[[#This Row],[Transaction_Date]])</f>
        <v>2025</v>
      </c>
      <c r="AC1963" t="str">
        <f>TEXT(Sales_Trans_2[[#This Row],[Transaction_Date]],"mmm")</f>
        <v>Sep</v>
      </c>
      <c r="AD1963">
        <f>MONTH(Sales_Trans_2[[#This Row],[Transaction_Date]])</f>
        <v>9</v>
      </c>
      <c r="AE1963" s="19">
        <f>IFERROR(Sales_Trans_2[[#This Row],[Profit]]/Sales_Trans_2[[#This Row],[Sales_Amount]],0)</f>
        <v>-2.3799276983990359E-2</v>
      </c>
      <c r="AF1963" s="20" t="str">
        <f>IF(Sales_Trans_2[[#This Row],[Discount_Pct]]=0,"0%",
IF(Sales_Trans_2[[#This Row],[Discount_Pct]]&lt;=5,"1-5%",
IF(Sales_Trans_2[[#This Row],[Discount_Pct]]&lt;=10,"6-10%",
IF(Sales_Trans_2[[#This Row],[Discount_Pct]]&lt;=15,"11-15%","&gt;15%"))))</f>
        <v>&gt;15%</v>
      </c>
    </row>
    <row r="1964" spans="1:32" x14ac:dyDescent="0.25">
      <c r="A1964" t="s">
        <v>3962</v>
      </c>
      <c r="B1964" s="10">
        <v>45879</v>
      </c>
      <c r="C1964" t="s">
        <v>3963</v>
      </c>
      <c r="D1964" t="s">
        <v>454</v>
      </c>
      <c r="E1964" t="s">
        <v>297</v>
      </c>
      <c r="F1964" t="s">
        <v>3482</v>
      </c>
      <c r="G1964">
        <v>1</v>
      </c>
      <c r="H1964">
        <v>365.92</v>
      </c>
      <c r="I1964">
        <v>5</v>
      </c>
      <c r="J1964">
        <v>18.3</v>
      </c>
      <c r="K1964">
        <v>347.62</v>
      </c>
      <c r="L1964">
        <v>310.38</v>
      </c>
      <c r="M1964">
        <v>37.24</v>
      </c>
      <c r="N1964" t="s">
        <v>4971</v>
      </c>
      <c r="O1964" t="s">
        <v>24</v>
      </c>
      <c r="P1964" t="s">
        <v>25</v>
      </c>
      <c r="Q1964">
        <v>0.77222222222222225</v>
      </c>
      <c r="R1964" t="s">
        <v>49</v>
      </c>
      <c r="S1964" t="s">
        <v>4853</v>
      </c>
      <c r="T1964" t="s">
        <v>4847</v>
      </c>
      <c r="U1964">
        <v>365.92</v>
      </c>
      <c r="V1964" t="s">
        <v>5942</v>
      </c>
      <c r="W1964" t="s">
        <v>4964</v>
      </c>
      <c r="X1964" t="s">
        <v>5846</v>
      </c>
      <c r="Y1964" t="s">
        <v>4977</v>
      </c>
      <c r="Z1964" t="s">
        <v>5084</v>
      </c>
      <c r="AA1964" t="s">
        <v>4962</v>
      </c>
      <c r="AB1964">
        <f>YEAR(Sales_Trans_2[[#This Row],[Transaction_Date]])</f>
        <v>2025</v>
      </c>
      <c r="AC1964" t="str">
        <f>TEXT(Sales_Trans_2[[#This Row],[Transaction_Date]],"mmm")</f>
        <v>Aug</v>
      </c>
      <c r="AD1964">
        <f>MONTH(Sales_Trans_2[[#This Row],[Transaction_Date]])</f>
        <v>8</v>
      </c>
      <c r="AE1964" s="19">
        <f>IFERROR(Sales_Trans_2[[#This Row],[Profit]]/Sales_Trans_2[[#This Row],[Sales_Amount]],0)</f>
        <v>0.10712847362062022</v>
      </c>
      <c r="AF1964" s="20" t="str">
        <f>IF(Sales_Trans_2[[#This Row],[Discount_Pct]]=0,"0%",
IF(Sales_Trans_2[[#This Row],[Discount_Pct]]&lt;=5,"1-5%",
IF(Sales_Trans_2[[#This Row],[Discount_Pct]]&lt;=10,"6-10%",
IF(Sales_Trans_2[[#This Row],[Discount_Pct]]&lt;=15,"11-15%","&gt;15%"))))</f>
        <v>1-5%</v>
      </c>
    </row>
    <row r="1965" spans="1:32" x14ac:dyDescent="0.25">
      <c r="A1965" t="s">
        <v>4272</v>
      </c>
      <c r="B1965" s="10">
        <v>45848</v>
      </c>
      <c r="C1965" t="s">
        <v>1741</v>
      </c>
      <c r="D1965" t="s">
        <v>727</v>
      </c>
      <c r="E1965" t="s">
        <v>254</v>
      </c>
      <c r="F1965" t="s">
        <v>255</v>
      </c>
      <c r="G1965">
        <v>7</v>
      </c>
      <c r="H1965">
        <v>257.97000000000003</v>
      </c>
      <c r="I1965">
        <v>5</v>
      </c>
      <c r="J1965">
        <v>90.29</v>
      </c>
      <c r="K1965">
        <v>1715.5</v>
      </c>
      <c r="L1965">
        <v>1374.1</v>
      </c>
      <c r="M1965">
        <v>341.4</v>
      </c>
      <c r="N1965" t="s">
        <v>40</v>
      </c>
      <c r="O1965" t="s">
        <v>24</v>
      </c>
      <c r="P1965" t="s">
        <v>25</v>
      </c>
      <c r="Q1965">
        <v>0.57361111111111107</v>
      </c>
      <c r="R1965" t="s">
        <v>49</v>
      </c>
      <c r="S1965" t="s">
        <v>4867</v>
      </c>
      <c r="T1965" t="s">
        <v>4864</v>
      </c>
      <c r="U1965">
        <v>227</v>
      </c>
      <c r="V1965" t="s">
        <v>5494</v>
      </c>
      <c r="W1965" t="s">
        <v>4958</v>
      </c>
      <c r="X1965" t="s">
        <v>5435</v>
      </c>
      <c r="Y1965" t="s">
        <v>5018</v>
      </c>
      <c r="Z1965" t="s">
        <v>5436</v>
      </c>
      <c r="AA1965" t="s">
        <v>4962</v>
      </c>
      <c r="AB1965">
        <f>YEAR(Sales_Trans_2[[#This Row],[Transaction_Date]])</f>
        <v>2025</v>
      </c>
      <c r="AC1965" t="str">
        <f>TEXT(Sales_Trans_2[[#This Row],[Transaction_Date]],"mmm")</f>
        <v>Jul</v>
      </c>
      <c r="AD1965">
        <f>MONTH(Sales_Trans_2[[#This Row],[Transaction_Date]])</f>
        <v>7</v>
      </c>
      <c r="AE1965" s="19">
        <f>IFERROR(Sales_Trans_2[[#This Row],[Profit]]/Sales_Trans_2[[#This Row],[Sales_Amount]],0)</f>
        <v>0.19900903526668609</v>
      </c>
      <c r="AF1965" s="20" t="str">
        <f>IF(Sales_Trans_2[[#This Row],[Discount_Pct]]=0,"0%",
IF(Sales_Trans_2[[#This Row],[Discount_Pct]]&lt;=5,"1-5%",
IF(Sales_Trans_2[[#This Row],[Discount_Pct]]&lt;=10,"6-10%",
IF(Sales_Trans_2[[#This Row],[Discount_Pct]]&lt;=15,"11-15%","&gt;15%"))))</f>
        <v>1-5%</v>
      </c>
    </row>
    <row r="1966" spans="1:32" x14ac:dyDescent="0.25">
      <c r="A1966" t="s">
        <v>1993</v>
      </c>
      <c r="B1966" s="10">
        <v>45818</v>
      </c>
      <c r="C1966" t="s">
        <v>801</v>
      </c>
      <c r="D1966" t="s">
        <v>1658</v>
      </c>
      <c r="E1966" t="s">
        <v>221</v>
      </c>
      <c r="F1966" t="s">
        <v>1201</v>
      </c>
      <c r="G1966">
        <v>5</v>
      </c>
      <c r="H1966">
        <v>233.47</v>
      </c>
      <c r="I1966">
        <v>10</v>
      </c>
      <c r="J1966">
        <v>116.73</v>
      </c>
      <c r="K1966">
        <v>1050.6199999999999</v>
      </c>
      <c r="L1966">
        <v>944.9</v>
      </c>
      <c r="M1966">
        <v>105.72</v>
      </c>
      <c r="N1966" t="s">
        <v>47</v>
      </c>
      <c r="O1966" t="s">
        <v>24</v>
      </c>
      <c r="P1966" t="s">
        <v>25</v>
      </c>
      <c r="Q1966">
        <v>0.45069444444444445</v>
      </c>
      <c r="R1966" t="s">
        <v>49</v>
      </c>
      <c r="S1966" t="s">
        <v>4804</v>
      </c>
      <c r="T1966" t="s">
        <v>4805</v>
      </c>
      <c r="U1966">
        <v>233.47</v>
      </c>
      <c r="V1966" t="s">
        <v>5581</v>
      </c>
      <c r="W1966" t="s">
        <v>4968</v>
      </c>
      <c r="X1966" t="s">
        <v>5551</v>
      </c>
      <c r="Y1966" t="s">
        <v>4977</v>
      </c>
      <c r="Z1966" t="s">
        <v>5019</v>
      </c>
      <c r="AA1966" t="s">
        <v>4962</v>
      </c>
      <c r="AB1966">
        <f>YEAR(Sales_Trans_2[[#This Row],[Transaction_Date]])</f>
        <v>2025</v>
      </c>
      <c r="AC1966" t="str">
        <f>TEXT(Sales_Trans_2[[#This Row],[Transaction_Date]],"mmm")</f>
        <v>Jun</v>
      </c>
      <c r="AD1966">
        <f>MONTH(Sales_Trans_2[[#This Row],[Transaction_Date]])</f>
        <v>6</v>
      </c>
      <c r="AE1966" s="19">
        <f>IFERROR(Sales_Trans_2[[#This Row],[Profit]]/Sales_Trans_2[[#This Row],[Sales_Amount]],0)</f>
        <v>0.10062629685328664</v>
      </c>
      <c r="AF1966" s="20" t="str">
        <f>IF(Sales_Trans_2[[#This Row],[Discount_Pct]]=0,"0%",
IF(Sales_Trans_2[[#This Row],[Discount_Pct]]&lt;=5,"1-5%",
IF(Sales_Trans_2[[#This Row],[Discount_Pct]]&lt;=10,"6-10%",
IF(Sales_Trans_2[[#This Row],[Discount_Pct]]&lt;=15,"11-15%","&gt;15%"))))</f>
        <v>6-10%</v>
      </c>
    </row>
    <row r="1967" spans="1:32" x14ac:dyDescent="0.25">
      <c r="A1967" t="s">
        <v>4535</v>
      </c>
      <c r="B1967" s="10">
        <v>45818</v>
      </c>
      <c r="C1967" t="s">
        <v>2138</v>
      </c>
      <c r="D1967" t="s">
        <v>59</v>
      </c>
      <c r="E1967" t="s">
        <v>795</v>
      </c>
      <c r="F1967" t="s">
        <v>991</v>
      </c>
      <c r="G1967">
        <v>3</v>
      </c>
      <c r="H1967">
        <v>381.4</v>
      </c>
      <c r="I1967">
        <v>20</v>
      </c>
      <c r="J1967">
        <v>228.84</v>
      </c>
      <c r="K1967">
        <v>915.36</v>
      </c>
      <c r="L1967">
        <v>815.34</v>
      </c>
      <c r="M1967">
        <v>100.02</v>
      </c>
      <c r="N1967" t="s">
        <v>23</v>
      </c>
      <c r="O1967" t="s">
        <v>24</v>
      </c>
      <c r="P1967" t="s">
        <v>25</v>
      </c>
      <c r="Q1967">
        <v>0.86111111111111116</v>
      </c>
      <c r="R1967" t="s">
        <v>49</v>
      </c>
      <c r="S1967" t="s">
        <v>4721</v>
      </c>
      <c r="T1967" t="s">
        <v>4703</v>
      </c>
      <c r="U1967">
        <v>342.46</v>
      </c>
      <c r="V1967" t="s">
        <v>5302</v>
      </c>
      <c r="W1967" t="s">
        <v>4958</v>
      </c>
      <c r="X1967" t="s">
        <v>5453</v>
      </c>
      <c r="Y1967" t="s">
        <v>5007</v>
      </c>
      <c r="Z1967" t="s">
        <v>5454</v>
      </c>
      <c r="AA1967" t="s">
        <v>4962</v>
      </c>
      <c r="AB1967">
        <f>YEAR(Sales_Trans_2[[#This Row],[Transaction_Date]])</f>
        <v>2025</v>
      </c>
      <c r="AC1967" t="str">
        <f>TEXT(Sales_Trans_2[[#This Row],[Transaction_Date]],"mmm")</f>
        <v>Jun</v>
      </c>
      <c r="AD1967">
        <f>MONTH(Sales_Trans_2[[#This Row],[Transaction_Date]])</f>
        <v>6</v>
      </c>
      <c r="AE1967" s="19">
        <f>IFERROR(Sales_Trans_2[[#This Row],[Profit]]/Sales_Trans_2[[#This Row],[Sales_Amount]],0)</f>
        <v>0.10926848453067645</v>
      </c>
      <c r="AF1967" s="20" t="str">
        <f>IF(Sales_Trans_2[[#This Row],[Discount_Pct]]=0,"0%",
IF(Sales_Trans_2[[#This Row],[Discount_Pct]]&lt;=5,"1-5%",
IF(Sales_Trans_2[[#This Row],[Discount_Pct]]&lt;=10,"6-10%",
IF(Sales_Trans_2[[#This Row],[Discount_Pct]]&lt;=15,"11-15%","&gt;15%"))))</f>
        <v>&gt;15%</v>
      </c>
    </row>
    <row r="1968" spans="1:32" x14ac:dyDescent="0.25">
      <c r="A1968" t="s">
        <v>3692</v>
      </c>
      <c r="B1968" s="10">
        <v>45726</v>
      </c>
      <c r="C1968" t="s">
        <v>977</v>
      </c>
      <c r="D1968" t="s">
        <v>314</v>
      </c>
      <c r="E1968" t="s">
        <v>623</v>
      </c>
      <c r="F1968" t="s">
        <v>624</v>
      </c>
      <c r="G1968">
        <v>3</v>
      </c>
      <c r="H1968">
        <v>346.96</v>
      </c>
      <c r="I1968">
        <v>15</v>
      </c>
      <c r="J1968">
        <v>156.13</v>
      </c>
      <c r="K1968">
        <v>884.75</v>
      </c>
      <c r="L1968">
        <v>741.75</v>
      </c>
      <c r="M1968">
        <v>143</v>
      </c>
      <c r="N1968" t="s">
        <v>47</v>
      </c>
      <c r="O1968" t="s">
        <v>24</v>
      </c>
      <c r="P1968" t="s">
        <v>25</v>
      </c>
      <c r="Q1968">
        <v>0.90972222222222221</v>
      </c>
      <c r="R1968" t="s">
        <v>49</v>
      </c>
      <c r="S1968" t="s">
        <v>4707</v>
      </c>
      <c r="T1968" t="s">
        <v>4703</v>
      </c>
      <c r="U1968">
        <v>329.69</v>
      </c>
      <c r="V1968" t="s">
        <v>5070</v>
      </c>
      <c r="W1968" t="s">
        <v>4958</v>
      </c>
      <c r="X1968" t="s">
        <v>5324</v>
      </c>
      <c r="Y1968" t="s">
        <v>5007</v>
      </c>
      <c r="Z1968" t="s">
        <v>5196</v>
      </c>
      <c r="AA1968" t="s">
        <v>4962</v>
      </c>
      <c r="AB1968">
        <f>YEAR(Sales_Trans_2[[#This Row],[Transaction_Date]])</f>
        <v>2025</v>
      </c>
      <c r="AC1968" t="str">
        <f>TEXT(Sales_Trans_2[[#This Row],[Transaction_Date]],"mmm")</f>
        <v>Mar</v>
      </c>
      <c r="AD1968">
        <f>MONTH(Sales_Trans_2[[#This Row],[Transaction_Date]])</f>
        <v>3</v>
      </c>
      <c r="AE1968" s="19">
        <f>IFERROR(Sales_Trans_2[[#This Row],[Profit]]/Sales_Trans_2[[#This Row],[Sales_Amount]],0)</f>
        <v>0.16162757841198078</v>
      </c>
      <c r="AF1968" s="20" t="str">
        <f>IF(Sales_Trans_2[[#This Row],[Discount_Pct]]=0,"0%",
IF(Sales_Trans_2[[#This Row],[Discount_Pct]]&lt;=5,"1-5%",
IF(Sales_Trans_2[[#This Row],[Discount_Pct]]&lt;=10,"6-10%",
IF(Sales_Trans_2[[#This Row],[Discount_Pct]]&lt;=15,"11-15%","&gt;15%"))))</f>
        <v>11-15%</v>
      </c>
    </row>
    <row r="1969" spans="1:32" x14ac:dyDescent="0.25">
      <c r="A1969" t="s">
        <v>2393</v>
      </c>
      <c r="B1969" s="10">
        <v>45929</v>
      </c>
      <c r="C1969" t="s">
        <v>2394</v>
      </c>
      <c r="D1969" t="s">
        <v>723</v>
      </c>
      <c r="E1969" t="s">
        <v>66</v>
      </c>
      <c r="F1969" t="s">
        <v>1158</v>
      </c>
      <c r="G1969">
        <v>7</v>
      </c>
      <c r="H1969">
        <v>426.49</v>
      </c>
      <c r="I1969">
        <v>15</v>
      </c>
      <c r="J1969">
        <v>447.81</v>
      </c>
      <c r="K1969">
        <v>2537.62</v>
      </c>
      <c r="L1969">
        <v>2110.9899999999998</v>
      </c>
      <c r="M1969">
        <v>426.63</v>
      </c>
      <c r="N1969" t="s">
        <v>47</v>
      </c>
      <c r="O1969" t="s">
        <v>24</v>
      </c>
      <c r="P1969" t="s">
        <v>25</v>
      </c>
      <c r="Q1969">
        <v>0.83680555555555558</v>
      </c>
      <c r="R1969" t="s">
        <v>49</v>
      </c>
      <c r="S1969" t="s">
        <v>4844</v>
      </c>
      <c r="T1969" t="s">
        <v>4828</v>
      </c>
      <c r="U1969">
        <v>376.11</v>
      </c>
      <c r="V1969" t="s">
        <v>5115</v>
      </c>
      <c r="W1969" t="s">
        <v>4958</v>
      </c>
      <c r="X1969" t="s">
        <v>5179</v>
      </c>
      <c r="Y1969" t="s">
        <v>5007</v>
      </c>
      <c r="Z1969" t="s">
        <v>5155</v>
      </c>
      <c r="AA1969" t="s">
        <v>4962</v>
      </c>
      <c r="AB1969">
        <f>YEAR(Sales_Trans_2[[#This Row],[Transaction_Date]])</f>
        <v>2025</v>
      </c>
      <c r="AC1969" t="str">
        <f>TEXT(Sales_Trans_2[[#This Row],[Transaction_Date]],"mmm")</f>
        <v>Sep</v>
      </c>
      <c r="AD1969">
        <f>MONTH(Sales_Trans_2[[#This Row],[Transaction_Date]])</f>
        <v>9</v>
      </c>
      <c r="AE1969" s="19">
        <f>IFERROR(Sales_Trans_2[[#This Row],[Profit]]/Sales_Trans_2[[#This Row],[Sales_Amount]],0)</f>
        <v>0.16812209865937375</v>
      </c>
      <c r="AF1969" s="20" t="str">
        <f>IF(Sales_Trans_2[[#This Row],[Discount_Pct]]=0,"0%",
IF(Sales_Trans_2[[#This Row],[Discount_Pct]]&lt;=5,"1-5%",
IF(Sales_Trans_2[[#This Row],[Discount_Pct]]&lt;=10,"6-10%",
IF(Sales_Trans_2[[#This Row],[Discount_Pct]]&lt;=15,"11-15%","&gt;15%"))))</f>
        <v>11-15%</v>
      </c>
    </row>
    <row r="1970" spans="1:32" x14ac:dyDescent="0.25">
      <c r="A1970" t="s">
        <v>4255</v>
      </c>
      <c r="B1970" s="10">
        <v>45922</v>
      </c>
      <c r="C1970" t="s">
        <v>1597</v>
      </c>
      <c r="D1970" t="s">
        <v>680</v>
      </c>
      <c r="E1970" t="s">
        <v>254</v>
      </c>
      <c r="F1970" t="s">
        <v>255</v>
      </c>
      <c r="G1970">
        <v>3</v>
      </c>
      <c r="H1970">
        <v>157.97999999999999</v>
      </c>
      <c r="I1970">
        <v>20</v>
      </c>
      <c r="J1970">
        <v>94.79</v>
      </c>
      <c r="K1970">
        <v>379.15</v>
      </c>
      <c r="L1970">
        <v>413.85</v>
      </c>
      <c r="M1970">
        <v>-34.700000000000003</v>
      </c>
      <c r="N1970" t="s">
        <v>4971</v>
      </c>
      <c r="O1970" t="s">
        <v>24</v>
      </c>
      <c r="P1970" t="s">
        <v>25</v>
      </c>
      <c r="Q1970">
        <v>0.37708333333333333</v>
      </c>
      <c r="R1970" t="s">
        <v>49</v>
      </c>
      <c r="S1970" t="s">
        <v>4873</v>
      </c>
      <c r="T1970" t="s">
        <v>4864</v>
      </c>
      <c r="U1970">
        <v>157.97999999999999</v>
      </c>
      <c r="V1970" t="s">
        <v>5765</v>
      </c>
      <c r="W1970" t="s">
        <v>4968</v>
      </c>
      <c r="X1970" t="s">
        <v>5435</v>
      </c>
      <c r="Y1970" t="s">
        <v>5018</v>
      </c>
      <c r="Z1970" t="s">
        <v>5436</v>
      </c>
      <c r="AA1970" t="s">
        <v>4962</v>
      </c>
      <c r="AB1970">
        <f>YEAR(Sales_Trans_2[[#This Row],[Transaction_Date]])</f>
        <v>2025</v>
      </c>
      <c r="AC1970" t="str">
        <f>TEXT(Sales_Trans_2[[#This Row],[Transaction_Date]],"mmm")</f>
        <v>Sep</v>
      </c>
      <c r="AD1970">
        <f>MONTH(Sales_Trans_2[[#This Row],[Transaction_Date]])</f>
        <v>9</v>
      </c>
      <c r="AE1970" s="19">
        <f>IFERROR(Sales_Trans_2[[#This Row],[Profit]]/Sales_Trans_2[[#This Row],[Sales_Amount]],0)</f>
        <v>-9.1520506395885548E-2</v>
      </c>
      <c r="AF1970" s="20" t="str">
        <f>IF(Sales_Trans_2[[#This Row],[Discount_Pct]]=0,"0%",
IF(Sales_Trans_2[[#This Row],[Discount_Pct]]&lt;=5,"1-5%",
IF(Sales_Trans_2[[#This Row],[Discount_Pct]]&lt;=10,"6-10%",
IF(Sales_Trans_2[[#This Row],[Discount_Pct]]&lt;=15,"11-15%","&gt;15%"))))</f>
        <v>&gt;15%</v>
      </c>
    </row>
    <row r="1971" spans="1:32" x14ac:dyDescent="0.25">
      <c r="A1971" t="s">
        <v>3998</v>
      </c>
      <c r="B1971" s="10">
        <v>45917</v>
      </c>
      <c r="C1971" t="s">
        <v>2481</v>
      </c>
      <c r="D1971" t="s">
        <v>405</v>
      </c>
      <c r="E1971" t="s">
        <v>159</v>
      </c>
      <c r="F1971" t="s">
        <v>667</v>
      </c>
      <c r="G1971">
        <v>4</v>
      </c>
      <c r="H1971">
        <v>440.5</v>
      </c>
      <c r="I1971">
        <v>20</v>
      </c>
      <c r="J1971">
        <v>352.4</v>
      </c>
      <c r="K1971">
        <v>1409.6</v>
      </c>
      <c r="L1971">
        <v>1016.2</v>
      </c>
      <c r="M1971">
        <v>393.4</v>
      </c>
      <c r="N1971" t="s">
        <v>4971</v>
      </c>
      <c r="O1971" t="s">
        <v>24</v>
      </c>
      <c r="P1971" t="s">
        <v>25</v>
      </c>
      <c r="Q1971">
        <v>0.5805555555555556</v>
      </c>
      <c r="R1971" t="s">
        <v>49</v>
      </c>
      <c r="S1971" t="s">
        <v>4642</v>
      </c>
      <c r="T1971" t="s">
        <v>4636</v>
      </c>
      <c r="U1971">
        <v>440.5</v>
      </c>
      <c r="V1971" t="s">
        <v>5201</v>
      </c>
      <c r="W1971" t="s">
        <v>4968</v>
      </c>
      <c r="X1971" t="s">
        <v>5466</v>
      </c>
      <c r="Y1971" t="s">
        <v>5007</v>
      </c>
      <c r="Z1971" t="s">
        <v>5034</v>
      </c>
      <c r="AA1971" t="s">
        <v>4962</v>
      </c>
      <c r="AB1971">
        <f>YEAR(Sales_Trans_2[[#This Row],[Transaction_Date]])</f>
        <v>2025</v>
      </c>
      <c r="AC1971" t="str">
        <f>TEXT(Sales_Trans_2[[#This Row],[Transaction_Date]],"mmm")</f>
        <v>Sep</v>
      </c>
      <c r="AD1971">
        <f>MONTH(Sales_Trans_2[[#This Row],[Transaction_Date]])</f>
        <v>9</v>
      </c>
      <c r="AE1971" s="19">
        <f>IFERROR(Sales_Trans_2[[#This Row],[Profit]]/Sales_Trans_2[[#This Row],[Sales_Amount]],0)</f>
        <v>0.27908626560726446</v>
      </c>
      <c r="AF1971" s="20" t="str">
        <f>IF(Sales_Trans_2[[#This Row],[Discount_Pct]]=0,"0%",
IF(Sales_Trans_2[[#This Row],[Discount_Pct]]&lt;=5,"1-5%",
IF(Sales_Trans_2[[#This Row],[Discount_Pct]]&lt;=10,"6-10%",
IF(Sales_Trans_2[[#This Row],[Discount_Pct]]&lt;=15,"11-15%","&gt;15%"))))</f>
        <v>&gt;15%</v>
      </c>
    </row>
    <row r="1972" spans="1:32" x14ac:dyDescent="0.25">
      <c r="A1972" t="s">
        <v>4154</v>
      </c>
      <c r="B1972" s="10">
        <v>45916</v>
      </c>
      <c r="C1972" t="s">
        <v>2807</v>
      </c>
      <c r="D1972" t="s">
        <v>59</v>
      </c>
      <c r="E1972" t="s">
        <v>612</v>
      </c>
      <c r="F1972" t="s">
        <v>613</v>
      </c>
      <c r="G1972">
        <v>2</v>
      </c>
      <c r="H1972">
        <v>342.46</v>
      </c>
      <c r="I1972">
        <v>20</v>
      </c>
      <c r="J1972">
        <v>136.97999999999999</v>
      </c>
      <c r="K1972">
        <v>547.94000000000005</v>
      </c>
      <c r="L1972">
        <v>543.55999999999995</v>
      </c>
      <c r="M1972">
        <v>4.38</v>
      </c>
      <c r="N1972" t="s">
        <v>68</v>
      </c>
      <c r="O1972" t="s">
        <v>24</v>
      </c>
      <c r="P1972" t="s">
        <v>25</v>
      </c>
      <c r="Q1972">
        <v>0.57013888888888886</v>
      </c>
      <c r="R1972" t="s">
        <v>49</v>
      </c>
      <c r="S1972" t="s">
        <v>4721</v>
      </c>
      <c r="T1972" t="s">
        <v>4703</v>
      </c>
      <c r="U1972">
        <v>342.46</v>
      </c>
      <c r="V1972" t="s">
        <v>5685</v>
      </c>
      <c r="W1972" t="s">
        <v>4968</v>
      </c>
      <c r="X1972" t="s">
        <v>5967</v>
      </c>
      <c r="Y1972" t="s">
        <v>5007</v>
      </c>
      <c r="Z1972" t="s">
        <v>5008</v>
      </c>
      <c r="AA1972" t="s">
        <v>4962</v>
      </c>
      <c r="AB1972">
        <f>YEAR(Sales_Trans_2[[#This Row],[Transaction_Date]])</f>
        <v>2025</v>
      </c>
      <c r="AC1972" t="str">
        <f>TEXT(Sales_Trans_2[[#This Row],[Transaction_Date]],"mmm")</f>
        <v>Sep</v>
      </c>
      <c r="AD1972">
        <f>MONTH(Sales_Trans_2[[#This Row],[Transaction_Date]])</f>
        <v>9</v>
      </c>
      <c r="AE1972" s="19">
        <f>IFERROR(Sales_Trans_2[[#This Row],[Profit]]/Sales_Trans_2[[#This Row],[Sales_Amount]],0)</f>
        <v>7.993575938971419E-3</v>
      </c>
      <c r="AF1972" s="20" t="str">
        <f>IF(Sales_Trans_2[[#This Row],[Discount_Pct]]=0,"0%",
IF(Sales_Trans_2[[#This Row],[Discount_Pct]]&lt;=5,"1-5%",
IF(Sales_Trans_2[[#This Row],[Discount_Pct]]&lt;=10,"6-10%",
IF(Sales_Trans_2[[#This Row],[Discount_Pct]]&lt;=15,"11-15%","&gt;15%"))))</f>
        <v>&gt;15%</v>
      </c>
    </row>
    <row r="1973" spans="1:32" x14ac:dyDescent="0.25">
      <c r="A1973" t="s">
        <v>4591</v>
      </c>
      <c r="B1973" s="10">
        <v>46000</v>
      </c>
      <c r="C1973" t="s">
        <v>2889</v>
      </c>
      <c r="D1973" t="s">
        <v>891</v>
      </c>
      <c r="E1973" t="s">
        <v>1309</v>
      </c>
      <c r="F1973" t="s">
        <v>783</v>
      </c>
      <c r="G1973">
        <v>2</v>
      </c>
      <c r="H1973">
        <v>425.88</v>
      </c>
      <c r="I1973">
        <v>15</v>
      </c>
      <c r="J1973">
        <v>127.76</v>
      </c>
      <c r="K1973">
        <v>724</v>
      </c>
      <c r="L1973">
        <v>714.94</v>
      </c>
      <c r="M1973">
        <v>9.06</v>
      </c>
      <c r="N1973" t="s">
        <v>133</v>
      </c>
      <c r="O1973" t="s">
        <v>24</v>
      </c>
      <c r="P1973" t="s">
        <v>25</v>
      </c>
      <c r="Q1973">
        <v>0.77916666666666667</v>
      </c>
      <c r="R1973" t="s">
        <v>49</v>
      </c>
      <c r="S1973" t="s">
        <v>4831</v>
      </c>
      <c r="T1973" t="s">
        <v>4828</v>
      </c>
      <c r="U1973">
        <v>425.88</v>
      </c>
      <c r="V1973" t="s">
        <v>5502</v>
      </c>
      <c r="W1973" t="s">
        <v>4968</v>
      </c>
      <c r="X1973" t="s">
        <v>5399</v>
      </c>
      <c r="Y1973" t="s">
        <v>5007</v>
      </c>
      <c r="Z1973" t="s">
        <v>5212</v>
      </c>
      <c r="AA1973" t="s">
        <v>4962</v>
      </c>
      <c r="AB1973">
        <f>YEAR(Sales_Trans_2[[#This Row],[Transaction_Date]])</f>
        <v>2025</v>
      </c>
      <c r="AC1973" t="str">
        <f>TEXT(Sales_Trans_2[[#This Row],[Transaction_Date]],"mmm")</f>
        <v>Dec</v>
      </c>
      <c r="AD1973">
        <f>MONTH(Sales_Trans_2[[#This Row],[Transaction_Date]])</f>
        <v>12</v>
      </c>
      <c r="AE1973" s="19">
        <f>IFERROR(Sales_Trans_2[[#This Row],[Profit]]/Sales_Trans_2[[#This Row],[Sales_Amount]],0)</f>
        <v>1.2513812154696134E-2</v>
      </c>
      <c r="AF1973" s="20" t="str">
        <f>IF(Sales_Trans_2[[#This Row],[Discount_Pct]]=0,"0%",
IF(Sales_Trans_2[[#This Row],[Discount_Pct]]&lt;=5,"1-5%",
IF(Sales_Trans_2[[#This Row],[Discount_Pct]]&lt;=10,"6-10%",
IF(Sales_Trans_2[[#This Row],[Discount_Pct]]&lt;=15,"11-15%","&gt;15%"))))</f>
        <v>11-15%</v>
      </c>
    </row>
    <row r="1974" spans="1:32" x14ac:dyDescent="0.25">
      <c r="A1974" t="s">
        <v>3788</v>
      </c>
      <c r="B1974" s="10">
        <v>45939</v>
      </c>
      <c r="C1974" t="s">
        <v>129</v>
      </c>
      <c r="D1974" t="s">
        <v>197</v>
      </c>
      <c r="E1974" t="s">
        <v>148</v>
      </c>
      <c r="F1974" t="s">
        <v>361</v>
      </c>
      <c r="G1974">
        <v>8</v>
      </c>
      <c r="H1974">
        <v>126.89</v>
      </c>
      <c r="I1974">
        <v>15</v>
      </c>
      <c r="J1974">
        <v>152.27000000000001</v>
      </c>
      <c r="K1974">
        <v>862.85</v>
      </c>
      <c r="L1974">
        <v>871.36</v>
      </c>
      <c r="M1974">
        <v>-8.51</v>
      </c>
      <c r="N1974" t="s">
        <v>133</v>
      </c>
      <c r="O1974" t="s">
        <v>24</v>
      </c>
      <c r="P1974" t="s">
        <v>25</v>
      </c>
      <c r="Q1974">
        <v>0.76527777777777772</v>
      </c>
      <c r="R1974" t="s">
        <v>49</v>
      </c>
      <c r="S1974" t="s">
        <v>4902</v>
      </c>
      <c r="T1974" t="s">
        <v>4887</v>
      </c>
      <c r="U1974">
        <v>121.9</v>
      </c>
      <c r="V1974" t="s">
        <v>5649</v>
      </c>
      <c r="W1974" t="s">
        <v>4958</v>
      </c>
      <c r="X1974" t="s">
        <v>5017</v>
      </c>
      <c r="Y1974" t="s">
        <v>5018</v>
      </c>
      <c r="Z1974" t="s">
        <v>5135</v>
      </c>
      <c r="AA1974" t="s">
        <v>4962</v>
      </c>
      <c r="AB1974">
        <f>YEAR(Sales_Trans_2[[#This Row],[Transaction_Date]])</f>
        <v>2025</v>
      </c>
      <c r="AC1974" t="str">
        <f>TEXT(Sales_Trans_2[[#This Row],[Transaction_Date]],"mmm")</f>
        <v>Oct</v>
      </c>
      <c r="AD1974">
        <f>MONTH(Sales_Trans_2[[#This Row],[Transaction_Date]])</f>
        <v>10</v>
      </c>
      <c r="AE1974" s="19">
        <f>IFERROR(Sales_Trans_2[[#This Row],[Profit]]/Sales_Trans_2[[#This Row],[Sales_Amount]],0)</f>
        <v>-9.862664426030017E-3</v>
      </c>
      <c r="AF1974" s="20" t="str">
        <f>IF(Sales_Trans_2[[#This Row],[Discount_Pct]]=0,"0%",
IF(Sales_Trans_2[[#This Row],[Discount_Pct]]&lt;=5,"1-5%",
IF(Sales_Trans_2[[#This Row],[Discount_Pct]]&lt;=10,"6-10%",
IF(Sales_Trans_2[[#This Row],[Discount_Pct]]&lt;=15,"11-15%","&gt;15%"))))</f>
        <v>11-15%</v>
      </c>
    </row>
    <row r="1975" spans="1:32" x14ac:dyDescent="0.25">
      <c r="A1975" t="s">
        <v>1809</v>
      </c>
      <c r="B1975" s="10">
        <v>45887</v>
      </c>
      <c r="C1975" t="s">
        <v>1810</v>
      </c>
      <c r="D1975" t="s">
        <v>337</v>
      </c>
      <c r="E1975" t="s">
        <v>1157</v>
      </c>
      <c r="F1975" t="s">
        <v>1158</v>
      </c>
      <c r="G1975">
        <v>3</v>
      </c>
      <c r="H1975">
        <v>186.38</v>
      </c>
      <c r="I1975">
        <v>5</v>
      </c>
      <c r="J1975">
        <v>27.96</v>
      </c>
      <c r="K1975">
        <v>531.17999999999995</v>
      </c>
      <c r="L1975">
        <v>406.98</v>
      </c>
      <c r="M1975">
        <v>124.2</v>
      </c>
      <c r="N1975" t="s">
        <v>40</v>
      </c>
      <c r="O1975" t="s">
        <v>24</v>
      </c>
      <c r="P1975" t="s">
        <v>25</v>
      </c>
      <c r="Q1975">
        <v>0.69930555555555551</v>
      </c>
      <c r="R1975" t="s">
        <v>49</v>
      </c>
      <c r="S1975" t="s">
        <v>4799</v>
      </c>
      <c r="T1975" t="s">
        <v>4776</v>
      </c>
      <c r="U1975">
        <v>186.38</v>
      </c>
      <c r="V1975" t="s">
        <v>5987</v>
      </c>
      <c r="W1975" t="s">
        <v>4968</v>
      </c>
      <c r="X1975" t="s">
        <v>5179</v>
      </c>
      <c r="Y1975" t="s">
        <v>5007</v>
      </c>
      <c r="Z1975" t="s">
        <v>5180</v>
      </c>
      <c r="AA1975" t="s">
        <v>4962</v>
      </c>
      <c r="AB1975">
        <f>YEAR(Sales_Trans_2[[#This Row],[Transaction_Date]])</f>
        <v>2025</v>
      </c>
      <c r="AC1975" t="str">
        <f>TEXT(Sales_Trans_2[[#This Row],[Transaction_Date]],"mmm")</f>
        <v>Aug</v>
      </c>
      <c r="AD1975">
        <f>MONTH(Sales_Trans_2[[#This Row],[Transaction_Date]])</f>
        <v>8</v>
      </c>
      <c r="AE1975" s="19">
        <f>IFERROR(Sales_Trans_2[[#This Row],[Profit]]/Sales_Trans_2[[#This Row],[Sales_Amount]],0)</f>
        <v>0.23381904439173165</v>
      </c>
      <c r="AF1975" s="20" t="str">
        <f>IF(Sales_Trans_2[[#This Row],[Discount_Pct]]=0,"0%",
IF(Sales_Trans_2[[#This Row],[Discount_Pct]]&lt;=5,"1-5%",
IF(Sales_Trans_2[[#This Row],[Discount_Pct]]&lt;=10,"6-10%",
IF(Sales_Trans_2[[#This Row],[Discount_Pct]]&lt;=15,"11-15%","&gt;15%"))))</f>
        <v>1-5%</v>
      </c>
    </row>
    <row r="1976" spans="1:32" x14ac:dyDescent="0.25">
      <c r="A1976" t="s">
        <v>4136</v>
      </c>
      <c r="B1976" s="10">
        <v>45969</v>
      </c>
      <c r="C1976" t="s">
        <v>4137</v>
      </c>
      <c r="D1976" t="s">
        <v>332</v>
      </c>
      <c r="F1976" t="s">
        <v>121</v>
      </c>
      <c r="G1976">
        <v>1</v>
      </c>
      <c r="H1976">
        <v>245.32</v>
      </c>
      <c r="I1976">
        <v>15</v>
      </c>
      <c r="J1976">
        <v>36.799999999999997</v>
      </c>
      <c r="K1976">
        <v>208.52</v>
      </c>
      <c r="L1976">
        <v>209.38</v>
      </c>
      <c r="M1976">
        <v>-0.86</v>
      </c>
      <c r="N1976" t="s">
        <v>133</v>
      </c>
      <c r="O1976" t="s">
        <v>24</v>
      </c>
      <c r="P1976" t="s">
        <v>25</v>
      </c>
      <c r="Q1976">
        <v>0.87569444444444444</v>
      </c>
      <c r="R1976" t="s">
        <v>49</v>
      </c>
      <c r="S1976" t="s">
        <v>4733</v>
      </c>
      <c r="T1976" t="s">
        <v>4729</v>
      </c>
      <c r="U1976">
        <v>245.32</v>
      </c>
      <c r="V1976" t="s">
        <v>5992</v>
      </c>
      <c r="W1976" t="s">
        <v>4964</v>
      </c>
      <c r="X1976" t="s">
        <v>5036</v>
      </c>
      <c r="Y1976" t="s">
        <v>5007</v>
      </c>
      <c r="AA1976" t="s">
        <v>4962</v>
      </c>
      <c r="AB1976">
        <f>YEAR(Sales_Trans_2[[#This Row],[Transaction_Date]])</f>
        <v>2025</v>
      </c>
      <c r="AC1976" t="str">
        <f>TEXT(Sales_Trans_2[[#This Row],[Transaction_Date]],"mmm")</f>
        <v>Nov</v>
      </c>
      <c r="AD1976">
        <f>MONTH(Sales_Trans_2[[#This Row],[Transaction_Date]])</f>
        <v>11</v>
      </c>
      <c r="AE1976" s="19">
        <f>IFERROR(Sales_Trans_2[[#This Row],[Profit]]/Sales_Trans_2[[#This Row],[Sales_Amount]],0)</f>
        <v>-4.1243046230577396E-3</v>
      </c>
      <c r="AF1976" s="20" t="str">
        <f>IF(Sales_Trans_2[[#This Row],[Discount_Pct]]=0,"0%",
IF(Sales_Trans_2[[#This Row],[Discount_Pct]]&lt;=5,"1-5%",
IF(Sales_Trans_2[[#This Row],[Discount_Pct]]&lt;=10,"6-10%",
IF(Sales_Trans_2[[#This Row],[Discount_Pct]]&lt;=15,"11-15%","&gt;15%"))))</f>
        <v>11-15%</v>
      </c>
    </row>
    <row r="1977" spans="1:32"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s="19">
        <f>IFERROR(Sales_Trans_2[[#This Row],[Profit]]/Sales_Trans_2[[#This Row],[Sales_Amount]],0)</f>
        <v>2.6762333215029112E-3</v>
      </c>
      <c r="AF1977" s="20" t="str">
        <f>IF(Sales_Trans_2[[#This Row],[Discount_Pct]]=0,"0%",
IF(Sales_Trans_2[[#This Row],[Discount_Pct]]&lt;=5,"1-5%",
IF(Sales_Trans_2[[#This Row],[Discount_Pct]]&lt;=10,"6-10%",
IF(Sales_Trans_2[[#This Row],[Discount_Pct]]&lt;=15,"11-15%","&gt;15%"))))</f>
        <v>11-15%</v>
      </c>
    </row>
    <row r="1978" spans="1:32"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s="19">
        <f>IFERROR(Sales_Trans_2[[#This Row],[Profit]]/Sales_Trans_2[[#This Row],[Sales_Amount]],0)</f>
        <v>0.21448774355751102</v>
      </c>
      <c r="AF1978" s="20" t="str">
        <f>IF(Sales_Trans_2[[#This Row],[Discount_Pct]]=0,"0%",
IF(Sales_Trans_2[[#This Row],[Discount_Pct]]&lt;=5,"1-5%",
IF(Sales_Trans_2[[#This Row],[Discount_Pct]]&lt;=10,"6-10%",
IF(Sales_Trans_2[[#This Row],[Discount_Pct]]&lt;=15,"11-15%","&gt;15%"))))</f>
        <v>1-5%</v>
      </c>
    </row>
    <row r="1979" spans="1:32"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s="19">
        <f>IFERROR(Sales_Trans_2[[#This Row],[Profit]]/Sales_Trans_2[[#This Row],[Sales_Amount]],0)</f>
        <v>-1.92725139337049E-2</v>
      </c>
      <c r="AF1979" s="20" t="str">
        <f>IF(Sales_Trans_2[[#This Row],[Discount_Pct]]=0,"0%",
IF(Sales_Trans_2[[#This Row],[Discount_Pct]]&lt;=5,"1-5%",
IF(Sales_Trans_2[[#This Row],[Discount_Pct]]&lt;=10,"6-10%",
IF(Sales_Trans_2[[#This Row],[Discount_Pct]]&lt;=15,"11-15%","&gt;15%"))))</f>
        <v>11-15%</v>
      </c>
    </row>
    <row r="1980" spans="1:32"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s="19">
        <f>IFERROR(Sales_Trans_2[[#This Row],[Profit]]/Sales_Trans_2[[#This Row],[Sales_Amount]],0)</f>
        <v>0.10036662175289068</v>
      </c>
      <c r="AF1980" s="20" t="str">
        <f>IF(Sales_Trans_2[[#This Row],[Discount_Pct]]=0,"0%",
IF(Sales_Trans_2[[#This Row],[Discount_Pct]]&lt;=5,"1-5%",
IF(Sales_Trans_2[[#This Row],[Discount_Pct]]&lt;=10,"6-10%",
IF(Sales_Trans_2[[#This Row],[Discount_Pct]]&lt;=15,"11-15%","&gt;15%"))))</f>
        <v>11-15%</v>
      </c>
    </row>
    <row r="1981" spans="1:32"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s="19">
        <f>IFERROR(Sales_Trans_2[[#This Row],[Profit]]/Sales_Trans_2[[#This Row],[Sales_Amount]],0)</f>
        <v>0.24752731473007178</v>
      </c>
      <c r="AF1981" s="20" t="str">
        <f>IF(Sales_Trans_2[[#This Row],[Discount_Pct]]=0,"0%",
IF(Sales_Trans_2[[#This Row],[Discount_Pct]]&lt;=5,"1-5%",
IF(Sales_Trans_2[[#This Row],[Discount_Pct]]&lt;=10,"6-10%",
IF(Sales_Trans_2[[#This Row],[Discount_Pct]]&lt;=15,"11-15%","&gt;15%"))))</f>
        <v>1-5%</v>
      </c>
    </row>
    <row r="1982" spans="1:32"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s="19">
        <f>IFERROR(Sales_Trans_2[[#This Row],[Profit]]/Sales_Trans_2[[#This Row],[Sales_Amount]],0)</f>
        <v>0.11772052526405938</v>
      </c>
      <c r="AF1982" s="20" t="str">
        <f>IF(Sales_Trans_2[[#This Row],[Discount_Pct]]=0,"0%",
IF(Sales_Trans_2[[#This Row],[Discount_Pct]]&lt;=5,"1-5%",
IF(Sales_Trans_2[[#This Row],[Discount_Pct]]&lt;=10,"6-10%",
IF(Sales_Trans_2[[#This Row],[Discount_Pct]]&lt;=15,"11-15%","&gt;15%"))))</f>
        <v>11-15%</v>
      </c>
    </row>
    <row r="1983" spans="1:32"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s="19">
        <f>IFERROR(Sales_Trans_2[[#This Row],[Profit]]/Sales_Trans_2[[#This Row],[Sales_Amount]],0)</f>
        <v>0.28054116258828066</v>
      </c>
      <c r="AF1983" s="20" t="str">
        <f>IF(Sales_Trans_2[[#This Row],[Discount_Pct]]=0,"0%",
IF(Sales_Trans_2[[#This Row],[Discount_Pct]]&lt;=5,"1-5%",
IF(Sales_Trans_2[[#This Row],[Discount_Pct]]&lt;=10,"6-10%",
IF(Sales_Trans_2[[#This Row],[Discount_Pct]]&lt;=15,"11-15%","&gt;15%"))))</f>
        <v>&gt;15%</v>
      </c>
    </row>
    <row r="1984" spans="1:32"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s="19">
        <f>IFERROR(Sales_Trans_2[[#This Row],[Profit]]/Sales_Trans_2[[#This Row],[Sales_Amount]],0)</f>
        <v>0.22554890219560877</v>
      </c>
      <c r="AF1984" s="20" t="str">
        <f>IF(Sales_Trans_2[[#This Row],[Discount_Pct]]=0,"0%",
IF(Sales_Trans_2[[#This Row],[Discount_Pct]]&lt;=5,"1-5%",
IF(Sales_Trans_2[[#This Row],[Discount_Pct]]&lt;=10,"6-10%",
IF(Sales_Trans_2[[#This Row],[Discount_Pct]]&lt;=15,"11-15%","&gt;15%"))))</f>
        <v>1-5%</v>
      </c>
    </row>
    <row r="1985" spans="1:32"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s="19">
        <f>IFERROR(Sales_Trans_2[[#This Row],[Profit]]/Sales_Trans_2[[#This Row],[Sales_Amount]],0)</f>
        <v>0.24398419729438522</v>
      </c>
      <c r="AF1985" s="20" t="str">
        <f>IF(Sales_Trans_2[[#This Row],[Discount_Pct]]=0,"0%",
IF(Sales_Trans_2[[#This Row],[Discount_Pct]]&lt;=5,"1-5%",
IF(Sales_Trans_2[[#This Row],[Discount_Pct]]&lt;=10,"6-10%",
IF(Sales_Trans_2[[#This Row],[Discount_Pct]]&lt;=15,"11-15%","&gt;15%"))))</f>
        <v>1-5%</v>
      </c>
    </row>
    <row r="1986" spans="1:32"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s="19">
        <f>IFERROR(Sales_Trans_2[[#This Row],[Profit]]/Sales_Trans_2[[#This Row],[Sales_Amount]],0)</f>
        <v>5.1678065129761315E-2</v>
      </c>
      <c r="AF1986" s="20" t="str">
        <f>IF(Sales_Trans_2[[#This Row],[Discount_Pct]]=0,"0%",
IF(Sales_Trans_2[[#This Row],[Discount_Pct]]&lt;=5,"1-5%",
IF(Sales_Trans_2[[#This Row],[Discount_Pct]]&lt;=10,"6-10%",
IF(Sales_Trans_2[[#This Row],[Discount_Pct]]&lt;=15,"11-15%","&gt;15%"))))</f>
        <v>6-10%</v>
      </c>
    </row>
    <row r="1987" spans="1:32"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s="19">
        <f>IFERROR(Sales_Trans_2[[#This Row],[Profit]]/Sales_Trans_2[[#This Row],[Sales_Amount]],0)</f>
        <v>0.31864583901986321</v>
      </c>
      <c r="AF1987" s="20" t="str">
        <f>IF(Sales_Trans_2[[#This Row],[Discount_Pct]]=0,"0%",
IF(Sales_Trans_2[[#This Row],[Discount_Pct]]&lt;=5,"1-5%",
IF(Sales_Trans_2[[#This Row],[Discount_Pct]]&lt;=10,"6-10%",
IF(Sales_Trans_2[[#This Row],[Discount_Pct]]&lt;=15,"11-15%","&gt;15%"))))</f>
        <v>1-5%</v>
      </c>
    </row>
    <row r="1988" spans="1:32"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s="19">
        <f>IFERROR(Sales_Trans_2[[#This Row],[Profit]]/Sales_Trans_2[[#This Row],[Sales_Amount]],0)</f>
        <v>-2.2406705891835254E-2</v>
      </c>
      <c r="AF1988" s="20" t="str">
        <f>IF(Sales_Trans_2[[#This Row],[Discount_Pct]]=0,"0%",
IF(Sales_Trans_2[[#This Row],[Discount_Pct]]&lt;=5,"1-5%",
IF(Sales_Trans_2[[#This Row],[Discount_Pct]]&lt;=10,"6-10%",
IF(Sales_Trans_2[[#This Row],[Discount_Pct]]&lt;=15,"11-15%","&gt;15%"))))</f>
        <v>11-15%</v>
      </c>
    </row>
    <row r="1989" spans="1:32"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s="19">
        <f>IFERROR(Sales_Trans_2[[#This Row],[Profit]]/Sales_Trans_2[[#This Row],[Sales_Amount]],0)</f>
        <v>3.4013182439995022E-2</v>
      </c>
      <c r="AF1989" s="20" t="str">
        <f>IF(Sales_Trans_2[[#This Row],[Discount_Pct]]=0,"0%",
IF(Sales_Trans_2[[#This Row],[Discount_Pct]]&lt;=5,"1-5%",
IF(Sales_Trans_2[[#This Row],[Discount_Pct]]&lt;=10,"6-10%",
IF(Sales_Trans_2[[#This Row],[Discount_Pct]]&lt;=15,"11-15%","&gt;15%"))))</f>
        <v>11-15%</v>
      </c>
    </row>
    <row r="1990" spans="1:32"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s="19">
        <f>IFERROR(Sales_Trans_2[[#This Row],[Profit]]/Sales_Trans_2[[#This Row],[Sales_Amount]],0)</f>
        <v>9.4450963303422328E-2</v>
      </c>
      <c r="AF1990" s="20" t="str">
        <f>IF(Sales_Trans_2[[#This Row],[Discount_Pct]]=0,"0%",
IF(Sales_Trans_2[[#This Row],[Discount_Pct]]&lt;=5,"1-5%",
IF(Sales_Trans_2[[#This Row],[Discount_Pct]]&lt;=10,"6-10%",
IF(Sales_Trans_2[[#This Row],[Discount_Pct]]&lt;=15,"11-15%","&gt;15%"))))</f>
        <v>11-15%</v>
      </c>
    </row>
    <row r="1991" spans="1:32"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s="19">
        <f>IFERROR(Sales_Trans_2[[#This Row],[Profit]]/Sales_Trans_2[[#This Row],[Sales_Amount]],0)</f>
        <v>0.14778616300328537</v>
      </c>
      <c r="AF1991" s="20" t="str">
        <f>IF(Sales_Trans_2[[#This Row],[Discount_Pct]]=0,"0%",
IF(Sales_Trans_2[[#This Row],[Discount_Pct]]&lt;=5,"1-5%",
IF(Sales_Trans_2[[#This Row],[Discount_Pct]]&lt;=10,"6-10%",
IF(Sales_Trans_2[[#This Row],[Discount_Pct]]&lt;=15,"11-15%","&gt;15%"))))</f>
        <v>6-10%</v>
      </c>
    </row>
    <row r="1992" spans="1:32"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s="19">
        <f>IFERROR(Sales_Trans_2[[#This Row],[Profit]]/Sales_Trans_2[[#This Row],[Sales_Amount]],0)</f>
        <v>0.37869907901954553</v>
      </c>
      <c r="AF1992" s="20" t="str">
        <f>IF(Sales_Trans_2[[#This Row],[Discount_Pct]]=0,"0%",
IF(Sales_Trans_2[[#This Row],[Discount_Pct]]&lt;=5,"1-5%",
IF(Sales_Trans_2[[#This Row],[Discount_Pct]]&lt;=10,"6-10%",
IF(Sales_Trans_2[[#This Row],[Discount_Pct]]&lt;=15,"11-15%","&gt;15%"))))</f>
        <v>1-5%</v>
      </c>
    </row>
    <row r="1993" spans="1:32"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s="19">
        <f>IFERROR(Sales_Trans_2[[#This Row],[Profit]]/Sales_Trans_2[[#This Row],[Sales_Amount]],0)</f>
        <v>0.21774077381809803</v>
      </c>
      <c r="AF1993" s="20" t="str">
        <f>IF(Sales_Trans_2[[#This Row],[Discount_Pct]]=0,"0%",
IF(Sales_Trans_2[[#This Row],[Discount_Pct]]&lt;=5,"1-5%",
IF(Sales_Trans_2[[#This Row],[Discount_Pct]]&lt;=10,"6-10%",
IF(Sales_Trans_2[[#This Row],[Discount_Pct]]&lt;=15,"11-15%","&gt;15%"))))</f>
        <v>1-5%</v>
      </c>
    </row>
    <row r="1994" spans="1:32"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s="19">
        <f>IFERROR(Sales_Trans_2[[#This Row],[Profit]]/Sales_Trans_2[[#This Row],[Sales_Amount]],0)</f>
        <v>0.21768985530940896</v>
      </c>
      <c r="AF1994" s="20" t="str">
        <f>IF(Sales_Trans_2[[#This Row],[Discount_Pct]]=0,"0%",
IF(Sales_Trans_2[[#This Row],[Discount_Pct]]&lt;=5,"1-5%",
IF(Sales_Trans_2[[#This Row],[Discount_Pct]]&lt;=10,"6-10%",
IF(Sales_Trans_2[[#This Row],[Discount_Pct]]&lt;=15,"11-15%","&gt;15%"))))</f>
        <v>11-15%</v>
      </c>
    </row>
    <row r="1995" spans="1:32"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s="19">
        <f>IFERROR(Sales_Trans_2[[#This Row],[Profit]]/Sales_Trans_2[[#This Row],[Sales_Amount]],0)</f>
        <v>0.30514729345691943</v>
      </c>
      <c r="AF1995" s="20" t="str">
        <f>IF(Sales_Trans_2[[#This Row],[Discount_Pct]]=0,"0%",
IF(Sales_Trans_2[[#This Row],[Discount_Pct]]&lt;=5,"1-5%",
IF(Sales_Trans_2[[#This Row],[Discount_Pct]]&lt;=10,"6-10%",
IF(Sales_Trans_2[[#This Row],[Discount_Pct]]&lt;=15,"11-15%","&gt;15%"))))</f>
        <v>1-5%</v>
      </c>
    </row>
    <row r="1996" spans="1:32"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s="19">
        <f>IFERROR(Sales_Trans_2[[#This Row],[Profit]]/Sales_Trans_2[[#This Row],[Sales_Amount]],0)</f>
        <v>0.32472557076736319</v>
      </c>
      <c r="AF1996" s="20" t="str">
        <f>IF(Sales_Trans_2[[#This Row],[Discount_Pct]]=0,"0%",
IF(Sales_Trans_2[[#This Row],[Discount_Pct]]&lt;=5,"1-5%",
IF(Sales_Trans_2[[#This Row],[Discount_Pct]]&lt;=10,"6-10%",
IF(Sales_Trans_2[[#This Row],[Discount_Pct]]&lt;=15,"11-15%","&gt;15%"))))</f>
        <v>1-5%</v>
      </c>
    </row>
    <row r="1997" spans="1:32"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s="19">
        <f>IFERROR(Sales_Trans_2[[#This Row],[Profit]]/Sales_Trans_2[[#This Row],[Sales_Amount]],0)</f>
        <v>0.27092855247250314</v>
      </c>
      <c r="AF1997" s="20" t="str">
        <f>IF(Sales_Trans_2[[#This Row],[Discount_Pct]]=0,"0%",
IF(Sales_Trans_2[[#This Row],[Discount_Pct]]&lt;=5,"1-5%",
IF(Sales_Trans_2[[#This Row],[Discount_Pct]]&lt;=10,"6-10%",
IF(Sales_Trans_2[[#This Row],[Discount_Pct]]&lt;=15,"11-15%","&gt;15%"))))</f>
        <v>1-5%</v>
      </c>
    </row>
    <row r="1998" spans="1:32"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s="19">
        <f>IFERROR(Sales_Trans_2[[#This Row],[Profit]]/Sales_Trans_2[[#This Row],[Sales_Amount]],0)</f>
        <v>0.21768375901735229</v>
      </c>
      <c r="AF1998" s="20" t="str">
        <f>IF(Sales_Trans_2[[#This Row],[Discount_Pct]]=0,"0%",
IF(Sales_Trans_2[[#This Row],[Discount_Pct]]&lt;=5,"1-5%",
IF(Sales_Trans_2[[#This Row],[Discount_Pct]]&lt;=10,"6-10%",
IF(Sales_Trans_2[[#This Row],[Discount_Pct]]&lt;=15,"11-15%","&gt;15%"))))</f>
        <v>&gt;15%</v>
      </c>
    </row>
    <row r="1999" spans="1:32"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s="19">
        <f>IFERROR(Sales_Trans_2[[#This Row],[Profit]]/Sales_Trans_2[[#This Row],[Sales_Amount]],0)</f>
        <v>0.27227290372670804</v>
      </c>
      <c r="AF1999" s="20" t="str">
        <f>IF(Sales_Trans_2[[#This Row],[Discount_Pct]]=0,"0%",
IF(Sales_Trans_2[[#This Row],[Discount_Pct]]&lt;=5,"1-5%",
IF(Sales_Trans_2[[#This Row],[Discount_Pct]]&lt;=10,"6-10%",
IF(Sales_Trans_2[[#This Row],[Discount_Pct]]&lt;=15,"11-15%","&gt;15%"))))</f>
        <v>1-5%</v>
      </c>
    </row>
    <row r="2000" spans="1:32"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s="19">
        <f>IFERROR(Sales_Trans_2[[#This Row],[Profit]]/Sales_Trans_2[[#This Row],[Sales_Amount]],0)</f>
        <v>5.650675126264073E-2</v>
      </c>
      <c r="AF2000" s="20" t="str">
        <f>IF(Sales_Trans_2[[#This Row],[Discount_Pct]]=0,"0%",
IF(Sales_Trans_2[[#This Row],[Discount_Pct]]&lt;=5,"1-5%",
IF(Sales_Trans_2[[#This Row],[Discount_Pct]]&lt;=10,"6-10%",
IF(Sales_Trans_2[[#This Row],[Discount_Pct]]&lt;=15,"11-15%","&gt;15%"))))</f>
        <v>&gt;15%</v>
      </c>
    </row>
    <row r="2001" spans="1:32"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s="19">
        <f>IFERROR(Sales_Trans_2[[#This Row],[Profit]]/Sales_Trans_2[[#This Row],[Sales_Amount]],0)</f>
        <v>0.1104368932038835</v>
      </c>
      <c r="AF2001" s="20" t="str">
        <f>IF(Sales_Trans_2[[#This Row],[Discount_Pct]]=0,"0%",
IF(Sales_Trans_2[[#This Row],[Discount_Pct]]&lt;=5,"1-5%",
IF(Sales_Trans_2[[#This Row],[Discount_Pct]]&lt;=10,"6-10%",
IF(Sales_Trans_2[[#This Row],[Discount_Pct]]&lt;=15,"11-15%","&gt;15%"))))</f>
        <v>11-15%</v>
      </c>
    </row>
    <row r="2002" spans="1:32"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s="19">
        <f>IFERROR(Sales_Trans_2[[#This Row],[Profit]]/Sales_Trans_2[[#This Row],[Sales_Amount]],0)</f>
        <v>4.8520228724549606E-2</v>
      </c>
      <c r="AF2002" s="20" t="str">
        <f>IF(Sales_Trans_2[[#This Row],[Discount_Pct]]=0,"0%",
IF(Sales_Trans_2[[#This Row],[Discount_Pct]]&lt;=5,"1-5%",
IF(Sales_Trans_2[[#This Row],[Discount_Pct]]&lt;=10,"6-10%",
IF(Sales_Trans_2[[#This Row],[Discount_Pct]]&lt;=15,"11-15%","&gt;15%"))))</f>
        <v>6-10%</v>
      </c>
    </row>
    <row r="2003" spans="1:32"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s="19">
        <f>IFERROR(Sales_Trans_2[[#This Row],[Profit]]/Sales_Trans_2[[#This Row],[Sales_Amount]],0)</f>
        <v>0.2739812169348334</v>
      </c>
      <c r="AF2003" s="20" t="str">
        <f>IF(Sales_Trans_2[[#This Row],[Discount_Pct]]=0,"0%",
IF(Sales_Trans_2[[#This Row],[Discount_Pct]]&lt;=5,"1-5%",
IF(Sales_Trans_2[[#This Row],[Discount_Pct]]&lt;=10,"6-10%",
IF(Sales_Trans_2[[#This Row],[Discount_Pct]]&lt;=15,"11-15%","&gt;15%"))))</f>
        <v>11-15%</v>
      </c>
    </row>
    <row r="2004" spans="1:32"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s="19">
        <f>IFERROR(Sales_Trans_2[[#This Row],[Profit]]/Sales_Trans_2[[#This Row],[Sales_Amount]],0)</f>
        <v>0.21069851656554747</v>
      </c>
      <c r="AF2004" s="20" t="str">
        <f>IF(Sales_Trans_2[[#This Row],[Discount_Pct]]=0,"0%",
IF(Sales_Trans_2[[#This Row],[Discount_Pct]]&lt;=5,"1-5%",
IF(Sales_Trans_2[[#This Row],[Discount_Pct]]&lt;=10,"6-10%",
IF(Sales_Trans_2[[#This Row],[Discount_Pct]]&lt;=15,"11-15%","&gt;15%"))))</f>
        <v>11-15%</v>
      </c>
    </row>
    <row r="2005" spans="1:32"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s="19">
        <f>IFERROR(Sales_Trans_2[[#This Row],[Profit]]/Sales_Trans_2[[#This Row],[Sales_Amount]],0)</f>
        <v>0.103637773950541</v>
      </c>
      <c r="AF2005" s="20" t="str">
        <f>IF(Sales_Trans_2[[#This Row],[Discount_Pct]]=0,"0%",
IF(Sales_Trans_2[[#This Row],[Discount_Pct]]&lt;=5,"1-5%",
IF(Sales_Trans_2[[#This Row],[Discount_Pct]]&lt;=10,"6-10%",
IF(Sales_Trans_2[[#This Row],[Discount_Pct]]&lt;=15,"11-15%","&gt;15%"))))</f>
        <v>1-5%</v>
      </c>
    </row>
    <row r="2006" spans="1:32"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s="19">
        <f>IFERROR(Sales_Trans_2[[#This Row],[Profit]]/Sales_Trans_2[[#This Row],[Sales_Amount]],0)</f>
        <v>3.1895145412611799E-2</v>
      </c>
      <c r="AF2006" s="20" t="str">
        <f>IF(Sales_Trans_2[[#This Row],[Discount_Pct]]=0,"0%",
IF(Sales_Trans_2[[#This Row],[Discount_Pct]]&lt;=5,"1-5%",
IF(Sales_Trans_2[[#This Row],[Discount_Pct]]&lt;=10,"6-10%",
IF(Sales_Trans_2[[#This Row],[Discount_Pct]]&lt;=15,"11-15%","&gt;15%"))))</f>
        <v>11-15%</v>
      </c>
    </row>
    <row r="2007" spans="1:32"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s="19">
        <f>IFERROR(Sales_Trans_2[[#This Row],[Profit]]/Sales_Trans_2[[#This Row],[Sales_Amount]],0)</f>
        <v>8.9728727104103873E-2</v>
      </c>
      <c r="AF2007" s="20" t="str">
        <f>IF(Sales_Trans_2[[#This Row],[Discount_Pct]]=0,"0%",
IF(Sales_Trans_2[[#This Row],[Discount_Pct]]&lt;=5,"1-5%",
IF(Sales_Trans_2[[#This Row],[Discount_Pct]]&lt;=10,"6-10%",
IF(Sales_Trans_2[[#This Row],[Discount_Pct]]&lt;=15,"11-15%","&gt;15%"))))</f>
        <v>1-5%</v>
      </c>
    </row>
    <row r="2008" spans="1:32"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s="19">
        <f>IFERROR(Sales_Trans_2[[#This Row],[Profit]]/Sales_Trans_2[[#This Row],[Sales_Amount]],0)</f>
        <v>0.14194198826543261</v>
      </c>
      <c r="AF2008" s="20" t="str">
        <f>IF(Sales_Trans_2[[#This Row],[Discount_Pct]]=0,"0%",
IF(Sales_Trans_2[[#This Row],[Discount_Pct]]&lt;=5,"1-5%",
IF(Sales_Trans_2[[#This Row],[Discount_Pct]]&lt;=10,"6-10%",
IF(Sales_Trans_2[[#This Row],[Discount_Pct]]&lt;=15,"11-15%","&gt;15%"))))</f>
        <v>11-15%</v>
      </c>
    </row>
    <row r="2009" spans="1:32"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s="19">
        <f>IFERROR(Sales_Trans_2[[#This Row],[Profit]]/Sales_Trans_2[[#This Row],[Sales_Amount]],0)</f>
        <v>0.25950806553510508</v>
      </c>
      <c r="AF2009" s="20" t="str">
        <f>IF(Sales_Trans_2[[#This Row],[Discount_Pct]]=0,"0%",
IF(Sales_Trans_2[[#This Row],[Discount_Pct]]&lt;=5,"1-5%",
IF(Sales_Trans_2[[#This Row],[Discount_Pct]]&lt;=10,"6-10%",
IF(Sales_Trans_2[[#This Row],[Discount_Pct]]&lt;=15,"11-15%","&gt;15%"))))</f>
        <v>1-5%</v>
      </c>
    </row>
    <row r="2010" spans="1:32"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s="19">
        <f>IFERROR(Sales_Trans_2[[#This Row],[Profit]]/Sales_Trans_2[[#This Row],[Sales_Amount]],0)</f>
        <v>0.29710918370092654</v>
      </c>
      <c r="AF2010" s="20" t="str">
        <f>IF(Sales_Trans_2[[#This Row],[Discount_Pct]]=0,"0%",
IF(Sales_Trans_2[[#This Row],[Discount_Pct]]&lt;=5,"1-5%",
IF(Sales_Trans_2[[#This Row],[Discount_Pct]]&lt;=10,"6-10%",
IF(Sales_Trans_2[[#This Row],[Discount_Pct]]&lt;=15,"11-15%","&gt;15%"))))</f>
        <v>11-15%</v>
      </c>
    </row>
    <row r="2011" spans="1:32"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s="19">
        <f>IFERROR(Sales_Trans_2[[#This Row],[Profit]]/Sales_Trans_2[[#This Row],[Sales_Amount]],0)</f>
        <v>0.40448713816001547</v>
      </c>
      <c r="AF2011" s="20" t="str">
        <f>IF(Sales_Trans_2[[#This Row],[Discount_Pct]]=0,"0%",
IF(Sales_Trans_2[[#This Row],[Discount_Pct]]&lt;=5,"1-5%",
IF(Sales_Trans_2[[#This Row],[Discount_Pct]]&lt;=10,"6-10%",
IF(Sales_Trans_2[[#This Row],[Discount_Pct]]&lt;=15,"11-15%","&gt;15%"))))</f>
        <v>6-10%</v>
      </c>
    </row>
    <row r="2012" spans="1:32"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s="19">
        <f>IFERROR(Sales_Trans_2[[#This Row],[Profit]]/Sales_Trans_2[[#This Row],[Sales_Amount]],0)</f>
        <v>0.20674827943236493</v>
      </c>
      <c r="AF2012" s="20" t="str">
        <f>IF(Sales_Trans_2[[#This Row],[Discount_Pct]]=0,"0%",
IF(Sales_Trans_2[[#This Row],[Discount_Pct]]&lt;=5,"1-5%",
IF(Sales_Trans_2[[#This Row],[Discount_Pct]]&lt;=10,"6-10%",
IF(Sales_Trans_2[[#This Row],[Discount_Pct]]&lt;=15,"11-15%","&gt;15%"))))</f>
        <v>&gt;15%</v>
      </c>
    </row>
    <row r="2013" spans="1:32"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s="19">
        <f>IFERROR(Sales_Trans_2[[#This Row],[Profit]]/Sales_Trans_2[[#This Row],[Sales_Amount]],0)</f>
        <v>0.12279907849267731</v>
      </c>
      <c r="AF2013" s="20" t="str">
        <f>IF(Sales_Trans_2[[#This Row],[Discount_Pct]]=0,"0%",
IF(Sales_Trans_2[[#This Row],[Discount_Pct]]&lt;=5,"1-5%",
IF(Sales_Trans_2[[#This Row],[Discount_Pct]]&lt;=10,"6-10%",
IF(Sales_Trans_2[[#This Row],[Discount_Pct]]&lt;=15,"11-15%","&gt;15%"))))</f>
        <v>6-10%</v>
      </c>
    </row>
    <row r="2014" spans="1:32"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s="19">
        <f>IFERROR(Sales_Trans_2[[#This Row],[Profit]]/Sales_Trans_2[[#This Row],[Sales_Amount]],0)</f>
        <v>0.1646627108057464</v>
      </c>
      <c r="AF2014" s="20" t="str">
        <f>IF(Sales_Trans_2[[#This Row],[Discount_Pct]]=0,"0%",
IF(Sales_Trans_2[[#This Row],[Discount_Pct]]&lt;=5,"1-5%",
IF(Sales_Trans_2[[#This Row],[Discount_Pct]]&lt;=10,"6-10%",
IF(Sales_Trans_2[[#This Row],[Discount_Pct]]&lt;=15,"11-15%","&gt;15%"))))</f>
        <v>&gt;15%</v>
      </c>
    </row>
    <row r="2015" spans="1:32"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s="19">
        <f>IFERROR(Sales_Trans_2[[#This Row],[Profit]]/Sales_Trans_2[[#This Row],[Sales_Amount]],0)</f>
        <v>0.33162931700647924</v>
      </c>
      <c r="AF2015" s="20" t="str">
        <f>IF(Sales_Trans_2[[#This Row],[Discount_Pct]]=0,"0%",
IF(Sales_Trans_2[[#This Row],[Discount_Pct]]&lt;=5,"1-5%",
IF(Sales_Trans_2[[#This Row],[Discount_Pct]]&lt;=10,"6-10%",
IF(Sales_Trans_2[[#This Row],[Discount_Pct]]&lt;=15,"11-15%","&gt;15%"))))</f>
        <v>1-5%</v>
      </c>
    </row>
    <row r="2016" spans="1:32"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s="19">
        <f>IFERROR(Sales_Trans_2[[#This Row],[Profit]]/Sales_Trans_2[[#This Row],[Sales_Amount]],0)</f>
        <v>0.15494299596684558</v>
      </c>
      <c r="AF2016" s="20" t="str">
        <f>IF(Sales_Trans_2[[#This Row],[Discount_Pct]]=0,"0%",
IF(Sales_Trans_2[[#This Row],[Discount_Pct]]&lt;=5,"1-5%",
IF(Sales_Trans_2[[#This Row],[Discount_Pct]]&lt;=10,"6-10%",
IF(Sales_Trans_2[[#This Row],[Discount_Pct]]&lt;=15,"11-15%","&gt;15%"))))</f>
        <v>&gt;15%</v>
      </c>
    </row>
    <row r="2017" spans="1:32"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s="19">
        <f>IFERROR(Sales_Trans_2[[#This Row],[Profit]]/Sales_Trans_2[[#This Row],[Sales_Amount]],0)</f>
        <v>0.2590980818802866</v>
      </c>
      <c r="AF2017" s="20" t="str">
        <f>IF(Sales_Trans_2[[#This Row],[Discount_Pct]]=0,"0%",
IF(Sales_Trans_2[[#This Row],[Discount_Pct]]&lt;=5,"1-5%",
IF(Sales_Trans_2[[#This Row],[Discount_Pct]]&lt;=10,"6-10%",
IF(Sales_Trans_2[[#This Row],[Discount_Pct]]&lt;=15,"11-15%","&gt;15%"))))</f>
        <v>1-5%</v>
      </c>
    </row>
    <row r="2018" spans="1:32"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s="19">
        <f>IFERROR(Sales_Trans_2[[#This Row],[Profit]]/Sales_Trans_2[[#This Row],[Sales_Amount]],0)</f>
        <v>0.23382769877218151</v>
      </c>
      <c r="AF2018" s="20" t="str">
        <f>IF(Sales_Trans_2[[#This Row],[Discount_Pct]]=0,"0%",
IF(Sales_Trans_2[[#This Row],[Discount_Pct]]&lt;=5,"1-5%",
IF(Sales_Trans_2[[#This Row],[Discount_Pct]]&lt;=10,"6-10%",
IF(Sales_Trans_2[[#This Row],[Discount_Pct]]&lt;=15,"11-15%","&gt;15%"))))</f>
        <v>1-5%</v>
      </c>
    </row>
    <row r="2019" spans="1:32"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s="19">
        <f>IFERROR(Sales_Trans_2[[#This Row],[Profit]]/Sales_Trans_2[[#This Row],[Sales_Amount]],0)</f>
        <v>0.16896394933419942</v>
      </c>
      <c r="AF2019" s="20" t="str">
        <f>IF(Sales_Trans_2[[#This Row],[Discount_Pct]]=0,"0%",
IF(Sales_Trans_2[[#This Row],[Discount_Pct]]&lt;=5,"1-5%",
IF(Sales_Trans_2[[#This Row],[Discount_Pct]]&lt;=10,"6-10%",
IF(Sales_Trans_2[[#This Row],[Discount_Pct]]&lt;=15,"11-15%","&gt;15%"))))</f>
        <v>1-5%</v>
      </c>
    </row>
    <row r="2020" spans="1:32"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s="19">
        <f>IFERROR(Sales_Trans_2[[#This Row],[Profit]]/Sales_Trans_2[[#This Row],[Sales_Amount]],0)</f>
        <v>0.17902644177783264</v>
      </c>
      <c r="AF2020" s="20" t="str">
        <f>IF(Sales_Trans_2[[#This Row],[Discount_Pct]]=0,"0%",
IF(Sales_Trans_2[[#This Row],[Discount_Pct]]&lt;=5,"1-5%",
IF(Sales_Trans_2[[#This Row],[Discount_Pct]]&lt;=10,"6-10%",
IF(Sales_Trans_2[[#This Row],[Discount_Pct]]&lt;=15,"11-15%","&gt;15%"))))</f>
        <v>1-5%</v>
      </c>
    </row>
    <row r="2021" spans="1:32"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s="19">
        <f>IFERROR(Sales_Trans_2[[#This Row],[Profit]]/Sales_Trans_2[[#This Row],[Sales_Amount]],0)</f>
        <v>7.8556489063773979E-2</v>
      </c>
      <c r="AF2021" s="20" t="str">
        <f>IF(Sales_Trans_2[[#This Row],[Discount_Pct]]=0,"0%",
IF(Sales_Trans_2[[#This Row],[Discount_Pct]]&lt;=5,"1-5%",
IF(Sales_Trans_2[[#This Row],[Discount_Pct]]&lt;=10,"6-10%",
IF(Sales_Trans_2[[#This Row],[Discount_Pct]]&lt;=15,"11-15%","&gt;15%"))))</f>
        <v>&gt;15%</v>
      </c>
    </row>
    <row r="2022" spans="1:32"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s="19">
        <f>IFERROR(Sales_Trans_2[[#This Row],[Profit]]/Sales_Trans_2[[#This Row],[Sales_Amount]],0)</f>
        <v>0.21206202882699896</v>
      </c>
      <c r="AF2022" s="20" t="str">
        <f>IF(Sales_Trans_2[[#This Row],[Discount_Pct]]=0,"0%",
IF(Sales_Trans_2[[#This Row],[Discount_Pct]]&lt;=5,"1-5%",
IF(Sales_Trans_2[[#This Row],[Discount_Pct]]&lt;=10,"6-10%",
IF(Sales_Trans_2[[#This Row],[Discount_Pct]]&lt;=15,"11-15%","&gt;15%"))))</f>
        <v>1-5%</v>
      </c>
    </row>
    <row r="2023" spans="1:32"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s="19">
        <f>IFERROR(Sales_Trans_2[[#This Row],[Profit]]/Sales_Trans_2[[#This Row],[Sales_Amount]],0)</f>
        <v>0.16257178068542361</v>
      </c>
      <c r="AF2023" s="20" t="str">
        <f>IF(Sales_Trans_2[[#This Row],[Discount_Pct]]=0,"0%",
IF(Sales_Trans_2[[#This Row],[Discount_Pct]]&lt;=5,"1-5%",
IF(Sales_Trans_2[[#This Row],[Discount_Pct]]&lt;=10,"6-10%",
IF(Sales_Trans_2[[#This Row],[Discount_Pct]]&lt;=15,"11-15%","&gt;15%"))))</f>
        <v>11-15%</v>
      </c>
    </row>
    <row r="2024" spans="1:32"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s="19">
        <f>IFERROR(Sales_Trans_2[[#This Row],[Profit]]/Sales_Trans_2[[#This Row],[Sales_Amount]],0)</f>
        <v>0.14847677389226163</v>
      </c>
      <c r="AF2024" s="20" t="str">
        <f>IF(Sales_Trans_2[[#This Row],[Discount_Pct]]=0,"0%",
IF(Sales_Trans_2[[#This Row],[Discount_Pct]]&lt;=5,"1-5%",
IF(Sales_Trans_2[[#This Row],[Discount_Pct]]&lt;=10,"6-10%",
IF(Sales_Trans_2[[#This Row],[Discount_Pct]]&lt;=15,"11-15%","&gt;15%"))))</f>
        <v>11-15%</v>
      </c>
    </row>
    <row r="2025" spans="1:32"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6"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s="19">
        <f>IFERROR(Sales_Trans_2[[#This Row],[Profit]]/Sales_Trans_2[[#This Row],[Sales_Amount]],0)</f>
        <v>0.17698048584536669</v>
      </c>
      <c r="AF2025" s="20" t="str">
        <f>IF(Sales_Trans_2[[#This Row],[Discount_Pct]]=0,"0%",
IF(Sales_Trans_2[[#This Row],[Discount_Pct]]&lt;=5,"1-5%",
IF(Sales_Trans_2[[#This Row],[Discount_Pct]]&lt;=10,"6-10%",
IF(Sales_Trans_2[[#This Row],[Discount_Pct]]&lt;=15,"11-15%","&gt;15%"))))</f>
        <v>6-10%</v>
      </c>
    </row>
    <row r="2026" spans="1:32"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s="19">
        <f>IFERROR(Sales_Trans_2[[#This Row],[Profit]]/Sales_Trans_2[[#This Row],[Sales_Amount]],0)</f>
        <v>0.10909370217844713</v>
      </c>
      <c r="AF2026" s="20" t="str">
        <f>IF(Sales_Trans_2[[#This Row],[Discount_Pct]]=0,"0%",
IF(Sales_Trans_2[[#This Row],[Discount_Pct]]&lt;=5,"1-5%",
IF(Sales_Trans_2[[#This Row],[Discount_Pct]]&lt;=10,"6-10%",
IF(Sales_Trans_2[[#This Row],[Discount_Pct]]&lt;=15,"11-15%","&gt;15%"))))</f>
        <v>6-10%</v>
      </c>
    </row>
    <row r="2027" spans="1:32"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s="19">
        <f>IFERROR(Sales_Trans_2[[#This Row],[Profit]]/Sales_Trans_2[[#This Row],[Sales_Amount]],0)</f>
        <v>0.27908626560726446</v>
      </c>
      <c r="AF2027" s="20" t="str">
        <f>IF(Sales_Trans_2[[#This Row],[Discount_Pct]]=0,"0%",
IF(Sales_Trans_2[[#This Row],[Discount_Pct]]&lt;=5,"1-5%",
IF(Sales_Trans_2[[#This Row],[Discount_Pct]]&lt;=10,"6-10%",
IF(Sales_Trans_2[[#This Row],[Discount_Pct]]&lt;=15,"11-15%","&gt;15%"))))</f>
        <v>&gt;15%</v>
      </c>
    </row>
    <row r="2028" spans="1:32"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s="19">
        <f>IFERROR(Sales_Trans_2[[#This Row],[Profit]]/Sales_Trans_2[[#This Row],[Sales_Amount]],0)</f>
        <v>0.19095036094366302</v>
      </c>
      <c r="AF2028" s="20" t="str">
        <f>IF(Sales_Trans_2[[#This Row],[Discount_Pct]]=0,"0%",
IF(Sales_Trans_2[[#This Row],[Discount_Pct]]&lt;=5,"1-5%",
IF(Sales_Trans_2[[#This Row],[Discount_Pct]]&lt;=10,"6-10%",
IF(Sales_Trans_2[[#This Row],[Discount_Pct]]&lt;=15,"11-15%","&gt;15%"))))</f>
        <v>6-10%</v>
      </c>
    </row>
    <row r="2029" spans="1:32"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s="19">
        <f>IFERROR(Sales_Trans_2[[#This Row],[Profit]]/Sales_Trans_2[[#This Row],[Sales_Amount]],0)</f>
        <v>0.1164954448536538</v>
      </c>
      <c r="AF2029" s="20" t="str">
        <f>IF(Sales_Trans_2[[#This Row],[Discount_Pct]]=0,"0%",
IF(Sales_Trans_2[[#This Row],[Discount_Pct]]&lt;=5,"1-5%",
IF(Sales_Trans_2[[#This Row],[Discount_Pct]]&lt;=10,"6-10%",
IF(Sales_Trans_2[[#This Row],[Discount_Pct]]&lt;=15,"11-15%","&gt;15%"))))</f>
        <v>1-5%</v>
      </c>
    </row>
    <row r="2030" spans="1:32"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s="19">
        <f>IFERROR(Sales_Trans_2[[#This Row],[Profit]]/Sales_Trans_2[[#This Row],[Sales_Amount]],0)</f>
        <v>0.12279907849267731</v>
      </c>
      <c r="AF2030" s="20" t="str">
        <f>IF(Sales_Trans_2[[#This Row],[Discount_Pct]]=0,"0%",
IF(Sales_Trans_2[[#This Row],[Discount_Pct]]&lt;=5,"1-5%",
IF(Sales_Trans_2[[#This Row],[Discount_Pct]]&lt;=10,"6-10%",
IF(Sales_Trans_2[[#This Row],[Discount_Pct]]&lt;=15,"11-15%","&gt;15%"))))</f>
        <v>6-10%</v>
      </c>
    </row>
    <row r="2031" spans="1:32"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s="19">
        <f>IFERROR(Sales_Trans_2[[#This Row],[Profit]]/Sales_Trans_2[[#This Row],[Sales_Amount]],0)</f>
        <v>0.19698225833195157</v>
      </c>
      <c r="AF2031" s="20" t="str">
        <f>IF(Sales_Trans_2[[#This Row],[Discount_Pct]]=0,"0%",
IF(Sales_Trans_2[[#This Row],[Discount_Pct]]&lt;=5,"1-5%",
IF(Sales_Trans_2[[#This Row],[Discount_Pct]]&lt;=10,"6-10%",
IF(Sales_Trans_2[[#This Row],[Discount_Pct]]&lt;=15,"11-15%","&gt;15%"))))</f>
        <v>6-10%</v>
      </c>
    </row>
    <row r="2032" spans="1:32"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s="19">
        <f>IFERROR(Sales_Trans_2[[#This Row],[Profit]]/Sales_Trans_2[[#This Row],[Sales_Amount]],0)</f>
        <v>0.18200796298289035</v>
      </c>
      <c r="AF2032" s="20" t="str">
        <f>IF(Sales_Trans_2[[#This Row],[Discount_Pct]]=0,"0%",
IF(Sales_Trans_2[[#This Row],[Discount_Pct]]&lt;=5,"1-5%",
IF(Sales_Trans_2[[#This Row],[Discount_Pct]]&lt;=10,"6-10%",
IF(Sales_Trans_2[[#This Row],[Discount_Pct]]&lt;=15,"11-15%","&gt;15%"))))</f>
        <v>6-10%</v>
      </c>
    </row>
    <row r="2033" spans="1:32"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s="19">
        <f>IFERROR(Sales_Trans_2[[#This Row],[Profit]]/Sales_Trans_2[[#This Row],[Sales_Amount]],0)</f>
        <v>-4.9153570905438489E-2</v>
      </c>
      <c r="AF2033" s="20" t="str">
        <f>IF(Sales_Trans_2[[#This Row],[Discount_Pct]]=0,"0%",
IF(Sales_Trans_2[[#This Row],[Discount_Pct]]&lt;=5,"1-5%",
IF(Sales_Trans_2[[#This Row],[Discount_Pct]]&lt;=10,"6-10%",
IF(Sales_Trans_2[[#This Row],[Discount_Pct]]&lt;=15,"11-15%","&gt;15%"))))</f>
        <v>&gt;15%</v>
      </c>
    </row>
    <row r="2034" spans="1:32"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s="19">
        <f>IFERROR(Sales_Trans_2[[#This Row],[Profit]]/Sales_Trans_2[[#This Row],[Sales_Amount]],0)</f>
        <v>3.4005674089619527E-2</v>
      </c>
      <c r="AF2034" s="20" t="str">
        <f>IF(Sales_Trans_2[[#This Row],[Discount_Pct]]=0,"0%",
IF(Sales_Trans_2[[#This Row],[Discount_Pct]]&lt;=5,"1-5%",
IF(Sales_Trans_2[[#This Row],[Discount_Pct]]&lt;=10,"6-10%",
IF(Sales_Trans_2[[#This Row],[Discount_Pct]]&lt;=15,"11-15%","&gt;15%"))))</f>
        <v>11-15%</v>
      </c>
    </row>
    <row r="2035" spans="1:32"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s="19">
        <f>IFERROR(Sales_Trans_2[[#This Row],[Profit]]/Sales_Trans_2[[#This Row],[Sales_Amount]],0)</f>
        <v>0.21766919272721383</v>
      </c>
      <c r="AF2035" s="20" t="str">
        <f>IF(Sales_Trans_2[[#This Row],[Discount_Pct]]=0,"0%",
IF(Sales_Trans_2[[#This Row],[Discount_Pct]]&lt;=5,"1-5%",
IF(Sales_Trans_2[[#This Row],[Discount_Pct]]&lt;=10,"6-10%",
IF(Sales_Trans_2[[#This Row],[Discount_Pct]]&lt;=15,"11-15%","&gt;15%"))))</f>
        <v>6-10%</v>
      </c>
    </row>
    <row r="2036" spans="1:32"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s="19">
        <f>IFERROR(Sales_Trans_2[[#This Row],[Profit]]/Sales_Trans_2[[#This Row],[Sales_Amount]],0)</f>
        <v>-7.041154146367723E-2</v>
      </c>
      <c r="AF2036" s="20" t="str">
        <f>IF(Sales_Trans_2[[#This Row],[Discount_Pct]]=0,"0%",
IF(Sales_Trans_2[[#This Row],[Discount_Pct]]&lt;=5,"1-5%",
IF(Sales_Trans_2[[#This Row],[Discount_Pct]]&lt;=10,"6-10%",
IF(Sales_Trans_2[[#This Row],[Discount_Pct]]&lt;=15,"11-15%","&gt;15%"))))</f>
        <v>&gt;15%</v>
      </c>
    </row>
    <row r="2037" spans="1:32"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s="19">
        <f>IFERROR(Sales_Trans_2[[#This Row],[Profit]]/Sales_Trans_2[[#This Row],[Sales_Amount]],0)</f>
        <v>0.22968705139247775</v>
      </c>
      <c r="AF2037" s="20" t="str">
        <f>IF(Sales_Trans_2[[#This Row],[Discount_Pct]]=0,"0%",
IF(Sales_Trans_2[[#This Row],[Discount_Pct]]&lt;=5,"1-5%",
IF(Sales_Trans_2[[#This Row],[Discount_Pct]]&lt;=10,"6-10%",
IF(Sales_Trans_2[[#This Row],[Discount_Pct]]&lt;=15,"11-15%","&gt;15%"))))</f>
        <v>6-10%</v>
      </c>
    </row>
    <row r="2038" spans="1:32"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s="19">
        <f>IFERROR(Sales_Trans_2[[#This Row],[Profit]]/Sales_Trans_2[[#This Row],[Sales_Amount]],0)</f>
        <v>0.27189580406767239</v>
      </c>
      <c r="AF2038" s="20" t="str">
        <f>IF(Sales_Trans_2[[#This Row],[Discount_Pct]]=0,"0%",
IF(Sales_Trans_2[[#This Row],[Discount_Pct]]&lt;=5,"1-5%",
IF(Sales_Trans_2[[#This Row],[Discount_Pct]]&lt;=10,"6-10%",
IF(Sales_Trans_2[[#This Row],[Discount_Pct]]&lt;=15,"11-15%","&gt;15%"))))</f>
        <v>6-10%</v>
      </c>
    </row>
    <row r="2039" spans="1:32"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s="19">
        <f>IFERROR(Sales_Trans_2[[#This Row],[Profit]]/Sales_Trans_2[[#This Row],[Sales_Amount]],0)</f>
        <v>0.23260229492859302</v>
      </c>
      <c r="AF2039" s="20" t="str">
        <f>IF(Sales_Trans_2[[#This Row],[Discount_Pct]]=0,"0%",
IF(Sales_Trans_2[[#This Row],[Discount_Pct]]&lt;=5,"1-5%",
IF(Sales_Trans_2[[#This Row],[Discount_Pct]]&lt;=10,"6-10%",
IF(Sales_Trans_2[[#This Row],[Discount_Pct]]&lt;=15,"11-15%","&gt;15%"))))</f>
        <v>6-10%</v>
      </c>
    </row>
    <row r="2040" spans="1:32"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s="19">
        <f>IFERROR(Sales_Trans_2[[#This Row],[Profit]]/Sales_Trans_2[[#This Row],[Sales_Amount]],0)</f>
        <v>0.18226741423548418</v>
      </c>
      <c r="AF2040" s="20" t="str">
        <f>IF(Sales_Trans_2[[#This Row],[Discount_Pct]]=0,"0%",
IF(Sales_Trans_2[[#This Row],[Discount_Pct]]&lt;=5,"1-5%",
IF(Sales_Trans_2[[#This Row],[Discount_Pct]]&lt;=10,"6-10%",
IF(Sales_Trans_2[[#This Row],[Discount_Pct]]&lt;=15,"11-15%","&gt;15%"))))</f>
        <v>&gt;15%</v>
      </c>
    </row>
    <row r="2041" spans="1:32"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s="19">
        <f>IFERROR(Sales_Trans_2[[#This Row],[Profit]]/Sales_Trans_2[[#This Row],[Sales_Amount]],0)</f>
        <v>-4.0985403059658969E-2</v>
      </c>
      <c r="AF2041" s="20" t="str">
        <f>IF(Sales_Trans_2[[#This Row],[Discount_Pct]]=0,"0%",
IF(Sales_Trans_2[[#This Row],[Discount_Pct]]&lt;=5,"1-5%",
IF(Sales_Trans_2[[#This Row],[Discount_Pct]]&lt;=10,"6-10%",
IF(Sales_Trans_2[[#This Row],[Discount_Pct]]&lt;=15,"11-15%","&gt;15%"))))</f>
        <v>&gt;15%</v>
      </c>
    </row>
    <row r="2042" spans="1:32"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s="19">
        <f>IFERROR(Sales_Trans_2[[#This Row],[Profit]]/Sales_Trans_2[[#This Row],[Sales_Amount]],0)</f>
        <v>7.8024437095272986E-2</v>
      </c>
      <c r="AF2042" s="20" t="str">
        <f>IF(Sales_Trans_2[[#This Row],[Discount_Pct]]=0,"0%",
IF(Sales_Trans_2[[#This Row],[Discount_Pct]]&lt;=5,"1-5%",
IF(Sales_Trans_2[[#This Row],[Discount_Pct]]&lt;=10,"6-10%",
IF(Sales_Trans_2[[#This Row],[Discount_Pct]]&lt;=15,"11-15%","&gt;15%"))))</f>
        <v>&gt;15%</v>
      </c>
    </row>
    <row r="2043" spans="1:32"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s="19">
        <f>IFERROR(Sales_Trans_2[[#This Row],[Profit]]/Sales_Trans_2[[#This Row],[Sales_Amount]],0)</f>
        <v>0.12038709677419356</v>
      </c>
      <c r="AF2043" s="20" t="str">
        <f>IF(Sales_Trans_2[[#This Row],[Discount_Pct]]=0,"0%",
IF(Sales_Trans_2[[#This Row],[Discount_Pct]]&lt;=5,"1-5%",
IF(Sales_Trans_2[[#This Row],[Discount_Pct]]&lt;=10,"6-10%",
IF(Sales_Trans_2[[#This Row],[Discount_Pct]]&lt;=15,"11-15%","&gt;15%"))))</f>
        <v>6-10%</v>
      </c>
    </row>
    <row r="2044" spans="1:32"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s="19">
        <f>IFERROR(Sales_Trans_2[[#This Row],[Profit]]/Sales_Trans_2[[#This Row],[Sales_Amount]],0)</f>
        <v>9.3475682087781731E-2</v>
      </c>
      <c r="AF2044" s="20" t="str">
        <f>IF(Sales_Trans_2[[#This Row],[Discount_Pct]]=0,"0%",
IF(Sales_Trans_2[[#This Row],[Discount_Pct]]&lt;=5,"1-5%",
IF(Sales_Trans_2[[#This Row],[Discount_Pct]]&lt;=10,"6-10%",
IF(Sales_Trans_2[[#This Row],[Discount_Pct]]&lt;=15,"11-15%","&gt;15%"))))</f>
        <v>&gt;15%</v>
      </c>
    </row>
    <row r="2045" spans="1:32"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s="19">
        <f>IFERROR(Sales_Trans_2[[#This Row],[Profit]]/Sales_Trans_2[[#This Row],[Sales_Amount]],0)</f>
        <v>0.29131877946580526</v>
      </c>
      <c r="AF2045" s="20" t="str">
        <f>IF(Sales_Trans_2[[#This Row],[Discount_Pct]]=0,"0%",
IF(Sales_Trans_2[[#This Row],[Discount_Pct]]&lt;=5,"1-5%",
IF(Sales_Trans_2[[#This Row],[Discount_Pct]]&lt;=10,"6-10%",
IF(Sales_Trans_2[[#This Row],[Discount_Pct]]&lt;=15,"11-15%","&gt;15%"))))</f>
        <v>11-15%</v>
      </c>
    </row>
    <row r="2046" spans="1:32"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s="19">
        <f>IFERROR(Sales_Trans_2[[#This Row],[Profit]]/Sales_Trans_2[[#This Row],[Sales_Amount]],0)</f>
        <v>0.13418392823320766</v>
      </c>
      <c r="AF2046" s="20" t="str">
        <f>IF(Sales_Trans_2[[#This Row],[Discount_Pct]]=0,"0%",
IF(Sales_Trans_2[[#This Row],[Discount_Pct]]&lt;=5,"1-5%",
IF(Sales_Trans_2[[#This Row],[Discount_Pct]]&lt;=10,"6-10%",
IF(Sales_Trans_2[[#This Row],[Discount_Pct]]&lt;=15,"11-15%","&gt;15%"))))</f>
        <v>1-5%</v>
      </c>
    </row>
    <row r="2047" spans="1:32"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s="19">
        <f>IFERROR(Sales_Trans_2[[#This Row],[Profit]]/Sales_Trans_2[[#This Row],[Sales_Amount]],0)</f>
        <v>8.825428775107981E-2</v>
      </c>
      <c r="AF2047" s="20" t="str">
        <f>IF(Sales_Trans_2[[#This Row],[Discount_Pct]]=0,"0%",
IF(Sales_Trans_2[[#This Row],[Discount_Pct]]&lt;=5,"1-5%",
IF(Sales_Trans_2[[#This Row],[Discount_Pct]]&lt;=10,"6-10%",
IF(Sales_Trans_2[[#This Row],[Discount_Pct]]&lt;=15,"11-15%","&gt;15%"))))</f>
        <v>&gt;15%</v>
      </c>
    </row>
    <row r="2048" spans="1:32"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s="19">
        <f>IFERROR(Sales_Trans_2[[#This Row],[Profit]]/Sales_Trans_2[[#This Row],[Sales_Amount]],0)</f>
        <v>0.15980962756959777</v>
      </c>
      <c r="AF2048" s="20" t="str">
        <f>IF(Sales_Trans_2[[#This Row],[Discount_Pct]]=0,"0%",
IF(Sales_Trans_2[[#This Row],[Discount_Pct]]&lt;=5,"1-5%",
IF(Sales_Trans_2[[#This Row],[Discount_Pct]]&lt;=10,"6-10%",
IF(Sales_Trans_2[[#This Row],[Discount_Pct]]&lt;=15,"11-15%","&gt;15%"))))</f>
        <v>&gt;15%</v>
      </c>
    </row>
    <row r="2049" spans="1:32"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s="19">
        <f>IFERROR(Sales_Trans_2[[#This Row],[Profit]]/Sales_Trans_2[[#This Row],[Sales_Amount]],0)</f>
        <v>0.22297539514420725</v>
      </c>
      <c r="AF2049" s="20" t="str">
        <f>IF(Sales_Trans_2[[#This Row],[Discount_Pct]]=0,"0%",
IF(Sales_Trans_2[[#This Row],[Discount_Pct]]&lt;=5,"1-5%",
IF(Sales_Trans_2[[#This Row],[Discount_Pct]]&lt;=10,"6-10%",
IF(Sales_Trans_2[[#This Row],[Discount_Pct]]&lt;=15,"11-15%","&gt;15%"))))</f>
        <v>&gt;15%</v>
      </c>
    </row>
    <row r="2050" spans="1:32"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s="19">
        <f>IFERROR(Sales_Trans_2[[#This Row],[Profit]]/Sales_Trans_2[[#This Row],[Sales_Amount]],0)</f>
        <v>0.28138869530132415</v>
      </c>
      <c r="AF2050" s="20" t="str">
        <f>IF(Sales_Trans_2[[#This Row],[Discount_Pct]]=0,"0%",
IF(Sales_Trans_2[[#This Row],[Discount_Pct]]&lt;=5,"1-5%",
IF(Sales_Trans_2[[#This Row],[Discount_Pct]]&lt;=10,"6-10%",
IF(Sales_Trans_2[[#This Row],[Discount_Pct]]&lt;=15,"11-15%","&gt;15%"))))</f>
        <v>1-5%</v>
      </c>
    </row>
    <row r="2051" spans="1:32"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s="19">
        <f>IFERROR(Sales_Trans_2[[#This Row],[Profit]]/Sales_Trans_2[[#This Row],[Sales_Amount]],0)</f>
        <v>0.12982066123544481</v>
      </c>
      <c r="AF2051" s="20" t="str">
        <f>IF(Sales_Trans_2[[#This Row],[Discount_Pct]]=0,"0%",
IF(Sales_Trans_2[[#This Row],[Discount_Pct]]&lt;=5,"1-5%",
IF(Sales_Trans_2[[#This Row],[Discount_Pct]]&lt;=10,"6-10%",
IF(Sales_Trans_2[[#This Row],[Discount_Pct]]&lt;=15,"11-15%","&gt;15%"))))</f>
        <v>11-15%</v>
      </c>
    </row>
    <row r="2052" spans="1:32"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s="19">
        <f>IFERROR(Sales_Trans_2[[#This Row],[Profit]]/Sales_Trans_2[[#This Row],[Sales_Amount]],0)</f>
        <v>0.41331420373027256</v>
      </c>
      <c r="AF2052" s="20" t="str">
        <f>IF(Sales_Trans_2[[#This Row],[Discount_Pct]]=0,"0%",
IF(Sales_Trans_2[[#This Row],[Discount_Pct]]&lt;=5,"1-5%",
IF(Sales_Trans_2[[#This Row],[Discount_Pct]]&lt;=10,"6-10%",
IF(Sales_Trans_2[[#This Row],[Discount_Pct]]&lt;=15,"11-15%","&gt;15%"))))</f>
        <v>6-10%</v>
      </c>
    </row>
    <row r="2053" spans="1:32"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s="19">
        <f>IFERROR(Sales_Trans_2[[#This Row],[Profit]]/Sales_Trans_2[[#This Row],[Sales_Amount]],0)</f>
        <v>0.27972791400739</v>
      </c>
      <c r="AF2053" s="20" t="str">
        <f>IF(Sales_Trans_2[[#This Row],[Discount_Pct]]=0,"0%",
IF(Sales_Trans_2[[#This Row],[Discount_Pct]]&lt;=5,"1-5%",
IF(Sales_Trans_2[[#This Row],[Discount_Pct]]&lt;=10,"6-10%",
IF(Sales_Trans_2[[#This Row],[Discount_Pct]]&lt;=15,"11-15%","&gt;15%"))))</f>
        <v>6-10%</v>
      </c>
    </row>
    <row r="2054" spans="1:32"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s="19">
        <f>IFERROR(Sales_Trans_2[[#This Row],[Profit]]/Sales_Trans_2[[#This Row],[Sales_Amount]],0)</f>
        <v>0.12336655592469548</v>
      </c>
      <c r="AF2054" s="20" t="str">
        <f>IF(Sales_Trans_2[[#This Row],[Discount_Pct]]=0,"0%",
IF(Sales_Trans_2[[#This Row],[Discount_Pct]]&lt;=5,"1-5%",
IF(Sales_Trans_2[[#This Row],[Discount_Pct]]&lt;=10,"6-10%",
IF(Sales_Trans_2[[#This Row],[Discount_Pct]]&lt;=15,"11-15%","&gt;15%"))))</f>
        <v>1-5%</v>
      </c>
    </row>
    <row r="2055" spans="1:32"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s="19">
        <f>IFERROR(Sales_Trans_2[[#This Row],[Profit]]/Sales_Trans_2[[#This Row],[Sales_Amount]],0)</f>
        <v>8.0132626636656268E-2</v>
      </c>
      <c r="AF2055" s="20" t="str">
        <f>IF(Sales_Trans_2[[#This Row],[Discount_Pct]]=0,"0%",
IF(Sales_Trans_2[[#This Row],[Discount_Pct]]&lt;=5,"1-5%",
IF(Sales_Trans_2[[#This Row],[Discount_Pct]]&lt;=10,"6-10%",
IF(Sales_Trans_2[[#This Row],[Discount_Pct]]&lt;=15,"11-15%","&gt;15%"))))</f>
        <v>6-10%</v>
      </c>
    </row>
    <row r="2056" spans="1:32"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s="19">
        <f>IFERROR(Sales_Trans_2[[#This Row],[Profit]]/Sales_Trans_2[[#This Row],[Sales_Amount]],0)</f>
        <v>2.9071889064590687E-2</v>
      </c>
      <c r="AF2056" s="20" t="str">
        <f>IF(Sales_Trans_2[[#This Row],[Discount_Pct]]=0,"0%",
IF(Sales_Trans_2[[#This Row],[Discount_Pct]]&lt;=5,"1-5%",
IF(Sales_Trans_2[[#This Row],[Discount_Pct]]&lt;=10,"6-10%",
IF(Sales_Trans_2[[#This Row],[Discount_Pct]]&lt;=15,"11-15%","&gt;15%"))))</f>
        <v>11-15%</v>
      </c>
    </row>
    <row r="2057" spans="1:32"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s="19">
        <f>IFERROR(Sales_Trans_2[[#This Row],[Profit]]/Sales_Trans_2[[#This Row],[Sales_Amount]],0)</f>
        <v>0.20070687757112232</v>
      </c>
      <c r="AF2057" s="20" t="str">
        <f>IF(Sales_Trans_2[[#This Row],[Discount_Pct]]=0,"0%",
IF(Sales_Trans_2[[#This Row],[Discount_Pct]]&lt;=5,"1-5%",
IF(Sales_Trans_2[[#This Row],[Discount_Pct]]&lt;=10,"6-10%",
IF(Sales_Trans_2[[#This Row],[Discount_Pct]]&lt;=15,"11-15%","&gt;15%"))))</f>
        <v>1-5%</v>
      </c>
    </row>
    <row r="2058" spans="1:32"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s="19">
        <f>IFERROR(Sales_Trans_2[[#This Row],[Profit]]/Sales_Trans_2[[#This Row],[Sales_Amount]],0)</f>
        <v>0.32348862213865354</v>
      </c>
      <c r="AF2058" s="20" t="str">
        <f>IF(Sales_Trans_2[[#This Row],[Discount_Pct]]=0,"0%",
IF(Sales_Trans_2[[#This Row],[Discount_Pct]]&lt;=5,"1-5%",
IF(Sales_Trans_2[[#This Row],[Discount_Pct]]&lt;=10,"6-10%",
IF(Sales_Trans_2[[#This Row],[Discount_Pct]]&lt;=15,"11-15%","&gt;15%"))))</f>
        <v>6-10%</v>
      </c>
    </row>
    <row r="2059" spans="1:32"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s="19">
        <f>IFERROR(Sales_Trans_2[[#This Row],[Profit]]/Sales_Trans_2[[#This Row],[Sales_Amount]],0)</f>
        <v>0.26166070953829795</v>
      </c>
      <c r="AF2059" s="20" t="str">
        <f>IF(Sales_Trans_2[[#This Row],[Discount_Pct]]=0,"0%",
IF(Sales_Trans_2[[#This Row],[Discount_Pct]]&lt;=5,"1-5%",
IF(Sales_Trans_2[[#This Row],[Discount_Pct]]&lt;=10,"6-10%",
IF(Sales_Trans_2[[#This Row],[Discount_Pct]]&lt;=15,"11-15%","&gt;15%"))))</f>
        <v>6-10%</v>
      </c>
    </row>
    <row r="2060" spans="1:32"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s="19">
        <f>IFERROR(Sales_Trans_2[[#This Row],[Profit]]/Sales_Trans_2[[#This Row],[Sales_Amount]],0)</f>
        <v>0.25294000398644606</v>
      </c>
      <c r="AF2060" s="20" t="str">
        <f>IF(Sales_Trans_2[[#This Row],[Discount_Pct]]=0,"0%",
IF(Sales_Trans_2[[#This Row],[Discount_Pct]]&lt;=5,"1-5%",
IF(Sales_Trans_2[[#This Row],[Discount_Pct]]&lt;=10,"6-10%",
IF(Sales_Trans_2[[#This Row],[Discount_Pct]]&lt;=15,"11-15%","&gt;15%"))))</f>
        <v>11-15%</v>
      </c>
    </row>
    <row r="2061" spans="1:32"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s="19">
        <f>IFERROR(Sales_Trans_2[[#This Row],[Profit]]/Sales_Trans_2[[#This Row],[Sales_Amount]],0)</f>
        <v>0.12550907514278026</v>
      </c>
      <c r="AF2061" s="20" t="str">
        <f>IF(Sales_Trans_2[[#This Row],[Discount_Pct]]=0,"0%",
IF(Sales_Trans_2[[#This Row],[Discount_Pct]]&lt;=5,"1-5%",
IF(Sales_Trans_2[[#This Row],[Discount_Pct]]&lt;=10,"6-10%",
IF(Sales_Trans_2[[#This Row],[Discount_Pct]]&lt;=15,"11-15%","&gt;15%"))))</f>
        <v>11-15%</v>
      </c>
    </row>
    <row r="2062" spans="1:32"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s="19">
        <f>IFERROR(Sales_Trans_2[[#This Row],[Profit]]/Sales_Trans_2[[#This Row],[Sales_Amount]],0)</f>
        <v>3.2269056462330047E-2</v>
      </c>
      <c r="AF2062" s="20" t="str">
        <f>IF(Sales_Trans_2[[#This Row],[Discount_Pct]]=0,"0%",
IF(Sales_Trans_2[[#This Row],[Discount_Pct]]&lt;=5,"1-5%",
IF(Sales_Trans_2[[#This Row],[Discount_Pct]]&lt;=10,"6-10%",
IF(Sales_Trans_2[[#This Row],[Discount_Pct]]&lt;=15,"11-15%","&gt;15%"))))</f>
        <v>11-15%</v>
      </c>
    </row>
    <row r="2063" spans="1:32"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s="19">
        <f>IFERROR(Sales_Trans_2[[#This Row],[Profit]]/Sales_Trans_2[[#This Row],[Sales_Amount]],0)</f>
        <v>-7.7504301638363124E-2</v>
      </c>
      <c r="AF2063" s="20" t="str">
        <f>IF(Sales_Trans_2[[#This Row],[Discount_Pct]]=0,"0%",
IF(Sales_Trans_2[[#This Row],[Discount_Pct]]&lt;=5,"1-5%",
IF(Sales_Trans_2[[#This Row],[Discount_Pct]]&lt;=10,"6-10%",
IF(Sales_Trans_2[[#This Row],[Discount_Pct]]&lt;=15,"11-15%","&gt;15%"))))</f>
        <v>&gt;15%</v>
      </c>
    </row>
    <row r="2064" spans="1:32"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s="19">
        <f>IFERROR(Sales_Trans_2[[#This Row],[Profit]]/Sales_Trans_2[[#This Row],[Sales_Amount]],0)</f>
        <v>0.19656710423404569</v>
      </c>
      <c r="AF2064" s="20" t="str">
        <f>IF(Sales_Trans_2[[#This Row],[Discount_Pct]]=0,"0%",
IF(Sales_Trans_2[[#This Row],[Discount_Pct]]&lt;=5,"1-5%",
IF(Sales_Trans_2[[#This Row],[Discount_Pct]]&lt;=10,"6-10%",
IF(Sales_Trans_2[[#This Row],[Discount_Pct]]&lt;=15,"11-15%","&gt;15%"))))</f>
        <v>11-15%</v>
      </c>
    </row>
    <row r="2065" spans="1:32"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s="19">
        <f>IFERROR(Sales_Trans_2[[#This Row],[Profit]]/Sales_Trans_2[[#This Row],[Sales_Amount]],0)</f>
        <v>0.31454427061593176</v>
      </c>
      <c r="AF2065" s="20" t="str">
        <f>IF(Sales_Trans_2[[#This Row],[Discount_Pct]]=0,"0%",
IF(Sales_Trans_2[[#This Row],[Discount_Pct]]&lt;=5,"1-5%",
IF(Sales_Trans_2[[#This Row],[Discount_Pct]]&lt;=10,"6-10%",
IF(Sales_Trans_2[[#This Row],[Discount_Pct]]&lt;=15,"11-15%","&gt;15%"))))</f>
        <v>6-10%</v>
      </c>
    </row>
    <row r="2066" spans="1:32"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s="19">
        <f>IFERROR(Sales_Trans_2[[#This Row],[Profit]]/Sales_Trans_2[[#This Row],[Sales_Amount]],0)</f>
        <v>0.28599069699795088</v>
      </c>
      <c r="AF2066" s="20" t="str">
        <f>IF(Sales_Trans_2[[#This Row],[Discount_Pct]]=0,"0%",
IF(Sales_Trans_2[[#This Row],[Discount_Pct]]&lt;=5,"1-5%",
IF(Sales_Trans_2[[#This Row],[Discount_Pct]]&lt;=10,"6-10%",
IF(Sales_Trans_2[[#This Row],[Discount_Pct]]&lt;=15,"11-15%","&gt;15%"))))</f>
        <v>&gt;15%</v>
      </c>
    </row>
    <row r="2067" spans="1:32"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s="19">
        <f>IFERROR(Sales_Trans_2[[#This Row],[Profit]]/Sales_Trans_2[[#This Row],[Sales_Amount]],0)</f>
        <v>0.2203927460923642</v>
      </c>
      <c r="AF2067" s="20" t="str">
        <f>IF(Sales_Trans_2[[#This Row],[Discount_Pct]]=0,"0%",
IF(Sales_Trans_2[[#This Row],[Discount_Pct]]&lt;=5,"1-5%",
IF(Sales_Trans_2[[#This Row],[Discount_Pct]]&lt;=10,"6-10%",
IF(Sales_Trans_2[[#This Row],[Discount_Pct]]&lt;=15,"11-15%","&gt;15%"))))</f>
        <v>11-15%</v>
      </c>
    </row>
    <row r="2068" spans="1:32"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s="19">
        <f>IFERROR(Sales_Trans_2[[#This Row],[Profit]]/Sales_Trans_2[[#This Row],[Sales_Amount]],0)</f>
        <v>0.2587405421100275</v>
      </c>
      <c r="AF2068" s="20" t="str">
        <f>IF(Sales_Trans_2[[#This Row],[Discount_Pct]]=0,"0%",
IF(Sales_Trans_2[[#This Row],[Discount_Pct]]&lt;=5,"1-5%",
IF(Sales_Trans_2[[#This Row],[Discount_Pct]]&lt;=10,"6-10%",
IF(Sales_Trans_2[[#This Row],[Discount_Pct]]&lt;=15,"11-15%","&gt;15%"))))</f>
        <v>11-15%</v>
      </c>
    </row>
    <row r="2069" spans="1:32"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s="19">
        <f>IFERROR(Sales_Trans_2[[#This Row],[Profit]]/Sales_Trans_2[[#This Row],[Sales_Amount]],0)</f>
        <v>-2.7330950253202264E-2</v>
      </c>
      <c r="AF2069" s="20" t="str">
        <f>IF(Sales_Trans_2[[#This Row],[Discount_Pct]]=0,"0%",
IF(Sales_Trans_2[[#This Row],[Discount_Pct]]&lt;=5,"1-5%",
IF(Sales_Trans_2[[#This Row],[Discount_Pct]]&lt;=10,"6-10%",
IF(Sales_Trans_2[[#This Row],[Discount_Pct]]&lt;=15,"11-15%","&gt;15%"))))</f>
        <v>11-15%</v>
      </c>
    </row>
    <row r="2070" spans="1:32"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s="19">
        <f>IFERROR(Sales_Trans_2[[#This Row],[Profit]]/Sales_Trans_2[[#This Row],[Sales_Amount]],0)</f>
        <v>0.39617276791559886</v>
      </c>
      <c r="AF2070" s="20" t="str">
        <f>IF(Sales_Trans_2[[#This Row],[Discount_Pct]]=0,"0%",
IF(Sales_Trans_2[[#This Row],[Discount_Pct]]&lt;=5,"1-5%",
IF(Sales_Trans_2[[#This Row],[Discount_Pct]]&lt;=10,"6-10%",
IF(Sales_Trans_2[[#This Row],[Discount_Pct]]&lt;=15,"11-15%","&gt;15%"))))</f>
        <v>11-15%</v>
      </c>
    </row>
    <row r="2071" spans="1:32"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s="19">
        <f>IFERROR(Sales_Trans_2[[#This Row],[Profit]]/Sales_Trans_2[[#This Row],[Sales_Amount]],0)</f>
        <v>0.22462873791122084</v>
      </c>
      <c r="AF2071" s="20" t="str">
        <f>IF(Sales_Trans_2[[#This Row],[Discount_Pct]]=0,"0%",
IF(Sales_Trans_2[[#This Row],[Discount_Pct]]&lt;=5,"1-5%",
IF(Sales_Trans_2[[#This Row],[Discount_Pct]]&lt;=10,"6-10%",
IF(Sales_Trans_2[[#This Row],[Discount_Pct]]&lt;=15,"11-15%","&gt;15%"))))</f>
        <v>&gt;15%</v>
      </c>
    </row>
    <row r="2072" spans="1:32"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s="19">
        <f>IFERROR(Sales_Trans_2[[#This Row],[Profit]]/Sales_Trans_2[[#This Row],[Sales_Amount]],0)</f>
        <v>0.25317064967148184</v>
      </c>
      <c r="AF2072" s="20" t="str">
        <f>IF(Sales_Trans_2[[#This Row],[Discount_Pct]]=0,"0%",
IF(Sales_Trans_2[[#This Row],[Discount_Pct]]&lt;=5,"1-5%",
IF(Sales_Trans_2[[#This Row],[Discount_Pct]]&lt;=10,"6-10%",
IF(Sales_Trans_2[[#This Row],[Discount_Pct]]&lt;=15,"11-15%","&gt;15%"))))</f>
        <v>11-15%</v>
      </c>
    </row>
    <row r="2073" spans="1:32"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s="19">
        <f>IFERROR(Sales_Trans_2[[#This Row],[Profit]]/Sales_Trans_2[[#This Row],[Sales_Amount]],0)</f>
        <v>-1.2986785988953366E-2</v>
      </c>
      <c r="AF2073" s="20" t="str">
        <f>IF(Sales_Trans_2[[#This Row],[Discount_Pct]]=0,"0%",
IF(Sales_Trans_2[[#This Row],[Discount_Pct]]&lt;=5,"1-5%",
IF(Sales_Trans_2[[#This Row],[Discount_Pct]]&lt;=10,"6-10%",
IF(Sales_Trans_2[[#This Row],[Discount_Pct]]&lt;=15,"11-15%","&gt;15%"))))</f>
        <v>&gt;15%</v>
      </c>
    </row>
    <row r="2074" spans="1:32"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s="19">
        <f>IFERROR(Sales_Trans_2[[#This Row],[Profit]]/Sales_Trans_2[[#This Row],[Sales_Amount]],0)</f>
        <v>-4.6500593119810198E-3</v>
      </c>
      <c r="AF2074" s="20" t="str">
        <f>IF(Sales_Trans_2[[#This Row],[Discount_Pct]]=0,"0%",
IF(Sales_Trans_2[[#This Row],[Discount_Pct]]&lt;=5,"1-5%",
IF(Sales_Trans_2[[#This Row],[Discount_Pct]]&lt;=10,"6-10%",
IF(Sales_Trans_2[[#This Row],[Discount_Pct]]&lt;=15,"11-15%","&gt;15%"))))</f>
        <v>11-15%</v>
      </c>
    </row>
    <row r="2075" spans="1:32"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s="19">
        <f>IFERROR(Sales_Trans_2[[#This Row],[Profit]]/Sales_Trans_2[[#This Row],[Sales_Amount]],0)</f>
        <v>0.22347618449164255</v>
      </c>
      <c r="AF2075" s="20" t="str">
        <f>IF(Sales_Trans_2[[#This Row],[Discount_Pct]]=0,"0%",
IF(Sales_Trans_2[[#This Row],[Discount_Pct]]&lt;=5,"1-5%",
IF(Sales_Trans_2[[#This Row],[Discount_Pct]]&lt;=10,"6-10%",
IF(Sales_Trans_2[[#This Row],[Discount_Pct]]&lt;=15,"11-15%","&gt;15%"))))</f>
        <v>1-5%</v>
      </c>
    </row>
    <row r="2076" spans="1:32"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s="19">
        <f>IFERROR(Sales_Trans_2[[#This Row],[Profit]]/Sales_Trans_2[[#This Row],[Sales_Amount]],0)</f>
        <v>0.19204978937643935</v>
      </c>
      <c r="AF2076" s="20" t="str">
        <f>IF(Sales_Trans_2[[#This Row],[Discount_Pct]]=0,"0%",
IF(Sales_Trans_2[[#This Row],[Discount_Pct]]&lt;=5,"1-5%",
IF(Sales_Trans_2[[#This Row],[Discount_Pct]]&lt;=10,"6-10%",
IF(Sales_Trans_2[[#This Row],[Discount_Pct]]&lt;=15,"11-15%","&gt;15%"))))</f>
        <v>&gt;15%</v>
      </c>
    </row>
    <row r="2077" spans="1:32"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s="19">
        <f>IFERROR(Sales_Trans_2[[#This Row],[Profit]]/Sales_Trans_2[[#This Row],[Sales_Amount]],0)</f>
        <v>0.27705354639753293</v>
      </c>
      <c r="AF2077" s="20" t="str">
        <f>IF(Sales_Trans_2[[#This Row],[Discount_Pct]]=0,"0%",
IF(Sales_Trans_2[[#This Row],[Discount_Pct]]&lt;=5,"1-5%",
IF(Sales_Trans_2[[#This Row],[Discount_Pct]]&lt;=10,"6-10%",
IF(Sales_Trans_2[[#This Row],[Discount_Pct]]&lt;=15,"11-15%","&gt;15%"))))</f>
        <v>6-10%</v>
      </c>
    </row>
    <row r="2078" spans="1:32"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s="19">
        <f>IFERROR(Sales_Trans_2[[#This Row],[Profit]]/Sales_Trans_2[[#This Row],[Sales_Amount]],0)</f>
        <v>0.26406224796257743</v>
      </c>
      <c r="AF2078" s="20" t="str">
        <f>IF(Sales_Trans_2[[#This Row],[Discount_Pct]]=0,"0%",
IF(Sales_Trans_2[[#This Row],[Discount_Pct]]&lt;=5,"1-5%",
IF(Sales_Trans_2[[#This Row],[Discount_Pct]]&lt;=10,"6-10%",
IF(Sales_Trans_2[[#This Row],[Discount_Pct]]&lt;=15,"11-15%","&gt;15%"))))</f>
        <v>1-5%</v>
      </c>
    </row>
    <row r="2079" spans="1:32"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s="19">
        <f>IFERROR(Sales_Trans_2[[#This Row],[Profit]]/Sales_Trans_2[[#This Row],[Sales_Amount]],0)</f>
        <v>0.11326705859039568</v>
      </c>
      <c r="AF2079" s="20" t="str">
        <f>IF(Sales_Trans_2[[#This Row],[Discount_Pct]]=0,"0%",
IF(Sales_Trans_2[[#This Row],[Discount_Pct]]&lt;=5,"1-5%",
IF(Sales_Trans_2[[#This Row],[Discount_Pct]]&lt;=10,"6-10%",
IF(Sales_Trans_2[[#This Row],[Discount_Pct]]&lt;=15,"11-15%","&gt;15%"))))</f>
        <v>11-15%</v>
      </c>
    </row>
    <row r="2080" spans="1:32"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s="19">
        <f>IFERROR(Sales_Trans_2[[#This Row],[Profit]]/Sales_Trans_2[[#This Row],[Sales_Amount]],0)</f>
        <v>0.10643480867968369</v>
      </c>
      <c r="AF2080" s="20" t="str">
        <f>IF(Sales_Trans_2[[#This Row],[Discount_Pct]]=0,"0%",
IF(Sales_Trans_2[[#This Row],[Discount_Pct]]&lt;=5,"1-5%",
IF(Sales_Trans_2[[#This Row],[Discount_Pct]]&lt;=10,"6-10%",
IF(Sales_Trans_2[[#This Row],[Discount_Pct]]&lt;=15,"11-15%","&gt;15%"))))</f>
        <v>&gt;15%</v>
      </c>
    </row>
    <row r="2081" spans="1:32"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s="19">
        <f>IFERROR(Sales_Trans_2[[#This Row],[Profit]]/Sales_Trans_2[[#This Row],[Sales_Amount]],0)</f>
        <v>6.064347081202287E-2</v>
      </c>
      <c r="AF2081" s="20" t="str">
        <f>IF(Sales_Trans_2[[#This Row],[Discount_Pct]]=0,"0%",
IF(Sales_Trans_2[[#This Row],[Discount_Pct]]&lt;=5,"1-5%",
IF(Sales_Trans_2[[#This Row],[Discount_Pct]]&lt;=10,"6-10%",
IF(Sales_Trans_2[[#This Row],[Discount_Pct]]&lt;=15,"11-15%","&gt;15%"))))</f>
        <v>&gt;15%</v>
      </c>
    </row>
    <row r="2082" spans="1:32"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s="19">
        <f>IFERROR(Sales_Trans_2[[#This Row],[Profit]]/Sales_Trans_2[[#This Row],[Sales_Amount]],0)</f>
        <v>0.28133326520034752</v>
      </c>
      <c r="AF2082" s="20" t="str">
        <f>IF(Sales_Trans_2[[#This Row],[Discount_Pct]]=0,"0%",
IF(Sales_Trans_2[[#This Row],[Discount_Pct]]&lt;=5,"1-5%",
IF(Sales_Trans_2[[#This Row],[Discount_Pct]]&lt;=10,"6-10%",
IF(Sales_Trans_2[[#This Row],[Discount_Pct]]&lt;=15,"11-15%","&gt;15%"))))</f>
        <v>1-5%</v>
      </c>
    </row>
    <row r="2083" spans="1:32"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s="19">
        <f>IFERROR(Sales_Trans_2[[#This Row],[Profit]]/Sales_Trans_2[[#This Row],[Sales_Amount]],0)</f>
        <v>0.27875541953583266</v>
      </c>
      <c r="AF2083" s="20" t="str">
        <f>IF(Sales_Trans_2[[#This Row],[Discount_Pct]]=0,"0%",
IF(Sales_Trans_2[[#This Row],[Discount_Pct]]&lt;=5,"1-5%",
IF(Sales_Trans_2[[#This Row],[Discount_Pct]]&lt;=10,"6-10%",
IF(Sales_Trans_2[[#This Row],[Discount_Pct]]&lt;=15,"11-15%","&gt;15%"))))</f>
        <v>6-10%</v>
      </c>
    </row>
    <row r="2084" spans="1:32"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s="19">
        <f>IFERROR(Sales_Trans_2[[#This Row],[Profit]]/Sales_Trans_2[[#This Row],[Sales_Amount]],0)</f>
        <v>0.13275724009075138</v>
      </c>
      <c r="AF2084" s="20" t="str">
        <f>IF(Sales_Trans_2[[#This Row],[Discount_Pct]]=0,"0%",
IF(Sales_Trans_2[[#This Row],[Discount_Pct]]&lt;=5,"1-5%",
IF(Sales_Trans_2[[#This Row],[Discount_Pct]]&lt;=10,"6-10%",
IF(Sales_Trans_2[[#This Row],[Discount_Pct]]&lt;=15,"11-15%","&gt;15%"))))</f>
        <v>11-15%</v>
      </c>
    </row>
    <row r="2085" spans="1:32"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s="19">
        <f>IFERROR(Sales_Trans_2[[#This Row],[Profit]]/Sales_Trans_2[[#This Row],[Sales_Amount]],0)</f>
        <v>4.3197865124812364E-2</v>
      </c>
      <c r="AF2085" s="20" t="str">
        <f>IF(Sales_Trans_2[[#This Row],[Discount_Pct]]=0,"0%",
IF(Sales_Trans_2[[#This Row],[Discount_Pct]]&lt;=5,"1-5%",
IF(Sales_Trans_2[[#This Row],[Discount_Pct]]&lt;=10,"6-10%",
IF(Sales_Trans_2[[#This Row],[Discount_Pct]]&lt;=15,"11-15%","&gt;15%"))))</f>
        <v>6-10%</v>
      </c>
    </row>
    <row r="2086" spans="1:32"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s="19">
        <f>IFERROR(Sales_Trans_2[[#This Row],[Profit]]/Sales_Trans_2[[#This Row],[Sales_Amount]],0)</f>
        <v>-4.9492385786802033E-2</v>
      </c>
      <c r="AF2086" s="20" t="str">
        <f>IF(Sales_Trans_2[[#This Row],[Discount_Pct]]=0,"0%",
IF(Sales_Trans_2[[#This Row],[Discount_Pct]]&lt;=5,"1-5%",
IF(Sales_Trans_2[[#This Row],[Discount_Pct]]&lt;=10,"6-10%",
IF(Sales_Trans_2[[#This Row],[Discount_Pct]]&lt;=15,"11-15%","&gt;15%"))))</f>
        <v>&gt;15%</v>
      </c>
    </row>
    <row r="2087" spans="1:32"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s="19">
        <f>IFERROR(Sales_Trans_2[[#This Row],[Profit]]/Sales_Trans_2[[#This Row],[Sales_Amount]],0)</f>
        <v>7.4189399580315452E-2</v>
      </c>
      <c r="AF2087" s="20" t="str">
        <f>IF(Sales_Trans_2[[#This Row],[Discount_Pct]]=0,"0%",
IF(Sales_Trans_2[[#This Row],[Discount_Pct]]&lt;=5,"1-5%",
IF(Sales_Trans_2[[#This Row],[Discount_Pct]]&lt;=10,"6-10%",
IF(Sales_Trans_2[[#This Row],[Discount_Pct]]&lt;=15,"11-15%","&gt;15%"))))</f>
        <v>&gt;15%</v>
      </c>
    </row>
    <row r="2088" spans="1:32"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s="19">
        <f>IFERROR(Sales_Trans_2[[#This Row],[Profit]]/Sales_Trans_2[[#This Row],[Sales_Amount]],0)</f>
        <v>0.20778640950084828</v>
      </c>
      <c r="AF2088" s="20" t="str">
        <f>IF(Sales_Trans_2[[#This Row],[Discount_Pct]]=0,"0%",
IF(Sales_Trans_2[[#This Row],[Discount_Pct]]&lt;=5,"1-5%",
IF(Sales_Trans_2[[#This Row],[Discount_Pct]]&lt;=10,"6-10%",
IF(Sales_Trans_2[[#This Row],[Discount_Pct]]&lt;=15,"11-15%","&gt;15%"))))</f>
        <v>1-5%</v>
      </c>
    </row>
    <row r="2089" spans="1:32"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s="19">
        <f>IFERROR(Sales_Trans_2[[#This Row],[Profit]]/Sales_Trans_2[[#This Row],[Sales_Amount]],0)</f>
        <v>0.26117501737049331</v>
      </c>
      <c r="AF2089" s="20" t="str">
        <f>IF(Sales_Trans_2[[#This Row],[Discount_Pct]]=0,"0%",
IF(Sales_Trans_2[[#This Row],[Discount_Pct]]&lt;=5,"1-5%",
IF(Sales_Trans_2[[#This Row],[Discount_Pct]]&lt;=10,"6-10%",
IF(Sales_Trans_2[[#This Row],[Discount_Pct]]&lt;=15,"11-15%","&gt;15%"))))</f>
        <v>6-10%</v>
      </c>
    </row>
    <row r="2090" spans="1:32"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s="19">
        <f>IFERROR(Sales_Trans_2[[#This Row],[Profit]]/Sales_Trans_2[[#This Row],[Sales_Amount]],0)</f>
        <v>0.25745219835513755</v>
      </c>
      <c r="AF2090" s="20" t="str">
        <f>IF(Sales_Trans_2[[#This Row],[Discount_Pct]]=0,"0%",
IF(Sales_Trans_2[[#This Row],[Discount_Pct]]&lt;=5,"1-5%",
IF(Sales_Trans_2[[#This Row],[Discount_Pct]]&lt;=10,"6-10%",
IF(Sales_Trans_2[[#This Row],[Discount_Pct]]&lt;=15,"11-15%","&gt;15%"))))</f>
        <v>6-10%</v>
      </c>
    </row>
    <row r="2091" spans="1:32"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s="19">
        <f>IFERROR(Sales_Trans_2[[#This Row],[Profit]]/Sales_Trans_2[[#This Row],[Sales_Amount]],0)</f>
        <v>-5.8276486147849089E-2</v>
      </c>
      <c r="AF2091" s="20" t="str">
        <f>IF(Sales_Trans_2[[#This Row],[Discount_Pct]]=0,"0%",
IF(Sales_Trans_2[[#This Row],[Discount_Pct]]&lt;=5,"1-5%",
IF(Sales_Trans_2[[#This Row],[Discount_Pct]]&lt;=10,"6-10%",
IF(Sales_Trans_2[[#This Row],[Discount_Pct]]&lt;=15,"11-15%","&gt;15%"))))</f>
        <v>&gt;15%</v>
      </c>
    </row>
    <row r="2092" spans="1:32"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s="19">
        <f>IFERROR(Sales_Trans_2[[#This Row],[Profit]]/Sales_Trans_2[[#This Row],[Sales_Amount]],0)</f>
        <v>0.18458794446820273</v>
      </c>
      <c r="AF2092" s="20" t="str">
        <f>IF(Sales_Trans_2[[#This Row],[Discount_Pct]]=0,"0%",
IF(Sales_Trans_2[[#This Row],[Discount_Pct]]&lt;=5,"1-5%",
IF(Sales_Trans_2[[#This Row],[Discount_Pct]]&lt;=10,"6-10%",
IF(Sales_Trans_2[[#This Row],[Discount_Pct]]&lt;=15,"11-15%","&gt;15%"))))</f>
        <v>1-5%</v>
      </c>
    </row>
    <row r="2093" spans="1:32"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s="19">
        <f>IFERROR(Sales_Trans_2[[#This Row],[Profit]]/Sales_Trans_2[[#This Row],[Sales_Amount]],0)</f>
        <v>0.10195645096046647</v>
      </c>
      <c r="AF2093" s="20" t="str">
        <f>IF(Sales_Trans_2[[#This Row],[Discount_Pct]]=0,"0%",
IF(Sales_Trans_2[[#This Row],[Discount_Pct]]&lt;=5,"1-5%",
IF(Sales_Trans_2[[#This Row],[Discount_Pct]]&lt;=10,"6-10%",
IF(Sales_Trans_2[[#This Row],[Discount_Pct]]&lt;=15,"11-15%","&gt;15%"))))</f>
        <v>1-5%</v>
      </c>
    </row>
    <row r="2094" spans="1:32"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s="19">
        <f>IFERROR(Sales_Trans_2[[#This Row],[Profit]]/Sales_Trans_2[[#This Row],[Sales_Amount]],0)</f>
        <v>0.22679825393812866</v>
      </c>
      <c r="AF2094" s="20" t="str">
        <f>IF(Sales_Trans_2[[#This Row],[Discount_Pct]]=0,"0%",
IF(Sales_Trans_2[[#This Row],[Discount_Pct]]&lt;=5,"1-5%",
IF(Sales_Trans_2[[#This Row],[Discount_Pct]]&lt;=10,"6-10%",
IF(Sales_Trans_2[[#This Row],[Discount_Pct]]&lt;=15,"11-15%","&gt;15%"))))</f>
        <v>1-5%</v>
      </c>
    </row>
    <row r="2095" spans="1:32"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s="19">
        <f>IFERROR(Sales_Trans_2[[#This Row],[Profit]]/Sales_Trans_2[[#This Row],[Sales_Amount]],0)</f>
        <v>0.21312097080015166</v>
      </c>
      <c r="AF2095" s="20" t="str">
        <f>IF(Sales_Trans_2[[#This Row],[Discount_Pct]]=0,"0%",
IF(Sales_Trans_2[[#This Row],[Discount_Pct]]&lt;=5,"1-5%",
IF(Sales_Trans_2[[#This Row],[Discount_Pct]]&lt;=10,"6-10%",
IF(Sales_Trans_2[[#This Row],[Discount_Pct]]&lt;=15,"11-15%","&gt;15%"))))</f>
        <v>6-10%</v>
      </c>
    </row>
    <row r="2096" spans="1:32"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s="19">
        <f>IFERROR(Sales_Trans_2[[#This Row],[Profit]]/Sales_Trans_2[[#This Row],[Sales_Amount]],0)</f>
        <v>0.36083612946251797</v>
      </c>
      <c r="AF2096" s="20" t="str">
        <f>IF(Sales_Trans_2[[#This Row],[Discount_Pct]]=0,"0%",
IF(Sales_Trans_2[[#This Row],[Discount_Pct]]&lt;=5,"1-5%",
IF(Sales_Trans_2[[#This Row],[Discount_Pct]]&lt;=10,"6-10%",
IF(Sales_Trans_2[[#This Row],[Discount_Pct]]&lt;=15,"11-15%","&gt;15%"))))</f>
        <v>1-5%</v>
      </c>
    </row>
    <row r="2097" spans="1:32"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s="19">
        <f>IFERROR(Sales_Trans_2[[#This Row],[Profit]]/Sales_Trans_2[[#This Row],[Sales_Amount]],0)</f>
        <v>7.5108443757799043E-2</v>
      </c>
      <c r="AF2097" s="20" t="str">
        <f>IF(Sales_Trans_2[[#This Row],[Discount_Pct]]=0,"0%",
IF(Sales_Trans_2[[#This Row],[Discount_Pct]]&lt;=5,"1-5%",
IF(Sales_Trans_2[[#This Row],[Discount_Pct]]&lt;=10,"6-10%",
IF(Sales_Trans_2[[#This Row],[Discount_Pct]]&lt;=15,"11-15%","&gt;15%"))))</f>
        <v>&gt;15%</v>
      </c>
    </row>
    <row r="2098" spans="1:32"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s="19">
        <f>IFERROR(Sales_Trans_2[[#This Row],[Profit]]/Sales_Trans_2[[#This Row],[Sales_Amount]],0)</f>
        <v>0.27096399752869149</v>
      </c>
      <c r="AF2098" s="20" t="str">
        <f>IF(Sales_Trans_2[[#This Row],[Discount_Pct]]=0,"0%",
IF(Sales_Trans_2[[#This Row],[Discount_Pct]]&lt;=5,"1-5%",
IF(Sales_Trans_2[[#This Row],[Discount_Pct]]&lt;=10,"6-10%",
IF(Sales_Trans_2[[#This Row],[Discount_Pct]]&lt;=15,"11-15%","&gt;15%"))))</f>
        <v>1-5%</v>
      </c>
    </row>
    <row r="2099" spans="1:32"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s="19">
        <f>IFERROR(Sales_Trans_2[[#This Row],[Profit]]/Sales_Trans_2[[#This Row],[Sales_Amount]],0)</f>
        <v>0.11399036110917092</v>
      </c>
      <c r="AF2099" s="20" t="str">
        <f>IF(Sales_Trans_2[[#This Row],[Discount_Pct]]=0,"0%",
IF(Sales_Trans_2[[#This Row],[Discount_Pct]]&lt;=5,"1-5%",
IF(Sales_Trans_2[[#This Row],[Discount_Pct]]&lt;=10,"6-10%",
IF(Sales_Trans_2[[#This Row],[Discount_Pct]]&lt;=15,"11-15%","&gt;15%"))))</f>
        <v>&gt;15%</v>
      </c>
    </row>
    <row r="2100" spans="1:32"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s="19">
        <f>IFERROR(Sales_Trans_2[[#This Row],[Profit]]/Sales_Trans_2[[#This Row],[Sales_Amount]],0)</f>
        <v>0.33618803726772017</v>
      </c>
      <c r="AF2100" s="20" t="str">
        <f>IF(Sales_Trans_2[[#This Row],[Discount_Pct]]=0,"0%",
IF(Sales_Trans_2[[#This Row],[Discount_Pct]]&lt;=5,"1-5%",
IF(Sales_Trans_2[[#This Row],[Discount_Pct]]&lt;=10,"6-10%",
IF(Sales_Trans_2[[#This Row],[Discount_Pct]]&lt;=15,"11-15%","&gt;15%"))))</f>
        <v>1-5%</v>
      </c>
    </row>
    <row r="2101" spans="1:32"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s="19">
        <f>IFERROR(Sales_Trans_2[[#This Row],[Profit]]/Sales_Trans_2[[#This Row],[Sales_Amount]],0)</f>
        <v>0.13857882987237269</v>
      </c>
      <c r="AF2101" s="20" t="str">
        <f>IF(Sales_Trans_2[[#This Row],[Discount_Pct]]=0,"0%",
IF(Sales_Trans_2[[#This Row],[Discount_Pct]]&lt;=5,"1-5%",
IF(Sales_Trans_2[[#This Row],[Discount_Pct]]&lt;=10,"6-10%",
IF(Sales_Trans_2[[#This Row],[Discount_Pct]]&lt;=15,"11-15%","&gt;15%"))))</f>
        <v>6-10%</v>
      </c>
    </row>
    <row r="2102" spans="1:32"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s="19">
        <f>IFERROR(Sales_Trans_2[[#This Row],[Profit]]/Sales_Trans_2[[#This Row],[Sales_Amount]],0)</f>
        <v>0.32227943376320717</v>
      </c>
      <c r="AF2102" s="20" t="str">
        <f>IF(Sales_Trans_2[[#This Row],[Discount_Pct]]=0,"0%",
IF(Sales_Trans_2[[#This Row],[Discount_Pct]]&lt;=5,"1-5%",
IF(Sales_Trans_2[[#This Row],[Discount_Pct]]&lt;=10,"6-10%",
IF(Sales_Trans_2[[#This Row],[Discount_Pct]]&lt;=15,"11-15%","&gt;15%"))))</f>
        <v>&gt;15%</v>
      </c>
    </row>
    <row r="2103" spans="1:32"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s="19">
        <f>IFERROR(Sales_Trans_2[[#This Row],[Profit]]/Sales_Trans_2[[#This Row],[Sales_Amount]],0)</f>
        <v>0.22531848691806422</v>
      </c>
      <c r="AF2103" s="20" t="str">
        <f>IF(Sales_Trans_2[[#This Row],[Discount_Pct]]=0,"0%",
IF(Sales_Trans_2[[#This Row],[Discount_Pct]]&lt;=5,"1-5%",
IF(Sales_Trans_2[[#This Row],[Discount_Pct]]&lt;=10,"6-10%",
IF(Sales_Trans_2[[#This Row],[Discount_Pct]]&lt;=15,"11-15%","&gt;15%"))))</f>
        <v>11-15%</v>
      </c>
    </row>
    <row r="2104" spans="1:32"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s="19">
        <f>IFERROR(Sales_Trans_2[[#This Row],[Profit]]/Sales_Trans_2[[#This Row],[Sales_Amount]],0)</f>
        <v>0.37584817642069551</v>
      </c>
      <c r="AF2104" s="20" t="str">
        <f>IF(Sales_Trans_2[[#This Row],[Discount_Pct]]=0,"0%",
IF(Sales_Trans_2[[#This Row],[Discount_Pct]]&lt;=5,"1-5%",
IF(Sales_Trans_2[[#This Row],[Discount_Pct]]&lt;=10,"6-10%",
IF(Sales_Trans_2[[#This Row],[Discount_Pct]]&lt;=15,"11-15%","&gt;15%"))))</f>
        <v>&gt;15%</v>
      </c>
    </row>
    <row r="2105" spans="1:32"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s="19">
        <f>IFERROR(Sales_Trans_2[[#This Row],[Profit]]/Sales_Trans_2[[#This Row],[Sales_Amount]],0)</f>
        <v>6.1527864396682522E-2</v>
      </c>
      <c r="AF2105" s="20" t="str">
        <f>IF(Sales_Trans_2[[#This Row],[Discount_Pct]]=0,"0%",
IF(Sales_Trans_2[[#This Row],[Discount_Pct]]&lt;=5,"1-5%",
IF(Sales_Trans_2[[#This Row],[Discount_Pct]]&lt;=10,"6-10%",
IF(Sales_Trans_2[[#This Row],[Discount_Pct]]&lt;=15,"11-15%","&gt;15%"))))</f>
        <v>&gt;15%</v>
      </c>
    </row>
    <row r="2106" spans="1:32"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s="19">
        <f>IFERROR(Sales_Trans_2[[#This Row],[Profit]]/Sales_Trans_2[[#This Row],[Sales_Amount]],0)</f>
        <v>0.19100189035916826</v>
      </c>
      <c r="AF2106" s="20" t="str">
        <f>IF(Sales_Trans_2[[#This Row],[Discount_Pct]]=0,"0%",
IF(Sales_Trans_2[[#This Row],[Discount_Pct]]&lt;=5,"1-5%",
IF(Sales_Trans_2[[#This Row],[Discount_Pct]]&lt;=10,"6-10%",
IF(Sales_Trans_2[[#This Row],[Discount_Pct]]&lt;=15,"11-15%","&gt;15%"))))</f>
        <v>1-5%</v>
      </c>
    </row>
    <row r="2107" spans="1:32"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s="19">
        <f>IFERROR(Sales_Trans_2[[#This Row],[Profit]]/Sales_Trans_2[[#This Row],[Sales_Amount]],0)</f>
        <v>0.24657534246575347</v>
      </c>
      <c r="AF2107" s="20" t="str">
        <f>IF(Sales_Trans_2[[#This Row],[Discount_Pct]]=0,"0%",
IF(Sales_Trans_2[[#This Row],[Discount_Pct]]&lt;=5,"1-5%",
IF(Sales_Trans_2[[#This Row],[Discount_Pct]]&lt;=10,"6-10%",
IF(Sales_Trans_2[[#This Row],[Discount_Pct]]&lt;=15,"11-15%","&gt;15%"))))</f>
        <v>6-10%</v>
      </c>
    </row>
    <row r="2108" spans="1:32"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s="19">
        <f>IFERROR(Sales_Trans_2[[#This Row],[Profit]]/Sales_Trans_2[[#This Row],[Sales_Amount]],0)</f>
        <v>0.28271235390562716</v>
      </c>
      <c r="AF2108" s="20" t="str">
        <f>IF(Sales_Trans_2[[#This Row],[Discount_Pct]]=0,"0%",
IF(Sales_Trans_2[[#This Row],[Discount_Pct]]&lt;=5,"1-5%",
IF(Sales_Trans_2[[#This Row],[Discount_Pct]]&lt;=10,"6-10%",
IF(Sales_Trans_2[[#This Row],[Discount_Pct]]&lt;=15,"11-15%","&gt;15%"))))</f>
        <v>&gt;15%</v>
      </c>
    </row>
    <row r="2109" spans="1:32"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s="19">
        <f>IFERROR(Sales_Trans_2[[#This Row],[Profit]]/Sales_Trans_2[[#This Row],[Sales_Amount]],0)</f>
        <v>0.12073549942886153</v>
      </c>
      <c r="AF2109" s="20" t="str">
        <f>IF(Sales_Trans_2[[#This Row],[Discount_Pct]]=0,"0%",
IF(Sales_Trans_2[[#This Row],[Discount_Pct]]&lt;=5,"1-5%",
IF(Sales_Trans_2[[#This Row],[Discount_Pct]]&lt;=10,"6-10%",
IF(Sales_Trans_2[[#This Row],[Discount_Pct]]&lt;=15,"11-15%","&gt;15%"))))</f>
        <v>11-15%</v>
      </c>
    </row>
    <row r="2110" spans="1:32"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s="19">
        <f>IFERROR(Sales_Trans_2[[#This Row],[Profit]]/Sales_Trans_2[[#This Row],[Sales_Amount]],0)</f>
        <v>0.14159912862074697</v>
      </c>
      <c r="AF2110" s="20" t="str">
        <f>IF(Sales_Trans_2[[#This Row],[Discount_Pct]]=0,"0%",
IF(Sales_Trans_2[[#This Row],[Discount_Pct]]&lt;=5,"1-5%",
IF(Sales_Trans_2[[#This Row],[Discount_Pct]]&lt;=10,"6-10%",
IF(Sales_Trans_2[[#This Row],[Discount_Pct]]&lt;=15,"11-15%","&gt;15%"))))</f>
        <v>1-5%</v>
      </c>
    </row>
    <row r="2111" spans="1:32"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s="19">
        <f>IFERROR(Sales_Trans_2[[#This Row],[Profit]]/Sales_Trans_2[[#This Row],[Sales_Amount]],0)</f>
        <v>0.34038661751878219</v>
      </c>
      <c r="AF2111" s="20" t="str">
        <f>IF(Sales_Trans_2[[#This Row],[Discount_Pct]]=0,"0%",
IF(Sales_Trans_2[[#This Row],[Discount_Pct]]&lt;=5,"1-5%",
IF(Sales_Trans_2[[#This Row],[Discount_Pct]]&lt;=10,"6-10%",
IF(Sales_Trans_2[[#This Row],[Discount_Pct]]&lt;=15,"11-15%","&gt;15%"))))</f>
        <v>1-5%</v>
      </c>
    </row>
    <row r="2112" spans="1:32"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s="19">
        <f>IFERROR(Sales_Trans_2[[#This Row],[Profit]]/Sales_Trans_2[[#This Row],[Sales_Amount]],0)</f>
        <v>0.26593772929505421</v>
      </c>
      <c r="AF2112" s="20" t="str">
        <f>IF(Sales_Trans_2[[#This Row],[Discount_Pct]]=0,"0%",
IF(Sales_Trans_2[[#This Row],[Discount_Pct]]&lt;=5,"1-5%",
IF(Sales_Trans_2[[#This Row],[Discount_Pct]]&lt;=10,"6-10%",
IF(Sales_Trans_2[[#This Row],[Discount_Pct]]&lt;=15,"11-15%","&gt;15%"))))</f>
        <v>6-10%</v>
      </c>
    </row>
    <row r="2113" spans="1:32"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s="19">
        <f>IFERROR(Sales_Trans_2[[#This Row],[Profit]]/Sales_Trans_2[[#This Row],[Sales_Amount]],0)</f>
        <v>9.5563714574349048E-2</v>
      </c>
      <c r="AF2113" s="20" t="str">
        <f>IF(Sales_Trans_2[[#This Row],[Discount_Pct]]=0,"0%",
IF(Sales_Trans_2[[#This Row],[Discount_Pct]]&lt;=5,"1-5%",
IF(Sales_Trans_2[[#This Row],[Discount_Pct]]&lt;=10,"6-10%",
IF(Sales_Trans_2[[#This Row],[Discount_Pct]]&lt;=15,"11-15%","&gt;15%"))))</f>
        <v>6-10%</v>
      </c>
    </row>
    <row r="2114" spans="1:32"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s="19">
        <f>IFERROR(Sales_Trans_2[[#This Row],[Profit]]/Sales_Trans_2[[#This Row],[Sales_Amount]],0)</f>
        <v>0.19363323108203154</v>
      </c>
      <c r="AF2114" s="20" t="str">
        <f>IF(Sales_Trans_2[[#This Row],[Discount_Pct]]=0,"0%",
IF(Sales_Trans_2[[#This Row],[Discount_Pct]]&lt;=5,"1-5%",
IF(Sales_Trans_2[[#This Row],[Discount_Pct]]&lt;=10,"6-10%",
IF(Sales_Trans_2[[#This Row],[Discount_Pct]]&lt;=15,"11-15%","&gt;15%"))))</f>
        <v>11-15%</v>
      </c>
    </row>
    <row r="2115" spans="1:32"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s="19">
        <f>IFERROR(Sales_Trans_2[[#This Row],[Profit]]/Sales_Trans_2[[#This Row],[Sales_Amount]],0)</f>
        <v>2.3084043120132392E-2</v>
      </c>
      <c r="AF2115" s="20" t="str">
        <f>IF(Sales_Trans_2[[#This Row],[Discount_Pct]]=0,"0%",
IF(Sales_Trans_2[[#This Row],[Discount_Pct]]&lt;=5,"1-5%",
IF(Sales_Trans_2[[#This Row],[Discount_Pct]]&lt;=10,"6-10%",
IF(Sales_Trans_2[[#This Row],[Discount_Pct]]&lt;=15,"11-15%","&gt;15%"))))</f>
        <v>&gt;15%</v>
      </c>
    </row>
    <row r="2116" spans="1:32"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s="19">
        <f>IFERROR(Sales_Trans_2[[#This Row],[Profit]]/Sales_Trans_2[[#This Row],[Sales_Amount]],0)</f>
        <v>0.18951457484676948</v>
      </c>
      <c r="AF2116" s="20" t="str">
        <f>IF(Sales_Trans_2[[#This Row],[Discount_Pct]]=0,"0%",
IF(Sales_Trans_2[[#This Row],[Discount_Pct]]&lt;=5,"1-5%",
IF(Sales_Trans_2[[#This Row],[Discount_Pct]]&lt;=10,"6-10%",
IF(Sales_Trans_2[[#This Row],[Discount_Pct]]&lt;=15,"11-15%","&gt;15%"))))</f>
        <v>1-5%</v>
      </c>
    </row>
    <row r="2117" spans="1:32"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s="19">
        <f>IFERROR(Sales_Trans_2[[#This Row],[Profit]]/Sales_Trans_2[[#This Row],[Sales_Amount]],0)</f>
        <v>0.22952010956147462</v>
      </c>
      <c r="AF2117" s="20" t="str">
        <f>IF(Sales_Trans_2[[#This Row],[Discount_Pct]]=0,"0%",
IF(Sales_Trans_2[[#This Row],[Discount_Pct]]&lt;=5,"1-5%",
IF(Sales_Trans_2[[#This Row],[Discount_Pct]]&lt;=10,"6-10%",
IF(Sales_Trans_2[[#This Row],[Discount_Pct]]&lt;=15,"11-15%","&gt;15%"))))</f>
        <v>11-15%</v>
      </c>
    </row>
    <row r="2118" spans="1:32"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s="19">
        <f>IFERROR(Sales_Trans_2[[#This Row],[Profit]]/Sales_Trans_2[[#This Row],[Sales_Amount]],0)</f>
        <v>7.4112834173722761E-2</v>
      </c>
      <c r="AF2118" s="20" t="str">
        <f>IF(Sales_Trans_2[[#This Row],[Discount_Pct]]=0,"0%",
IF(Sales_Trans_2[[#This Row],[Discount_Pct]]&lt;=5,"1-5%",
IF(Sales_Trans_2[[#This Row],[Discount_Pct]]&lt;=10,"6-10%",
IF(Sales_Trans_2[[#This Row],[Discount_Pct]]&lt;=15,"11-15%","&gt;15%"))))</f>
        <v>&gt;15%</v>
      </c>
    </row>
    <row r="2119" spans="1:32"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s="19">
        <f>IFERROR(Sales_Trans_2[[#This Row],[Profit]]/Sales_Trans_2[[#This Row],[Sales_Amount]],0)</f>
        <v>0.12319430249135806</v>
      </c>
      <c r="AF2119" s="20" t="str">
        <f>IF(Sales_Trans_2[[#This Row],[Discount_Pct]]=0,"0%",
IF(Sales_Trans_2[[#This Row],[Discount_Pct]]&lt;=5,"1-5%",
IF(Sales_Trans_2[[#This Row],[Discount_Pct]]&lt;=10,"6-10%",
IF(Sales_Trans_2[[#This Row],[Discount_Pct]]&lt;=15,"11-15%","&gt;15%"))))</f>
        <v>11-15%</v>
      </c>
    </row>
    <row r="2120" spans="1:32"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s="19">
        <f>IFERROR(Sales_Trans_2[[#This Row],[Profit]]/Sales_Trans_2[[#This Row],[Sales_Amount]],0)</f>
        <v>0.16575611594046882</v>
      </c>
      <c r="AF2120" s="20" t="str">
        <f>IF(Sales_Trans_2[[#This Row],[Discount_Pct]]=0,"0%",
IF(Sales_Trans_2[[#This Row],[Discount_Pct]]&lt;=5,"1-5%",
IF(Sales_Trans_2[[#This Row],[Discount_Pct]]&lt;=10,"6-10%",
IF(Sales_Trans_2[[#This Row],[Discount_Pct]]&lt;=15,"11-15%","&gt;15%"))))</f>
        <v>11-15%</v>
      </c>
    </row>
    <row r="2121" spans="1:32"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s="19">
        <f>IFERROR(Sales_Trans_2[[#This Row],[Profit]]/Sales_Trans_2[[#This Row],[Sales_Amount]],0)</f>
        <v>0.10716050443637613</v>
      </c>
      <c r="AF2121" s="20" t="str">
        <f>IF(Sales_Trans_2[[#This Row],[Discount_Pct]]=0,"0%",
IF(Sales_Trans_2[[#This Row],[Discount_Pct]]&lt;=5,"1-5%",
IF(Sales_Trans_2[[#This Row],[Discount_Pct]]&lt;=10,"6-10%",
IF(Sales_Trans_2[[#This Row],[Discount_Pct]]&lt;=15,"11-15%","&gt;15%"))))</f>
        <v>11-15%</v>
      </c>
    </row>
    <row r="2122" spans="1:32"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s="19">
        <f>IFERROR(Sales_Trans_2[[#This Row],[Profit]]/Sales_Trans_2[[#This Row],[Sales_Amount]],0)</f>
        <v>-3.4362888755139813E-2</v>
      </c>
      <c r="AF2122" s="20" t="str">
        <f>IF(Sales_Trans_2[[#This Row],[Discount_Pct]]=0,"0%",
IF(Sales_Trans_2[[#This Row],[Discount_Pct]]&lt;=5,"1-5%",
IF(Sales_Trans_2[[#This Row],[Discount_Pct]]&lt;=10,"6-10%",
IF(Sales_Trans_2[[#This Row],[Discount_Pct]]&lt;=15,"11-15%","&gt;15%"))))</f>
        <v>&gt;15%</v>
      </c>
    </row>
    <row r="2123" spans="1:32"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s="19">
        <f>IFERROR(Sales_Trans_2[[#This Row],[Profit]]/Sales_Trans_2[[#This Row],[Sales_Amount]],0)</f>
        <v>-7.32113702949925E-2</v>
      </c>
      <c r="AF2123" s="20" t="str">
        <f>IF(Sales_Trans_2[[#This Row],[Discount_Pct]]=0,"0%",
IF(Sales_Trans_2[[#This Row],[Discount_Pct]]&lt;=5,"1-5%",
IF(Sales_Trans_2[[#This Row],[Discount_Pct]]&lt;=10,"6-10%",
IF(Sales_Trans_2[[#This Row],[Discount_Pct]]&lt;=15,"11-15%","&gt;15%"))))</f>
        <v>&gt;15%</v>
      </c>
    </row>
    <row r="2124" spans="1:32"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s="19">
        <f>IFERROR(Sales_Trans_2[[#This Row],[Profit]]/Sales_Trans_2[[#This Row],[Sales_Amount]],0)</f>
        <v>0.28339701668013817</v>
      </c>
      <c r="AF2124" s="20" t="str">
        <f>IF(Sales_Trans_2[[#This Row],[Discount_Pct]]=0,"0%",
IF(Sales_Trans_2[[#This Row],[Discount_Pct]]&lt;=5,"1-5%",
IF(Sales_Trans_2[[#This Row],[Discount_Pct]]&lt;=10,"6-10%",
IF(Sales_Trans_2[[#This Row],[Discount_Pct]]&lt;=15,"11-15%","&gt;15%"))))</f>
        <v>6-10%</v>
      </c>
    </row>
    <row r="2125" spans="1:32"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s="19">
        <f>IFERROR(Sales_Trans_2[[#This Row],[Profit]]/Sales_Trans_2[[#This Row],[Sales_Amount]],0)</f>
        <v>2.6666666666666666E-3</v>
      </c>
      <c r="AF2125" s="20" t="str">
        <f>IF(Sales_Trans_2[[#This Row],[Discount_Pct]]=0,"0%",
IF(Sales_Trans_2[[#This Row],[Discount_Pct]]&lt;=5,"1-5%",
IF(Sales_Trans_2[[#This Row],[Discount_Pct]]&lt;=10,"6-10%",
IF(Sales_Trans_2[[#This Row],[Discount_Pct]]&lt;=15,"11-15%","&gt;15%"))))</f>
        <v>11-15%</v>
      </c>
    </row>
    <row r="2126" spans="1:32"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s="19">
        <f>IFERROR(Sales_Trans_2[[#This Row],[Profit]]/Sales_Trans_2[[#This Row],[Sales_Amount]],0)</f>
        <v>0.21236494139506473</v>
      </c>
      <c r="AF2126" s="20" t="str">
        <f>IF(Sales_Trans_2[[#This Row],[Discount_Pct]]=0,"0%",
IF(Sales_Trans_2[[#This Row],[Discount_Pct]]&lt;=5,"1-5%",
IF(Sales_Trans_2[[#This Row],[Discount_Pct]]&lt;=10,"6-10%",
IF(Sales_Trans_2[[#This Row],[Discount_Pct]]&lt;=15,"11-15%","&gt;15%"))))</f>
        <v>1-5%</v>
      </c>
    </row>
    <row r="2127" spans="1:32"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s="19">
        <f>IFERROR(Sales_Trans_2[[#This Row],[Profit]]/Sales_Trans_2[[#This Row],[Sales_Amount]],0)</f>
        <v>0.3744360014505832</v>
      </c>
      <c r="AF2127" s="20" t="str">
        <f>IF(Sales_Trans_2[[#This Row],[Discount_Pct]]=0,"0%",
IF(Sales_Trans_2[[#This Row],[Discount_Pct]]&lt;=5,"1-5%",
IF(Sales_Trans_2[[#This Row],[Discount_Pct]]&lt;=10,"6-10%",
IF(Sales_Trans_2[[#This Row],[Discount_Pct]]&lt;=15,"11-15%","&gt;15%"))))</f>
        <v>1-5%</v>
      </c>
    </row>
    <row r="2128" spans="1:32"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s="19">
        <f>IFERROR(Sales_Trans_2[[#This Row],[Profit]]/Sales_Trans_2[[#This Row],[Sales_Amount]],0)</f>
        <v>7.6552945500718422E-2</v>
      </c>
      <c r="AF2128" s="20" t="str">
        <f>IF(Sales_Trans_2[[#This Row],[Discount_Pct]]=0,"0%",
IF(Sales_Trans_2[[#This Row],[Discount_Pct]]&lt;=5,"1-5%",
IF(Sales_Trans_2[[#This Row],[Discount_Pct]]&lt;=10,"6-10%",
IF(Sales_Trans_2[[#This Row],[Discount_Pct]]&lt;=15,"11-15%","&gt;15%"))))</f>
        <v>6-10%</v>
      </c>
    </row>
    <row r="2129" spans="1:32"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s="19">
        <f>IFERROR(Sales_Trans_2[[#This Row],[Profit]]/Sales_Trans_2[[#This Row],[Sales_Amount]],0)</f>
        <v>0.13301779010935205</v>
      </c>
      <c r="AF2129" s="20" t="str">
        <f>IF(Sales_Trans_2[[#This Row],[Discount_Pct]]=0,"0%",
IF(Sales_Trans_2[[#This Row],[Discount_Pct]]&lt;=5,"1-5%",
IF(Sales_Trans_2[[#This Row],[Discount_Pct]]&lt;=10,"6-10%",
IF(Sales_Trans_2[[#This Row],[Discount_Pct]]&lt;=15,"11-15%","&gt;15%"))))</f>
        <v>11-15%</v>
      </c>
    </row>
    <row r="2130" spans="1:32"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s="19">
        <f>IFERROR(Sales_Trans_2[[#This Row],[Profit]]/Sales_Trans_2[[#This Row],[Sales_Amount]],0)</f>
        <v>2.8813619688713182E-2</v>
      </c>
      <c r="AF2130" s="20" t="str">
        <f>IF(Sales_Trans_2[[#This Row],[Discount_Pct]]=0,"0%",
IF(Sales_Trans_2[[#This Row],[Discount_Pct]]&lt;=5,"1-5%",
IF(Sales_Trans_2[[#This Row],[Discount_Pct]]&lt;=10,"6-10%",
IF(Sales_Trans_2[[#This Row],[Discount_Pct]]&lt;=15,"11-15%","&gt;15%"))))</f>
        <v>&gt;15%</v>
      </c>
    </row>
    <row r="2131" spans="1:32"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s="19">
        <f>IFERROR(Sales_Trans_2[[#This Row],[Profit]]/Sales_Trans_2[[#This Row],[Sales_Amount]],0)</f>
        <v>0.31495698958216056</v>
      </c>
      <c r="AF2131" s="20" t="str">
        <f>IF(Sales_Trans_2[[#This Row],[Discount_Pct]]=0,"0%",
IF(Sales_Trans_2[[#This Row],[Discount_Pct]]&lt;=5,"1-5%",
IF(Sales_Trans_2[[#This Row],[Discount_Pct]]&lt;=10,"6-10%",
IF(Sales_Trans_2[[#This Row],[Discount_Pct]]&lt;=15,"11-15%","&gt;15%"))))</f>
        <v>1-5%</v>
      </c>
    </row>
    <row r="2132" spans="1:32"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s="19">
        <f>IFERROR(Sales_Trans_2[[#This Row],[Profit]]/Sales_Trans_2[[#This Row],[Sales_Amount]],0)</f>
        <v>0.24026924202516831</v>
      </c>
      <c r="AF2132" s="20" t="str">
        <f>IF(Sales_Trans_2[[#This Row],[Discount_Pct]]=0,"0%",
IF(Sales_Trans_2[[#This Row],[Discount_Pct]]&lt;=5,"1-5%",
IF(Sales_Trans_2[[#This Row],[Discount_Pct]]&lt;=10,"6-10%",
IF(Sales_Trans_2[[#This Row],[Discount_Pct]]&lt;=15,"11-15%","&gt;15%"))))</f>
        <v>&gt;15%</v>
      </c>
    </row>
    <row r="2133" spans="1:32"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s="19">
        <f>IFERROR(Sales_Trans_2[[#This Row],[Profit]]/Sales_Trans_2[[#This Row],[Sales_Amount]],0)</f>
        <v>0.24140056713105656</v>
      </c>
      <c r="AF2133" s="20" t="str">
        <f>IF(Sales_Trans_2[[#This Row],[Discount_Pct]]=0,"0%",
IF(Sales_Trans_2[[#This Row],[Discount_Pct]]&lt;=5,"1-5%",
IF(Sales_Trans_2[[#This Row],[Discount_Pct]]&lt;=10,"6-10%",
IF(Sales_Trans_2[[#This Row],[Discount_Pct]]&lt;=15,"11-15%","&gt;15%"))))</f>
        <v>6-10%</v>
      </c>
    </row>
    <row r="2134" spans="1:32"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s="19">
        <f>IFERROR(Sales_Trans_2[[#This Row],[Profit]]/Sales_Trans_2[[#This Row],[Sales_Amount]],0)</f>
        <v>0.13414634146341464</v>
      </c>
      <c r="AF2134" s="20" t="str">
        <f>IF(Sales_Trans_2[[#This Row],[Discount_Pct]]=0,"0%",
IF(Sales_Trans_2[[#This Row],[Discount_Pct]]&lt;=5,"1-5%",
IF(Sales_Trans_2[[#This Row],[Discount_Pct]]&lt;=10,"6-10%",
IF(Sales_Trans_2[[#This Row],[Discount_Pct]]&lt;=15,"11-15%","&gt;15%"))))</f>
        <v>1-5%</v>
      </c>
    </row>
    <row r="2135" spans="1:32"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s="19">
        <f>IFERROR(Sales_Trans_2[[#This Row],[Profit]]/Sales_Trans_2[[#This Row],[Sales_Amount]],0)</f>
        <v>0.16794625719769674</v>
      </c>
      <c r="AF2135" s="20" t="str">
        <f>IF(Sales_Trans_2[[#This Row],[Discount_Pct]]=0,"0%",
IF(Sales_Trans_2[[#This Row],[Discount_Pct]]&lt;=5,"1-5%",
IF(Sales_Trans_2[[#This Row],[Discount_Pct]]&lt;=10,"6-10%",
IF(Sales_Trans_2[[#This Row],[Discount_Pct]]&lt;=15,"11-15%","&gt;15%"))))</f>
        <v>&gt;15%</v>
      </c>
    </row>
    <row r="2136" spans="1:32"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s="19">
        <f>IFERROR(Sales_Trans_2[[#This Row],[Profit]]/Sales_Trans_2[[#This Row],[Sales_Amount]],0)</f>
        <v>0.25093704127732147</v>
      </c>
      <c r="AF2136" s="20" t="str">
        <f>IF(Sales_Trans_2[[#This Row],[Discount_Pct]]=0,"0%",
IF(Sales_Trans_2[[#This Row],[Discount_Pct]]&lt;=5,"1-5%",
IF(Sales_Trans_2[[#This Row],[Discount_Pct]]&lt;=10,"6-10%",
IF(Sales_Trans_2[[#This Row],[Discount_Pct]]&lt;=15,"11-15%","&gt;15%"))))</f>
        <v>6-10%</v>
      </c>
    </row>
    <row r="2137" spans="1:32"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s="19">
        <f>IFERROR(Sales_Trans_2[[#This Row],[Profit]]/Sales_Trans_2[[#This Row],[Sales_Amount]],0)</f>
        <v>0.24220362079034455</v>
      </c>
      <c r="AF2137" s="20" t="str">
        <f>IF(Sales_Trans_2[[#This Row],[Discount_Pct]]=0,"0%",
IF(Sales_Trans_2[[#This Row],[Discount_Pct]]&lt;=5,"1-5%",
IF(Sales_Trans_2[[#This Row],[Discount_Pct]]&lt;=10,"6-10%",
IF(Sales_Trans_2[[#This Row],[Discount_Pct]]&lt;=15,"11-15%","&gt;15%"))))</f>
        <v>11-15%</v>
      </c>
    </row>
    <row r="2138" spans="1:32"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s="19">
        <f>IFERROR(Sales_Trans_2[[#This Row],[Profit]]/Sales_Trans_2[[#This Row],[Sales_Amount]],0)</f>
        <v>0.21712908333585468</v>
      </c>
      <c r="AF2138" s="20" t="str">
        <f>IF(Sales_Trans_2[[#This Row],[Discount_Pct]]=0,"0%",
IF(Sales_Trans_2[[#This Row],[Discount_Pct]]&lt;=5,"1-5%",
IF(Sales_Trans_2[[#This Row],[Discount_Pct]]&lt;=10,"6-10%",
IF(Sales_Trans_2[[#This Row],[Discount_Pct]]&lt;=15,"11-15%","&gt;15%"))))</f>
        <v>1-5%</v>
      </c>
    </row>
    <row r="2139" spans="1:32"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s="19">
        <f>IFERROR(Sales_Trans_2[[#This Row],[Profit]]/Sales_Trans_2[[#This Row],[Sales_Amount]],0)</f>
        <v>5.5822246605403927E-2</v>
      </c>
      <c r="AF2139" s="20" t="str">
        <f>IF(Sales_Trans_2[[#This Row],[Discount_Pct]]=0,"0%",
IF(Sales_Trans_2[[#This Row],[Discount_Pct]]&lt;=5,"1-5%",
IF(Sales_Trans_2[[#This Row],[Discount_Pct]]&lt;=10,"6-10%",
IF(Sales_Trans_2[[#This Row],[Discount_Pct]]&lt;=15,"11-15%","&gt;15%"))))</f>
        <v>11-15%</v>
      </c>
    </row>
    <row r="2140" spans="1:32"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s="19">
        <f>IFERROR(Sales_Trans_2[[#This Row],[Profit]]/Sales_Trans_2[[#This Row],[Sales_Amount]],0)</f>
        <v>7.6373665228767415E-2</v>
      </c>
      <c r="AF2140" s="20" t="str">
        <f>IF(Sales_Trans_2[[#This Row],[Discount_Pct]]=0,"0%",
IF(Sales_Trans_2[[#This Row],[Discount_Pct]]&lt;=5,"1-5%",
IF(Sales_Trans_2[[#This Row],[Discount_Pct]]&lt;=10,"6-10%",
IF(Sales_Trans_2[[#This Row],[Discount_Pct]]&lt;=15,"11-15%","&gt;15%"))))</f>
        <v>11-15%</v>
      </c>
    </row>
    <row r="2141" spans="1:32"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s="19">
        <f>IFERROR(Sales_Trans_2[[#This Row],[Profit]]/Sales_Trans_2[[#This Row],[Sales_Amount]],0)</f>
        <v>0.17748031394667541</v>
      </c>
      <c r="AF2141" s="20" t="str">
        <f>IF(Sales_Trans_2[[#This Row],[Discount_Pct]]=0,"0%",
IF(Sales_Trans_2[[#This Row],[Discount_Pct]]&lt;=5,"1-5%",
IF(Sales_Trans_2[[#This Row],[Discount_Pct]]&lt;=10,"6-10%",
IF(Sales_Trans_2[[#This Row],[Discount_Pct]]&lt;=15,"11-15%","&gt;15%"))))</f>
        <v>11-15%</v>
      </c>
    </row>
    <row r="2142" spans="1:32"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s="19">
        <f>IFERROR(Sales_Trans_2[[#This Row],[Profit]]/Sales_Trans_2[[#This Row],[Sales_Amount]],0)</f>
        <v>0.13419883604807328</v>
      </c>
      <c r="AF2142" s="20" t="str">
        <f>IF(Sales_Trans_2[[#This Row],[Discount_Pct]]=0,"0%",
IF(Sales_Trans_2[[#This Row],[Discount_Pct]]&lt;=5,"1-5%",
IF(Sales_Trans_2[[#This Row],[Discount_Pct]]&lt;=10,"6-10%",
IF(Sales_Trans_2[[#This Row],[Discount_Pct]]&lt;=15,"11-15%","&gt;15%"))))</f>
        <v>1-5%</v>
      </c>
    </row>
    <row r="2143" spans="1:32"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s="19">
        <f>IFERROR(Sales_Trans_2[[#This Row],[Profit]]/Sales_Trans_2[[#This Row],[Sales_Amount]],0)</f>
        <v>0.13834648330174404</v>
      </c>
      <c r="AF2143" s="20" t="str">
        <f>IF(Sales_Trans_2[[#This Row],[Discount_Pct]]=0,"0%",
IF(Sales_Trans_2[[#This Row],[Discount_Pct]]&lt;=5,"1-5%",
IF(Sales_Trans_2[[#This Row],[Discount_Pct]]&lt;=10,"6-10%",
IF(Sales_Trans_2[[#This Row],[Discount_Pct]]&lt;=15,"11-15%","&gt;15%"))))</f>
        <v>11-15%</v>
      </c>
    </row>
    <row r="2144" spans="1:32"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s="19">
        <f>IFERROR(Sales_Trans_2[[#This Row],[Profit]]/Sales_Trans_2[[#This Row],[Sales_Amount]],0)</f>
        <v>5.9316580593000809E-2</v>
      </c>
      <c r="AF2144" s="20" t="str">
        <f>IF(Sales_Trans_2[[#This Row],[Discount_Pct]]=0,"0%",
IF(Sales_Trans_2[[#This Row],[Discount_Pct]]&lt;=5,"1-5%",
IF(Sales_Trans_2[[#This Row],[Discount_Pct]]&lt;=10,"6-10%",
IF(Sales_Trans_2[[#This Row],[Discount_Pct]]&lt;=15,"11-15%","&gt;15%"))))</f>
        <v>6-10%</v>
      </c>
    </row>
    <row r="2145" spans="1:32"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s="19">
        <f>IFERROR(Sales_Trans_2[[#This Row],[Profit]]/Sales_Trans_2[[#This Row],[Sales_Amount]],0)</f>
        <v>0.22404322646128125</v>
      </c>
      <c r="AF2145" s="20" t="str">
        <f>IF(Sales_Trans_2[[#This Row],[Discount_Pct]]=0,"0%",
IF(Sales_Trans_2[[#This Row],[Discount_Pct]]&lt;=5,"1-5%",
IF(Sales_Trans_2[[#This Row],[Discount_Pct]]&lt;=10,"6-10%",
IF(Sales_Trans_2[[#This Row],[Discount_Pct]]&lt;=15,"11-15%","&gt;15%"))))</f>
        <v>1-5%</v>
      </c>
    </row>
    <row r="2146" spans="1:32"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s="19">
        <f>IFERROR(Sales_Trans_2[[#This Row],[Profit]]/Sales_Trans_2[[#This Row],[Sales_Amount]],0)</f>
        <v>0.23902370598961983</v>
      </c>
      <c r="AF2146" s="20" t="str">
        <f>IF(Sales_Trans_2[[#This Row],[Discount_Pct]]=0,"0%",
IF(Sales_Trans_2[[#This Row],[Discount_Pct]]&lt;=5,"1-5%",
IF(Sales_Trans_2[[#This Row],[Discount_Pct]]&lt;=10,"6-10%",
IF(Sales_Trans_2[[#This Row],[Discount_Pct]]&lt;=15,"11-15%","&gt;15%"))))</f>
        <v>11-15%</v>
      </c>
    </row>
    <row r="2147" spans="1:32"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s="19">
        <f>IFERROR(Sales_Trans_2[[#This Row],[Profit]]/Sales_Trans_2[[#This Row],[Sales_Amount]],0)</f>
        <v>3.5578440758661734E-2</v>
      </c>
      <c r="AF2147" s="20" t="str">
        <f>IF(Sales_Trans_2[[#This Row],[Discount_Pct]]=0,"0%",
IF(Sales_Trans_2[[#This Row],[Discount_Pct]]&lt;=5,"1-5%",
IF(Sales_Trans_2[[#This Row],[Discount_Pct]]&lt;=10,"6-10%",
IF(Sales_Trans_2[[#This Row],[Discount_Pct]]&lt;=15,"11-15%","&gt;15%"))))</f>
        <v>&gt;15%</v>
      </c>
    </row>
    <row r="2148" spans="1:32"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s="19">
        <f>IFERROR(Sales_Trans_2[[#This Row],[Profit]]/Sales_Trans_2[[#This Row],[Sales_Amount]],0)</f>
        <v>0.24461163555492463</v>
      </c>
      <c r="AF2148" s="20" t="str">
        <f>IF(Sales_Trans_2[[#This Row],[Discount_Pct]]=0,"0%",
IF(Sales_Trans_2[[#This Row],[Discount_Pct]]&lt;=5,"1-5%",
IF(Sales_Trans_2[[#This Row],[Discount_Pct]]&lt;=10,"6-10%",
IF(Sales_Trans_2[[#This Row],[Discount_Pct]]&lt;=15,"11-15%","&gt;15%"))))</f>
        <v>1-5%</v>
      </c>
    </row>
    <row r="2149" spans="1:32"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s="19">
        <f>IFERROR(Sales_Trans_2[[#This Row],[Profit]]/Sales_Trans_2[[#This Row],[Sales_Amount]],0)</f>
        <v>0.25925418621374519</v>
      </c>
      <c r="AF2149" s="20" t="str">
        <f>IF(Sales_Trans_2[[#This Row],[Discount_Pct]]=0,"0%",
IF(Sales_Trans_2[[#This Row],[Discount_Pct]]&lt;=5,"1-5%",
IF(Sales_Trans_2[[#This Row],[Discount_Pct]]&lt;=10,"6-10%",
IF(Sales_Trans_2[[#This Row],[Discount_Pct]]&lt;=15,"11-15%","&gt;15%"))))</f>
        <v>11-15%</v>
      </c>
    </row>
    <row r="2150" spans="1:32"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s="19">
        <f>IFERROR(Sales_Trans_2[[#This Row],[Profit]]/Sales_Trans_2[[#This Row],[Sales_Amount]],0)</f>
        <v>0.22340321427227217</v>
      </c>
      <c r="AF2150" s="20" t="str">
        <f>IF(Sales_Trans_2[[#This Row],[Discount_Pct]]=0,"0%",
IF(Sales_Trans_2[[#This Row],[Discount_Pct]]&lt;=5,"1-5%",
IF(Sales_Trans_2[[#This Row],[Discount_Pct]]&lt;=10,"6-10%",
IF(Sales_Trans_2[[#This Row],[Discount_Pct]]&lt;=15,"11-15%","&gt;15%"))))</f>
        <v>11-15%</v>
      </c>
    </row>
    <row r="2151" spans="1:32"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s="19">
        <f>IFERROR(Sales_Trans_2[[#This Row],[Profit]]/Sales_Trans_2[[#This Row],[Sales_Amount]],0)</f>
        <v>0.10797246242250243</v>
      </c>
      <c r="AF2151" s="20" t="str">
        <f>IF(Sales_Trans_2[[#This Row],[Discount_Pct]]=0,"0%",
IF(Sales_Trans_2[[#This Row],[Discount_Pct]]&lt;=5,"1-5%",
IF(Sales_Trans_2[[#This Row],[Discount_Pct]]&lt;=10,"6-10%",
IF(Sales_Trans_2[[#This Row],[Discount_Pct]]&lt;=15,"11-15%","&gt;15%"))))</f>
        <v>6-10%</v>
      </c>
    </row>
    <row r="2152" spans="1:32"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s="19">
        <f>IFERROR(Sales_Trans_2[[#This Row],[Profit]]/Sales_Trans_2[[#This Row],[Sales_Amount]],0)</f>
        <v>0.3093239671217004</v>
      </c>
      <c r="AF2152" s="20" t="str">
        <f>IF(Sales_Trans_2[[#This Row],[Discount_Pct]]=0,"0%",
IF(Sales_Trans_2[[#This Row],[Discount_Pct]]&lt;=5,"1-5%",
IF(Sales_Trans_2[[#This Row],[Discount_Pct]]&lt;=10,"6-10%",
IF(Sales_Trans_2[[#This Row],[Discount_Pct]]&lt;=15,"11-15%","&gt;15%"))))</f>
        <v>6-10%</v>
      </c>
    </row>
    <row r="2153" spans="1:32"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s="19">
        <f>IFERROR(Sales_Trans_2[[#This Row],[Profit]]/Sales_Trans_2[[#This Row],[Sales_Amount]],0)</f>
        <v>0.26546524324763338</v>
      </c>
      <c r="AF2153" s="20" t="str">
        <f>IF(Sales_Trans_2[[#This Row],[Discount_Pct]]=0,"0%",
IF(Sales_Trans_2[[#This Row],[Discount_Pct]]&lt;=5,"1-5%",
IF(Sales_Trans_2[[#This Row],[Discount_Pct]]&lt;=10,"6-10%",
IF(Sales_Trans_2[[#This Row],[Discount_Pct]]&lt;=15,"11-15%","&gt;15%"))))</f>
        <v>11-15%</v>
      </c>
    </row>
    <row r="2154" spans="1:32"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s="19">
        <f>IFERROR(Sales_Trans_2[[#This Row],[Profit]]/Sales_Trans_2[[#This Row],[Sales_Amount]],0)</f>
        <v>0.1750938379730998</v>
      </c>
      <c r="AF2154" s="20" t="str">
        <f>IF(Sales_Trans_2[[#This Row],[Discount_Pct]]=0,"0%",
IF(Sales_Trans_2[[#This Row],[Discount_Pct]]&lt;=5,"1-5%",
IF(Sales_Trans_2[[#This Row],[Discount_Pct]]&lt;=10,"6-10%",
IF(Sales_Trans_2[[#This Row],[Discount_Pct]]&lt;=15,"11-15%","&gt;15%"))))</f>
        <v>6-10%</v>
      </c>
    </row>
    <row r="2155" spans="1:32"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s="19">
        <f>IFERROR(Sales_Trans_2[[#This Row],[Profit]]/Sales_Trans_2[[#This Row],[Sales_Amount]],0)</f>
        <v>0.25030332634763564</v>
      </c>
      <c r="AF2155" s="20" t="str">
        <f>IF(Sales_Trans_2[[#This Row],[Discount_Pct]]=0,"0%",
IF(Sales_Trans_2[[#This Row],[Discount_Pct]]&lt;=5,"1-5%",
IF(Sales_Trans_2[[#This Row],[Discount_Pct]]&lt;=10,"6-10%",
IF(Sales_Trans_2[[#This Row],[Discount_Pct]]&lt;=15,"11-15%","&gt;15%"))))</f>
        <v>1-5%</v>
      </c>
    </row>
    <row r="2156" spans="1:32"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s="19">
        <f>IFERROR(Sales_Trans_2[[#This Row],[Profit]]/Sales_Trans_2[[#This Row],[Sales_Amount]],0)</f>
        <v>0.24381345790062928</v>
      </c>
      <c r="AF2156" s="20" t="str">
        <f>IF(Sales_Trans_2[[#This Row],[Discount_Pct]]=0,"0%",
IF(Sales_Trans_2[[#This Row],[Discount_Pct]]&lt;=5,"1-5%",
IF(Sales_Trans_2[[#This Row],[Discount_Pct]]&lt;=10,"6-10%",
IF(Sales_Trans_2[[#This Row],[Discount_Pct]]&lt;=15,"11-15%","&gt;15%"))))</f>
        <v>11-15%</v>
      </c>
    </row>
    <row r="2157" spans="1:32"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s="19">
        <f>IFERROR(Sales_Trans_2[[#This Row],[Profit]]/Sales_Trans_2[[#This Row],[Sales_Amount]],0)</f>
        <v>0.29132192846034216</v>
      </c>
      <c r="AF2157" s="20" t="str">
        <f>IF(Sales_Trans_2[[#This Row],[Discount_Pct]]=0,"0%",
IF(Sales_Trans_2[[#This Row],[Discount_Pct]]&lt;=5,"1-5%",
IF(Sales_Trans_2[[#This Row],[Discount_Pct]]&lt;=10,"6-10%",
IF(Sales_Trans_2[[#This Row],[Discount_Pct]]&lt;=15,"11-15%","&gt;15%"))))</f>
        <v>11-15%</v>
      </c>
    </row>
    <row r="2158" spans="1:32"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s="19">
        <f>IFERROR(Sales_Trans_2[[#This Row],[Profit]]/Sales_Trans_2[[#This Row],[Sales_Amount]],0)</f>
        <v>0.27711522313445536</v>
      </c>
      <c r="AF2158" s="20" t="str">
        <f>IF(Sales_Trans_2[[#This Row],[Discount_Pct]]=0,"0%",
IF(Sales_Trans_2[[#This Row],[Discount_Pct]]&lt;=5,"1-5%",
IF(Sales_Trans_2[[#This Row],[Discount_Pct]]&lt;=10,"6-10%",
IF(Sales_Trans_2[[#This Row],[Discount_Pct]]&lt;=15,"11-15%","&gt;15%"))))</f>
        <v>1-5%</v>
      </c>
    </row>
    <row r="2159" spans="1:32"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s="19">
        <f>IFERROR(Sales_Trans_2[[#This Row],[Profit]]/Sales_Trans_2[[#This Row],[Sales_Amount]],0)</f>
        <v>0.10665109546220602</v>
      </c>
      <c r="AF2159" s="20" t="str">
        <f>IF(Sales_Trans_2[[#This Row],[Discount_Pct]]=0,"0%",
IF(Sales_Trans_2[[#This Row],[Discount_Pct]]&lt;=5,"1-5%",
IF(Sales_Trans_2[[#This Row],[Discount_Pct]]&lt;=10,"6-10%",
IF(Sales_Trans_2[[#This Row],[Discount_Pct]]&lt;=15,"11-15%","&gt;15%"))))</f>
        <v>6-10%</v>
      </c>
    </row>
    <row r="2160" spans="1:32"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s="19">
        <f>IFERROR(Sales_Trans_2[[#This Row],[Profit]]/Sales_Trans_2[[#This Row],[Sales_Amount]],0)</f>
        <v>0.17409574588256557</v>
      </c>
      <c r="AF2160" s="20" t="str">
        <f>IF(Sales_Trans_2[[#This Row],[Discount_Pct]]=0,"0%",
IF(Sales_Trans_2[[#This Row],[Discount_Pct]]&lt;=5,"1-5%",
IF(Sales_Trans_2[[#This Row],[Discount_Pct]]&lt;=10,"6-10%",
IF(Sales_Trans_2[[#This Row],[Discount_Pct]]&lt;=15,"11-15%","&gt;15%"))))</f>
        <v>6-10%</v>
      </c>
    </row>
    <row r="2161" spans="1:32"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s="19">
        <f>IFERROR(Sales_Trans_2[[#This Row],[Profit]]/Sales_Trans_2[[#This Row],[Sales_Amount]],0)</f>
        <v>0.29853497075583474</v>
      </c>
      <c r="AF2161" s="20" t="str">
        <f>IF(Sales_Trans_2[[#This Row],[Discount_Pct]]=0,"0%",
IF(Sales_Trans_2[[#This Row],[Discount_Pct]]&lt;=5,"1-5%",
IF(Sales_Trans_2[[#This Row],[Discount_Pct]]&lt;=10,"6-10%",
IF(Sales_Trans_2[[#This Row],[Discount_Pct]]&lt;=15,"11-15%","&gt;15%"))))</f>
        <v>6-10%</v>
      </c>
    </row>
    <row r="2162" spans="1:32"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s="19">
        <f>IFERROR(Sales_Trans_2[[#This Row],[Profit]]/Sales_Trans_2[[#This Row],[Sales_Amount]],0)</f>
        <v>0.10297808578385466</v>
      </c>
      <c r="AF2162" s="20" t="str">
        <f>IF(Sales_Trans_2[[#This Row],[Discount_Pct]]=0,"0%",
IF(Sales_Trans_2[[#This Row],[Discount_Pct]]&lt;=5,"1-5%",
IF(Sales_Trans_2[[#This Row],[Discount_Pct]]&lt;=10,"6-10%",
IF(Sales_Trans_2[[#This Row],[Discount_Pct]]&lt;=15,"11-15%","&gt;15%"))))</f>
        <v>&gt;15%</v>
      </c>
    </row>
    <row r="2163" spans="1:32"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s="19">
        <f>IFERROR(Sales_Trans_2[[#This Row],[Profit]]/Sales_Trans_2[[#This Row],[Sales_Amount]],0)</f>
        <v>2.0216189454575463E-2</v>
      </c>
      <c r="AF2163" s="20" t="str">
        <f>IF(Sales_Trans_2[[#This Row],[Discount_Pct]]=0,"0%",
IF(Sales_Trans_2[[#This Row],[Discount_Pct]]&lt;=5,"1-5%",
IF(Sales_Trans_2[[#This Row],[Discount_Pct]]&lt;=10,"6-10%",
IF(Sales_Trans_2[[#This Row],[Discount_Pct]]&lt;=15,"11-15%","&gt;15%"))))</f>
        <v>11-15%</v>
      </c>
    </row>
    <row r="2164" spans="1:32"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s="19">
        <f>IFERROR(Sales_Trans_2[[#This Row],[Profit]]/Sales_Trans_2[[#This Row],[Sales_Amount]],0)</f>
        <v>0.13975711977378308</v>
      </c>
      <c r="AF2164" s="20" t="str">
        <f>IF(Sales_Trans_2[[#This Row],[Discount_Pct]]=0,"0%",
IF(Sales_Trans_2[[#This Row],[Discount_Pct]]&lt;=5,"1-5%",
IF(Sales_Trans_2[[#This Row],[Discount_Pct]]&lt;=10,"6-10%",
IF(Sales_Trans_2[[#This Row],[Discount_Pct]]&lt;=15,"11-15%","&gt;15%"))))</f>
        <v>6-10%</v>
      </c>
    </row>
    <row r="2165" spans="1:32"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s="19">
        <f>IFERROR(Sales_Trans_2[[#This Row],[Profit]]/Sales_Trans_2[[#This Row],[Sales_Amount]],0)</f>
        <v>0.14003842743127401</v>
      </c>
      <c r="AF2165" s="20" t="str">
        <f>IF(Sales_Trans_2[[#This Row],[Discount_Pct]]=0,"0%",
IF(Sales_Trans_2[[#This Row],[Discount_Pct]]&lt;=5,"1-5%",
IF(Sales_Trans_2[[#This Row],[Discount_Pct]]&lt;=10,"6-10%",
IF(Sales_Trans_2[[#This Row],[Discount_Pct]]&lt;=15,"11-15%","&gt;15%"))))</f>
        <v>6-10%</v>
      </c>
    </row>
    <row r="2166" spans="1:32"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s="19">
        <f>IFERROR(Sales_Trans_2[[#This Row],[Profit]]/Sales_Trans_2[[#This Row],[Sales_Amount]],0)</f>
        <v>0.26542073005042122</v>
      </c>
      <c r="AF2166" s="20" t="str">
        <f>IF(Sales_Trans_2[[#This Row],[Discount_Pct]]=0,"0%",
IF(Sales_Trans_2[[#This Row],[Discount_Pct]]&lt;=5,"1-5%",
IF(Sales_Trans_2[[#This Row],[Discount_Pct]]&lt;=10,"6-10%",
IF(Sales_Trans_2[[#This Row],[Discount_Pct]]&lt;=15,"11-15%","&gt;15%"))))</f>
        <v>6-10%</v>
      </c>
    </row>
    <row r="2167" spans="1:32"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s="19">
        <f>IFERROR(Sales_Trans_2[[#This Row],[Profit]]/Sales_Trans_2[[#This Row],[Sales_Amount]],0)</f>
        <v>0.20923392428290025</v>
      </c>
      <c r="AF2167" s="20" t="str">
        <f>IF(Sales_Trans_2[[#This Row],[Discount_Pct]]=0,"0%",
IF(Sales_Trans_2[[#This Row],[Discount_Pct]]&lt;=5,"1-5%",
IF(Sales_Trans_2[[#This Row],[Discount_Pct]]&lt;=10,"6-10%",
IF(Sales_Trans_2[[#This Row],[Discount_Pct]]&lt;=15,"11-15%","&gt;15%"))))</f>
        <v>11-15%</v>
      </c>
    </row>
    <row r="2168" spans="1:32"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s="19">
        <f>IFERROR(Sales_Trans_2[[#This Row],[Profit]]/Sales_Trans_2[[#This Row],[Sales_Amount]],0)</f>
        <v>0.40448713816001547</v>
      </c>
      <c r="AF2168" s="20" t="str">
        <f>IF(Sales_Trans_2[[#This Row],[Discount_Pct]]=0,"0%",
IF(Sales_Trans_2[[#This Row],[Discount_Pct]]&lt;=5,"1-5%",
IF(Sales_Trans_2[[#This Row],[Discount_Pct]]&lt;=10,"6-10%",
IF(Sales_Trans_2[[#This Row],[Discount_Pct]]&lt;=15,"11-15%","&gt;15%"))))</f>
        <v>6-10%</v>
      </c>
    </row>
    <row r="2169" spans="1:32"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s="19">
        <f>IFERROR(Sales_Trans_2[[#This Row],[Profit]]/Sales_Trans_2[[#This Row],[Sales_Amount]],0)</f>
        <v>6.7591799809373035E-2</v>
      </c>
      <c r="AF2169" s="20" t="str">
        <f>IF(Sales_Trans_2[[#This Row],[Discount_Pct]]=0,"0%",
IF(Sales_Trans_2[[#This Row],[Discount_Pct]]&lt;=5,"1-5%",
IF(Sales_Trans_2[[#This Row],[Discount_Pct]]&lt;=10,"6-10%",
IF(Sales_Trans_2[[#This Row],[Discount_Pct]]&lt;=15,"11-15%","&gt;15%"))))</f>
        <v>&gt;15%</v>
      </c>
    </row>
    <row r="2170" spans="1:32"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s="19">
        <f>IFERROR(Sales_Trans_2[[#This Row],[Profit]]/Sales_Trans_2[[#This Row],[Sales_Amount]],0)</f>
        <v>0.3012318690732918</v>
      </c>
      <c r="AF2170" s="20" t="str">
        <f>IF(Sales_Trans_2[[#This Row],[Discount_Pct]]=0,"0%",
IF(Sales_Trans_2[[#This Row],[Discount_Pct]]&lt;=5,"1-5%",
IF(Sales_Trans_2[[#This Row],[Discount_Pct]]&lt;=10,"6-10%",
IF(Sales_Trans_2[[#This Row],[Discount_Pct]]&lt;=15,"11-15%","&gt;15%"))))</f>
        <v>11-15%</v>
      </c>
    </row>
    <row r="2171" spans="1:32"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s="19">
        <f>IFERROR(Sales_Trans_2[[#This Row],[Profit]]/Sales_Trans_2[[#This Row],[Sales_Amount]],0)</f>
        <v>0.23431062438531672</v>
      </c>
      <c r="AF2171" s="20" t="str">
        <f>IF(Sales_Trans_2[[#This Row],[Discount_Pct]]=0,"0%",
IF(Sales_Trans_2[[#This Row],[Discount_Pct]]&lt;=5,"1-5%",
IF(Sales_Trans_2[[#This Row],[Discount_Pct]]&lt;=10,"6-10%",
IF(Sales_Trans_2[[#This Row],[Discount_Pct]]&lt;=15,"11-15%","&gt;15%"))))</f>
        <v>1-5%</v>
      </c>
    </row>
    <row r="2172" spans="1:32"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s="19">
        <f>IFERROR(Sales_Trans_2[[#This Row],[Profit]]/Sales_Trans_2[[#This Row],[Sales_Amount]],0)</f>
        <v>0.15052014503066652</v>
      </c>
      <c r="AF2172" s="20" t="str">
        <f>IF(Sales_Trans_2[[#This Row],[Discount_Pct]]=0,"0%",
IF(Sales_Trans_2[[#This Row],[Discount_Pct]]&lt;=5,"1-5%",
IF(Sales_Trans_2[[#This Row],[Discount_Pct]]&lt;=10,"6-10%",
IF(Sales_Trans_2[[#This Row],[Discount_Pct]]&lt;=15,"11-15%","&gt;15%"))))</f>
        <v>6-10%</v>
      </c>
    </row>
    <row r="2173" spans="1:32"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s="19">
        <f>IFERROR(Sales_Trans_2[[#This Row],[Profit]]/Sales_Trans_2[[#This Row],[Sales_Amount]],0)</f>
        <v>8.6037942298099662E-2</v>
      </c>
      <c r="AF2173" s="20" t="str">
        <f>IF(Sales_Trans_2[[#This Row],[Discount_Pct]]=0,"0%",
IF(Sales_Trans_2[[#This Row],[Discount_Pct]]&lt;=5,"1-5%",
IF(Sales_Trans_2[[#This Row],[Discount_Pct]]&lt;=10,"6-10%",
IF(Sales_Trans_2[[#This Row],[Discount_Pct]]&lt;=15,"11-15%","&gt;15%"))))</f>
        <v>6-10%</v>
      </c>
    </row>
    <row r="2174" spans="1:32"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s="19">
        <f>IFERROR(Sales_Trans_2[[#This Row],[Profit]]/Sales_Trans_2[[#This Row],[Sales_Amount]],0)</f>
        <v>0.16461379296882625</v>
      </c>
      <c r="AF2174" s="20" t="str">
        <f>IF(Sales_Trans_2[[#This Row],[Discount_Pct]]=0,"0%",
IF(Sales_Trans_2[[#This Row],[Discount_Pct]]&lt;=5,"1-5%",
IF(Sales_Trans_2[[#This Row],[Discount_Pct]]&lt;=10,"6-10%",
IF(Sales_Trans_2[[#This Row],[Discount_Pct]]&lt;=15,"11-15%","&gt;15%"))))</f>
        <v>&gt;15%</v>
      </c>
    </row>
    <row r="2175" spans="1:32"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s="19">
        <f>IFERROR(Sales_Trans_2[[#This Row],[Profit]]/Sales_Trans_2[[#This Row],[Sales_Amount]],0)</f>
        <v>4.7096092925026402E-2</v>
      </c>
      <c r="AF2175" s="20" t="str">
        <f>IF(Sales_Trans_2[[#This Row],[Discount_Pct]]=0,"0%",
IF(Sales_Trans_2[[#This Row],[Discount_Pct]]&lt;=5,"1-5%",
IF(Sales_Trans_2[[#This Row],[Discount_Pct]]&lt;=10,"6-10%",
IF(Sales_Trans_2[[#This Row],[Discount_Pct]]&lt;=15,"11-15%","&gt;15%"))))</f>
        <v>&gt;15%</v>
      </c>
    </row>
    <row r="2176" spans="1:32"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s="19">
        <f>IFERROR(Sales_Trans_2[[#This Row],[Profit]]/Sales_Trans_2[[#This Row],[Sales_Amount]],0)</f>
        <v>0.19601680510567335</v>
      </c>
      <c r="AF2176" s="20" t="str">
        <f>IF(Sales_Trans_2[[#This Row],[Discount_Pct]]=0,"0%",
IF(Sales_Trans_2[[#This Row],[Discount_Pct]]&lt;=5,"1-5%",
IF(Sales_Trans_2[[#This Row],[Discount_Pct]]&lt;=10,"6-10%",
IF(Sales_Trans_2[[#This Row],[Discount_Pct]]&lt;=15,"11-15%","&gt;15%"))))</f>
        <v>1-5%</v>
      </c>
    </row>
    <row r="2177" spans="1:32"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s="19">
        <f>IFERROR(Sales_Trans_2[[#This Row],[Profit]]/Sales_Trans_2[[#This Row],[Sales_Amount]],0)</f>
        <v>3.0675973548861132E-2</v>
      </c>
      <c r="AF2177" s="20" t="str">
        <f>IF(Sales_Trans_2[[#This Row],[Discount_Pct]]=0,"0%",
IF(Sales_Trans_2[[#This Row],[Discount_Pct]]&lt;=5,"1-5%",
IF(Sales_Trans_2[[#This Row],[Discount_Pct]]&lt;=10,"6-10%",
IF(Sales_Trans_2[[#This Row],[Discount_Pct]]&lt;=15,"11-15%","&gt;15%"))))</f>
        <v>&gt;15%</v>
      </c>
    </row>
    <row r="2178" spans="1:32"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s="19">
        <f>IFERROR(Sales_Trans_2[[#This Row],[Profit]]/Sales_Trans_2[[#This Row],[Sales_Amount]],0)</f>
        <v>0.18118558971197041</v>
      </c>
      <c r="AF2178" s="20" t="str">
        <f>IF(Sales_Trans_2[[#This Row],[Discount_Pct]]=0,"0%",
IF(Sales_Trans_2[[#This Row],[Discount_Pct]]&lt;=5,"1-5%",
IF(Sales_Trans_2[[#This Row],[Discount_Pct]]&lt;=10,"6-10%",
IF(Sales_Trans_2[[#This Row],[Discount_Pct]]&lt;=15,"11-15%","&gt;15%"))))</f>
        <v>6-10%</v>
      </c>
    </row>
    <row r="2179" spans="1:32"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s="19">
        <f>IFERROR(Sales_Trans_2[[#This Row],[Profit]]/Sales_Trans_2[[#This Row],[Sales_Amount]],0)</f>
        <v>0.26809720539266668</v>
      </c>
      <c r="AF2179" s="20" t="str">
        <f>IF(Sales_Trans_2[[#This Row],[Discount_Pct]]=0,"0%",
IF(Sales_Trans_2[[#This Row],[Discount_Pct]]&lt;=5,"1-5%",
IF(Sales_Trans_2[[#This Row],[Discount_Pct]]&lt;=10,"6-10%",
IF(Sales_Trans_2[[#This Row],[Discount_Pct]]&lt;=15,"11-15%","&gt;15%"))))</f>
        <v>1-5%</v>
      </c>
    </row>
    <row r="2180" spans="1:32"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s="19">
        <f>IFERROR(Sales_Trans_2[[#This Row],[Profit]]/Sales_Trans_2[[#This Row],[Sales_Amount]],0)</f>
        <v>8.9056020243199543E-2</v>
      </c>
      <c r="AF2180" s="20" t="str">
        <f>IF(Sales_Trans_2[[#This Row],[Discount_Pct]]=0,"0%",
IF(Sales_Trans_2[[#This Row],[Discount_Pct]]&lt;=5,"1-5%",
IF(Sales_Trans_2[[#This Row],[Discount_Pct]]&lt;=10,"6-10%",
IF(Sales_Trans_2[[#This Row],[Discount_Pct]]&lt;=15,"11-15%","&gt;15%"))))</f>
        <v>&gt;15%</v>
      </c>
    </row>
    <row r="2181" spans="1:32"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s="19">
        <f>IFERROR(Sales_Trans_2[[#This Row],[Profit]]/Sales_Trans_2[[#This Row],[Sales_Amount]],0)</f>
        <v>0.32329103256828434</v>
      </c>
      <c r="AF2181" s="20" t="str">
        <f>IF(Sales_Trans_2[[#This Row],[Discount_Pct]]=0,"0%",
IF(Sales_Trans_2[[#This Row],[Discount_Pct]]&lt;=5,"1-5%",
IF(Sales_Trans_2[[#This Row],[Discount_Pct]]&lt;=10,"6-10%",
IF(Sales_Trans_2[[#This Row],[Discount_Pct]]&lt;=15,"11-15%","&gt;15%"))))</f>
        <v>1-5%</v>
      </c>
    </row>
    <row r="2182" spans="1:32"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s="19">
        <f>IFERROR(Sales_Trans_2[[#This Row],[Profit]]/Sales_Trans_2[[#This Row],[Sales_Amount]],0)</f>
        <v>0.17347990381312262</v>
      </c>
      <c r="AF2182" s="20" t="str">
        <f>IF(Sales_Trans_2[[#This Row],[Discount_Pct]]=0,"0%",
IF(Sales_Trans_2[[#This Row],[Discount_Pct]]&lt;=5,"1-5%",
IF(Sales_Trans_2[[#This Row],[Discount_Pct]]&lt;=10,"6-10%",
IF(Sales_Trans_2[[#This Row],[Discount_Pct]]&lt;=15,"11-15%","&gt;15%"))))</f>
        <v>1-5%</v>
      </c>
    </row>
    <row r="2183" spans="1:32"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s="19">
        <f>IFERROR(Sales_Trans_2[[#This Row],[Profit]]/Sales_Trans_2[[#This Row],[Sales_Amount]],0)</f>
        <v>0.18188671397748837</v>
      </c>
      <c r="AF2183" s="20" t="str">
        <f>IF(Sales_Trans_2[[#This Row],[Discount_Pct]]=0,"0%",
IF(Sales_Trans_2[[#This Row],[Discount_Pct]]&lt;=5,"1-5%",
IF(Sales_Trans_2[[#This Row],[Discount_Pct]]&lt;=10,"6-10%",
IF(Sales_Trans_2[[#This Row],[Discount_Pct]]&lt;=15,"11-15%","&gt;15%"))))</f>
        <v>11-15%</v>
      </c>
    </row>
    <row r="2184" spans="1:32"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s="19">
        <f>IFERROR(Sales_Trans_2[[#This Row],[Profit]]/Sales_Trans_2[[#This Row],[Sales_Amount]],0)</f>
        <v>0.14366872869587174</v>
      </c>
      <c r="AF2184" s="20" t="str">
        <f>IF(Sales_Trans_2[[#This Row],[Discount_Pct]]=0,"0%",
IF(Sales_Trans_2[[#This Row],[Discount_Pct]]&lt;=5,"1-5%",
IF(Sales_Trans_2[[#This Row],[Discount_Pct]]&lt;=10,"6-10%",
IF(Sales_Trans_2[[#This Row],[Discount_Pct]]&lt;=15,"11-15%","&gt;15%"))))</f>
        <v>11-15%</v>
      </c>
    </row>
    <row r="2185" spans="1:32"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s="19">
        <f>IFERROR(Sales_Trans_2[[#This Row],[Profit]]/Sales_Trans_2[[#This Row],[Sales_Amount]],0)</f>
        <v>0.31040198922503104</v>
      </c>
      <c r="AF2185" s="20" t="str">
        <f>IF(Sales_Trans_2[[#This Row],[Discount_Pct]]=0,"0%",
IF(Sales_Trans_2[[#This Row],[Discount_Pct]]&lt;=5,"1-5%",
IF(Sales_Trans_2[[#This Row],[Discount_Pct]]&lt;=10,"6-10%",
IF(Sales_Trans_2[[#This Row],[Discount_Pct]]&lt;=15,"11-15%","&gt;15%"))))</f>
        <v>6-10%</v>
      </c>
    </row>
    <row r="2186" spans="1:32"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s="19">
        <f>IFERROR(Sales_Trans_2[[#This Row],[Profit]]/Sales_Trans_2[[#This Row],[Sales_Amount]],0)</f>
        <v>0.24231344523849094</v>
      </c>
      <c r="AF2186" s="20" t="str">
        <f>IF(Sales_Trans_2[[#This Row],[Discount_Pct]]=0,"0%",
IF(Sales_Trans_2[[#This Row],[Discount_Pct]]&lt;=5,"1-5%",
IF(Sales_Trans_2[[#This Row],[Discount_Pct]]&lt;=10,"6-10%",
IF(Sales_Trans_2[[#This Row],[Discount_Pct]]&lt;=15,"11-15%","&gt;15%"))))</f>
        <v>11-15%</v>
      </c>
    </row>
    <row r="2187" spans="1:32"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s="19">
        <f>IFERROR(Sales_Trans_2[[#This Row],[Profit]]/Sales_Trans_2[[#This Row],[Sales_Amount]],0)</f>
        <v>0.13225930456054516</v>
      </c>
      <c r="AF2187" s="20" t="str">
        <f>IF(Sales_Trans_2[[#This Row],[Discount_Pct]]=0,"0%",
IF(Sales_Trans_2[[#This Row],[Discount_Pct]]&lt;=5,"1-5%",
IF(Sales_Trans_2[[#This Row],[Discount_Pct]]&lt;=10,"6-10%",
IF(Sales_Trans_2[[#This Row],[Discount_Pct]]&lt;=15,"11-15%","&gt;15%"))))</f>
        <v>11-15%</v>
      </c>
    </row>
    <row r="2188" spans="1:32"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s="19">
        <f>IFERROR(Sales_Trans_2[[#This Row],[Profit]]/Sales_Trans_2[[#This Row],[Sales_Amount]],0)</f>
        <v>0.27503231127939676</v>
      </c>
      <c r="AF2188" s="20" t="str">
        <f>IF(Sales_Trans_2[[#This Row],[Discount_Pct]]=0,"0%",
IF(Sales_Trans_2[[#This Row],[Discount_Pct]]&lt;=5,"1-5%",
IF(Sales_Trans_2[[#This Row],[Discount_Pct]]&lt;=10,"6-10%",
IF(Sales_Trans_2[[#This Row],[Discount_Pct]]&lt;=15,"11-15%","&gt;15%"))))</f>
        <v>6-10%</v>
      </c>
    </row>
    <row r="2189" spans="1:32"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s="19">
        <f>IFERROR(Sales_Trans_2[[#This Row],[Profit]]/Sales_Trans_2[[#This Row],[Sales_Amount]],0)</f>
        <v>0.13464584747680472</v>
      </c>
      <c r="AF2189" s="20" t="str">
        <f>IF(Sales_Trans_2[[#This Row],[Discount_Pct]]=0,"0%",
IF(Sales_Trans_2[[#This Row],[Discount_Pct]]&lt;=5,"1-5%",
IF(Sales_Trans_2[[#This Row],[Discount_Pct]]&lt;=10,"6-10%",
IF(Sales_Trans_2[[#This Row],[Discount_Pct]]&lt;=15,"11-15%","&gt;15%"))))</f>
        <v>1-5%</v>
      </c>
    </row>
    <row r="2190" spans="1:32"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s="19">
        <f>IFERROR(Sales_Trans_2[[#This Row],[Profit]]/Sales_Trans_2[[#This Row],[Sales_Amount]],0)</f>
        <v>0.11385707741639944</v>
      </c>
      <c r="AF2190" s="20" t="str">
        <f>IF(Sales_Trans_2[[#This Row],[Discount_Pct]]=0,"0%",
IF(Sales_Trans_2[[#This Row],[Discount_Pct]]&lt;=5,"1-5%",
IF(Sales_Trans_2[[#This Row],[Discount_Pct]]&lt;=10,"6-10%",
IF(Sales_Trans_2[[#This Row],[Discount_Pct]]&lt;=15,"11-15%","&gt;15%"))))</f>
        <v>1-5%</v>
      </c>
    </row>
    <row r="2191" spans="1:32"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s="19">
        <f>IFERROR(Sales_Trans_2[[#This Row],[Profit]]/Sales_Trans_2[[#This Row],[Sales_Amount]],0)</f>
        <v>0.27242332759642246</v>
      </c>
      <c r="AF2191" s="20" t="str">
        <f>IF(Sales_Trans_2[[#This Row],[Discount_Pct]]=0,"0%",
IF(Sales_Trans_2[[#This Row],[Discount_Pct]]&lt;=5,"1-5%",
IF(Sales_Trans_2[[#This Row],[Discount_Pct]]&lt;=10,"6-10%",
IF(Sales_Trans_2[[#This Row],[Discount_Pct]]&lt;=15,"11-15%","&gt;15%"))))</f>
        <v>&gt;15%</v>
      </c>
    </row>
    <row r="2192" spans="1:32"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s="19">
        <f>IFERROR(Sales_Trans_2[[#This Row],[Profit]]/Sales_Trans_2[[#This Row],[Sales_Amount]],0)</f>
        <v>0.25316173425504129</v>
      </c>
      <c r="AF2192" s="20" t="str">
        <f>IF(Sales_Trans_2[[#This Row],[Discount_Pct]]=0,"0%",
IF(Sales_Trans_2[[#This Row],[Discount_Pct]]&lt;=5,"1-5%",
IF(Sales_Trans_2[[#This Row],[Discount_Pct]]&lt;=10,"6-10%",
IF(Sales_Trans_2[[#This Row],[Discount_Pct]]&lt;=15,"11-15%","&gt;15%"))))</f>
        <v>6-10%</v>
      </c>
    </row>
    <row r="2193" spans="1:32"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s="19">
        <f>IFERROR(Sales_Trans_2[[#This Row],[Profit]]/Sales_Trans_2[[#This Row],[Sales_Amount]],0)</f>
        <v>0.43120333297262198</v>
      </c>
      <c r="AF2193" s="20" t="str">
        <f>IF(Sales_Trans_2[[#This Row],[Discount_Pct]]=0,"0%",
IF(Sales_Trans_2[[#This Row],[Discount_Pct]]&lt;=5,"1-5%",
IF(Sales_Trans_2[[#This Row],[Discount_Pct]]&lt;=10,"6-10%",
IF(Sales_Trans_2[[#This Row],[Discount_Pct]]&lt;=15,"11-15%","&gt;15%"))))</f>
        <v>1-5%</v>
      </c>
    </row>
    <row r="2194" spans="1:32"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s="19">
        <f>IFERROR(Sales_Trans_2[[#This Row],[Profit]]/Sales_Trans_2[[#This Row],[Sales_Amount]],0)</f>
        <v>0.12761300498896755</v>
      </c>
      <c r="AF2194" s="20" t="str">
        <f>IF(Sales_Trans_2[[#This Row],[Discount_Pct]]=0,"0%",
IF(Sales_Trans_2[[#This Row],[Discount_Pct]]&lt;=5,"1-5%",
IF(Sales_Trans_2[[#This Row],[Discount_Pct]]&lt;=10,"6-10%",
IF(Sales_Trans_2[[#This Row],[Discount_Pct]]&lt;=15,"11-15%","&gt;15%"))))</f>
        <v>6-10%</v>
      </c>
    </row>
    <row r="2195" spans="1:32"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s="19">
        <f>IFERROR(Sales_Trans_2[[#This Row],[Profit]]/Sales_Trans_2[[#This Row],[Sales_Amount]],0)</f>
        <v>0.16268656716417912</v>
      </c>
      <c r="AF2195" s="20" t="str">
        <f>IF(Sales_Trans_2[[#This Row],[Discount_Pct]]=0,"0%",
IF(Sales_Trans_2[[#This Row],[Discount_Pct]]&lt;=5,"1-5%",
IF(Sales_Trans_2[[#This Row],[Discount_Pct]]&lt;=10,"6-10%",
IF(Sales_Trans_2[[#This Row],[Discount_Pct]]&lt;=15,"11-15%","&gt;15%"))))</f>
        <v>6-10%</v>
      </c>
    </row>
    <row r="2196" spans="1:32"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s="19">
        <f>IFERROR(Sales_Trans_2[[#This Row],[Profit]]/Sales_Trans_2[[#This Row],[Sales_Amount]],0)</f>
        <v>0.14686548407366234</v>
      </c>
      <c r="AF2196" s="20" t="str">
        <f>IF(Sales_Trans_2[[#This Row],[Discount_Pct]]=0,"0%",
IF(Sales_Trans_2[[#This Row],[Discount_Pct]]&lt;=5,"1-5%",
IF(Sales_Trans_2[[#This Row],[Discount_Pct]]&lt;=10,"6-10%",
IF(Sales_Trans_2[[#This Row],[Discount_Pct]]&lt;=15,"11-15%","&gt;15%"))))</f>
        <v>&gt;15%</v>
      </c>
    </row>
    <row r="2197" spans="1:32"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s="19">
        <f>IFERROR(Sales_Trans_2[[#This Row],[Profit]]/Sales_Trans_2[[#This Row],[Sales_Amount]],0)</f>
        <v>0.16380772855796419</v>
      </c>
      <c r="AF2197" s="20" t="str">
        <f>IF(Sales_Trans_2[[#This Row],[Discount_Pct]]=0,"0%",
IF(Sales_Trans_2[[#This Row],[Discount_Pct]]&lt;=5,"1-5%",
IF(Sales_Trans_2[[#This Row],[Discount_Pct]]&lt;=10,"6-10%",
IF(Sales_Trans_2[[#This Row],[Discount_Pct]]&lt;=15,"11-15%","&gt;15%"))))</f>
        <v>6-10%</v>
      </c>
    </row>
    <row r="2198" spans="1:32"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s="19">
        <f>IFERROR(Sales_Trans_2[[#This Row],[Profit]]/Sales_Trans_2[[#This Row],[Sales_Amount]],0)</f>
        <v>0.20226169258189416</v>
      </c>
      <c r="AF2198" s="20" t="str">
        <f>IF(Sales_Trans_2[[#This Row],[Discount_Pct]]=0,"0%",
IF(Sales_Trans_2[[#This Row],[Discount_Pct]]&lt;=5,"1-5%",
IF(Sales_Trans_2[[#This Row],[Discount_Pct]]&lt;=10,"6-10%",
IF(Sales_Trans_2[[#This Row],[Discount_Pct]]&lt;=15,"11-15%","&gt;15%"))))</f>
        <v>11-15%</v>
      </c>
    </row>
    <row r="2199" spans="1:32"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s="19">
        <f>IFERROR(Sales_Trans_2[[#This Row],[Profit]]/Sales_Trans_2[[#This Row],[Sales_Amount]],0)</f>
        <v>1.8652440971504779E-2</v>
      </c>
      <c r="AF2199" s="20" t="str">
        <f>IF(Sales_Trans_2[[#This Row],[Discount_Pct]]=0,"0%",
IF(Sales_Trans_2[[#This Row],[Discount_Pct]]&lt;=5,"1-5%",
IF(Sales_Trans_2[[#This Row],[Discount_Pct]]&lt;=10,"6-10%",
IF(Sales_Trans_2[[#This Row],[Discount_Pct]]&lt;=15,"11-15%","&gt;15%"))))</f>
        <v>&gt;15%</v>
      </c>
    </row>
    <row r="2200" spans="1:32"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s="19">
        <f>IFERROR(Sales_Trans_2[[#This Row],[Profit]]/Sales_Trans_2[[#This Row],[Sales_Amount]],0)</f>
        <v>0.11343512514815589</v>
      </c>
      <c r="AF2200" s="20" t="str">
        <f>IF(Sales_Trans_2[[#This Row],[Discount_Pct]]=0,"0%",
IF(Sales_Trans_2[[#This Row],[Discount_Pct]]&lt;=5,"1-5%",
IF(Sales_Trans_2[[#This Row],[Discount_Pct]]&lt;=10,"6-10%",
IF(Sales_Trans_2[[#This Row],[Discount_Pct]]&lt;=15,"11-15%","&gt;15%"))))</f>
        <v>11-15%</v>
      </c>
    </row>
    <row r="2201" spans="1:32"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s="19">
        <f>IFERROR(Sales_Trans_2[[#This Row],[Profit]]/Sales_Trans_2[[#This Row],[Sales_Amount]],0)</f>
        <v>0.28062069484699059</v>
      </c>
      <c r="AF2201" s="20" t="str">
        <f>IF(Sales_Trans_2[[#This Row],[Discount_Pct]]=0,"0%",
IF(Sales_Trans_2[[#This Row],[Discount_Pct]]&lt;=5,"1-5%",
IF(Sales_Trans_2[[#This Row],[Discount_Pct]]&lt;=10,"6-10%",
IF(Sales_Trans_2[[#This Row],[Discount_Pct]]&lt;=15,"11-15%","&gt;15%"))))</f>
        <v>6-10%</v>
      </c>
    </row>
    <row r="2202" spans="1:32"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s="19">
        <f>IFERROR(Sales_Trans_2[[#This Row],[Profit]]/Sales_Trans_2[[#This Row],[Sales_Amount]],0)</f>
        <v>0.19798342541436464</v>
      </c>
      <c r="AF2202" s="20" t="str">
        <f>IF(Sales_Trans_2[[#This Row],[Discount_Pct]]=0,"0%",
IF(Sales_Trans_2[[#This Row],[Discount_Pct]]&lt;=5,"1-5%",
IF(Sales_Trans_2[[#This Row],[Discount_Pct]]&lt;=10,"6-10%",
IF(Sales_Trans_2[[#This Row],[Discount_Pct]]&lt;=15,"11-15%","&gt;15%"))))</f>
        <v>1-5%</v>
      </c>
    </row>
    <row r="2203" spans="1:32"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s="19">
        <f>IFERROR(Sales_Trans_2[[#This Row],[Profit]]/Sales_Trans_2[[#This Row],[Sales_Amount]],0)</f>
        <v>0.24485657335990987</v>
      </c>
      <c r="AF2203" s="20" t="str">
        <f>IF(Sales_Trans_2[[#This Row],[Discount_Pct]]=0,"0%",
IF(Sales_Trans_2[[#This Row],[Discount_Pct]]&lt;=5,"1-5%",
IF(Sales_Trans_2[[#This Row],[Discount_Pct]]&lt;=10,"6-10%",
IF(Sales_Trans_2[[#This Row],[Discount_Pct]]&lt;=15,"11-15%","&gt;15%"))))</f>
        <v>6-10%</v>
      </c>
    </row>
    <row r="2204" spans="1:32"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s="19">
        <f>IFERROR(Sales_Trans_2[[#This Row],[Profit]]/Sales_Trans_2[[#This Row],[Sales_Amount]],0)</f>
        <v>0.18033482794301026</v>
      </c>
      <c r="AF2204" s="20" t="str">
        <f>IF(Sales_Trans_2[[#This Row],[Discount_Pct]]=0,"0%",
IF(Sales_Trans_2[[#This Row],[Discount_Pct]]&lt;=5,"1-5%",
IF(Sales_Trans_2[[#This Row],[Discount_Pct]]&lt;=10,"6-10%",
IF(Sales_Trans_2[[#This Row],[Discount_Pct]]&lt;=15,"11-15%","&gt;15%"))))</f>
        <v>6-10%</v>
      </c>
    </row>
    <row r="2205" spans="1:32"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s="19">
        <f>IFERROR(Sales_Trans_2[[#This Row],[Profit]]/Sales_Trans_2[[#This Row],[Sales_Amount]],0)</f>
        <v>0.21193796937481713</v>
      </c>
      <c r="AF2205" s="20" t="str">
        <f>IF(Sales_Trans_2[[#This Row],[Discount_Pct]]=0,"0%",
IF(Sales_Trans_2[[#This Row],[Discount_Pct]]&lt;=5,"1-5%",
IF(Sales_Trans_2[[#This Row],[Discount_Pct]]&lt;=10,"6-10%",
IF(Sales_Trans_2[[#This Row],[Discount_Pct]]&lt;=15,"11-15%","&gt;15%"))))</f>
        <v>11-15%</v>
      </c>
    </row>
    <row r="2206" spans="1:32"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s="19">
        <f>IFERROR(Sales_Trans_2[[#This Row],[Profit]]/Sales_Trans_2[[#This Row],[Sales_Amount]],0)</f>
        <v>0.13616049689978682</v>
      </c>
      <c r="AF2206" s="20" t="str">
        <f>IF(Sales_Trans_2[[#This Row],[Discount_Pct]]=0,"0%",
IF(Sales_Trans_2[[#This Row],[Discount_Pct]]&lt;=5,"1-5%",
IF(Sales_Trans_2[[#This Row],[Discount_Pct]]&lt;=10,"6-10%",
IF(Sales_Trans_2[[#This Row],[Discount_Pct]]&lt;=15,"11-15%","&gt;15%"))))</f>
        <v>6-10%</v>
      </c>
    </row>
    <row r="2207" spans="1:32"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s="19">
        <f>IFERROR(Sales_Trans_2[[#This Row],[Profit]]/Sales_Trans_2[[#This Row],[Sales_Amount]],0)</f>
        <v>0.38984178392454649</v>
      </c>
      <c r="AF2207" s="20" t="str">
        <f>IF(Sales_Trans_2[[#This Row],[Discount_Pct]]=0,"0%",
IF(Sales_Trans_2[[#This Row],[Discount_Pct]]&lt;=5,"1-5%",
IF(Sales_Trans_2[[#This Row],[Discount_Pct]]&lt;=10,"6-10%",
IF(Sales_Trans_2[[#This Row],[Discount_Pct]]&lt;=15,"11-15%","&gt;15%"))))</f>
        <v>6-10%</v>
      </c>
    </row>
    <row r="2208" spans="1:32"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s="19">
        <f>IFERROR(Sales_Trans_2[[#This Row],[Profit]]/Sales_Trans_2[[#This Row],[Sales_Amount]],0)</f>
        <v>0.25727314363089665</v>
      </c>
      <c r="AF2208" s="20" t="str">
        <f>IF(Sales_Trans_2[[#This Row],[Discount_Pct]]=0,"0%",
IF(Sales_Trans_2[[#This Row],[Discount_Pct]]&lt;=5,"1-5%",
IF(Sales_Trans_2[[#This Row],[Discount_Pct]]&lt;=10,"6-10%",
IF(Sales_Trans_2[[#This Row],[Discount_Pct]]&lt;=15,"11-15%","&gt;15%"))))</f>
        <v>11-15%</v>
      </c>
    </row>
    <row r="2209" spans="1:32"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s="19">
        <f>IFERROR(Sales_Trans_2[[#This Row],[Profit]]/Sales_Trans_2[[#This Row],[Sales_Amount]],0)</f>
        <v>0.17917369308600339</v>
      </c>
      <c r="AF2209" s="20" t="str">
        <f>IF(Sales_Trans_2[[#This Row],[Discount_Pct]]=0,"0%",
IF(Sales_Trans_2[[#This Row],[Discount_Pct]]&lt;=5,"1-5%",
IF(Sales_Trans_2[[#This Row],[Discount_Pct]]&lt;=10,"6-10%",
IF(Sales_Trans_2[[#This Row],[Discount_Pct]]&lt;=15,"11-15%","&gt;15%"))))</f>
        <v>1-5%</v>
      </c>
    </row>
    <row r="2210" spans="1:32"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s="19">
        <f>IFERROR(Sales_Trans_2[[#This Row],[Profit]]/Sales_Trans_2[[#This Row],[Sales_Amount]],0)</f>
        <v>0.11177762048156635</v>
      </c>
      <c r="AF2210" s="20" t="str">
        <f>IF(Sales_Trans_2[[#This Row],[Discount_Pct]]=0,"0%",
IF(Sales_Trans_2[[#This Row],[Discount_Pct]]&lt;=5,"1-5%",
IF(Sales_Trans_2[[#This Row],[Discount_Pct]]&lt;=10,"6-10%",
IF(Sales_Trans_2[[#This Row],[Discount_Pct]]&lt;=15,"11-15%","&gt;15%"))))</f>
        <v>1-5%</v>
      </c>
    </row>
    <row r="2211" spans="1:32"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s="19">
        <f>IFERROR(Sales_Trans_2[[#This Row],[Profit]]/Sales_Trans_2[[#This Row],[Sales_Amount]],0)</f>
        <v>0.24753048106965148</v>
      </c>
      <c r="AF2211" s="20" t="str">
        <f>IF(Sales_Trans_2[[#This Row],[Discount_Pct]]=0,"0%",
IF(Sales_Trans_2[[#This Row],[Discount_Pct]]&lt;=5,"1-5%",
IF(Sales_Trans_2[[#This Row],[Discount_Pct]]&lt;=10,"6-10%",
IF(Sales_Trans_2[[#This Row],[Discount_Pct]]&lt;=15,"11-15%","&gt;15%"))))</f>
        <v>1-5%</v>
      </c>
    </row>
    <row r="2212" spans="1:32"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s="19">
        <f>IFERROR(Sales_Trans_2[[#This Row],[Profit]]/Sales_Trans_2[[#This Row],[Sales_Amount]],0)</f>
        <v>0.17725070442930668</v>
      </c>
      <c r="AF2212" s="20" t="str">
        <f>IF(Sales_Trans_2[[#This Row],[Discount_Pct]]=0,"0%",
IF(Sales_Trans_2[[#This Row],[Discount_Pct]]&lt;=5,"1-5%",
IF(Sales_Trans_2[[#This Row],[Discount_Pct]]&lt;=10,"6-10%",
IF(Sales_Trans_2[[#This Row],[Discount_Pct]]&lt;=15,"11-15%","&gt;15%"))))</f>
        <v>6-10%</v>
      </c>
    </row>
    <row r="2213" spans="1:32"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s="19">
        <f>IFERROR(Sales_Trans_2[[#This Row],[Profit]]/Sales_Trans_2[[#This Row],[Sales_Amount]],0)</f>
        <v>5.7535344701938489E-2</v>
      </c>
      <c r="AF2213" s="20" t="str">
        <f>IF(Sales_Trans_2[[#This Row],[Discount_Pct]]=0,"0%",
IF(Sales_Trans_2[[#This Row],[Discount_Pct]]&lt;=5,"1-5%",
IF(Sales_Trans_2[[#This Row],[Discount_Pct]]&lt;=10,"6-10%",
IF(Sales_Trans_2[[#This Row],[Discount_Pct]]&lt;=15,"11-15%","&gt;15%"))))</f>
        <v>6-10%</v>
      </c>
    </row>
    <row r="2214" spans="1:32"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s="19">
        <f>IFERROR(Sales_Trans_2[[#This Row],[Profit]]/Sales_Trans_2[[#This Row],[Sales_Amount]],0)</f>
        <v>1.6878785816375145E-2</v>
      </c>
      <c r="AF2214" s="20" t="str">
        <f>IF(Sales_Trans_2[[#This Row],[Discount_Pct]]=0,"0%",
IF(Sales_Trans_2[[#This Row],[Discount_Pct]]&lt;=5,"1-5%",
IF(Sales_Trans_2[[#This Row],[Discount_Pct]]&lt;=10,"6-10%",
IF(Sales_Trans_2[[#This Row],[Discount_Pct]]&lt;=15,"11-15%","&gt;15%"))))</f>
        <v>&gt;15%</v>
      </c>
    </row>
    <row r="2215" spans="1:32"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s="19">
        <f>IFERROR(Sales_Trans_2[[#This Row],[Profit]]/Sales_Trans_2[[#This Row],[Sales_Amount]],0)</f>
        <v>0.19310392471426269</v>
      </c>
      <c r="AF2215" s="20" t="str">
        <f>IF(Sales_Trans_2[[#This Row],[Discount_Pct]]=0,"0%",
IF(Sales_Trans_2[[#This Row],[Discount_Pct]]&lt;=5,"1-5%",
IF(Sales_Trans_2[[#This Row],[Discount_Pct]]&lt;=10,"6-10%",
IF(Sales_Trans_2[[#This Row],[Discount_Pct]]&lt;=15,"11-15%","&gt;15%"))))</f>
        <v>6-10%</v>
      </c>
    </row>
    <row r="2216" spans="1:32"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s="19">
        <f>IFERROR(Sales_Trans_2[[#This Row],[Profit]]/Sales_Trans_2[[#This Row],[Sales_Amount]],0)</f>
        <v>-8.7997350617400761E-3</v>
      </c>
      <c r="AF2216" s="20" t="str">
        <f>IF(Sales_Trans_2[[#This Row],[Discount_Pct]]=0,"0%",
IF(Sales_Trans_2[[#This Row],[Discount_Pct]]&lt;=5,"1-5%",
IF(Sales_Trans_2[[#This Row],[Discount_Pct]]&lt;=10,"6-10%",
IF(Sales_Trans_2[[#This Row],[Discount_Pct]]&lt;=15,"11-15%","&gt;15%"))))</f>
        <v>6-10%</v>
      </c>
    </row>
    <row r="2217" spans="1:32"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s="19">
        <f>IFERROR(Sales_Trans_2[[#This Row],[Profit]]/Sales_Trans_2[[#This Row],[Sales_Amount]],0)</f>
        <v>0.21058513015900046</v>
      </c>
      <c r="AF2217" s="20" t="str">
        <f>IF(Sales_Trans_2[[#This Row],[Discount_Pct]]=0,"0%",
IF(Sales_Trans_2[[#This Row],[Discount_Pct]]&lt;=5,"1-5%",
IF(Sales_Trans_2[[#This Row],[Discount_Pct]]&lt;=10,"6-10%",
IF(Sales_Trans_2[[#This Row],[Discount_Pct]]&lt;=15,"11-15%","&gt;15%"))))</f>
        <v>1-5%</v>
      </c>
    </row>
    <row r="2218" spans="1:32"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s="19">
        <f>IFERROR(Sales_Trans_2[[#This Row],[Profit]]/Sales_Trans_2[[#This Row],[Sales_Amount]],0)</f>
        <v>0.20571618477899636</v>
      </c>
      <c r="AF2218" s="20" t="str">
        <f>IF(Sales_Trans_2[[#This Row],[Discount_Pct]]=0,"0%",
IF(Sales_Trans_2[[#This Row],[Discount_Pct]]&lt;=5,"1-5%",
IF(Sales_Trans_2[[#This Row],[Discount_Pct]]&lt;=10,"6-10%",
IF(Sales_Trans_2[[#This Row],[Discount_Pct]]&lt;=15,"11-15%","&gt;15%"))))</f>
        <v>6-10%</v>
      </c>
    </row>
    <row r="2219" spans="1:32"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s="19">
        <f>IFERROR(Sales_Trans_2[[#This Row],[Profit]]/Sales_Trans_2[[#This Row],[Sales_Amount]],0)</f>
        <v>0.196851604175314</v>
      </c>
      <c r="AF2219" s="20" t="str">
        <f>IF(Sales_Trans_2[[#This Row],[Discount_Pct]]=0,"0%",
IF(Sales_Trans_2[[#This Row],[Discount_Pct]]&lt;=5,"1-5%",
IF(Sales_Trans_2[[#This Row],[Discount_Pct]]&lt;=10,"6-10%",
IF(Sales_Trans_2[[#This Row],[Discount_Pct]]&lt;=15,"11-15%","&gt;15%"))))</f>
        <v>11-15%</v>
      </c>
    </row>
    <row r="2220" spans="1:32"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s="19">
        <f>IFERROR(Sales_Trans_2[[#This Row],[Profit]]/Sales_Trans_2[[#This Row],[Sales_Amount]],0)</f>
        <v>0.33744266713630483</v>
      </c>
      <c r="AF2220" s="20" t="str">
        <f>IF(Sales_Trans_2[[#This Row],[Discount_Pct]]=0,"0%",
IF(Sales_Trans_2[[#This Row],[Discount_Pct]]&lt;=5,"1-5%",
IF(Sales_Trans_2[[#This Row],[Discount_Pct]]&lt;=10,"6-10%",
IF(Sales_Trans_2[[#This Row],[Discount_Pct]]&lt;=15,"11-15%","&gt;15%"))))</f>
        <v>6-10%</v>
      </c>
    </row>
    <row r="2221" spans="1:32"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s="19">
        <f>IFERROR(Sales_Trans_2[[#This Row],[Profit]]/Sales_Trans_2[[#This Row],[Sales_Amount]],0)</f>
        <v>0.36405410715055803</v>
      </c>
      <c r="AF2221" s="20" t="str">
        <f>IF(Sales_Trans_2[[#This Row],[Discount_Pct]]=0,"0%",
IF(Sales_Trans_2[[#This Row],[Discount_Pct]]&lt;=5,"1-5%",
IF(Sales_Trans_2[[#This Row],[Discount_Pct]]&lt;=10,"6-10%",
IF(Sales_Trans_2[[#This Row],[Discount_Pct]]&lt;=15,"11-15%","&gt;15%"))))</f>
        <v>6-10%</v>
      </c>
    </row>
    <row r="2222" spans="1:32"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s="19">
        <f>IFERROR(Sales_Trans_2[[#This Row],[Profit]]/Sales_Trans_2[[#This Row],[Sales_Amount]],0)</f>
        <v>8.0823560767590619E-2</v>
      </c>
      <c r="AF2222" s="20" t="str">
        <f>IF(Sales_Trans_2[[#This Row],[Discount_Pct]]=0,"0%",
IF(Sales_Trans_2[[#This Row],[Discount_Pct]]&lt;=5,"1-5%",
IF(Sales_Trans_2[[#This Row],[Discount_Pct]]&lt;=10,"6-10%",
IF(Sales_Trans_2[[#This Row],[Discount_Pct]]&lt;=15,"11-15%","&gt;15%"))))</f>
        <v>1-5%</v>
      </c>
    </row>
    <row r="2223" spans="1:32"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s="19">
        <f>IFERROR(Sales_Trans_2[[#This Row],[Profit]]/Sales_Trans_2[[#This Row],[Sales_Amount]],0)</f>
        <v>0.14855784613978151</v>
      </c>
      <c r="AF2223" s="20" t="str">
        <f>IF(Sales_Trans_2[[#This Row],[Discount_Pct]]=0,"0%",
IF(Sales_Trans_2[[#This Row],[Discount_Pct]]&lt;=5,"1-5%",
IF(Sales_Trans_2[[#This Row],[Discount_Pct]]&lt;=10,"6-10%",
IF(Sales_Trans_2[[#This Row],[Discount_Pct]]&lt;=15,"11-15%","&gt;15%"))))</f>
        <v>11-15%</v>
      </c>
    </row>
    <row r="2224" spans="1:32"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s="19">
        <f>IFERROR(Sales_Trans_2[[#This Row],[Profit]]/Sales_Trans_2[[#This Row],[Sales_Amount]],0)</f>
        <v>0.28661517563603667</v>
      </c>
      <c r="AF2224" s="20" t="str">
        <f>IF(Sales_Trans_2[[#This Row],[Discount_Pct]]=0,"0%",
IF(Sales_Trans_2[[#This Row],[Discount_Pct]]&lt;=5,"1-5%",
IF(Sales_Trans_2[[#This Row],[Discount_Pct]]&lt;=10,"6-10%",
IF(Sales_Trans_2[[#This Row],[Discount_Pct]]&lt;=15,"11-15%","&gt;15%"))))</f>
        <v>11-15%</v>
      </c>
    </row>
    <row r="2225" spans="1:32"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s="19">
        <f>IFERROR(Sales_Trans_2[[#This Row],[Profit]]/Sales_Trans_2[[#This Row],[Sales_Amount]],0)</f>
        <v>5.9315028486855458E-2</v>
      </c>
      <c r="AF2225" s="20" t="str">
        <f>IF(Sales_Trans_2[[#This Row],[Discount_Pct]]=0,"0%",
IF(Sales_Trans_2[[#This Row],[Discount_Pct]]&lt;=5,"1-5%",
IF(Sales_Trans_2[[#This Row],[Discount_Pct]]&lt;=10,"6-10%",
IF(Sales_Trans_2[[#This Row],[Discount_Pct]]&lt;=15,"11-15%","&gt;15%"))))</f>
        <v>6-10%</v>
      </c>
    </row>
    <row r="2226" spans="1:32"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s="19">
        <f>IFERROR(Sales_Trans_2[[#This Row],[Profit]]/Sales_Trans_2[[#This Row],[Sales_Amount]],0)</f>
        <v>0.19186618563463431</v>
      </c>
      <c r="AF2226" s="20" t="str">
        <f>IF(Sales_Trans_2[[#This Row],[Discount_Pct]]=0,"0%",
IF(Sales_Trans_2[[#This Row],[Discount_Pct]]&lt;=5,"1-5%",
IF(Sales_Trans_2[[#This Row],[Discount_Pct]]&lt;=10,"6-10%",
IF(Sales_Trans_2[[#This Row],[Discount_Pct]]&lt;=15,"11-15%","&gt;15%"))))</f>
        <v>11-15%</v>
      </c>
    </row>
    <row r="2227" spans="1:32"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s="19">
        <f>IFERROR(Sales_Trans_2[[#This Row],[Profit]]/Sales_Trans_2[[#This Row],[Sales_Amount]],0)</f>
        <v>3.2913945957424223E-2</v>
      </c>
      <c r="AF2227" s="20" t="str">
        <f>IF(Sales_Trans_2[[#This Row],[Discount_Pct]]=0,"0%",
IF(Sales_Trans_2[[#This Row],[Discount_Pct]]&lt;=5,"1-5%",
IF(Sales_Trans_2[[#This Row],[Discount_Pct]]&lt;=10,"6-10%",
IF(Sales_Trans_2[[#This Row],[Discount_Pct]]&lt;=15,"11-15%","&gt;15%"))))</f>
        <v>11-15%</v>
      </c>
    </row>
    <row r="2228" spans="1:32"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s="19">
        <f>IFERROR(Sales_Trans_2[[#This Row],[Profit]]/Sales_Trans_2[[#This Row],[Sales_Amount]],0)</f>
        <v>9.5213784301212509E-2</v>
      </c>
      <c r="AF2228" s="20" t="str">
        <f>IF(Sales_Trans_2[[#This Row],[Discount_Pct]]=0,"0%",
IF(Sales_Trans_2[[#This Row],[Discount_Pct]]&lt;=5,"1-5%",
IF(Sales_Trans_2[[#This Row],[Discount_Pct]]&lt;=10,"6-10%",
IF(Sales_Trans_2[[#This Row],[Discount_Pct]]&lt;=15,"11-15%","&gt;15%"))))</f>
        <v>11-15%</v>
      </c>
    </row>
    <row r="2229" spans="1:32"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s="19">
        <f>IFERROR(Sales_Trans_2[[#This Row],[Profit]]/Sales_Trans_2[[#This Row],[Sales_Amount]],0)</f>
        <v>0.11475952345933227</v>
      </c>
      <c r="AF2229" s="20" t="str">
        <f>IF(Sales_Trans_2[[#This Row],[Discount_Pct]]=0,"0%",
IF(Sales_Trans_2[[#This Row],[Discount_Pct]]&lt;=5,"1-5%",
IF(Sales_Trans_2[[#This Row],[Discount_Pct]]&lt;=10,"6-10%",
IF(Sales_Trans_2[[#This Row],[Discount_Pct]]&lt;=15,"11-15%","&gt;15%"))))</f>
        <v>&gt;15%</v>
      </c>
    </row>
    <row r="2230" spans="1:32"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s="19">
        <f>IFERROR(Sales_Trans_2[[#This Row],[Profit]]/Sales_Trans_2[[#This Row],[Sales_Amount]],0)</f>
        <v>0.11037639877924721</v>
      </c>
      <c r="AF2230" s="20" t="str">
        <f>IF(Sales_Trans_2[[#This Row],[Discount_Pct]]=0,"0%",
IF(Sales_Trans_2[[#This Row],[Discount_Pct]]&lt;=5,"1-5%",
IF(Sales_Trans_2[[#This Row],[Discount_Pct]]&lt;=10,"6-10%",
IF(Sales_Trans_2[[#This Row],[Discount_Pct]]&lt;=15,"11-15%","&gt;15%"))))</f>
        <v>6-10%</v>
      </c>
    </row>
    <row r="2231" spans="1:32"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s="19">
        <f>IFERROR(Sales_Trans_2[[#This Row],[Profit]]/Sales_Trans_2[[#This Row],[Sales_Amount]],0)</f>
        <v>0.18188752989174689</v>
      </c>
      <c r="AF2231" s="20" t="str">
        <f>IF(Sales_Trans_2[[#This Row],[Discount_Pct]]=0,"0%",
IF(Sales_Trans_2[[#This Row],[Discount_Pct]]&lt;=5,"1-5%",
IF(Sales_Trans_2[[#This Row],[Discount_Pct]]&lt;=10,"6-10%",
IF(Sales_Trans_2[[#This Row],[Discount_Pct]]&lt;=15,"11-15%","&gt;15%"))))</f>
        <v>6-10%</v>
      </c>
    </row>
    <row r="2232" spans="1:32"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s="19">
        <f>IFERROR(Sales_Trans_2[[#This Row],[Profit]]/Sales_Trans_2[[#This Row],[Sales_Amount]],0)</f>
        <v>0.43119948598288871</v>
      </c>
      <c r="AF2232" s="20" t="str">
        <f>IF(Sales_Trans_2[[#This Row],[Discount_Pct]]=0,"0%",
IF(Sales_Trans_2[[#This Row],[Discount_Pct]]&lt;=5,"1-5%",
IF(Sales_Trans_2[[#This Row],[Discount_Pct]]&lt;=10,"6-10%",
IF(Sales_Trans_2[[#This Row],[Discount_Pct]]&lt;=15,"11-15%","&gt;15%"))))</f>
        <v>1-5%</v>
      </c>
    </row>
    <row r="2233" spans="1:32"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s="19">
        <f>IFERROR(Sales_Trans_2[[#This Row],[Profit]]/Sales_Trans_2[[#This Row],[Sales_Amount]],0)</f>
        <v>0.24657534246575347</v>
      </c>
      <c r="AF2233" s="20" t="str">
        <f>IF(Sales_Trans_2[[#This Row],[Discount_Pct]]=0,"0%",
IF(Sales_Trans_2[[#This Row],[Discount_Pct]]&lt;=5,"1-5%",
IF(Sales_Trans_2[[#This Row],[Discount_Pct]]&lt;=10,"6-10%",
IF(Sales_Trans_2[[#This Row],[Discount_Pct]]&lt;=15,"11-15%","&gt;15%"))))</f>
        <v>6-10%</v>
      </c>
    </row>
    <row r="2234" spans="1:32"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s="19">
        <f>IFERROR(Sales_Trans_2[[#This Row],[Profit]]/Sales_Trans_2[[#This Row],[Sales_Amount]],0)</f>
        <v>0.34469456603962989</v>
      </c>
      <c r="AF2234" s="20" t="str">
        <f>IF(Sales_Trans_2[[#This Row],[Discount_Pct]]=0,"0%",
IF(Sales_Trans_2[[#This Row],[Discount_Pct]]&lt;=5,"1-5%",
IF(Sales_Trans_2[[#This Row],[Discount_Pct]]&lt;=10,"6-10%",
IF(Sales_Trans_2[[#This Row],[Discount_Pct]]&lt;=15,"11-15%","&gt;15%"))))</f>
        <v>1-5%</v>
      </c>
    </row>
    <row r="2235" spans="1:32"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s="19">
        <f>IFERROR(Sales_Trans_2[[#This Row],[Profit]]/Sales_Trans_2[[#This Row],[Sales_Amount]],0)</f>
        <v>0.18029376536594593</v>
      </c>
      <c r="AF2235" s="20" t="str">
        <f>IF(Sales_Trans_2[[#This Row],[Discount_Pct]]=0,"0%",
IF(Sales_Trans_2[[#This Row],[Discount_Pct]]&lt;=5,"1-5%",
IF(Sales_Trans_2[[#This Row],[Discount_Pct]]&lt;=10,"6-10%",
IF(Sales_Trans_2[[#This Row],[Discount_Pct]]&lt;=15,"11-15%","&gt;15%"))))</f>
        <v>6-10%</v>
      </c>
    </row>
    <row r="2236" spans="1:32"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s="19">
        <f>IFERROR(Sales_Trans_2[[#This Row],[Profit]]/Sales_Trans_2[[#This Row],[Sales_Amount]],0)</f>
        <v>0.29706292100828063</v>
      </c>
      <c r="AF2236" s="20" t="str">
        <f>IF(Sales_Trans_2[[#This Row],[Discount_Pct]]=0,"0%",
IF(Sales_Trans_2[[#This Row],[Discount_Pct]]&lt;=5,"1-5%",
IF(Sales_Trans_2[[#This Row],[Discount_Pct]]&lt;=10,"6-10%",
IF(Sales_Trans_2[[#This Row],[Discount_Pct]]&lt;=15,"11-15%","&gt;15%"))))</f>
        <v>1-5%</v>
      </c>
    </row>
    <row r="2237" spans="1:32"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s="19">
        <f>IFERROR(Sales_Trans_2[[#This Row],[Profit]]/Sales_Trans_2[[#This Row],[Sales_Amount]],0)</f>
        <v>7.2808699499859212E-3</v>
      </c>
      <c r="AF2237" s="20" t="str">
        <f>IF(Sales_Trans_2[[#This Row],[Discount_Pct]]=0,"0%",
IF(Sales_Trans_2[[#This Row],[Discount_Pct]]&lt;=5,"1-5%",
IF(Sales_Trans_2[[#This Row],[Discount_Pct]]&lt;=10,"6-10%",
IF(Sales_Trans_2[[#This Row],[Discount_Pct]]&lt;=15,"11-15%","&gt;15%"))))</f>
        <v>11-15%</v>
      </c>
    </row>
    <row r="2238" spans="1:32"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s="19">
        <f>IFERROR(Sales_Trans_2[[#This Row],[Profit]]/Sales_Trans_2[[#This Row],[Sales_Amount]],0)</f>
        <v>0.12395365230416777</v>
      </c>
      <c r="AF2238" s="20" t="str">
        <f>IF(Sales_Trans_2[[#This Row],[Discount_Pct]]=0,"0%",
IF(Sales_Trans_2[[#This Row],[Discount_Pct]]&lt;=5,"1-5%",
IF(Sales_Trans_2[[#This Row],[Discount_Pct]]&lt;=10,"6-10%",
IF(Sales_Trans_2[[#This Row],[Discount_Pct]]&lt;=15,"11-15%","&gt;15%"))))</f>
        <v>11-15%</v>
      </c>
    </row>
    <row r="2239" spans="1:32"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s="19">
        <f>IFERROR(Sales_Trans_2[[#This Row],[Profit]]/Sales_Trans_2[[#This Row],[Sales_Amount]],0)</f>
        <v>8.6423234174538274E-2</v>
      </c>
      <c r="AF2239" s="20" t="str">
        <f>IF(Sales_Trans_2[[#This Row],[Discount_Pct]]=0,"0%",
IF(Sales_Trans_2[[#This Row],[Discount_Pct]]&lt;=5,"1-5%",
IF(Sales_Trans_2[[#This Row],[Discount_Pct]]&lt;=10,"6-10%",
IF(Sales_Trans_2[[#This Row],[Discount_Pct]]&lt;=15,"11-15%","&gt;15%"))))</f>
        <v>&gt;15%</v>
      </c>
    </row>
    <row r="2240" spans="1:32"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s="19">
        <f>IFERROR(Sales_Trans_2[[#This Row],[Profit]]/Sales_Trans_2[[#This Row],[Sales_Amount]],0)</f>
        <v>0.12444011684518012</v>
      </c>
      <c r="AF2240" s="20" t="str">
        <f>IF(Sales_Trans_2[[#This Row],[Discount_Pct]]=0,"0%",
IF(Sales_Trans_2[[#This Row],[Discount_Pct]]&lt;=5,"1-5%",
IF(Sales_Trans_2[[#This Row],[Discount_Pct]]&lt;=10,"6-10%",
IF(Sales_Trans_2[[#This Row],[Discount_Pct]]&lt;=15,"11-15%","&gt;15%"))))</f>
        <v>&gt;15%</v>
      </c>
    </row>
    <row r="2241" spans="1:32"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s="19">
        <f>IFERROR(Sales_Trans_2[[#This Row],[Profit]]/Sales_Trans_2[[#This Row],[Sales_Amount]],0)</f>
        <v>0.31454808548530722</v>
      </c>
      <c r="AF2241" s="20" t="str">
        <f>IF(Sales_Trans_2[[#This Row],[Discount_Pct]]=0,"0%",
IF(Sales_Trans_2[[#This Row],[Discount_Pct]]&lt;=5,"1-5%",
IF(Sales_Trans_2[[#This Row],[Discount_Pct]]&lt;=10,"6-10%",
IF(Sales_Trans_2[[#This Row],[Discount_Pct]]&lt;=15,"11-15%","&gt;15%"))))</f>
        <v>6-10%</v>
      </c>
    </row>
    <row r="2242" spans="1:32"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s="19">
        <f>IFERROR(Sales_Trans_2[[#This Row],[Profit]]/Sales_Trans_2[[#This Row],[Sales_Amount]],0)</f>
        <v>6.4624534596973066E-2</v>
      </c>
      <c r="AF2242" s="20" t="str">
        <f>IF(Sales_Trans_2[[#This Row],[Discount_Pct]]=0,"0%",
IF(Sales_Trans_2[[#This Row],[Discount_Pct]]&lt;=5,"1-5%",
IF(Sales_Trans_2[[#This Row],[Discount_Pct]]&lt;=10,"6-10%",
IF(Sales_Trans_2[[#This Row],[Discount_Pct]]&lt;=15,"11-15%","&gt;15%"))))</f>
        <v>6-10%</v>
      </c>
    </row>
    <row r="2243" spans="1:32"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s="19">
        <f>IFERROR(Sales_Trans_2[[#This Row],[Profit]]/Sales_Trans_2[[#This Row],[Sales_Amount]],0)</f>
        <v>4.4325923269989242E-2</v>
      </c>
      <c r="AF2243" s="20" t="str">
        <f>IF(Sales_Trans_2[[#This Row],[Discount_Pct]]=0,"0%",
IF(Sales_Trans_2[[#This Row],[Discount_Pct]]&lt;=5,"1-5%",
IF(Sales_Trans_2[[#This Row],[Discount_Pct]]&lt;=10,"6-10%",
IF(Sales_Trans_2[[#This Row],[Discount_Pct]]&lt;=15,"11-15%","&gt;15%"))))</f>
        <v>1-5%</v>
      </c>
    </row>
    <row r="2244" spans="1:32"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s="19">
        <f>IFERROR(Sales_Trans_2[[#This Row],[Profit]]/Sales_Trans_2[[#This Row],[Sales_Amount]],0)</f>
        <v>0.17633814348582541</v>
      </c>
      <c r="AF2244" s="20" t="str">
        <f>IF(Sales_Trans_2[[#This Row],[Discount_Pct]]=0,"0%",
IF(Sales_Trans_2[[#This Row],[Discount_Pct]]&lt;=5,"1-5%",
IF(Sales_Trans_2[[#This Row],[Discount_Pct]]&lt;=10,"6-10%",
IF(Sales_Trans_2[[#This Row],[Discount_Pct]]&lt;=15,"11-15%","&gt;15%"))))</f>
        <v>1-5%</v>
      </c>
    </row>
    <row r="2245" spans="1:32"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s="19">
        <f>IFERROR(Sales_Trans_2[[#This Row],[Profit]]/Sales_Trans_2[[#This Row],[Sales_Amount]],0)</f>
        <v>-1.6998606815214628E-2</v>
      </c>
      <c r="AF2245" s="20" t="str">
        <f>IF(Sales_Trans_2[[#This Row],[Discount_Pct]]=0,"0%",
IF(Sales_Trans_2[[#This Row],[Discount_Pct]]&lt;=5,"1-5%",
IF(Sales_Trans_2[[#This Row],[Discount_Pct]]&lt;=10,"6-10%",
IF(Sales_Trans_2[[#This Row],[Discount_Pct]]&lt;=15,"11-15%","&gt;15%"))))</f>
        <v>&gt;15%</v>
      </c>
    </row>
    <row r="2246" spans="1:32"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s="19">
        <f>IFERROR(Sales_Trans_2[[#This Row],[Profit]]/Sales_Trans_2[[#This Row],[Sales_Amount]],0)</f>
        <v>0.24746324835818537</v>
      </c>
      <c r="AF2246" s="20" t="str">
        <f>IF(Sales_Trans_2[[#This Row],[Discount_Pct]]=0,"0%",
IF(Sales_Trans_2[[#This Row],[Discount_Pct]]&lt;=5,"1-5%",
IF(Sales_Trans_2[[#This Row],[Discount_Pct]]&lt;=10,"6-10%",
IF(Sales_Trans_2[[#This Row],[Discount_Pct]]&lt;=15,"11-15%","&gt;15%"))))</f>
        <v>11-15%</v>
      </c>
    </row>
    <row r="2247" spans="1:32"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s="19">
        <f>IFERROR(Sales_Trans_2[[#This Row],[Profit]]/Sales_Trans_2[[#This Row],[Sales_Amount]],0)</f>
        <v>0.15619014303814208</v>
      </c>
      <c r="AF2247" s="20" t="str">
        <f>IF(Sales_Trans_2[[#This Row],[Discount_Pct]]=0,"0%",
IF(Sales_Trans_2[[#This Row],[Discount_Pct]]&lt;=5,"1-5%",
IF(Sales_Trans_2[[#This Row],[Discount_Pct]]&lt;=10,"6-10%",
IF(Sales_Trans_2[[#This Row],[Discount_Pct]]&lt;=15,"11-15%","&gt;15%"))))</f>
        <v>&gt;15%</v>
      </c>
    </row>
    <row r="2248" spans="1:32"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s="19">
        <f>IFERROR(Sales_Trans_2[[#This Row],[Profit]]/Sales_Trans_2[[#This Row],[Sales_Amount]],0)</f>
        <v>0.23174282124360274</v>
      </c>
      <c r="AF2248" s="20" t="str">
        <f>IF(Sales_Trans_2[[#This Row],[Discount_Pct]]=0,"0%",
IF(Sales_Trans_2[[#This Row],[Discount_Pct]]&lt;=5,"1-5%",
IF(Sales_Trans_2[[#This Row],[Discount_Pct]]&lt;=10,"6-10%",
IF(Sales_Trans_2[[#This Row],[Discount_Pct]]&lt;=15,"11-15%","&gt;15%"))))</f>
        <v>1-5%</v>
      </c>
    </row>
    <row r="2249" spans="1:32"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s="19">
        <f>IFERROR(Sales_Trans_2[[#This Row],[Profit]]/Sales_Trans_2[[#This Row],[Sales_Amount]],0)</f>
        <v>0.21397050428635961</v>
      </c>
      <c r="AF2249" s="20" t="str">
        <f>IF(Sales_Trans_2[[#This Row],[Discount_Pct]]=0,"0%",
IF(Sales_Trans_2[[#This Row],[Discount_Pct]]&lt;=5,"1-5%",
IF(Sales_Trans_2[[#This Row],[Discount_Pct]]&lt;=10,"6-10%",
IF(Sales_Trans_2[[#This Row],[Discount_Pct]]&lt;=15,"11-15%","&gt;15%"))))</f>
        <v>1-5%</v>
      </c>
    </row>
    <row r="2250" spans="1:32"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s="19">
        <f>IFERROR(Sales_Trans_2[[#This Row],[Profit]]/Sales_Trans_2[[#This Row],[Sales_Amount]],0)</f>
        <v>8.271845001119299E-2</v>
      </c>
      <c r="AF2250" s="20" t="str">
        <f>IF(Sales_Trans_2[[#This Row],[Discount_Pct]]=0,"0%",
IF(Sales_Trans_2[[#This Row],[Discount_Pct]]&lt;=5,"1-5%",
IF(Sales_Trans_2[[#This Row],[Discount_Pct]]&lt;=10,"6-10%",
IF(Sales_Trans_2[[#This Row],[Discount_Pct]]&lt;=15,"11-15%","&gt;15%"))))</f>
        <v>&gt;15%</v>
      </c>
    </row>
    <row r="2251" spans="1:32"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s="19">
        <f>IFERROR(Sales_Trans_2[[#This Row],[Profit]]/Sales_Trans_2[[#This Row],[Sales_Amount]],0)</f>
        <v>4.0120689237331267E-2</v>
      </c>
      <c r="AF2251" s="20" t="str">
        <f>IF(Sales_Trans_2[[#This Row],[Discount_Pct]]=0,"0%",
IF(Sales_Trans_2[[#This Row],[Discount_Pct]]&lt;=5,"1-5%",
IF(Sales_Trans_2[[#This Row],[Discount_Pct]]&lt;=10,"6-10%",
IF(Sales_Trans_2[[#This Row],[Discount_Pct]]&lt;=15,"11-15%","&gt;15%"))))</f>
        <v>6-10%</v>
      </c>
    </row>
    <row r="2252" spans="1:32"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s="19">
        <f>IFERROR(Sales_Trans_2[[#This Row],[Profit]]/Sales_Trans_2[[#This Row],[Sales_Amount]],0)</f>
        <v>9.0632533578234406E-2</v>
      </c>
      <c r="AF2252" s="20" t="str">
        <f>IF(Sales_Trans_2[[#This Row],[Discount_Pct]]=0,"0%",
IF(Sales_Trans_2[[#This Row],[Discount_Pct]]&lt;=5,"1-5%",
IF(Sales_Trans_2[[#This Row],[Discount_Pct]]&lt;=10,"6-10%",
IF(Sales_Trans_2[[#This Row],[Discount_Pct]]&lt;=15,"11-15%","&gt;15%"))))</f>
        <v>1-5%</v>
      </c>
    </row>
    <row r="2253" spans="1:32"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s="19">
        <f>IFERROR(Sales_Trans_2[[#This Row],[Profit]]/Sales_Trans_2[[#This Row],[Sales_Amount]],0)</f>
        <v>8.8943684192074407E-2</v>
      </c>
      <c r="AF2253" s="20" t="str">
        <f>IF(Sales_Trans_2[[#This Row],[Discount_Pct]]=0,"0%",
IF(Sales_Trans_2[[#This Row],[Discount_Pct]]&lt;=5,"1-5%",
IF(Sales_Trans_2[[#This Row],[Discount_Pct]]&lt;=10,"6-10%",
IF(Sales_Trans_2[[#This Row],[Discount_Pct]]&lt;=15,"11-15%","&gt;15%"))))</f>
        <v>11-15%</v>
      </c>
    </row>
    <row r="2254" spans="1:32"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s="19">
        <f>IFERROR(Sales_Trans_2[[#This Row],[Profit]]/Sales_Trans_2[[#This Row],[Sales_Amount]],0)</f>
        <v>0.29131982913376031</v>
      </c>
      <c r="AF2254" s="20" t="str">
        <f>IF(Sales_Trans_2[[#This Row],[Discount_Pct]]=0,"0%",
IF(Sales_Trans_2[[#This Row],[Discount_Pct]]&lt;=5,"1-5%",
IF(Sales_Trans_2[[#This Row],[Discount_Pct]]&lt;=10,"6-10%",
IF(Sales_Trans_2[[#This Row],[Discount_Pct]]&lt;=15,"11-15%","&gt;15%"))))</f>
        <v>11-15%</v>
      </c>
    </row>
    <row r="2255" spans="1:32"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s="19">
        <f>IFERROR(Sales_Trans_2[[#This Row],[Profit]]/Sales_Trans_2[[#This Row],[Sales_Amount]],0)</f>
        <v>4.4147023571713941E-2</v>
      </c>
      <c r="AF2255" s="20" t="str">
        <f>IF(Sales_Trans_2[[#This Row],[Discount_Pct]]=0,"0%",
IF(Sales_Trans_2[[#This Row],[Discount_Pct]]&lt;=5,"1-5%",
IF(Sales_Trans_2[[#This Row],[Discount_Pct]]&lt;=10,"6-10%",
IF(Sales_Trans_2[[#This Row],[Discount_Pct]]&lt;=15,"11-15%","&gt;15%"))))</f>
        <v>&gt;15%</v>
      </c>
    </row>
    <row r="2256" spans="1:32"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s="19">
        <f>IFERROR(Sales_Trans_2[[#This Row],[Profit]]/Sales_Trans_2[[#This Row],[Sales_Amount]],0)</f>
        <v>0.25554766350857494</v>
      </c>
      <c r="AF2256" s="20" t="str">
        <f>IF(Sales_Trans_2[[#This Row],[Discount_Pct]]=0,"0%",
IF(Sales_Trans_2[[#This Row],[Discount_Pct]]&lt;=5,"1-5%",
IF(Sales_Trans_2[[#This Row],[Discount_Pct]]&lt;=10,"6-10%",
IF(Sales_Trans_2[[#This Row],[Discount_Pct]]&lt;=15,"11-15%","&gt;15%"))))</f>
        <v>6-10%</v>
      </c>
    </row>
    <row r="2257" spans="1:32"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s="19">
        <f>IFERROR(Sales_Trans_2[[#This Row],[Profit]]/Sales_Trans_2[[#This Row],[Sales_Amount]],0)</f>
        <v>0.12485884820132281</v>
      </c>
      <c r="AF2257" s="20" t="str">
        <f>IF(Sales_Trans_2[[#This Row],[Discount_Pct]]=0,"0%",
IF(Sales_Trans_2[[#This Row],[Discount_Pct]]&lt;=5,"1-5%",
IF(Sales_Trans_2[[#This Row],[Discount_Pct]]&lt;=10,"6-10%",
IF(Sales_Trans_2[[#This Row],[Discount_Pct]]&lt;=15,"11-15%","&gt;15%"))))</f>
        <v>11-15%</v>
      </c>
    </row>
    <row r="2258" spans="1:32"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s="19">
        <f>IFERROR(Sales_Trans_2[[#This Row],[Profit]]/Sales_Trans_2[[#This Row],[Sales_Amount]],0)</f>
        <v>0.31354911073723019</v>
      </c>
      <c r="AF2258" s="20" t="str">
        <f>IF(Sales_Trans_2[[#This Row],[Discount_Pct]]=0,"0%",
IF(Sales_Trans_2[[#This Row],[Discount_Pct]]&lt;=5,"1-5%",
IF(Sales_Trans_2[[#This Row],[Discount_Pct]]&lt;=10,"6-10%",
IF(Sales_Trans_2[[#This Row],[Discount_Pct]]&lt;=15,"11-15%","&gt;15%"))))</f>
        <v>1-5%</v>
      </c>
    </row>
    <row r="2259" spans="1:32"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s="19">
        <f>IFERROR(Sales_Trans_2[[#This Row],[Profit]]/Sales_Trans_2[[#This Row],[Sales_Amount]],0)</f>
        <v>0.14109792284866468</v>
      </c>
      <c r="AF2259" s="20" t="str">
        <f>IF(Sales_Trans_2[[#This Row],[Discount_Pct]]=0,"0%",
IF(Sales_Trans_2[[#This Row],[Discount_Pct]]&lt;=5,"1-5%",
IF(Sales_Trans_2[[#This Row],[Discount_Pct]]&lt;=10,"6-10%",
IF(Sales_Trans_2[[#This Row],[Discount_Pct]]&lt;=15,"11-15%","&gt;15%"))))</f>
        <v>11-15%</v>
      </c>
    </row>
    <row r="2260" spans="1:32"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s="19">
        <f>IFERROR(Sales_Trans_2[[#This Row],[Profit]]/Sales_Trans_2[[#This Row],[Sales_Amount]],0)</f>
        <v>0.10664901304441067</v>
      </c>
      <c r="AF2260" s="20" t="str">
        <f>IF(Sales_Trans_2[[#This Row],[Discount_Pct]]=0,"0%",
IF(Sales_Trans_2[[#This Row],[Discount_Pct]]&lt;=5,"1-5%",
IF(Sales_Trans_2[[#This Row],[Discount_Pct]]&lt;=10,"6-10%",
IF(Sales_Trans_2[[#This Row],[Discount_Pct]]&lt;=15,"11-15%","&gt;15%"))))</f>
        <v>6-10%</v>
      </c>
    </row>
    <row r="2261" spans="1:32"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s="19">
        <f>IFERROR(Sales_Trans_2[[#This Row],[Profit]]/Sales_Trans_2[[#This Row],[Sales_Amount]],0)</f>
        <v>8.0012645344354302E-2</v>
      </c>
      <c r="AF2261" s="20" t="str">
        <f>IF(Sales_Trans_2[[#This Row],[Discount_Pct]]=0,"0%",
IF(Sales_Trans_2[[#This Row],[Discount_Pct]]&lt;=5,"1-5%",
IF(Sales_Trans_2[[#This Row],[Discount_Pct]]&lt;=10,"6-10%",
IF(Sales_Trans_2[[#This Row],[Discount_Pct]]&lt;=15,"11-15%","&gt;15%"))))</f>
        <v>11-15%</v>
      </c>
    </row>
    <row r="2262" spans="1:32"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s="19">
        <f>IFERROR(Sales_Trans_2[[#This Row],[Profit]]/Sales_Trans_2[[#This Row],[Sales_Amount]],0)</f>
        <v>0.13609079995634618</v>
      </c>
      <c r="AF2262" s="20" t="str">
        <f>IF(Sales_Trans_2[[#This Row],[Discount_Pct]]=0,"0%",
IF(Sales_Trans_2[[#This Row],[Discount_Pct]]&lt;=5,"1-5%",
IF(Sales_Trans_2[[#This Row],[Discount_Pct]]&lt;=10,"6-10%",
IF(Sales_Trans_2[[#This Row],[Discount_Pct]]&lt;=15,"11-15%","&gt;15%"))))</f>
        <v>1-5%</v>
      </c>
    </row>
    <row r="2263" spans="1:32"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s="19">
        <f>IFERROR(Sales_Trans_2[[#This Row],[Profit]]/Sales_Trans_2[[#This Row],[Sales_Amount]],0)</f>
        <v>0.12438925081433226</v>
      </c>
      <c r="AF2263" s="20" t="str">
        <f>IF(Sales_Trans_2[[#This Row],[Discount_Pct]]=0,"0%",
IF(Sales_Trans_2[[#This Row],[Discount_Pct]]&lt;=5,"1-5%",
IF(Sales_Trans_2[[#This Row],[Discount_Pct]]&lt;=10,"6-10%",
IF(Sales_Trans_2[[#This Row],[Discount_Pct]]&lt;=15,"11-15%","&gt;15%"))))</f>
        <v>&gt;15%</v>
      </c>
    </row>
    <row r="2264" spans="1:32"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s="19">
        <f>IFERROR(Sales_Trans_2[[#This Row],[Profit]]/Sales_Trans_2[[#This Row],[Sales_Amount]],0)</f>
        <v>0.20529121228421929</v>
      </c>
      <c r="AF2264" s="20" t="str">
        <f>IF(Sales_Trans_2[[#This Row],[Discount_Pct]]=0,"0%",
IF(Sales_Trans_2[[#This Row],[Discount_Pct]]&lt;=5,"1-5%",
IF(Sales_Trans_2[[#This Row],[Discount_Pct]]&lt;=10,"6-10%",
IF(Sales_Trans_2[[#This Row],[Discount_Pct]]&lt;=15,"11-15%","&gt;15%"))))</f>
        <v>6-10%</v>
      </c>
    </row>
    <row r="2265" spans="1:32"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s="19">
        <f>IFERROR(Sales_Trans_2[[#This Row],[Profit]]/Sales_Trans_2[[#This Row],[Sales_Amount]],0)</f>
        <v>0.19135876563147902</v>
      </c>
      <c r="AF2265" s="20" t="str">
        <f>IF(Sales_Trans_2[[#This Row],[Discount_Pct]]=0,"0%",
IF(Sales_Trans_2[[#This Row],[Discount_Pct]]&lt;=5,"1-5%",
IF(Sales_Trans_2[[#This Row],[Discount_Pct]]&lt;=10,"6-10%",
IF(Sales_Trans_2[[#This Row],[Discount_Pct]]&lt;=15,"11-15%","&gt;15%"))))</f>
        <v>6-10%</v>
      </c>
    </row>
    <row r="2266" spans="1:32"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s="19">
        <f>IFERROR(Sales_Trans_2[[#This Row],[Profit]]/Sales_Trans_2[[#This Row],[Sales_Amount]],0)</f>
        <v>4.8121551408053943E-2</v>
      </c>
      <c r="AF2266" s="20" t="str">
        <f>IF(Sales_Trans_2[[#This Row],[Discount_Pct]]=0,"0%",
IF(Sales_Trans_2[[#This Row],[Discount_Pct]]&lt;=5,"1-5%",
IF(Sales_Trans_2[[#This Row],[Discount_Pct]]&lt;=10,"6-10%",
IF(Sales_Trans_2[[#This Row],[Discount_Pct]]&lt;=15,"11-15%","&gt;15%"))))</f>
        <v>&gt;15%</v>
      </c>
    </row>
    <row r="2267" spans="1:32"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6"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s="19">
        <f>IFERROR(Sales_Trans_2[[#This Row],[Profit]]/Sales_Trans_2[[#This Row],[Sales_Amount]],0)</f>
        <v>0.20697013613903759</v>
      </c>
      <c r="AF2267" s="20" t="str">
        <f>IF(Sales_Trans_2[[#This Row],[Discount_Pct]]=0,"0%",
IF(Sales_Trans_2[[#This Row],[Discount_Pct]]&lt;=5,"1-5%",
IF(Sales_Trans_2[[#This Row],[Discount_Pct]]&lt;=10,"6-10%",
IF(Sales_Trans_2[[#This Row],[Discount_Pct]]&lt;=15,"11-15%","&gt;15%"))))</f>
        <v>1-5%</v>
      </c>
    </row>
    <row r="2268" spans="1:32"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s="19">
        <f>IFERROR(Sales_Trans_2[[#This Row],[Profit]]/Sales_Trans_2[[#This Row],[Sales_Amount]],0)</f>
        <v>0.32475820993388343</v>
      </c>
      <c r="AF2268" s="20" t="str">
        <f>IF(Sales_Trans_2[[#This Row],[Discount_Pct]]=0,"0%",
IF(Sales_Trans_2[[#This Row],[Discount_Pct]]&lt;=5,"1-5%",
IF(Sales_Trans_2[[#This Row],[Discount_Pct]]&lt;=10,"6-10%",
IF(Sales_Trans_2[[#This Row],[Discount_Pct]]&lt;=15,"11-15%","&gt;15%"))))</f>
        <v>1-5%</v>
      </c>
    </row>
    <row r="2269" spans="1:32"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s="19">
        <f>IFERROR(Sales_Trans_2[[#This Row],[Profit]]/Sales_Trans_2[[#This Row],[Sales_Amount]],0)</f>
        <v>-7.821874298180885E-2</v>
      </c>
      <c r="AF2269" s="20" t="str">
        <f>IF(Sales_Trans_2[[#This Row],[Discount_Pct]]=0,"0%",
IF(Sales_Trans_2[[#This Row],[Discount_Pct]]&lt;=5,"1-5%",
IF(Sales_Trans_2[[#This Row],[Discount_Pct]]&lt;=10,"6-10%",
IF(Sales_Trans_2[[#This Row],[Discount_Pct]]&lt;=15,"11-15%","&gt;15%"))))</f>
        <v>&gt;15%</v>
      </c>
    </row>
    <row r="2270" spans="1:32"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s="19">
        <f>IFERROR(Sales_Trans_2[[#This Row],[Profit]]/Sales_Trans_2[[#This Row],[Sales_Amount]],0)</f>
        <v>0.13534414163517008</v>
      </c>
      <c r="AF2270" s="20" t="str">
        <f>IF(Sales_Trans_2[[#This Row],[Discount_Pct]]=0,"0%",
IF(Sales_Trans_2[[#This Row],[Discount_Pct]]&lt;=5,"1-5%",
IF(Sales_Trans_2[[#This Row],[Discount_Pct]]&lt;=10,"6-10%",
IF(Sales_Trans_2[[#This Row],[Discount_Pct]]&lt;=15,"11-15%","&gt;15%"))))</f>
        <v>1-5%</v>
      </c>
    </row>
    <row r="2271" spans="1:32"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s="19">
        <f>IFERROR(Sales_Trans_2[[#This Row],[Profit]]/Sales_Trans_2[[#This Row],[Sales_Amount]],0)</f>
        <v>0.2022453495042203</v>
      </c>
      <c r="AF2271" s="20" t="str">
        <f>IF(Sales_Trans_2[[#This Row],[Discount_Pct]]=0,"0%",
IF(Sales_Trans_2[[#This Row],[Discount_Pct]]&lt;=5,"1-5%",
IF(Sales_Trans_2[[#This Row],[Discount_Pct]]&lt;=10,"6-10%",
IF(Sales_Trans_2[[#This Row],[Discount_Pct]]&lt;=15,"11-15%","&gt;15%"))))</f>
        <v>11-15%</v>
      </c>
    </row>
    <row r="2272" spans="1:32"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s="19">
        <f>IFERROR(Sales_Trans_2[[#This Row],[Profit]]/Sales_Trans_2[[#This Row],[Sales_Amount]],0)</f>
        <v>-1.0738763600171911E-2</v>
      </c>
      <c r="AF2272" s="20" t="str">
        <f>IF(Sales_Trans_2[[#This Row],[Discount_Pct]]=0,"0%",
IF(Sales_Trans_2[[#This Row],[Discount_Pct]]&lt;=5,"1-5%",
IF(Sales_Trans_2[[#This Row],[Discount_Pct]]&lt;=10,"6-10%",
IF(Sales_Trans_2[[#This Row],[Discount_Pct]]&lt;=15,"11-15%","&gt;15%"))))</f>
        <v>&gt;15%</v>
      </c>
    </row>
    <row r="2273" spans="1:32"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s="19">
        <f>IFERROR(Sales_Trans_2[[#This Row],[Profit]]/Sales_Trans_2[[#This Row],[Sales_Amount]],0)</f>
        <v>0.20340073942133541</v>
      </c>
      <c r="AF2273" s="20" t="str">
        <f>IF(Sales_Trans_2[[#This Row],[Discount_Pct]]=0,"0%",
IF(Sales_Trans_2[[#This Row],[Discount_Pct]]&lt;=5,"1-5%",
IF(Sales_Trans_2[[#This Row],[Discount_Pct]]&lt;=10,"6-10%",
IF(Sales_Trans_2[[#This Row],[Discount_Pct]]&lt;=15,"11-15%","&gt;15%"))))</f>
        <v>6-10%</v>
      </c>
    </row>
    <row r="2274" spans="1:32"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s="19">
        <f>IFERROR(Sales_Trans_2[[#This Row],[Profit]]/Sales_Trans_2[[#This Row],[Sales_Amount]],0)</f>
        <v>7.6004423147806852E-2</v>
      </c>
      <c r="AF2274" s="20" t="str">
        <f>IF(Sales_Trans_2[[#This Row],[Discount_Pct]]=0,"0%",
IF(Sales_Trans_2[[#This Row],[Discount_Pct]]&lt;=5,"1-5%",
IF(Sales_Trans_2[[#This Row],[Discount_Pct]]&lt;=10,"6-10%",
IF(Sales_Trans_2[[#This Row],[Discount_Pct]]&lt;=15,"11-15%","&gt;15%"))))</f>
        <v>&gt;15%</v>
      </c>
    </row>
    <row r="2275" spans="1:32"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s="19">
        <f>IFERROR(Sales_Trans_2[[#This Row],[Profit]]/Sales_Trans_2[[#This Row],[Sales_Amount]],0)</f>
        <v>-6.8126033161348493E-2</v>
      </c>
      <c r="AF2275" s="20" t="str">
        <f>IF(Sales_Trans_2[[#This Row],[Discount_Pct]]=0,"0%",
IF(Sales_Trans_2[[#This Row],[Discount_Pct]]&lt;=5,"1-5%",
IF(Sales_Trans_2[[#This Row],[Discount_Pct]]&lt;=10,"6-10%",
IF(Sales_Trans_2[[#This Row],[Discount_Pct]]&lt;=15,"11-15%","&gt;15%"))))</f>
        <v>11-15%</v>
      </c>
    </row>
    <row r="2276" spans="1:32"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s="19">
        <f>IFERROR(Sales_Trans_2[[#This Row],[Profit]]/Sales_Trans_2[[#This Row],[Sales_Amount]],0)</f>
        <v>0.29926390307470152</v>
      </c>
      <c r="AF2276" s="20" t="str">
        <f>IF(Sales_Trans_2[[#This Row],[Discount_Pct]]=0,"0%",
IF(Sales_Trans_2[[#This Row],[Discount_Pct]]&lt;=5,"1-5%",
IF(Sales_Trans_2[[#This Row],[Discount_Pct]]&lt;=10,"6-10%",
IF(Sales_Trans_2[[#This Row],[Discount_Pct]]&lt;=15,"11-15%","&gt;15%"))))</f>
        <v>1-5%</v>
      </c>
    </row>
    <row r="2277" spans="1:32"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s="19">
        <f>IFERROR(Sales_Trans_2[[#This Row],[Profit]]/Sales_Trans_2[[#This Row],[Sales_Amount]],0)</f>
        <v>0.12244184278546449</v>
      </c>
      <c r="AF2277" s="20" t="str">
        <f>IF(Sales_Trans_2[[#This Row],[Discount_Pct]]=0,"0%",
IF(Sales_Trans_2[[#This Row],[Discount_Pct]]&lt;=5,"1-5%",
IF(Sales_Trans_2[[#This Row],[Discount_Pct]]&lt;=10,"6-10%",
IF(Sales_Trans_2[[#This Row],[Discount_Pct]]&lt;=15,"11-15%","&gt;15%"))))</f>
        <v>11-15%</v>
      </c>
    </row>
    <row r="2278" spans="1:32"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s="19">
        <f>IFERROR(Sales_Trans_2[[#This Row],[Profit]]/Sales_Trans_2[[#This Row],[Sales_Amount]],0)</f>
        <v>0.29131719785925392</v>
      </c>
      <c r="AF2278" s="20" t="str">
        <f>IF(Sales_Trans_2[[#This Row],[Discount_Pct]]=0,"0%",
IF(Sales_Trans_2[[#This Row],[Discount_Pct]]&lt;=5,"1-5%",
IF(Sales_Trans_2[[#This Row],[Discount_Pct]]&lt;=10,"6-10%",
IF(Sales_Trans_2[[#This Row],[Discount_Pct]]&lt;=15,"11-15%","&gt;15%"))))</f>
        <v>1-5%</v>
      </c>
    </row>
    <row r="2279" spans="1:32"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s="19">
        <f>IFERROR(Sales_Trans_2[[#This Row],[Profit]]/Sales_Trans_2[[#This Row],[Sales_Amount]],0)</f>
        <v>5.5644466330173573E-2</v>
      </c>
      <c r="AF2279" s="20" t="str">
        <f>IF(Sales_Trans_2[[#This Row],[Discount_Pct]]=0,"0%",
IF(Sales_Trans_2[[#This Row],[Discount_Pct]]&lt;=5,"1-5%",
IF(Sales_Trans_2[[#This Row],[Discount_Pct]]&lt;=10,"6-10%",
IF(Sales_Trans_2[[#This Row],[Discount_Pct]]&lt;=15,"11-15%","&gt;15%"))))</f>
        <v>11-15%</v>
      </c>
    </row>
    <row r="2280" spans="1:32"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s="19">
        <f>IFERROR(Sales_Trans_2[[#This Row],[Profit]]/Sales_Trans_2[[#This Row],[Sales_Amount]],0)</f>
        <v>0.30245845521877135</v>
      </c>
      <c r="AF2280" s="20" t="str">
        <f>IF(Sales_Trans_2[[#This Row],[Discount_Pct]]=0,"0%",
IF(Sales_Trans_2[[#This Row],[Discount_Pct]]&lt;=5,"1-5%",
IF(Sales_Trans_2[[#This Row],[Discount_Pct]]&lt;=10,"6-10%",
IF(Sales_Trans_2[[#This Row],[Discount_Pct]]&lt;=15,"11-15%","&gt;15%"))))</f>
        <v>1-5%</v>
      </c>
    </row>
    <row r="2281" spans="1:32"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s="19">
        <f>IFERROR(Sales_Trans_2[[#This Row],[Profit]]/Sales_Trans_2[[#This Row],[Sales_Amount]],0)</f>
        <v>-9.5254262864041039E-2</v>
      </c>
      <c r="AF2281" s="20" t="str">
        <f>IF(Sales_Trans_2[[#This Row],[Discount_Pct]]=0,"0%",
IF(Sales_Trans_2[[#This Row],[Discount_Pct]]&lt;=5,"1-5%",
IF(Sales_Trans_2[[#This Row],[Discount_Pct]]&lt;=10,"6-10%",
IF(Sales_Trans_2[[#This Row],[Discount_Pct]]&lt;=15,"11-15%","&gt;15%"))))</f>
        <v>&gt;15%</v>
      </c>
    </row>
    <row r="2282" spans="1:32"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s="19">
        <f>IFERROR(Sales_Trans_2[[#This Row],[Profit]]/Sales_Trans_2[[#This Row],[Sales_Amount]],0)</f>
        <v>0.103637773950541</v>
      </c>
      <c r="AF2282" s="20" t="str">
        <f>IF(Sales_Trans_2[[#This Row],[Discount_Pct]]=0,"0%",
IF(Sales_Trans_2[[#This Row],[Discount_Pct]]&lt;=5,"1-5%",
IF(Sales_Trans_2[[#This Row],[Discount_Pct]]&lt;=10,"6-10%",
IF(Sales_Trans_2[[#This Row],[Discount_Pct]]&lt;=15,"11-15%","&gt;15%"))))</f>
        <v>1-5%</v>
      </c>
    </row>
    <row r="2283" spans="1:32"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s="19">
        <f>IFERROR(Sales_Trans_2[[#This Row],[Profit]]/Sales_Trans_2[[#This Row],[Sales_Amount]],0)</f>
        <v>0.29698069002002797</v>
      </c>
      <c r="AF2283" s="20" t="str">
        <f>IF(Sales_Trans_2[[#This Row],[Discount_Pct]]=0,"0%",
IF(Sales_Trans_2[[#This Row],[Discount_Pct]]&lt;=5,"1-5%",
IF(Sales_Trans_2[[#This Row],[Discount_Pct]]&lt;=10,"6-10%",
IF(Sales_Trans_2[[#This Row],[Discount_Pct]]&lt;=15,"11-15%","&gt;15%"))))</f>
        <v>1-5%</v>
      </c>
    </row>
    <row r="2284" spans="1:32"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s="19">
        <f>IFERROR(Sales_Trans_2[[#This Row],[Profit]]/Sales_Trans_2[[#This Row],[Sales_Amount]],0)</f>
        <v>8.6077789894583784E-2</v>
      </c>
      <c r="AF2284" s="20" t="str">
        <f>IF(Sales_Trans_2[[#This Row],[Discount_Pct]]=0,"0%",
IF(Sales_Trans_2[[#This Row],[Discount_Pct]]&lt;=5,"1-5%",
IF(Sales_Trans_2[[#This Row],[Discount_Pct]]&lt;=10,"6-10%",
IF(Sales_Trans_2[[#This Row],[Discount_Pct]]&lt;=15,"11-15%","&gt;15%"))))</f>
        <v>6-10%</v>
      </c>
    </row>
    <row r="2285" spans="1:32"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s="19">
        <f>IFERROR(Sales_Trans_2[[#This Row],[Profit]]/Sales_Trans_2[[#This Row],[Sales_Amount]],0)</f>
        <v>7.9465843127162497E-2</v>
      </c>
      <c r="AF2285" s="20" t="str">
        <f>IF(Sales_Trans_2[[#This Row],[Discount_Pct]]=0,"0%",
IF(Sales_Trans_2[[#This Row],[Discount_Pct]]&lt;=5,"1-5%",
IF(Sales_Trans_2[[#This Row],[Discount_Pct]]&lt;=10,"6-10%",
IF(Sales_Trans_2[[#This Row],[Discount_Pct]]&lt;=15,"11-15%","&gt;15%"))))</f>
        <v>11-15%</v>
      </c>
    </row>
    <row r="2286" spans="1:32"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s="19">
        <f>IFERROR(Sales_Trans_2[[#This Row],[Profit]]/Sales_Trans_2[[#This Row],[Sales_Amount]],0)</f>
        <v>0.1900670824997058</v>
      </c>
      <c r="AF2286" s="20" t="str">
        <f>IF(Sales_Trans_2[[#This Row],[Discount_Pct]]=0,"0%",
IF(Sales_Trans_2[[#This Row],[Discount_Pct]]&lt;=5,"1-5%",
IF(Sales_Trans_2[[#This Row],[Discount_Pct]]&lt;=10,"6-10%",
IF(Sales_Trans_2[[#This Row],[Discount_Pct]]&lt;=15,"11-15%","&gt;15%"))))</f>
        <v>1-5%</v>
      </c>
    </row>
    <row r="2287" spans="1:32"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s="19">
        <f>IFERROR(Sales_Trans_2[[#This Row],[Profit]]/Sales_Trans_2[[#This Row],[Sales_Amount]],0)</f>
        <v>3.2330074667077206E-2</v>
      </c>
      <c r="AF2287" s="20" t="str">
        <f>IF(Sales_Trans_2[[#This Row],[Discount_Pct]]=0,"0%",
IF(Sales_Trans_2[[#This Row],[Discount_Pct]]&lt;=5,"1-5%",
IF(Sales_Trans_2[[#This Row],[Discount_Pct]]&lt;=10,"6-10%",
IF(Sales_Trans_2[[#This Row],[Discount_Pct]]&lt;=15,"11-15%","&gt;15%"))))</f>
        <v>11-15%</v>
      </c>
    </row>
    <row r="2288" spans="1:32"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s="19">
        <f>IFERROR(Sales_Trans_2[[#This Row],[Profit]]/Sales_Trans_2[[#This Row],[Sales_Amount]],0)</f>
        <v>0.24857405703771848</v>
      </c>
      <c r="AF2288" s="20" t="str">
        <f>IF(Sales_Trans_2[[#This Row],[Discount_Pct]]=0,"0%",
IF(Sales_Trans_2[[#This Row],[Discount_Pct]]&lt;=5,"1-5%",
IF(Sales_Trans_2[[#This Row],[Discount_Pct]]&lt;=10,"6-10%",
IF(Sales_Trans_2[[#This Row],[Discount_Pct]]&lt;=15,"11-15%","&gt;15%"))))</f>
        <v>1-5%</v>
      </c>
    </row>
    <row r="2289" spans="1:32"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s="19">
        <f>IFERROR(Sales_Trans_2[[#This Row],[Profit]]/Sales_Trans_2[[#This Row],[Sales_Amount]],0)</f>
        <v>0.32341020828775718</v>
      </c>
      <c r="AF2289" s="20" t="str">
        <f>IF(Sales_Trans_2[[#This Row],[Discount_Pct]]=0,"0%",
IF(Sales_Trans_2[[#This Row],[Discount_Pct]]&lt;=5,"1-5%",
IF(Sales_Trans_2[[#This Row],[Discount_Pct]]&lt;=10,"6-10%",
IF(Sales_Trans_2[[#This Row],[Discount_Pct]]&lt;=15,"11-15%","&gt;15%"))))</f>
        <v>1-5%</v>
      </c>
    </row>
    <row r="2290" spans="1:32"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s="19">
        <f>IFERROR(Sales_Trans_2[[#This Row],[Profit]]/Sales_Trans_2[[#This Row],[Sales_Amount]],0)</f>
        <v>0.32149114373010279</v>
      </c>
      <c r="AF2290" s="20" t="str">
        <f>IF(Sales_Trans_2[[#This Row],[Discount_Pct]]=0,"0%",
IF(Sales_Trans_2[[#This Row],[Discount_Pct]]&lt;=5,"1-5%",
IF(Sales_Trans_2[[#This Row],[Discount_Pct]]&lt;=10,"6-10%",
IF(Sales_Trans_2[[#This Row],[Discount_Pct]]&lt;=15,"11-15%","&gt;15%"))))</f>
        <v>11-15%</v>
      </c>
    </row>
    <row r="2291" spans="1:32"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s="19">
        <f>IFERROR(Sales_Trans_2[[#This Row],[Profit]]/Sales_Trans_2[[#This Row],[Sales_Amount]],0)</f>
        <v>3.3385093167701864E-2</v>
      </c>
      <c r="AF2291" s="20" t="str">
        <f>IF(Sales_Trans_2[[#This Row],[Discount_Pct]]=0,"0%",
IF(Sales_Trans_2[[#This Row],[Discount_Pct]]&lt;=5,"1-5%",
IF(Sales_Trans_2[[#This Row],[Discount_Pct]]&lt;=10,"6-10%",
IF(Sales_Trans_2[[#This Row],[Discount_Pct]]&lt;=15,"11-15%","&gt;15%"))))</f>
        <v>&gt;15%</v>
      </c>
    </row>
    <row r="2292" spans="1:32"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s="19">
        <f>IFERROR(Sales_Trans_2[[#This Row],[Profit]]/Sales_Trans_2[[#This Row],[Sales_Amount]],0)</f>
        <v>8.7263576589008851E-2</v>
      </c>
      <c r="AF2292" s="20" t="str">
        <f>IF(Sales_Trans_2[[#This Row],[Discount_Pct]]=0,"0%",
IF(Sales_Trans_2[[#This Row],[Discount_Pct]]&lt;=5,"1-5%",
IF(Sales_Trans_2[[#This Row],[Discount_Pct]]&lt;=10,"6-10%",
IF(Sales_Trans_2[[#This Row],[Discount_Pct]]&lt;=15,"11-15%","&gt;15%"))))</f>
        <v>&gt;15%</v>
      </c>
    </row>
    <row r="2293" spans="1:32"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s="19">
        <f>IFERROR(Sales_Trans_2[[#This Row],[Profit]]/Sales_Trans_2[[#This Row],[Sales_Amount]],0)</f>
        <v>6.3961709996736643E-2</v>
      </c>
      <c r="AF2293" s="20" t="str">
        <f>IF(Sales_Trans_2[[#This Row],[Discount_Pct]]=0,"0%",
IF(Sales_Trans_2[[#This Row],[Discount_Pct]]&lt;=5,"1-5%",
IF(Sales_Trans_2[[#This Row],[Discount_Pct]]&lt;=10,"6-10%",
IF(Sales_Trans_2[[#This Row],[Discount_Pct]]&lt;=15,"11-15%","&gt;15%"))))</f>
        <v>&gt;15%</v>
      </c>
    </row>
    <row r="2294" spans="1:32"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s="19">
        <f>IFERROR(Sales_Trans_2[[#This Row],[Profit]]/Sales_Trans_2[[#This Row],[Sales_Amount]],0)</f>
        <v>0.15237265999129299</v>
      </c>
      <c r="AF2294" s="20" t="str">
        <f>IF(Sales_Trans_2[[#This Row],[Discount_Pct]]=0,"0%",
IF(Sales_Trans_2[[#This Row],[Discount_Pct]]&lt;=5,"1-5%",
IF(Sales_Trans_2[[#This Row],[Discount_Pct]]&lt;=10,"6-10%",
IF(Sales_Trans_2[[#This Row],[Discount_Pct]]&lt;=15,"11-15%","&gt;15%"))))</f>
        <v>&gt;15%</v>
      </c>
    </row>
    <row r="2295" spans="1:32"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s="19">
        <f>IFERROR(Sales_Trans_2[[#This Row],[Profit]]/Sales_Trans_2[[#This Row],[Sales_Amount]],0)</f>
        <v>-5.937321937321937E-2</v>
      </c>
      <c r="AF2295" s="20" t="str">
        <f>IF(Sales_Trans_2[[#This Row],[Discount_Pct]]=0,"0%",
IF(Sales_Trans_2[[#This Row],[Discount_Pct]]&lt;=5,"1-5%",
IF(Sales_Trans_2[[#This Row],[Discount_Pct]]&lt;=10,"6-10%",
IF(Sales_Trans_2[[#This Row],[Discount_Pct]]&lt;=15,"11-15%","&gt;15%"))))</f>
        <v>&gt;15%</v>
      </c>
    </row>
    <row r="2296" spans="1:32"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s="19">
        <f>IFERROR(Sales_Trans_2[[#This Row],[Profit]]/Sales_Trans_2[[#This Row],[Sales_Amount]],0)</f>
        <v>0.144471085463486</v>
      </c>
      <c r="AF2296" s="20" t="str">
        <f>IF(Sales_Trans_2[[#This Row],[Discount_Pct]]=0,"0%",
IF(Sales_Trans_2[[#This Row],[Discount_Pct]]&lt;=5,"1-5%",
IF(Sales_Trans_2[[#This Row],[Discount_Pct]]&lt;=10,"6-10%",
IF(Sales_Trans_2[[#This Row],[Discount_Pct]]&lt;=15,"11-15%","&gt;15%"))))</f>
        <v>11-15%</v>
      </c>
    </row>
    <row r="2297" spans="1:32"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s="19">
        <f>IFERROR(Sales_Trans_2[[#This Row],[Profit]]/Sales_Trans_2[[#This Row],[Sales_Amount]],0)</f>
        <v>9.098956140634952E-2</v>
      </c>
      <c r="AF2297" s="20" t="str">
        <f>IF(Sales_Trans_2[[#This Row],[Discount_Pct]]=0,"0%",
IF(Sales_Trans_2[[#This Row],[Discount_Pct]]&lt;=5,"1-5%",
IF(Sales_Trans_2[[#This Row],[Discount_Pct]]&lt;=10,"6-10%",
IF(Sales_Trans_2[[#This Row],[Discount_Pct]]&lt;=15,"11-15%","&gt;15%"))))</f>
        <v>&gt;15%</v>
      </c>
    </row>
    <row r="2298" spans="1:32"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s="19">
        <f>IFERROR(Sales_Trans_2[[#This Row],[Profit]]/Sales_Trans_2[[#This Row],[Sales_Amount]],0)</f>
        <v>0.24398532864640154</v>
      </c>
      <c r="AF2298" s="20" t="str">
        <f>IF(Sales_Trans_2[[#This Row],[Discount_Pct]]=0,"0%",
IF(Sales_Trans_2[[#This Row],[Discount_Pct]]&lt;=5,"1-5%",
IF(Sales_Trans_2[[#This Row],[Discount_Pct]]&lt;=10,"6-10%",
IF(Sales_Trans_2[[#This Row],[Discount_Pct]]&lt;=15,"11-15%","&gt;15%"))))</f>
        <v>1-5%</v>
      </c>
    </row>
    <row r="2299" spans="1:32"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s="19">
        <f>IFERROR(Sales_Trans_2[[#This Row],[Profit]]/Sales_Trans_2[[#This Row],[Sales_Amount]],0)</f>
        <v>0.21527186891005409</v>
      </c>
      <c r="AF2299" s="20" t="str">
        <f>IF(Sales_Trans_2[[#This Row],[Discount_Pct]]=0,"0%",
IF(Sales_Trans_2[[#This Row],[Discount_Pct]]&lt;=5,"1-5%",
IF(Sales_Trans_2[[#This Row],[Discount_Pct]]&lt;=10,"6-10%",
IF(Sales_Trans_2[[#This Row],[Discount_Pct]]&lt;=15,"11-15%","&gt;15%"))))</f>
        <v>1-5%</v>
      </c>
    </row>
    <row r="2300" spans="1:32"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s="19">
        <f>IFERROR(Sales_Trans_2[[#This Row],[Profit]]/Sales_Trans_2[[#This Row],[Sales_Amount]],0)</f>
        <v>8.7300620966760015E-2</v>
      </c>
      <c r="AF2300" s="20" t="str">
        <f>IF(Sales_Trans_2[[#This Row],[Discount_Pct]]=0,"0%",
IF(Sales_Trans_2[[#This Row],[Discount_Pct]]&lt;=5,"1-5%",
IF(Sales_Trans_2[[#This Row],[Discount_Pct]]&lt;=10,"6-10%",
IF(Sales_Trans_2[[#This Row],[Discount_Pct]]&lt;=15,"11-15%","&gt;15%"))))</f>
        <v>&gt;15%</v>
      </c>
    </row>
    <row r="2301" spans="1:32"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s="19">
        <f>IFERROR(Sales_Trans_2[[#This Row],[Profit]]/Sales_Trans_2[[#This Row],[Sales_Amount]],0)</f>
        <v>0.11178827650742618</v>
      </c>
      <c r="AF2301" s="20" t="str">
        <f>IF(Sales_Trans_2[[#This Row],[Discount_Pct]]=0,"0%",
IF(Sales_Trans_2[[#This Row],[Discount_Pct]]&lt;=5,"1-5%",
IF(Sales_Trans_2[[#This Row],[Discount_Pct]]&lt;=10,"6-10%",
IF(Sales_Trans_2[[#This Row],[Discount_Pct]]&lt;=15,"11-15%","&gt;15%"))))</f>
        <v>1-5%</v>
      </c>
    </row>
    <row r="2302" spans="1:32"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s="19">
        <f>IFERROR(Sales_Trans_2[[#This Row],[Profit]]/Sales_Trans_2[[#This Row],[Sales_Amount]],0)</f>
        <v>8.5218545147728003E-2</v>
      </c>
      <c r="AF2302" s="20" t="str">
        <f>IF(Sales_Trans_2[[#This Row],[Discount_Pct]]=0,"0%",
IF(Sales_Trans_2[[#This Row],[Discount_Pct]]&lt;=5,"1-5%",
IF(Sales_Trans_2[[#This Row],[Discount_Pct]]&lt;=10,"6-10%",
IF(Sales_Trans_2[[#This Row],[Discount_Pct]]&lt;=15,"11-15%","&gt;15%"))))</f>
        <v>1-5%</v>
      </c>
    </row>
    <row r="2303" spans="1:32"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s="19">
        <f>IFERROR(Sales_Trans_2[[#This Row],[Profit]]/Sales_Trans_2[[#This Row],[Sales_Amount]],0)</f>
        <v>6.4685413762226987E-2</v>
      </c>
      <c r="AF2303" s="20" t="str">
        <f>IF(Sales_Trans_2[[#This Row],[Discount_Pct]]=0,"0%",
IF(Sales_Trans_2[[#This Row],[Discount_Pct]]&lt;=5,"1-5%",
IF(Sales_Trans_2[[#This Row],[Discount_Pct]]&lt;=10,"6-10%",
IF(Sales_Trans_2[[#This Row],[Discount_Pct]]&lt;=15,"11-15%","&gt;15%"))))</f>
        <v>&gt;15%</v>
      </c>
    </row>
    <row r="2304" spans="1:32"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s="19">
        <f>IFERROR(Sales_Trans_2[[#This Row],[Profit]]/Sales_Trans_2[[#This Row],[Sales_Amount]],0)</f>
        <v>3.6860879904875153E-2</v>
      </c>
      <c r="AF2304" s="20" t="str">
        <f>IF(Sales_Trans_2[[#This Row],[Discount_Pct]]=0,"0%",
IF(Sales_Trans_2[[#This Row],[Discount_Pct]]&lt;=5,"1-5%",
IF(Sales_Trans_2[[#This Row],[Discount_Pct]]&lt;=10,"6-10%",
IF(Sales_Trans_2[[#This Row],[Discount_Pct]]&lt;=15,"11-15%","&gt;15%"))))</f>
        <v>&gt;15%</v>
      </c>
    </row>
    <row r="2305" spans="1:32"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s="19">
        <f>IFERROR(Sales_Trans_2[[#This Row],[Profit]]/Sales_Trans_2[[#This Row],[Sales_Amount]],0)</f>
        <v>0.10315327492168494</v>
      </c>
      <c r="AF2305" s="20" t="str">
        <f>IF(Sales_Trans_2[[#This Row],[Discount_Pct]]=0,"0%",
IF(Sales_Trans_2[[#This Row],[Discount_Pct]]&lt;=5,"1-5%",
IF(Sales_Trans_2[[#This Row],[Discount_Pct]]&lt;=10,"6-10%",
IF(Sales_Trans_2[[#This Row],[Discount_Pct]]&lt;=15,"11-15%","&gt;15%"))))</f>
        <v>11-15%</v>
      </c>
    </row>
    <row r="2306" spans="1:32"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s="19">
        <f>IFERROR(Sales_Trans_2[[#This Row],[Profit]]/Sales_Trans_2[[#This Row],[Sales_Amount]],0)</f>
        <v>0.28836948091888853</v>
      </c>
      <c r="AF2306" s="20" t="str">
        <f>IF(Sales_Trans_2[[#This Row],[Discount_Pct]]=0,"0%",
IF(Sales_Trans_2[[#This Row],[Discount_Pct]]&lt;=5,"1-5%",
IF(Sales_Trans_2[[#This Row],[Discount_Pct]]&lt;=10,"6-10%",
IF(Sales_Trans_2[[#This Row],[Discount_Pct]]&lt;=15,"11-15%","&gt;15%"))))</f>
        <v>1-5%</v>
      </c>
    </row>
    <row r="2307" spans="1:32"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s="19">
        <f>IFERROR(Sales_Trans_2[[#This Row],[Profit]]/Sales_Trans_2[[#This Row],[Sales_Amount]],0)</f>
        <v>0.23279212467709778</v>
      </c>
      <c r="AF2307" s="20" t="str">
        <f>IF(Sales_Trans_2[[#This Row],[Discount_Pct]]=0,"0%",
IF(Sales_Trans_2[[#This Row],[Discount_Pct]]&lt;=5,"1-5%",
IF(Sales_Trans_2[[#This Row],[Discount_Pct]]&lt;=10,"6-10%",
IF(Sales_Trans_2[[#This Row],[Discount_Pct]]&lt;=15,"11-15%","&gt;15%"))))</f>
        <v>11-15%</v>
      </c>
    </row>
    <row r="2308" spans="1:32"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s="19">
        <f>IFERROR(Sales_Trans_2[[#This Row],[Profit]]/Sales_Trans_2[[#This Row],[Sales_Amount]],0)</f>
        <v>0.10665234490822326</v>
      </c>
      <c r="AF2308" s="20" t="str">
        <f>IF(Sales_Trans_2[[#This Row],[Discount_Pct]]=0,"0%",
IF(Sales_Trans_2[[#This Row],[Discount_Pct]]&lt;=5,"1-5%",
IF(Sales_Trans_2[[#This Row],[Discount_Pct]]&lt;=10,"6-10%",
IF(Sales_Trans_2[[#This Row],[Discount_Pct]]&lt;=15,"11-15%","&gt;15%"))))</f>
        <v>6-10%</v>
      </c>
    </row>
    <row r="2309" spans="1:32"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s="19">
        <f>IFERROR(Sales_Trans_2[[#This Row],[Profit]]/Sales_Trans_2[[#This Row],[Sales_Amount]],0)</f>
        <v>0.18931377470011576</v>
      </c>
      <c r="AF2309" s="20" t="str">
        <f>IF(Sales_Trans_2[[#This Row],[Discount_Pct]]=0,"0%",
IF(Sales_Trans_2[[#This Row],[Discount_Pct]]&lt;=5,"1-5%",
IF(Sales_Trans_2[[#This Row],[Discount_Pct]]&lt;=10,"6-10%",
IF(Sales_Trans_2[[#This Row],[Discount_Pct]]&lt;=15,"11-15%","&gt;15%"))))</f>
        <v>6-10%</v>
      </c>
    </row>
    <row r="2310" spans="1:32"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s="19">
        <f>IFERROR(Sales_Trans_2[[#This Row],[Profit]]/Sales_Trans_2[[#This Row],[Sales_Amount]],0)</f>
        <v>0.21045459884881945</v>
      </c>
      <c r="AF2310" s="20" t="str">
        <f>IF(Sales_Trans_2[[#This Row],[Discount_Pct]]=0,"0%",
IF(Sales_Trans_2[[#This Row],[Discount_Pct]]&lt;=5,"1-5%",
IF(Sales_Trans_2[[#This Row],[Discount_Pct]]&lt;=10,"6-10%",
IF(Sales_Trans_2[[#This Row],[Discount_Pct]]&lt;=15,"11-15%","&gt;15%"))))</f>
        <v>1-5%</v>
      </c>
    </row>
    <row r="2311" spans="1:32"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s="19">
        <f>IFERROR(Sales_Trans_2[[#This Row],[Profit]]/Sales_Trans_2[[#This Row],[Sales_Amount]],0)</f>
        <v>0.13021662949984072</v>
      </c>
      <c r="AF2311" s="20" t="str">
        <f>IF(Sales_Trans_2[[#This Row],[Discount_Pct]]=0,"0%",
IF(Sales_Trans_2[[#This Row],[Discount_Pct]]&lt;=5,"1-5%",
IF(Sales_Trans_2[[#This Row],[Discount_Pct]]&lt;=10,"6-10%",
IF(Sales_Trans_2[[#This Row],[Discount_Pct]]&lt;=15,"11-15%","&gt;15%"))))</f>
        <v>11-15%</v>
      </c>
    </row>
    <row r="2312" spans="1:32"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s="19">
        <f>IFERROR(Sales_Trans_2[[#This Row],[Profit]]/Sales_Trans_2[[#This Row],[Sales_Amount]],0)</f>
        <v>0.35062100208160657</v>
      </c>
      <c r="AF2312" s="20" t="str">
        <f>IF(Sales_Trans_2[[#This Row],[Discount_Pct]]=0,"0%",
IF(Sales_Trans_2[[#This Row],[Discount_Pct]]&lt;=5,"1-5%",
IF(Sales_Trans_2[[#This Row],[Discount_Pct]]&lt;=10,"6-10%",
IF(Sales_Trans_2[[#This Row],[Discount_Pct]]&lt;=15,"11-15%","&gt;15%"))))</f>
        <v>1-5%</v>
      </c>
    </row>
    <row r="2313" spans="1:32"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s="19">
        <f>IFERROR(Sales_Trans_2[[#This Row],[Profit]]/Sales_Trans_2[[#This Row],[Sales_Amount]],0)</f>
        <v>4.4378617076716309E-2</v>
      </c>
      <c r="AF2313" s="20" t="str">
        <f>IF(Sales_Trans_2[[#This Row],[Discount_Pct]]=0,"0%",
IF(Sales_Trans_2[[#This Row],[Discount_Pct]]&lt;=5,"1-5%",
IF(Sales_Trans_2[[#This Row],[Discount_Pct]]&lt;=10,"6-10%",
IF(Sales_Trans_2[[#This Row],[Discount_Pct]]&lt;=15,"11-15%","&gt;15%"))))</f>
        <v>6-10%</v>
      </c>
    </row>
    <row r="2314" spans="1:32"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s="19">
        <f>IFERROR(Sales_Trans_2[[#This Row],[Profit]]/Sales_Trans_2[[#This Row],[Sales_Amount]],0)</f>
        <v>4.793196752995748E-2</v>
      </c>
      <c r="AF2314" s="20" t="str">
        <f>IF(Sales_Trans_2[[#This Row],[Discount_Pct]]=0,"0%",
IF(Sales_Trans_2[[#This Row],[Discount_Pct]]&lt;=5,"1-5%",
IF(Sales_Trans_2[[#This Row],[Discount_Pct]]&lt;=10,"6-10%",
IF(Sales_Trans_2[[#This Row],[Discount_Pct]]&lt;=15,"11-15%","&gt;15%"))))</f>
        <v>11-15%</v>
      </c>
    </row>
    <row r="2315" spans="1:32"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s="19">
        <f>IFERROR(Sales_Trans_2[[#This Row],[Profit]]/Sales_Trans_2[[#This Row],[Sales_Amount]],0)</f>
        <v>0.20778798471668969</v>
      </c>
      <c r="AF2315" s="20" t="str">
        <f>IF(Sales_Trans_2[[#This Row],[Discount_Pct]]=0,"0%",
IF(Sales_Trans_2[[#This Row],[Discount_Pct]]&lt;=5,"1-5%",
IF(Sales_Trans_2[[#This Row],[Discount_Pct]]&lt;=10,"6-10%",
IF(Sales_Trans_2[[#This Row],[Discount_Pct]]&lt;=15,"11-15%","&gt;15%"))))</f>
        <v>11-15%</v>
      </c>
    </row>
    <row r="2316" spans="1:32"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s="19">
        <f>IFERROR(Sales_Trans_2[[#This Row],[Profit]]/Sales_Trans_2[[#This Row],[Sales_Amount]],0)</f>
        <v>-7.0952394124643853E-2</v>
      </c>
      <c r="AF2316" s="20" t="str">
        <f>IF(Sales_Trans_2[[#This Row],[Discount_Pct]]=0,"0%",
IF(Sales_Trans_2[[#This Row],[Discount_Pct]]&lt;=5,"1-5%",
IF(Sales_Trans_2[[#This Row],[Discount_Pct]]&lt;=10,"6-10%",
IF(Sales_Trans_2[[#This Row],[Discount_Pct]]&lt;=15,"11-15%","&gt;15%"))))</f>
        <v>&gt;15%</v>
      </c>
    </row>
    <row r="2317" spans="1:32"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s="19">
        <f>IFERROR(Sales_Trans_2[[#This Row],[Profit]]/Sales_Trans_2[[#This Row],[Sales_Amount]],0)</f>
        <v>0.21409823772028497</v>
      </c>
      <c r="AF2317" s="20" t="str">
        <f>IF(Sales_Trans_2[[#This Row],[Discount_Pct]]=0,"0%",
IF(Sales_Trans_2[[#This Row],[Discount_Pct]]&lt;=5,"1-5%",
IF(Sales_Trans_2[[#This Row],[Discount_Pct]]&lt;=10,"6-10%",
IF(Sales_Trans_2[[#This Row],[Discount_Pct]]&lt;=15,"11-15%","&gt;15%"))))</f>
        <v>11-15%</v>
      </c>
    </row>
    <row r="2318" spans="1:32"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s="19">
        <f>IFERROR(Sales_Trans_2[[#This Row],[Profit]]/Sales_Trans_2[[#This Row],[Sales_Amount]],0)</f>
        <v>0.22318029796290664</v>
      </c>
      <c r="AF2318" s="20" t="str">
        <f>IF(Sales_Trans_2[[#This Row],[Discount_Pct]]=0,"0%",
IF(Sales_Trans_2[[#This Row],[Discount_Pct]]&lt;=5,"1-5%",
IF(Sales_Trans_2[[#This Row],[Discount_Pct]]&lt;=10,"6-10%",
IF(Sales_Trans_2[[#This Row],[Discount_Pct]]&lt;=15,"11-15%","&gt;15%"))))</f>
        <v>6-10%</v>
      </c>
    </row>
    <row r="2319" spans="1:32"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s="19">
        <f>IFERROR(Sales_Trans_2[[#This Row],[Profit]]/Sales_Trans_2[[#This Row],[Sales_Amount]],0)</f>
        <v>0.43120333297262198</v>
      </c>
      <c r="AF2319" s="20" t="str">
        <f>IF(Sales_Trans_2[[#This Row],[Discount_Pct]]=0,"0%",
IF(Sales_Trans_2[[#This Row],[Discount_Pct]]&lt;=5,"1-5%",
IF(Sales_Trans_2[[#This Row],[Discount_Pct]]&lt;=10,"6-10%",
IF(Sales_Trans_2[[#This Row],[Discount_Pct]]&lt;=15,"11-15%","&gt;15%"))))</f>
        <v>1-5%</v>
      </c>
    </row>
    <row r="2320" spans="1:32"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s="19">
        <f>IFERROR(Sales_Trans_2[[#This Row],[Profit]]/Sales_Trans_2[[#This Row],[Sales_Amount]],0)</f>
        <v>0.38375621442003038</v>
      </c>
      <c r="AF2320" s="20" t="str">
        <f>IF(Sales_Trans_2[[#This Row],[Discount_Pct]]=0,"0%",
IF(Sales_Trans_2[[#This Row],[Discount_Pct]]&lt;=5,"1-5%",
IF(Sales_Trans_2[[#This Row],[Discount_Pct]]&lt;=10,"6-10%",
IF(Sales_Trans_2[[#This Row],[Discount_Pct]]&lt;=15,"11-15%","&gt;15%"))))</f>
        <v>11-15%</v>
      </c>
    </row>
    <row r="2321" spans="1:32"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s="19">
        <f>IFERROR(Sales_Trans_2[[#This Row],[Profit]]/Sales_Trans_2[[#This Row],[Sales_Amount]],0)</f>
        <v>0.13519585018175878</v>
      </c>
      <c r="AF2321" s="20" t="str">
        <f>IF(Sales_Trans_2[[#This Row],[Discount_Pct]]=0,"0%",
IF(Sales_Trans_2[[#This Row],[Discount_Pct]]&lt;=5,"1-5%",
IF(Sales_Trans_2[[#This Row],[Discount_Pct]]&lt;=10,"6-10%",
IF(Sales_Trans_2[[#This Row],[Discount_Pct]]&lt;=15,"11-15%","&gt;15%"))))</f>
        <v>6-10%</v>
      </c>
    </row>
    <row r="2322" spans="1:32"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s="19">
        <f>IFERROR(Sales_Trans_2[[#This Row],[Profit]]/Sales_Trans_2[[#This Row],[Sales_Amount]],0)</f>
        <v>0.26983635331165146</v>
      </c>
      <c r="AF2322" s="20" t="str">
        <f>IF(Sales_Trans_2[[#This Row],[Discount_Pct]]=0,"0%",
IF(Sales_Trans_2[[#This Row],[Discount_Pct]]&lt;=5,"1-5%",
IF(Sales_Trans_2[[#This Row],[Discount_Pct]]&lt;=10,"6-10%",
IF(Sales_Trans_2[[#This Row],[Discount_Pct]]&lt;=15,"11-15%","&gt;15%"))))</f>
        <v>11-15%</v>
      </c>
    </row>
    <row r="2323" spans="1:32"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s="19">
        <f>IFERROR(Sales_Trans_2[[#This Row],[Profit]]/Sales_Trans_2[[#This Row],[Sales_Amount]],0)</f>
        <v>0.12502817980972994</v>
      </c>
      <c r="AF2323" s="20" t="str">
        <f>IF(Sales_Trans_2[[#This Row],[Discount_Pct]]=0,"0%",
IF(Sales_Trans_2[[#This Row],[Discount_Pct]]&lt;=5,"1-5%",
IF(Sales_Trans_2[[#This Row],[Discount_Pct]]&lt;=10,"6-10%",
IF(Sales_Trans_2[[#This Row],[Discount_Pct]]&lt;=15,"11-15%","&gt;15%"))))</f>
        <v>11-15%</v>
      </c>
    </row>
    <row r="2324" spans="1:32"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s="19">
        <f>IFERROR(Sales_Trans_2[[#This Row],[Profit]]/Sales_Trans_2[[#This Row],[Sales_Amount]],0)</f>
        <v>0.22871414687069139</v>
      </c>
      <c r="AF2324" s="20" t="str">
        <f>IF(Sales_Trans_2[[#This Row],[Discount_Pct]]=0,"0%",
IF(Sales_Trans_2[[#This Row],[Discount_Pct]]&lt;=5,"1-5%",
IF(Sales_Trans_2[[#This Row],[Discount_Pct]]&lt;=10,"6-10%",
IF(Sales_Trans_2[[#This Row],[Discount_Pct]]&lt;=15,"11-15%","&gt;15%"))))</f>
        <v>1-5%</v>
      </c>
    </row>
    <row r="2325" spans="1:32"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s="19">
        <f>IFERROR(Sales_Trans_2[[#This Row],[Profit]]/Sales_Trans_2[[#This Row],[Sales_Amount]],0)</f>
        <v>0.13130543614300483</v>
      </c>
      <c r="AF2325" s="20" t="str">
        <f>IF(Sales_Trans_2[[#This Row],[Discount_Pct]]=0,"0%",
IF(Sales_Trans_2[[#This Row],[Discount_Pct]]&lt;=5,"1-5%",
IF(Sales_Trans_2[[#This Row],[Discount_Pct]]&lt;=10,"6-10%",
IF(Sales_Trans_2[[#This Row],[Discount_Pct]]&lt;=15,"11-15%","&gt;15%"))))</f>
        <v>1-5%</v>
      </c>
    </row>
    <row r="2326" spans="1:32"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s="19">
        <f>IFERROR(Sales_Trans_2[[#This Row],[Profit]]/Sales_Trans_2[[#This Row],[Sales_Amount]],0)</f>
        <v>0.30932696819943573</v>
      </c>
      <c r="AF2326" s="20" t="str">
        <f>IF(Sales_Trans_2[[#This Row],[Discount_Pct]]=0,"0%",
IF(Sales_Trans_2[[#This Row],[Discount_Pct]]&lt;=5,"1-5%",
IF(Sales_Trans_2[[#This Row],[Discount_Pct]]&lt;=10,"6-10%",
IF(Sales_Trans_2[[#This Row],[Discount_Pct]]&lt;=15,"11-15%","&gt;15%"))))</f>
        <v>6-10%</v>
      </c>
    </row>
    <row r="2327" spans="1:32"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s="19">
        <f>IFERROR(Sales_Trans_2[[#This Row],[Profit]]/Sales_Trans_2[[#This Row],[Sales_Amount]],0)</f>
        <v>0.21172069482457467</v>
      </c>
      <c r="AF2327" s="20" t="str">
        <f>IF(Sales_Trans_2[[#This Row],[Discount_Pct]]=0,"0%",
IF(Sales_Trans_2[[#This Row],[Discount_Pct]]&lt;=5,"1-5%",
IF(Sales_Trans_2[[#This Row],[Discount_Pct]]&lt;=10,"6-10%",
IF(Sales_Trans_2[[#This Row],[Discount_Pct]]&lt;=15,"11-15%","&gt;15%"))))</f>
        <v>&gt;15%</v>
      </c>
    </row>
    <row r="2328" spans="1:32"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s="19">
        <f>IFERROR(Sales_Trans_2[[#This Row],[Profit]]/Sales_Trans_2[[#This Row],[Sales_Amount]],0)</f>
        <v>0.2517899074174787</v>
      </c>
      <c r="AF2328" s="20" t="str">
        <f>IF(Sales_Trans_2[[#This Row],[Discount_Pct]]=0,"0%",
IF(Sales_Trans_2[[#This Row],[Discount_Pct]]&lt;=5,"1-5%",
IF(Sales_Trans_2[[#This Row],[Discount_Pct]]&lt;=10,"6-10%",
IF(Sales_Trans_2[[#This Row],[Discount_Pct]]&lt;=15,"11-15%","&gt;15%"))))</f>
        <v>6-10%</v>
      </c>
    </row>
    <row r="2329" spans="1:32"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s="19">
        <f>IFERROR(Sales_Trans_2[[#This Row],[Profit]]/Sales_Trans_2[[#This Row],[Sales_Amount]],0)</f>
        <v>9.4776324215533794E-2</v>
      </c>
      <c r="AF2329" s="20" t="str">
        <f>IF(Sales_Trans_2[[#This Row],[Discount_Pct]]=0,"0%",
IF(Sales_Trans_2[[#This Row],[Discount_Pct]]&lt;=5,"1-5%",
IF(Sales_Trans_2[[#This Row],[Discount_Pct]]&lt;=10,"6-10%",
IF(Sales_Trans_2[[#This Row],[Discount_Pct]]&lt;=15,"11-15%","&gt;15%"))))</f>
        <v>&gt;15%</v>
      </c>
    </row>
    <row r="2330" spans="1:32"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s="19">
        <f>IFERROR(Sales_Trans_2[[#This Row],[Profit]]/Sales_Trans_2[[#This Row],[Sales_Amount]],0)</f>
        <v>6.6336871757875573E-2</v>
      </c>
      <c r="AF2330" s="20" t="str">
        <f>IF(Sales_Trans_2[[#This Row],[Discount_Pct]]=0,"0%",
IF(Sales_Trans_2[[#This Row],[Discount_Pct]]&lt;=5,"1-5%",
IF(Sales_Trans_2[[#This Row],[Discount_Pct]]&lt;=10,"6-10%",
IF(Sales_Trans_2[[#This Row],[Discount_Pct]]&lt;=15,"11-15%","&gt;15%"))))</f>
        <v>11-15%</v>
      </c>
    </row>
    <row r="2331" spans="1:32"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s="19">
        <f>IFERROR(Sales_Trans_2[[#This Row],[Profit]]/Sales_Trans_2[[#This Row],[Sales_Amount]],0)</f>
        <v>0.11685572403713608</v>
      </c>
      <c r="AF2331" s="20" t="str">
        <f>IF(Sales_Trans_2[[#This Row],[Discount_Pct]]=0,"0%",
IF(Sales_Trans_2[[#This Row],[Discount_Pct]]&lt;=5,"1-5%",
IF(Sales_Trans_2[[#This Row],[Discount_Pct]]&lt;=10,"6-10%",
IF(Sales_Trans_2[[#This Row],[Discount_Pct]]&lt;=15,"11-15%","&gt;15%"))))</f>
        <v>&gt;15%</v>
      </c>
    </row>
    <row r="2332" spans="1:32"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s="19">
        <f>IFERROR(Sales_Trans_2[[#This Row],[Profit]]/Sales_Trans_2[[#This Row],[Sales_Amount]],0)</f>
        <v>-0.11878467635402906</v>
      </c>
      <c r="AF2332" s="20" t="str">
        <f>IF(Sales_Trans_2[[#This Row],[Discount_Pct]]=0,"0%",
IF(Sales_Trans_2[[#This Row],[Discount_Pct]]&lt;=5,"1-5%",
IF(Sales_Trans_2[[#This Row],[Discount_Pct]]&lt;=10,"6-10%",
IF(Sales_Trans_2[[#This Row],[Discount_Pct]]&lt;=15,"11-15%","&gt;15%"))))</f>
        <v>&gt;15%</v>
      </c>
    </row>
    <row r="2333" spans="1:32"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s="19">
        <f>IFERROR(Sales_Trans_2[[#This Row],[Profit]]/Sales_Trans_2[[#This Row],[Sales_Amount]],0)</f>
        <v>0.16462135474699352</v>
      </c>
      <c r="AF2333" s="20" t="str">
        <f>IF(Sales_Trans_2[[#This Row],[Discount_Pct]]=0,"0%",
IF(Sales_Trans_2[[#This Row],[Discount_Pct]]&lt;=5,"1-5%",
IF(Sales_Trans_2[[#This Row],[Discount_Pct]]&lt;=10,"6-10%",
IF(Sales_Trans_2[[#This Row],[Discount_Pct]]&lt;=15,"11-15%","&gt;15%"))))</f>
        <v>1-5%</v>
      </c>
    </row>
    <row r="2334" spans="1:32"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s="19">
        <f>IFERROR(Sales_Trans_2[[#This Row],[Profit]]/Sales_Trans_2[[#This Row],[Sales_Amount]],0)</f>
        <v>7.6034081193431413E-2</v>
      </c>
      <c r="AF2334" s="20" t="str">
        <f>IF(Sales_Trans_2[[#This Row],[Discount_Pct]]=0,"0%",
IF(Sales_Trans_2[[#This Row],[Discount_Pct]]&lt;=5,"1-5%",
IF(Sales_Trans_2[[#This Row],[Discount_Pct]]&lt;=10,"6-10%",
IF(Sales_Trans_2[[#This Row],[Discount_Pct]]&lt;=15,"11-15%","&gt;15%"))))</f>
        <v>&gt;15%</v>
      </c>
    </row>
    <row r="2335" spans="1:32"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s="19">
        <f>IFERROR(Sales_Trans_2[[#This Row],[Profit]]/Sales_Trans_2[[#This Row],[Sales_Amount]],0)</f>
        <v>7.629949333833741E-2</v>
      </c>
      <c r="AF2335" s="20" t="str">
        <f>IF(Sales_Trans_2[[#This Row],[Discount_Pct]]=0,"0%",
IF(Sales_Trans_2[[#This Row],[Discount_Pct]]&lt;=5,"1-5%",
IF(Sales_Trans_2[[#This Row],[Discount_Pct]]&lt;=10,"6-10%",
IF(Sales_Trans_2[[#This Row],[Discount_Pct]]&lt;=15,"11-15%","&gt;15%"))))</f>
        <v>11-15%</v>
      </c>
    </row>
    <row r="2336" spans="1:32"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s="19">
        <f>IFERROR(Sales_Trans_2[[#This Row],[Profit]]/Sales_Trans_2[[#This Row],[Sales_Amount]],0)</f>
        <v>9.8152792552158946E-2</v>
      </c>
      <c r="AF2336" s="20" t="str">
        <f>IF(Sales_Trans_2[[#This Row],[Discount_Pct]]=0,"0%",
IF(Sales_Trans_2[[#This Row],[Discount_Pct]]&lt;=5,"1-5%",
IF(Sales_Trans_2[[#This Row],[Discount_Pct]]&lt;=10,"6-10%",
IF(Sales_Trans_2[[#This Row],[Discount_Pct]]&lt;=15,"11-15%","&gt;15%"))))</f>
        <v>1-5%</v>
      </c>
    </row>
    <row r="2337" spans="1:32"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s="19">
        <f>IFERROR(Sales_Trans_2[[#This Row],[Profit]]/Sales_Trans_2[[#This Row],[Sales_Amount]],0)</f>
        <v>0.10713703529682513</v>
      </c>
      <c r="AF2337" s="20" t="str">
        <f>IF(Sales_Trans_2[[#This Row],[Discount_Pct]]=0,"0%",
IF(Sales_Trans_2[[#This Row],[Discount_Pct]]&lt;=5,"1-5%",
IF(Sales_Trans_2[[#This Row],[Discount_Pct]]&lt;=10,"6-10%",
IF(Sales_Trans_2[[#This Row],[Discount_Pct]]&lt;=15,"11-15%","&gt;15%"))))</f>
        <v>1-5%</v>
      </c>
    </row>
    <row r="2338" spans="1:32"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s="19">
        <f>IFERROR(Sales_Trans_2[[#This Row],[Profit]]/Sales_Trans_2[[#This Row],[Sales_Amount]],0)</f>
        <v>-1.1244679627286322E-2</v>
      </c>
      <c r="AF2338" s="20" t="str">
        <f>IF(Sales_Trans_2[[#This Row],[Discount_Pct]]=0,"0%",
IF(Sales_Trans_2[[#This Row],[Discount_Pct]]&lt;=5,"1-5%",
IF(Sales_Trans_2[[#This Row],[Discount_Pct]]&lt;=10,"6-10%",
IF(Sales_Trans_2[[#This Row],[Discount_Pct]]&lt;=15,"11-15%","&gt;15%"))))</f>
        <v>&gt;15%</v>
      </c>
    </row>
    <row r="2339" spans="1:32"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s="19">
        <f>IFERROR(Sales_Trans_2[[#This Row],[Profit]]/Sales_Trans_2[[#This Row],[Sales_Amount]],0)</f>
        <v>0.13459526173164121</v>
      </c>
      <c r="AF2339" s="20" t="str">
        <f>IF(Sales_Trans_2[[#This Row],[Discount_Pct]]=0,"0%",
IF(Sales_Trans_2[[#This Row],[Discount_Pct]]&lt;=5,"1-5%",
IF(Sales_Trans_2[[#This Row],[Discount_Pct]]&lt;=10,"6-10%",
IF(Sales_Trans_2[[#This Row],[Discount_Pct]]&lt;=15,"11-15%","&gt;15%"))))</f>
        <v>1-5%</v>
      </c>
    </row>
    <row r="2340" spans="1:32"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s="19">
        <f>IFERROR(Sales_Trans_2[[#This Row],[Profit]]/Sales_Trans_2[[#This Row],[Sales_Amount]],0)</f>
        <v>-5.0192746440091262E-3</v>
      </c>
      <c r="AF2340" s="20" t="str">
        <f>IF(Sales_Trans_2[[#This Row],[Discount_Pct]]=0,"0%",
IF(Sales_Trans_2[[#This Row],[Discount_Pct]]&lt;=5,"1-5%",
IF(Sales_Trans_2[[#This Row],[Discount_Pct]]&lt;=10,"6-10%",
IF(Sales_Trans_2[[#This Row],[Discount_Pct]]&lt;=15,"11-15%","&gt;15%"))))</f>
        <v>&gt;15%</v>
      </c>
    </row>
    <row r="2341" spans="1:32"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s="19">
        <f>IFERROR(Sales_Trans_2[[#This Row],[Profit]]/Sales_Trans_2[[#This Row],[Sales_Amount]],0)</f>
        <v>0.24431796623031682</v>
      </c>
      <c r="AF2341" s="20" t="str">
        <f>IF(Sales_Trans_2[[#This Row],[Discount_Pct]]=0,"0%",
IF(Sales_Trans_2[[#This Row],[Discount_Pct]]&lt;=5,"1-5%",
IF(Sales_Trans_2[[#This Row],[Discount_Pct]]&lt;=10,"6-10%",
IF(Sales_Trans_2[[#This Row],[Discount_Pct]]&lt;=15,"11-15%","&gt;15%"))))</f>
        <v>1-5%</v>
      </c>
    </row>
    <row r="2342" spans="1:32"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s="19">
        <f>IFERROR(Sales_Trans_2[[#This Row],[Profit]]/Sales_Trans_2[[#This Row],[Sales_Amount]],0)</f>
        <v>0.23278617308468055</v>
      </c>
      <c r="AF2342" s="20" t="str">
        <f>IF(Sales_Trans_2[[#This Row],[Discount_Pct]]=0,"0%",
IF(Sales_Trans_2[[#This Row],[Discount_Pct]]&lt;=5,"1-5%",
IF(Sales_Trans_2[[#This Row],[Discount_Pct]]&lt;=10,"6-10%",
IF(Sales_Trans_2[[#This Row],[Discount_Pct]]&lt;=15,"11-15%","&gt;15%"))))</f>
        <v>11-15%</v>
      </c>
    </row>
    <row r="2343" spans="1:32"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s="19">
        <f>IFERROR(Sales_Trans_2[[#This Row],[Profit]]/Sales_Trans_2[[#This Row],[Sales_Amount]],0)</f>
        <v>0.14665359957531951</v>
      </c>
      <c r="AF2343" s="20" t="str">
        <f>IF(Sales_Trans_2[[#This Row],[Discount_Pct]]=0,"0%",
IF(Sales_Trans_2[[#This Row],[Discount_Pct]]&lt;=5,"1-5%",
IF(Sales_Trans_2[[#This Row],[Discount_Pct]]&lt;=10,"6-10%",
IF(Sales_Trans_2[[#This Row],[Discount_Pct]]&lt;=15,"11-15%","&gt;15%"))))</f>
        <v>&gt;15%</v>
      </c>
    </row>
    <row r="2344" spans="1:32"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s="19">
        <f>IFERROR(Sales_Trans_2[[#This Row],[Profit]]/Sales_Trans_2[[#This Row],[Sales_Amount]],0)</f>
        <v>4.2080011543595107E-2</v>
      </c>
      <c r="AF2344" s="20" t="str">
        <f>IF(Sales_Trans_2[[#This Row],[Discount_Pct]]=0,"0%",
IF(Sales_Trans_2[[#This Row],[Discount_Pct]]&lt;=5,"1-5%",
IF(Sales_Trans_2[[#This Row],[Discount_Pct]]&lt;=10,"6-10%",
IF(Sales_Trans_2[[#This Row],[Discount_Pct]]&lt;=15,"11-15%","&gt;15%"))))</f>
        <v>11-15%</v>
      </c>
    </row>
    <row r="2345" spans="1:32"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s="19">
        <f>IFERROR(Sales_Trans_2[[#This Row],[Profit]]/Sales_Trans_2[[#This Row],[Sales_Amount]],0)</f>
        <v>2.0315423683507087E-2</v>
      </c>
      <c r="AF2345" s="20" t="str">
        <f>IF(Sales_Trans_2[[#This Row],[Discount_Pct]]=0,"0%",
IF(Sales_Trans_2[[#This Row],[Discount_Pct]]&lt;=5,"1-5%",
IF(Sales_Trans_2[[#This Row],[Discount_Pct]]&lt;=10,"6-10%",
IF(Sales_Trans_2[[#This Row],[Discount_Pct]]&lt;=15,"11-15%","&gt;15%"))))</f>
        <v>&gt;15%</v>
      </c>
    </row>
    <row r="2346" spans="1:32"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s="19">
        <f>IFERROR(Sales_Trans_2[[#This Row],[Profit]]/Sales_Trans_2[[#This Row],[Sales_Amount]],0)</f>
        <v>8.4471855726442349E-2</v>
      </c>
      <c r="AF2346" s="20" t="str">
        <f>IF(Sales_Trans_2[[#This Row],[Discount_Pct]]=0,"0%",
IF(Sales_Trans_2[[#This Row],[Discount_Pct]]&lt;=5,"1-5%",
IF(Sales_Trans_2[[#This Row],[Discount_Pct]]&lt;=10,"6-10%",
IF(Sales_Trans_2[[#This Row],[Discount_Pct]]&lt;=15,"11-15%","&gt;15%"))))</f>
        <v>11-15%</v>
      </c>
    </row>
    <row r="2347" spans="1:32"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s="19">
        <f>IFERROR(Sales_Trans_2[[#This Row],[Profit]]/Sales_Trans_2[[#This Row],[Sales_Amount]],0)</f>
        <v>7.7882797731569003E-2</v>
      </c>
      <c r="AF2347" s="20" t="str">
        <f>IF(Sales_Trans_2[[#This Row],[Discount_Pct]]=0,"0%",
IF(Sales_Trans_2[[#This Row],[Discount_Pct]]&lt;=5,"1-5%",
IF(Sales_Trans_2[[#This Row],[Discount_Pct]]&lt;=10,"6-10%",
IF(Sales_Trans_2[[#This Row],[Discount_Pct]]&lt;=15,"11-15%","&gt;15%"))))</f>
        <v>&gt;15%</v>
      </c>
    </row>
    <row r="2348" spans="1:32"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s="19">
        <f>IFERROR(Sales_Trans_2[[#This Row],[Profit]]/Sales_Trans_2[[#This Row],[Sales_Amount]],0)</f>
        <v>0.16703524208347056</v>
      </c>
      <c r="AF2348" s="20" t="str">
        <f>IF(Sales_Trans_2[[#This Row],[Discount_Pct]]=0,"0%",
IF(Sales_Trans_2[[#This Row],[Discount_Pct]]&lt;=5,"1-5%",
IF(Sales_Trans_2[[#This Row],[Discount_Pct]]&lt;=10,"6-10%",
IF(Sales_Trans_2[[#This Row],[Discount_Pct]]&lt;=15,"11-15%","&gt;15%"))))</f>
        <v>11-15%</v>
      </c>
    </row>
    <row r="2349" spans="1:32"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s="19">
        <f>IFERROR(Sales_Trans_2[[#This Row],[Profit]]/Sales_Trans_2[[#This Row],[Sales_Amount]],0)</f>
        <v>9.0119572057898042E-2</v>
      </c>
      <c r="AF2349" s="20" t="str">
        <f>IF(Sales_Trans_2[[#This Row],[Discount_Pct]]=0,"0%",
IF(Sales_Trans_2[[#This Row],[Discount_Pct]]&lt;=5,"1-5%",
IF(Sales_Trans_2[[#This Row],[Discount_Pct]]&lt;=10,"6-10%",
IF(Sales_Trans_2[[#This Row],[Discount_Pct]]&lt;=15,"11-15%","&gt;15%"))))</f>
        <v>11-15%</v>
      </c>
    </row>
    <row r="2350" spans="1:32"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s="19">
        <f>IFERROR(Sales_Trans_2[[#This Row],[Profit]]/Sales_Trans_2[[#This Row],[Sales_Amount]],0)</f>
        <v>0.10750448833034111</v>
      </c>
      <c r="AF2350" s="20" t="str">
        <f>IF(Sales_Trans_2[[#This Row],[Discount_Pct]]=0,"0%",
IF(Sales_Trans_2[[#This Row],[Discount_Pct]]&lt;=5,"1-5%",
IF(Sales_Trans_2[[#This Row],[Discount_Pct]]&lt;=10,"6-10%",
IF(Sales_Trans_2[[#This Row],[Discount_Pct]]&lt;=15,"11-15%","&gt;15%"))))</f>
        <v>&gt;15%</v>
      </c>
    </row>
    <row r="2351" spans="1:32"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s="19">
        <f>IFERROR(Sales_Trans_2[[#This Row],[Profit]]/Sales_Trans_2[[#This Row],[Sales_Amount]],0)</f>
        <v>0.18131634819532907</v>
      </c>
      <c r="AF2351" s="20" t="str">
        <f>IF(Sales_Trans_2[[#This Row],[Discount_Pct]]=0,"0%",
IF(Sales_Trans_2[[#This Row],[Discount_Pct]]&lt;=5,"1-5%",
IF(Sales_Trans_2[[#This Row],[Discount_Pct]]&lt;=10,"6-10%",
IF(Sales_Trans_2[[#This Row],[Discount_Pct]]&lt;=15,"11-15%","&gt;15%"))))</f>
        <v>11-15%</v>
      </c>
    </row>
    <row r="2352" spans="1:32"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s="19">
        <f>IFERROR(Sales_Trans_2[[#This Row],[Profit]]/Sales_Trans_2[[#This Row],[Sales_Amount]],0)</f>
        <v>0.28256826857198786</v>
      </c>
      <c r="AF2352" s="20" t="str">
        <f>IF(Sales_Trans_2[[#This Row],[Discount_Pct]]=0,"0%",
IF(Sales_Trans_2[[#This Row],[Discount_Pct]]&lt;=5,"1-5%",
IF(Sales_Trans_2[[#This Row],[Discount_Pct]]&lt;=10,"6-10%",
IF(Sales_Trans_2[[#This Row],[Discount_Pct]]&lt;=15,"11-15%","&gt;15%"))))</f>
        <v>1-5%</v>
      </c>
    </row>
    <row r="2353" spans="1:32"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s="19">
        <f>IFERROR(Sales_Trans_2[[#This Row],[Profit]]/Sales_Trans_2[[#This Row],[Sales_Amount]],0)</f>
        <v>0.14109220567997</v>
      </c>
      <c r="AF2353" s="20" t="str">
        <f>IF(Sales_Trans_2[[#This Row],[Discount_Pct]]=0,"0%",
IF(Sales_Trans_2[[#This Row],[Discount_Pct]]&lt;=5,"1-5%",
IF(Sales_Trans_2[[#This Row],[Discount_Pct]]&lt;=10,"6-10%",
IF(Sales_Trans_2[[#This Row],[Discount_Pct]]&lt;=15,"11-15%","&gt;15%"))))</f>
        <v>11-15%</v>
      </c>
    </row>
    <row r="2354" spans="1:32"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s="19">
        <f>IFERROR(Sales_Trans_2[[#This Row],[Profit]]/Sales_Trans_2[[#This Row],[Sales_Amount]],0)</f>
        <v>0.21527904849039342</v>
      </c>
      <c r="AF2354" s="20" t="str">
        <f>IF(Sales_Trans_2[[#This Row],[Discount_Pct]]=0,"0%",
IF(Sales_Trans_2[[#This Row],[Discount_Pct]]&lt;=5,"1-5%",
IF(Sales_Trans_2[[#This Row],[Discount_Pct]]&lt;=10,"6-10%",
IF(Sales_Trans_2[[#This Row],[Discount_Pct]]&lt;=15,"11-15%","&gt;15%"))))</f>
        <v>1-5%</v>
      </c>
    </row>
    <row r="2355" spans="1:32"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s="19">
        <f>IFERROR(Sales_Trans_2[[#This Row],[Profit]]/Sales_Trans_2[[#This Row],[Sales_Amount]],0)</f>
        <v>0.20655572601328009</v>
      </c>
      <c r="AF2355" s="20" t="str">
        <f>IF(Sales_Trans_2[[#This Row],[Discount_Pct]]=0,"0%",
IF(Sales_Trans_2[[#This Row],[Discount_Pct]]&lt;=5,"1-5%",
IF(Sales_Trans_2[[#This Row],[Discount_Pct]]&lt;=10,"6-10%",
IF(Sales_Trans_2[[#This Row],[Discount_Pct]]&lt;=15,"11-15%","&gt;15%"))))</f>
        <v>11-15%</v>
      </c>
    </row>
    <row r="2356" spans="1:32"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s="19">
        <f>IFERROR(Sales_Trans_2[[#This Row],[Profit]]/Sales_Trans_2[[#This Row],[Sales_Amount]],0)</f>
        <v>0.21172551326818312</v>
      </c>
      <c r="AF2356" s="20" t="str">
        <f>IF(Sales_Trans_2[[#This Row],[Discount_Pct]]=0,"0%",
IF(Sales_Trans_2[[#This Row],[Discount_Pct]]&lt;=5,"1-5%",
IF(Sales_Trans_2[[#This Row],[Discount_Pct]]&lt;=10,"6-10%",
IF(Sales_Trans_2[[#This Row],[Discount_Pct]]&lt;=15,"11-15%","&gt;15%"))))</f>
        <v>&gt;15%</v>
      </c>
    </row>
    <row r="2357" spans="1:32"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s="19">
        <f>IFERROR(Sales_Trans_2[[#This Row],[Profit]]/Sales_Trans_2[[#This Row],[Sales_Amount]],0)</f>
        <v>0.24711605281445448</v>
      </c>
      <c r="AF2357" s="20" t="str">
        <f>IF(Sales_Trans_2[[#This Row],[Discount_Pct]]=0,"0%",
IF(Sales_Trans_2[[#This Row],[Discount_Pct]]&lt;=5,"1-5%",
IF(Sales_Trans_2[[#This Row],[Discount_Pct]]&lt;=10,"6-10%",
IF(Sales_Trans_2[[#This Row],[Discount_Pct]]&lt;=15,"11-15%","&gt;15%"))))</f>
        <v>1-5%</v>
      </c>
    </row>
    <row r="2358" spans="1:32"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s="19">
        <f>IFERROR(Sales_Trans_2[[#This Row],[Profit]]/Sales_Trans_2[[#This Row],[Sales_Amount]],0)</f>
        <v>-2.7671573312942076E-2</v>
      </c>
      <c r="AF2358" s="20" t="str">
        <f>IF(Sales_Trans_2[[#This Row],[Discount_Pct]]=0,"0%",
IF(Sales_Trans_2[[#This Row],[Discount_Pct]]&lt;=5,"1-5%",
IF(Sales_Trans_2[[#This Row],[Discount_Pct]]&lt;=10,"6-10%",
IF(Sales_Trans_2[[#This Row],[Discount_Pct]]&lt;=15,"11-15%","&gt;15%"))))</f>
        <v>&gt;15%</v>
      </c>
    </row>
    <row r="2359" spans="1:32"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s="19">
        <f>IFERROR(Sales_Trans_2[[#This Row],[Profit]]/Sales_Trans_2[[#This Row],[Sales_Amount]],0)</f>
        <v>0.20632455706924546</v>
      </c>
      <c r="AF2359" s="20" t="str">
        <f>IF(Sales_Trans_2[[#This Row],[Discount_Pct]]=0,"0%",
IF(Sales_Trans_2[[#This Row],[Discount_Pct]]&lt;=5,"1-5%",
IF(Sales_Trans_2[[#This Row],[Discount_Pct]]&lt;=10,"6-10%",
IF(Sales_Trans_2[[#This Row],[Discount_Pct]]&lt;=15,"11-15%","&gt;15%"))))</f>
        <v>&gt;15%</v>
      </c>
    </row>
    <row r="2360" spans="1:32"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s="19">
        <f>IFERROR(Sales_Trans_2[[#This Row],[Profit]]/Sales_Trans_2[[#This Row],[Sales_Amount]],0)</f>
        <v>7.409815269959566E-2</v>
      </c>
      <c r="AF2360" s="20" t="str">
        <f>IF(Sales_Trans_2[[#This Row],[Discount_Pct]]=0,"0%",
IF(Sales_Trans_2[[#This Row],[Discount_Pct]]&lt;=5,"1-5%",
IF(Sales_Trans_2[[#This Row],[Discount_Pct]]&lt;=10,"6-10%",
IF(Sales_Trans_2[[#This Row],[Discount_Pct]]&lt;=15,"11-15%","&gt;15%"))))</f>
        <v>&gt;15%</v>
      </c>
    </row>
    <row r="2361" spans="1:32"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s="19">
        <f>IFERROR(Sales_Trans_2[[#This Row],[Profit]]/Sales_Trans_2[[#This Row],[Sales_Amount]],0)</f>
        <v>0.37881795349590858</v>
      </c>
      <c r="AF2361" s="20" t="str">
        <f>IF(Sales_Trans_2[[#This Row],[Discount_Pct]]=0,"0%",
IF(Sales_Trans_2[[#This Row],[Discount_Pct]]&lt;=5,"1-5%",
IF(Sales_Trans_2[[#This Row],[Discount_Pct]]&lt;=10,"6-10%",
IF(Sales_Trans_2[[#This Row],[Discount_Pct]]&lt;=15,"11-15%","&gt;15%"))))</f>
        <v>11-15%</v>
      </c>
    </row>
    <row r="2362" spans="1:32"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s="19">
        <f>IFERROR(Sales_Trans_2[[#This Row],[Profit]]/Sales_Trans_2[[#This Row],[Sales_Amount]],0)</f>
        <v>2.8779063287188749E-2</v>
      </c>
      <c r="AF2362" s="20" t="str">
        <f>IF(Sales_Trans_2[[#This Row],[Discount_Pct]]=0,"0%",
IF(Sales_Trans_2[[#This Row],[Discount_Pct]]&lt;=5,"1-5%",
IF(Sales_Trans_2[[#This Row],[Discount_Pct]]&lt;=10,"6-10%",
IF(Sales_Trans_2[[#This Row],[Discount_Pct]]&lt;=15,"11-15%","&gt;15%"))))</f>
        <v>&gt;15%</v>
      </c>
    </row>
    <row r="2363" spans="1:32"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s="19">
        <f>IFERROR(Sales_Trans_2[[#This Row],[Profit]]/Sales_Trans_2[[#This Row],[Sales_Amount]],0)</f>
        <v>3.2003724972838737E-2</v>
      </c>
      <c r="AF2363" s="20" t="str">
        <f>IF(Sales_Trans_2[[#This Row],[Discount_Pct]]=0,"0%",
IF(Sales_Trans_2[[#This Row],[Discount_Pct]]&lt;=5,"1-5%",
IF(Sales_Trans_2[[#This Row],[Discount_Pct]]&lt;=10,"6-10%",
IF(Sales_Trans_2[[#This Row],[Discount_Pct]]&lt;=15,"11-15%","&gt;15%"))))</f>
        <v>&gt;15%</v>
      </c>
    </row>
    <row r="2364" spans="1:32"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s="19">
        <f>IFERROR(Sales_Trans_2[[#This Row],[Profit]]/Sales_Trans_2[[#This Row],[Sales_Amount]],0)</f>
        <v>0.22323820079431053</v>
      </c>
      <c r="AF2364" s="20" t="str">
        <f>IF(Sales_Trans_2[[#This Row],[Discount_Pct]]=0,"0%",
IF(Sales_Trans_2[[#This Row],[Discount_Pct]]&lt;=5,"1-5%",
IF(Sales_Trans_2[[#This Row],[Discount_Pct]]&lt;=10,"6-10%",
IF(Sales_Trans_2[[#This Row],[Discount_Pct]]&lt;=15,"11-15%","&gt;15%"))))</f>
        <v>&gt;15%</v>
      </c>
    </row>
    <row r="2365" spans="1:32"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s="19">
        <f>IFERROR(Sales_Trans_2[[#This Row],[Profit]]/Sales_Trans_2[[#This Row],[Sales_Amount]],0)</f>
        <v>0.21876778135348166</v>
      </c>
      <c r="AF2365" s="20" t="str">
        <f>IF(Sales_Trans_2[[#This Row],[Discount_Pct]]=0,"0%",
IF(Sales_Trans_2[[#This Row],[Discount_Pct]]&lt;=5,"1-5%",
IF(Sales_Trans_2[[#This Row],[Discount_Pct]]&lt;=10,"6-10%",
IF(Sales_Trans_2[[#This Row],[Discount_Pct]]&lt;=15,"11-15%","&gt;15%"))))</f>
        <v>1-5%</v>
      </c>
    </row>
    <row r="2366" spans="1:32"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s="19">
        <f>IFERROR(Sales_Trans_2[[#This Row],[Profit]]/Sales_Trans_2[[#This Row],[Sales_Amount]],0)</f>
        <v>8.7697662625051867E-2</v>
      </c>
      <c r="AF2366" s="20" t="str">
        <f>IF(Sales_Trans_2[[#This Row],[Discount_Pct]]=0,"0%",
IF(Sales_Trans_2[[#This Row],[Discount_Pct]]&lt;=5,"1-5%",
IF(Sales_Trans_2[[#This Row],[Discount_Pct]]&lt;=10,"6-10%",
IF(Sales_Trans_2[[#This Row],[Discount_Pct]]&lt;=15,"11-15%","&gt;15%"))))</f>
        <v>11-15%</v>
      </c>
    </row>
    <row r="2367" spans="1:32"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s="19">
        <f>IFERROR(Sales_Trans_2[[#This Row],[Profit]]/Sales_Trans_2[[#This Row],[Sales_Amount]],0)</f>
        <v>9.359035129298994E-2</v>
      </c>
      <c r="AF2367" s="20" t="str">
        <f>IF(Sales_Trans_2[[#This Row],[Discount_Pct]]=0,"0%",
IF(Sales_Trans_2[[#This Row],[Discount_Pct]]&lt;=5,"1-5%",
IF(Sales_Trans_2[[#This Row],[Discount_Pct]]&lt;=10,"6-10%",
IF(Sales_Trans_2[[#This Row],[Discount_Pct]]&lt;=15,"11-15%","&gt;15%"))))</f>
        <v>1-5%</v>
      </c>
    </row>
    <row r="2368" spans="1:32"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s="19">
        <f>IFERROR(Sales_Trans_2[[#This Row],[Profit]]/Sales_Trans_2[[#This Row],[Sales_Amount]],0)</f>
        <v>0.19677998368234972</v>
      </c>
      <c r="AF2368" s="20" t="str">
        <f>IF(Sales_Trans_2[[#This Row],[Discount_Pct]]=0,"0%",
IF(Sales_Trans_2[[#This Row],[Discount_Pct]]&lt;=5,"1-5%",
IF(Sales_Trans_2[[#This Row],[Discount_Pct]]&lt;=10,"6-10%",
IF(Sales_Trans_2[[#This Row],[Discount_Pct]]&lt;=15,"11-15%","&gt;15%"))))</f>
        <v>11-15%</v>
      </c>
    </row>
    <row r="2369" spans="1:32"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s="19">
        <f>IFERROR(Sales_Trans_2[[#This Row],[Profit]]/Sales_Trans_2[[#This Row],[Sales_Amount]],0)</f>
        <v>0.45634236594727534</v>
      </c>
      <c r="AF2369" s="20" t="str">
        <f>IF(Sales_Trans_2[[#This Row],[Discount_Pct]]=0,"0%",
IF(Sales_Trans_2[[#This Row],[Discount_Pct]]&lt;=5,"1-5%",
IF(Sales_Trans_2[[#This Row],[Discount_Pct]]&lt;=10,"6-10%",
IF(Sales_Trans_2[[#This Row],[Discount_Pct]]&lt;=15,"11-15%","&gt;15%"))))</f>
        <v>1-5%</v>
      </c>
    </row>
    <row r="2370" spans="1:32"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s="19">
        <f>IFERROR(Sales_Trans_2[[#This Row],[Profit]]/Sales_Trans_2[[#This Row],[Sales_Amount]],0)</f>
        <v>-5.937321937321937E-2</v>
      </c>
      <c r="AF2370" s="20" t="str">
        <f>IF(Sales_Trans_2[[#This Row],[Discount_Pct]]=0,"0%",
IF(Sales_Trans_2[[#This Row],[Discount_Pct]]&lt;=5,"1-5%",
IF(Sales_Trans_2[[#This Row],[Discount_Pct]]&lt;=10,"6-10%",
IF(Sales_Trans_2[[#This Row],[Discount_Pct]]&lt;=15,"11-15%","&gt;15%"))))</f>
        <v>&gt;15%</v>
      </c>
    </row>
    <row r="2371" spans="1:32"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s="19">
        <f>IFERROR(Sales_Trans_2[[#This Row],[Profit]]/Sales_Trans_2[[#This Row],[Sales_Amount]],0)</f>
        <v>0.19486240809108679</v>
      </c>
      <c r="AF2371" s="20" t="str">
        <f>IF(Sales_Trans_2[[#This Row],[Discount_Pct]]=0,"0%",
IF(Sales_Trans_2[[#This Row],[Discount_Pct]]&lt;=5,"1-5%",
IF(Sales_Trans_2[[#This Row],[Discount_Pct]]&lt;=10,"6-10%",
IF(Sales_Trans_2[[#This Row],[Discount_Pct]]&lt;=15,"11-15%","&gt;15%"))))</f>
        <v>&gt;15%</v>
      </c>
    </row>
    <row r="2372" spans="1:32"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s="19">
        <f>IFERROR(Sales_Trans_2[[#This Row],[Profit]]/Sales_Trans_2[[#This Row],[Sales_Amount]],0)</f>
        <v>0.11757137605685579</v>
      </c>
      <c r="AF2372" s="20" t="str">
        <f>IF(Sales_Trans_2[[#This Row],[Discount_Pct]]=0,"0%",
IF(Sales_Trans_2[[#This Row],[Discount_Pct]]&lt;=5,"1-5%",
IF(Sales_Trans_2[[#This Row],[Discount_Pct]]&lt;=10,"6-10%",
IF(Sales_Trans_2[[#This Row],[Discount_Pct]]&lt;=15,"11-15%","&gt;15%"))))</f>
        <v>11-15%</v>
      </c>
    </row>
    <row r="2373" spans="1:32"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s="19">
        <f>IFERROR(Sales_Trans_2[[#This Row],[Profit]]/Sales_Trans_2[[#This Row],[Sales_Amount]],0)</f>
        <v>0.21876049401141751</v>
      </c>
      <c r="AF2373" s="20" t="str">
        <f>IF(Sales_Trans_2[[#This Row],[Discount_Pct]]=0,"0%",
IF(Sales_Trans_2[[#This Row],[Discount_Pct]]&lt;=5,"1-5%",
IF(Sales_Trans_2[[#This Row],[Discount_Pct]]&lt;=10,"6-10%",
IF(Sales_Trans_2[[#This Row],[Discount_Pct]]&lt;=15,"11-15%","&gt;15%"))))</f>
        <v>1-5%</v>
      </c>
    </row>
    <row r="2374" spans="1:32"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s="19">
        <f>IFERROR(Sales_Trans_2[[#This Row],[Profit]]/Sales_Trans_2[[#This Row],[Sales_Amount]],0)</f>
        <v>0.22871414687069139</v>
      </c>
      <c r="AF2374" s="20" t="str">
        <f>IF(Sales_Trans_2[[#This Row],[Discount_Pct]]=0,"0%",
IF(Sales_Trans_2[[#This Row],[Discount_Pct]]&lt;=5,"1-5%",
IF(Sales_Trans_2[[#This Row],[Discount_Pct]]&lt;=10,"6-10%",
IF(Sales_Trans_2[[#This Row],[Discount_Pct]]&lt;=15,"11-15%","&gt;15%"))))</f>
        <v>1-5%</v>
      </c>
    </row>
    <row r="2375" spans="1:32"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s="19">
        <f>IFERROR(Sales_Trans_2[[#This Row],[Profit]]/Sales_Trans_2[[#This Row],[Sales_Amount]],0)</f>
        <v>0.26710044543949252</v>
      </c>
      <c r="AF2375" s="20" t="str">
        <f>IF(Sales_Trans_2[[#This Row],[Discount_Pct]]=0,"0%",
IF(Sales_Trans_2[[#This Row],[Discount_Pct]]&lt;=5,"1-5%",
IF(Sales_Trans_2[[#This Row],[Discount_Pct]]&lt;=10,"6-10%",
IF(Sales_Trans_2[[#This Row],[Discount_Pct]]&lt;=15,"11-15%","&gt;15%"))))</f>
        <v>6-10%</v>
      </c>
    </row>
    <row r="2376" spans="1:32"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s="19">
        <f>IFERROR(Sales_Trans_2[[#This Row],[Profit]]/Sales_Trans_2[[#This Row],[Sales_Amount]],0)</f>
        <v>6.2431932730542254E-2</v>
      </c>
      <c r="AF2376" s="20" t="str">
        <f>IF(Sales_Trans_2[[#This Row],[Discount_Pct]]=0,"0%",
IF(Sales_Trans_2[[#This Row],[Discount_Pct]]&lt;=5,"1-5%",
IF(Sales_Trans_2[[#This Row],[Discount_Pct]]&lt;=10,"6-10%",
IF(Sales_Trans_2[[#This Row],[Discount_Pct]]&lt;=15,"11-15%","&gt;15%"))))</f>
        <v>6-10%</v>
      </c>
    </row>
    <row r="2377" spans="1:32"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s="19">
        <f>IFERROR(Sales_Trans_2[[#This Row],[Profit]]/Sales_Trans_2[[#This Row],[Sales_Amount]],0)</f>
        <v>0.19198587548936824</v>
      </c>
      <c r="AF2377" s="20" t="str">
        <f>IF(Sales_Trans_2[[#This Row],[Discount_Pct]]=0,"0%",
IF(Sales_Trans_2[[#This Row],[Discount_Pct]]&lt;=5,"1-5%",
IF(Sales_Trans_2[[#This Row],[Discount_Pct]]&lt;=10,"6-10%",
IF(Sales_Trans_2[[#This Row],[Discount_Pct]]&lt;=15,"11-15%","&gt;15%"))))</f>
        <v>6-10%</v>
      </c>
    </row>
    <row r="2378" spans="1:32"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s="19">
        <f>IFERROR(Sales_Trans_2[[#This Row],[Profit]]/Sales_Trans_2[[#This Row],[Sales_Amount]],0)</f>
        <v>2.1942557759563577E-2</v>
      </c>
      <c r="AF2378" s="20" t="str">
        <f>IF(Sales_Trans_2[[#This Row],[Discount_Pct]]=0,"0%",
IF(Sales_Trans_2[[#This Row],[Discount_Pct]]&lt;=5,"1-5%",
IF(Sales_Trans_2[[#This Row],[Discount_Pct]]&lt;=10,"6-10%",
IF(Sales_Trans_2[[#This Row],[Discount_Pct]]&lt;=15,"11-15%","&gt;15%"))))</f>
        <v>&gt;15%</v>
      </c>
    </row>
    <row r="2379" spans="1:32"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s="19">
        <f>IFERROR(Sales_Trans_2[[#This Row],[Profit]]/Sales_Trans_2[[#This Row],[Sales_Amount]],0)</f>
        <v>0.22981717337715696</v>
      </c>
      <c r="AF2379" s="20" t="str">
        <f>IF(Sales_Trans_2[[#This Row],[Discount_Pct]]=0,"0%",
IF(Sales_Trans_2[[#This Row],[Discount_Pct]]&lt;=5,"1-5%",
IF(Sales_Trans_2[[#This Row],[Discount_Pct]]&lt;=10,"6-10%",
IF(Sales_Trans_2[[#This Row],[Discount_Pct]]&lt;=15,"11-15%","&gt;15%"))))</f>
        <v>11-15%</v>
      </c>
    </row>
    <row r="2380" spans="1:32"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s="19">
        <f>IFERROR(Sales_Trans_2[[#This Row],[Profit]]/Sales_Trans_2[[#This Row],[Sales_Amount]],0)</f>
        <v>0.23133716160787529</v>
      </c>
      <c r="AF2380" s="20" t="str">
        <f>IF(Sales_Trans_2[[#This Row],[Discount_Pct]]=0,"0%",
IF(Sales_Trans_2[[#This Row],[Discount_Pct]]&lt;=5,"1-5%",
IF(Sales_Trans_2[[#This Row],[Discount_Pct]]&lt;=10,"6-10%",
IF(Sales_Trans_2[[#This Row],[Discount_Pct]]&lt;=15,"11-15%","&gt;15%"))))</f>
        <v>1-5%</v>
      </c>
    </row>
    <row r="2381" spans="1:32"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s="19">
        <f>IFERROR(Sales_Trans_2[[#This Row],[Profit]]/Sales_Trans_2[[#This Row],[Sales_Amount]],0)</f>
        <v>0.25288046087373983</v>
      </c>
      <c r="AF2381" s="20" t="str">
        <f>IF(Sales_Trans_2[[#This Row],[Discount_Pct]]=0,"0%",
IF(Sales_Trans_2[[#This Row],[Discount_Pct]]&lt;=5,"1-5%",
IF(Sales_Trans_2[[#This Row],[Discount_Pct]]&lt;=10,"6-10%",
IF(Sales_Trans_2[[#This Row],[Discount_Pct]]&lt;=15,"11-15%","&gt;15%"))))</f>
        <v>6-10%</v>
      </c>
    </row>
    <row r="2382" spans="1:32"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s="19">
        <f>IFERROR(Sales_Trans_2[[#This Row],[Profit]]/Sales_Trans_2[[#This Row],[Sales_Amount]],0)</f>
        <v>0.15201810637495286</v>
      </c>
      <c r="AF2382" s="20" t="str">
        <f>IF(Sales_Trans_2[[#This Row],[Discount_Pct]]=0,"0%",
IF(Sales_Trans_2[[#This Row],[Discount_Pct]]&lt;=5,"1-5%",
IF(Sales_Trans_2[[#This Row],[Discount_Pct]]&lt;=10,"6-10%",
IF(Sales_Trans_2[[#This Row],[Discount_Pct]]&lt;=15,"11-15%","&gt;15%"))))</f>
        <v>1-5%</v>
      </c>
    </row>
    <row r="2383" spans="1:32"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s="19">
        <f>IFERROR(Sales_Trans_2[[#This Row],[Profit]]/Sales_Trans_2[[#This Row],[Sales_Amount]],0)</f>
        <v>0.29210732471602036</v>
      </c>
      <c r="AF2383" s="20" t="str">
        <f>IF(Sales_Trans_2[[#This Row],[Discount_Pct]]=0,"0%",
IF(Sales_Trans_2[[#This Row],[Discount_Pct]]&lt;=5,"1-5%",
IF(Sales_Trans_2[[#This Row],[Discount_Pct]]&lt;=10,"6-10%",
IF(Sales_Trans_2[[#This Row],[Discount_Pct]]&lt;=15,"11-15%","&gt;15%"))))</f>
        <v>1-5%</v>
      </c>
    </row>
    <row r="2384" spans="1:32"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s="19">
        <f>IFERROR(Sales_Trans_2[[#This Row],[Profit]]/Sales_Trans_2[[#This Row],[Sales_Amount]],0)</f>
        <v>0.15967665929604521</v>
      </c>
      <c r="AF2384" s="20" t="str">
        <f>IF(Sales_Trans_2[[#This Row],[Discount_Pct]]=0,"0%",
IF(Sales_Trans_2[[#This Row],[Discount_Pct]]&lt;=5,"1-5%",
IF(Sales_Trans_2[[#This Row],[Discount_Pct]]&lt;=10,"6-10%",
IF(Sales_Trans_2[[#This Row],[Discount_Pct]]&lt;=15,"11-15%","&gt;15%"))))</f>
        <v>11-15%</v>
      </c>
    </row>
    <row r="2385" spans="1:32"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s="19">
        <f>IFERROR(Sales_Trans_2[[#This Row],[Profit]]/Sales_Trans_2[[#This Row],[Sales_Amount]],0)</f>
        <v>0.13535489164895004</v>
      </c>
      <c r="AF2385" s="20" t="str">
        <f>IF(Sales_Trans_2[[#This Row],[Discount_Pct]]=0,"0%",
IF(Sales_Trans_2[[#This Row],[Discount_Pct]]&lt;=5,"1-5%",
IF(Sales_Trans_2[[#This Row],[Discount_Pct]]&lt;=10,"6-10%",
IF(Sales_Trans_2[[#This Row],[Discount_Pct]]&lt;=15,"11-15%","&gt;15%"))))</f>
        <v>1-5%</v>
      </c>
    </row>
    <row r="2386" spans="1:32"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s="19">
        <f>IFERROR(Sales_Trans_2[[#This Row],[Profit]]/Sales_Trans_2[[#This Row],[Sales_Amount]],0)</f>
        <v>0.24883556810162316</v>
      </c>
      <c r="AF2386" s="20" t="str">
        <f>IF(Sales_Trans_2[[#This Row],[Discount_Pct]]=0,"0%",
IF(Sales_Trans_2[[#This Row],[Discount_Pct]]&lt;=5,"1-5%",
IF(Sales_Trans_2[[#This Row],[Discount_Pct]]&lt;=10,"6-10%",
IF(Sales_Trans_2[[#This Row],[Discount_Pct]]&lt;=15,"11-15%","&gt;15%"))))</f>
        <v>6-10%</v>
      </c>
    </row>
    <row r="2387" spans="1:32"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s="19">
        <f>IFERROR(Sales_Trans_2[[#This Row],[Profit]]/Sales_Trans_2[[#This Row],[Sales_Amount]],0)</f>
        <v>0.20528318782180432</v>
      </c>
      <c r="AF2387" s="20" t="str">
        <f>IF(Sales_Trans_2[[#This Row],[Discount_Pct]]=0,"0%",
IF(Sales_Trans_2[[#This Row],[Discount_Pct]]&lt;=5,"1-5%",
IF(Sales_Trans_2[[#This Row],[Discount_Pct]]&lt;=10,"6-10%",
IF(Sales_Trans_2[[#This Row],[Discount_Pct]]&lt;=15,"11-15%","&gt;15%"))))</f>
        <v>6-10%</v>
      </c>
    </row>
    <row r="2388" spans="1:32"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s="19">
        <f>IFERROR(Sales_Trans_2[[#This Row],[Profit]]/Sales_Trans_2[[#This Row],[Sales_Amount]],0)</f>
        <v>-8.9427125584270087E-2</v>
      </c>
      <c r="AF2388" s="20" t="str">
        <f>IF(Sales_Trans_2[[#This Row],[Discount_Pct]]=0,"0%",
IF(Sales_Trans_2[[#This Row],[Discount_Pct]]&lt;=5,"1-5%",
IF(Sales_Trans_2[[#This Row],[Discount_Pct]]&lt;=10,"6-10%",
IF(Sales_Trans_2[[#This Row],[Discount_Pct]]&lt;=15,"11-15%","&gt;15%"))))</f>
        <v>6-10%</v>
      </c>
    </row>
    <row r="2389" spans="1:32"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s="19">
        <f>IFERROR(Sales_Trans_2[[#This Row],[Profit]]/Sales_Trans_2[[#This Row],[Sales_Amount]],0)</f>
        <v>0.24158374822317619</v>
      </c>
      <c r="AF2389" s="20" t="str">
        <f>IF(Sales_Trans_2[[#This Row],[Discount_Pct]]=0,"0%",
IF(Sales_Trans_2[[#This Row],[Discount_Pct]]&lt;=5,"1-5%",
IF(Sales_Trans_2[[#This Row],[Discount_Pct]]&lt;=10,"6-10%",
IF(Sales_Trans_2[[#This Row],[Discount_Pct]]&lt;=15,"11-15%","&gt;15%"))))</f>
        <v>&gt;15%</v>
      </c>
    </row>
    <row r="2390" spans="1:32"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s="19">
        <f>IFERROR(Sales_Trans_2[[#This Row],[Profit]]/Sales_Trans_2[[#This Row],[Sales_Amount]],0)</f>
        <v>-6.6203832268814211E-2</v>
      </c>
      <c r="AF2390" s="20" t="str">
        <f>IF(Sales_Trans_2[[#This Row],[Discount_Pct]]=0,"0%",
IF(Sales_Trans_2[[#This Row],[Discount_Pct]]&lt;=5,"1-5%",
IF(Sales_Trans_2[[#This Row],[Discount_Pct]]&lt;=10,"6-10%",
IF(Sales_Trans_2[[#This Row],[Discount_Pct]]&lt;=15,"11-15%","&gt;15%"))))</f>
        <v>&gt;15%</v>
      </c>
    </row>
    <row r="2391" spans="1:32"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s="19">
        <f>IFERROR(Sales_Trans_2[[#This Row],[Profit]]/Sales_Trans_2[[#This Row],[Sales_Amount]],0)</f>
        <v>1.4653050833074029E-2</v>
      </c>
      <c r="AF2391" s="20" t="str">
        <f>IF(Sales_Trans_2[[#This Row],[Discount_Pct]]=0,"0%",
IF(Sales_Trans_2[[#This Row],[Discount_Pct]]&lt;=5,"1-5%",
IF(Sales_Trans_2[[#This Row],[Discount_Pct]]&lt;=10,"6-10%",
IF(Sales_Trans_2[[#This Row],[Discount_Pct]]&lt;=15,"11-15%","&gt;15%"))))</f>
        <v>6-10%</v>
      </c>
    </row>
    <row r="2392" spans="1:32"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s="19">
        <f>IFERROR(Sales_Trans_2[[#This Row],[Profit]]/Sales_Trans_2[[#This Row],[Sales_Amount]],0)</f>
        <v>0.11178827650742618</v>
      </c>
      <c r="AF2392" s="20" t="str">
        <f>IF(Sales_Trans_2[[#This Row],[Discount_Pct]]=0,"0%",
IF(Sales_Trans_2[[#This Row],[Discount_Pct]]&lt;=5,"1-5%",
IF(Sales_Trans_2[[#This Row],[Discount_Pct]]&lt;=10,"6-10%",
IF(Sales_Trans_2[[#This Row],[Discount_Pct]]&lt;=15,"11-15%","&gt;15%"))))</f>
        <v>1-5%</v>
      </c>
    </row>
    <row r="2393" spans="1:32"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s="19">
        <f>IFERROR(Sales_Trans_2[[#This Row],[Profit]]/Sales_Trans_2[[#This Row],[Sales_Amount]],0)</f>
        <v>2.7188452684626392E-2</v>
      </c>
      <c r="AF2393" s="20" t="str">
        <f>IF(Sales_Trans_2[[#This Row],[Discount_Pct]]=0,"0%",
IF(Sales_Trans_2[[#This Row],[Discount_Pct]]&lt;=5,"1-5%",
IF(Sales_Trans_2[[#This Row],[Discount_Pct]]&lt;=10,"6-10%",
IF(Sales_Trans_2[[#This Row],[Discount_Pct]]&lt;=15,"11-15%","&gt;15%"))))</f>
        <v>&gt;15%</v>
      </c>
    </row>
    <row r="2394" spans="1:32"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s="19">
        <f>IFERROR(Sales_Trans_2[[#This Row],[Profit]]/Sales_Trans_2[[#This Row],[Sales_Amount]],0)</f>
        <v>0.30687140518441347</v>
      </c>
      <c r="AF2394" s="20" t="str">
        <f>IF(Sales_Trans_2[[#This Row],[Discount_Pct]]=0,"0%",
IF(Sales_Trans_2[[#This Row],[Discount_Pct]]&lt;=5,"1-5%",
IF(Sales_Trans_2[[#This Row],[Discount_Pct]]&lt;=10,"6-10%",
IF(Sales_Trans_2[[#This Row],[Discount_Pct]]&lt;=15,"11-15%","&gt;15%"))))</f>
        <v>1-5%</v>
      </c>
    </row>
    <row r="2395" spans="1:32"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s="19">
        <f>IFERROR(Sales_Trans_2[[#This Row],[Profit]]/Sales_Trans_2[[#This Row],[Sales_Amount]],0)</f>
        <v>0.16137633102144822</v>
      </c>
      <c r="AF2395" s="20" t="str">
        <f>IF(Sales_Trans_2[[#This Row],[Discount_Pct]]=0,"0%",
IF(Sales_Trans_2[[#This Row],[Discount_Pct]]&lt;=5,"1-5%",
IF(Sales_Trans_2[[#This Row],[Discount_Pct]]&lt;=10,"6-10%",
IF(Sales_Trans_2[[#This Row],[Discount_Pct]]&lt;=15,"11-15%","&gt;15%"))))</f>
        <v>&gt;15%</v>
      </c>
    </row>
    <row r="2396" spans="1:32"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s="19">
        <f>IFERROR(Sales_Trans_2[[#This Row],[Profit]]/Sales_Trans_2[[#This Row],[Sales_Amount]],0)</f>
        <v>0.36591843387959888</v>
      </c>
      <c r="AF2396" s="20" t="str">
        <f>IF(Sales_Trans_2[[#This Row],[Discount_Pct]]=0,"0%",
IF(Sales_Trans_2[[#This Row],[Discount_Pct]]&lt;=5,"1-5%",
IF(Sales_Trans_2[[#This Row],[Discount_Pct]]&lt;=10,"6-10%",
IF(Sales_Trans_2[[#This Row],[Discount_Pct]]&lt;=15,"11-15%","&gt;15%"))))</f>
        <v>1-5%</v>
      </c>
    </row>
    <row r="2397" spans="1:32"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s="19">
        <f>IFERROR(Sales_Trans_2[[#This Row],[Profit]]/Sales_Trans_2[[#This Row],[Sales_Amount]],0)</f>
        <v>0.17119717399732909</v>
      </c>
      <c r="AF2397" s="20" t="str">
        <f>IF(Sales_Trans_2[[#This Row],[Discount_Pct]]=0,"0%",
IF(Sales_Trans_2[[#This Row],[Discount_Pct]]&lt;=5,"1-5%",
IF(Sales_Trans_2[[#This Row],[Discount_Pct]]&lt;=10,"6-10%",
IF(Sales_Trans_2[[#This Row],[Discount_Pct]]&lt;=15,"11-15%","&gt;15%"))))</f>
        <v>6-10%</v>
      </c>
    </row>
    <row r="2398" spans="1:32"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s="19">
        <f>IFERROR(Sales_Trans_2[[#This Row],[Profit]]/Sales_Trans_2[[#This Row],[Sales_Amount]],0)</f>
        <v>5.0417327240511046E-2</v>
      </c>
      <c r="AF2398" s="20" t="str">
        <f>IF(Sales_Trans_2[[#This Row],[Discount_Pct]]=0,"0%",
IF(Sales_Trans_2[[#This Row],[Discount_Pct]]&lt;=5,"1-5%",
IF(Sales_Trans_2[[#This Row],[Discount_Pct]]&lt;=10,"6-10%",
IF(Sales_Trans_2[[#This Row],[Discount_Pct]]&lt;=15,"11-15%","&gt;15%"))))</f>
        <v>6-10%</v>
      </c>
    </row>
    <row r="2399" spans="1:32"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s="19">
        <f>IFERROR(Sales_Trans_2[[#This Row],[Profit]]/Sales_Trans_2[[#This Row],[Sales_Amount]],0)</f>
        <v>0.13021662949984072</v>
      </c>
      <c r="AF2399" s="20" t="str">
        <f>IF(Sales_Trans_2[[#This Row],[Discount_Pct]]=0,"0%",
IF(Sales_Trans_2[[#This Row],[Discount_Pct]]&lt;=5,"1-5%",
IF(Sales_Trans_2[[#This Row],[Discount_Pct]]&lt;=10,"6-10%",
IF(Sales_Trans_2[[#This Row],[Discount_Pct]]&lt;=15,"11-15%","&gt;15%"))))</f>
        <v>11-15%</v>
      </c>
    </row>
    <row r="2400" spans="1:32"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s="19">
        <f>IFERROR(Sales_Trans_2[[#This Row],[Profit]]/Sales_Trans_2[[#This Row],[Sales_Amount]],0)</f>
        <v>0.12686785004378587</v>
      </c>
      <c r="AF2400" s="20" t="str">
        <f>IF(Sales_Trans_2[[#This Row],[Discount_Pct]]=0,"0%",
IF(Sales_Trans_2[[#This Row],[Discount_Pct]]&lt;=5,"1-5%",
IF(Sales_Trans_2[[#This Row],[Discount_Pct]]&lt;=10,"6-10%",
IF(Sales_Trans_2[[#This Row],[Discount_Pct]]&lt;=15,"11-15%","&gt;15%"))))</f>
        <v>11-15%</v>
      </c>
    </row>
    <row r="2401" spans="1:32"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s="19">
        <f>IFERROR(Sales_Trans_2[[#This Row],[Profit]]/Sales_Trans_2[[#This Row],[Sales_Amount]],0)</f>
        <v>0.18088121618139652</v>
      </c>
      <c r="AF2401" s="20" t="str">
        <f>IF(Sales_Trans_2[[#This Row],[Discount_Pct]]=0,"0%",
IF(Sales_Trans_2[[#This Row],[Discount_Pct]]&lt;=5,"1-5%",
IF(Sales_Trans_2[[#This Row],[Discount_Pct]]&lt;=10,"6-10%",
IF(Sales_Trans_2[[#This Row],[Discount_Pct]]&lt;=15,"11-15%","&gt;15%"))))</f>
        <v>&gt;15%</v>
      </c>
    </row>
    <row r="2402" spans="1:32"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s="19">
        <f>IFERROR(Sales_Trans_2[[#This Row],[Profit]]/Sales_Trans_2[[#This Row],[Sales_Amount]],0)</f>
        <v>0.21527904849039342</v>
      </c>
      <c r="AF2402" s="20" t="str">
        <f>IF(Sales_Trans_2[[#This Row],[Discount_Pct]]=0,"0%",
IF(Sales_Trans_2[[#This Row],[Discount_Pct]]&lt;=5,"1-5%",
IF(Sales_Trans_2[[#This Row],[Discount_Pct]]&lt;=10,"6-10%",
IF(Sales_Trans_2[[#This Row],[Discount_Pct]]&lt;=15,"11-15%","&gt;15%"))))</f>
        <v>1-5%</v>
      </c>
    </row>
    <row r="2403" spans="1:32"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s="19">
        <f>IFERROR(Sales_Trans_2[[#This Row],[Profit]]/Sales_Trans_2[[#This Row],[Sales_Amount]],0)</f>
        <v>0.32340080971659918</v>
      </c>
      <c r="AF2403" s="20" t="str">
        <f>IF(Sales_Trans_2[[#This Row],[Discount_Pct]]=0,"0%",
IF(Sales_Trans_2[[#This Row],[Discount_Pct]]&lt;=5,"1-5%",
IF(Sales_Trans_2[[#This Row],[Discount_Pct]]&lt;=10,"6-10%",
IF(Sales_Trans_2[[#This Row],[Discount_Pct]]&lt;=15,"11-15%","&gt;15%"))))</f>
        <v>1-5%</v>
      </c>
    </row>
    <row r="2404" spans="1:32"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s="19">
        <f>IFERROR(Sales_Trans_2[[#This Row],[Profit]]/Sales_Trans_2[[#This Row],[Sales_Amount]],0)</f>
        <v>0.28582280019445794</v>
      </c>
      <c r="AF2404" s="20" t="str">
        <f>IF(Sales_Trans_2[[#This Row],[Discount_Pct]]=0,"0%",
IF(Sales_Trans_2[[#This Row],[Discount_Pct]]&lt;=5,"1-5%",
IF(Sales_Trans_2[[#This Row],[Discount_Pct]]&lt;=10,"6-10%",
IF(Sales_Trans_2[[#This Row],[Discount_Pct]]&lt;=15,"11-15%","&gt;15%"))))</f>
        <v>6-10%</v>
      </c>
    </row>
    <row r="2405" spans="1:32"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s="19">
        <f>IFERROR(Sales_Trans_2[[#This Row],[Profit]]/Sales_Trans_2[[#This Row],[Sales_Amount]],0)</f>
        <v>0.19160192455895522</v>
      </c>
      <c r="AF2405" s="20" t="str">
        <f>IF(Sales_Trans_2[[#This Row],[Discount_Pct]]=0,"0%",
IF(Sales_Trans_2[[#This Row],[Discount_Pct]]&lt;=5,"1-5%",
IF(Sales_Trans_2[[#This Row],[Discount_Pct]]&lt;=10,"6-10%",
IF(Sales_Trans_2[[#This Row],[Discount_Pct]]&lt;=15,"11-15%","&gt;15%"))))</f>
        <v>&gt;15%</v>
      </c>
    </row>
    <row r="2406" spans="1:32"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s="19">
        <f>IFERROR(Sales_Trans_2[[#This Row],[Profit]]/Sales_Trans_2[[#This Row],[Sales_Amount]],0)</f>
        <v>0.42366920658602875</v>
      </c>
      <c r="AF2406" s="20" t="str">
        <f>IF(Sales_Trans_2[[#This Row],[Discount_Pct]]=0,"0%",
IF(Sales_Trans_2[[#This Row],[Discount_Pct]]&lt;=5,"1-5%",
IF(Sales_Trans_2[[#This Row],[Discount_Pct]]&lt;=10,"6-10%",
IF(Sales_Trans_2[[#This Row],[Discount_Pct]]&lt;=15,"11-15%","&gt;15%"))))</f>
        <v>1-5%</v>
      </c>
    </row>
    <row r="2407" spans="1:32"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s="19">
        <f>IFERROR(Sales_Trans_2[[#This Row],[Profit]]/Sales_Trans_2[[#This Row],[Sales_Amount]],0)</f>
        <v>0.16881387336788164</v>
      </c>
      <c r="AF2407" s="20" t="str">
        <f>IF(Sales_Trans_2[[#This Row],[Discount_Pct]]=0,"0%",
IF(Sales_Trans_2[[#This Row],[Discount_Pct]]&lt;=5,"1-5%",
IF(Sales_Trans_2[[#This Row],[Discount_Pct]]&lt;=10,"6-10%",
IF(Sales_Trans_2[[#This Row],[Discount_Pct]]&lt;=15,"11-15%","&gt;15%"))))</f>
        <v>&gt;15%</v>
      </c>
    </row>
    <row r="2408" spans="1:32"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s="19">
        <f>IFERROR(Sales_Trans_2[[#This Row],[Profit]]/Sales_Trans_2[[#This Row],[Sales_Amount]],0)</f>
        <v>0.15851851851851853</v>
      </c>
      <c r="AF2408" s="20" t="str">
        <f>IF(Sales_Trans_2[[#This Row],[Discount_Pct]]=0,"0%",
IF(Sales_Trans_2[[#This Row],[Discount_Pct]]&lt;=5,"1-5%",
IF(Sales_Trans_2[[#This Row],[Discount_Pct]]&lt;=10,"6-10%",
IF(Sales_Trans_2[[#This Row],[Discount_Pct]]&lt;=15,"11-15%","&gt;15%"))))</f>
        <v>11-15%</v>
      </c>
    </row>
    <row r="2409" spans="1:32"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s="19">
        <f>IFERROR(Sales_Trans_2[[#This Row],[Profit]]/Sales_Trans_2[[#This Row],[Sales_Amount]],0)</f>
        <v>0.24099784690771403</v>
      </c>
      <c r="AF2409" s="20" t="str">
        <f>IF(Sales_Trans_2[[#This Row],[Discount_Pct]]=0,"0%",
IF(Sales_Trans_2[[#This Row],[Discount_Pct]]&lt;=5,"1-5%",
IF(Sales_Trans_2[[#This Row],[Discount_Pct]]&lt;=10,"6-10%",
IF(Sales_Trans_2[[#This Row],[Discount_Pct]]&lt;=15,"11-15%","&gt;15%"))))</f>
        <v>&gt;15%</v>
      </c>
    </row>
    <row r="2410" spans="1:32"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s="19">
        <f>IFERROR(Sales_Trans_2[[#This Row],[Profit]]/Sales_Trans_2[[#This Row],[Sales_Amount]],0)</f>
        <v>0.15286218566905638</v>
      </c>
      <c r="AF2410" s="20" t="str">
        <f>IF(Sales_Trans_2[[#This Row],[Discount_Pct]]=0,"0%",
IF(Sales_Trans_2[[#This Row],[Discount_Pct]]&lt;=5,"1-5%",
IF(Sales_Trans_2[[#This Row],[Discount_Pct]]&lt;=10,"6-10%",
IF(Sales_Trans_2[[#This Row],[Discount_Pct]]&lt;=15,"11-15%","&gt;15%"))))</f>
        <v>11-15%</v>
      </c>
    </row>
    <row r="2411" spans="1:32"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s="19">
        <f>IFERROR(Sales_Trans_2[[#This Row],[Profit]]/Sales_Trans_2[[#This Row],[Sales_Amount]],0)</f>
        <v>0.11870335346633314</v>
      </c>
      <c r="AF2411" s="20" t="str">
        <f>IF(Sales_Trans_2[[#This Row],[Discount_Pct]]=0,"0%",
IF(Sales_Trans_2[[#This Row],[Discount_Pct]]&lt;=5,"1-5%",
IF(Sales_Trans_2[[#This Row],[Discount_Pct]]&lt;=10,"6-10%",
IF(Sales_Trans_2[[#This Row],[Discount_Pct]]&lt;=15,"11-15%","&gt;15%"))))</f>
        <v>&gt;15%</v>
      </c>
    </row>
    <row r="2412" spans="1:32"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s="19">
        <f>IFERROR(Sales_Trans_2[[#This Row],[Profit]]/Sales_Trans_2[[#This Row],[Sales_Amount]],0)</f>
        <v>0.24597161671437673</v>
      </c>
      <c r="AF2412" s="20" t="str">
        <f>IF(Sales_Trans_2[[#This Row],[Discount_Pct]]=0,"0%",
IF(Sales_Trans_2[[#This Row],[Discount_Pct]]&lt;=5,"1-5%",
IF(Sales_Trans_2[[#This Row],[Discount_Pct]]&lt;=10,"6-10%",
IF(Sales_Trans_2[[#This Row],[Discount_Pct]]&lt;=15,"11-15%","&gt;15%"))))</f>
        <v>11-15%</v>
      </c>
    </row>
    <row r="2413" spans="1:32"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s="19">
        <f>IFERROR(Sales_Trans_2[[#This Row],[Profit]]/Sales_Trans_2[[#This Row],[Sales_Amount]],0)</f>
        <v>0.18099018284776799</v>
      </c>
      <c r="AF2413" s="20" t="str">
        <f>IF(Sales_Trans_2[[#This Row],[Discount_Pct]]=0,"0%",
IF(Sales_Trans_2[[#This Row],[Discount_Pct]]&lt;=5,"1-5%",
IF(Sales_Trans_2[[#This Row],[Discount_Pct]]&lt;=10,"6-10%",
IF(Sales_Trans_2[[#This Row],[Discount_Pct]]&lt;=15,"11-15%","&gt;15%"))))</f>
        <v>11-15%</v>
      </c>
    </row>
    <row r="2414" spans="1:32"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s="19">
        <f>IFERROR(Sales_Trans_2[[#This Row],[Profit]]/Sales_Trans_2[[#This Row],[Sales_Amount]],0)</f>
        <v>0.29337761214504549</v>
      </c>
      <c r="AF2414" s="20" t="str">
        <f>IF(Sales_Trans_2[[#This Row],[Discount_Pct]]=0,"0%",
IF(Sales_Trans_2[[#This Row],[Discount_Pct]]&lt;=5,"1-5%",
IF(Sales_Trans_2[[#This Row],[Discount_Pct]]&lt;=10,"6-10%",
IF(Sales_Trans_2[[#This Row],[Discount_Pct]]&lt;=15,"11-15%","&gt;15%"))))</f>
        <v>6-10%</v>
      </c>
    </row>
    <row r="2415" spans="1:32"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s="19">
        <f>IFERROR(Sales_Trans_2[[#This Row],[Profit]]/Sales_Trans_2[[#This Row],[Sales_Amount]],0)</f>
        <v>0.37327188940092165</v>
      </c>
      <c r="AF2415" s="20" t="str">
        <f>IF(Sales_Trans_2[[#This Row],[Discount_Pct]]=0,"0%",
IF(Sales_Trans_2[[#This Row],[Discount_Pct]]&lt;=5,"1-5%",
IF(Sales_Trans_2[[#This Row],[Discount_Pct]]&lt;=10,"6-10%",
IF(Sales_Trans_2[[#This Row],[Discount_Pct]]&lt;=15,"11-15%","&gt;15%"))))</f>
        <v>&gt;15%</v>
      </c>
    </row>
    <row r="2416" spans="1:32"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s="19">
        <f>IFERROR(Sales_Trans_2[[#This Row],[Profit]]/Sales_Trans_2[[#This Row],[Sales_Amount]],0)</f>
        <v>-0.10520334442730742</v>
      </c>
      <c r="AF2416" s="20" t="str">
        <f>IF(Sales_Trans_2[[#This Row],[Discount_Pct]]=0,"0%",
IF(Sales_Trans_2[[#This Row],[Discount_Pct]]&lt;=5,"1-5%",
IF(Sales_Trans_2[[#This Row],[Discount_Pct]]&lt;=10,"6-10%",
IF(Sales_Trans_2[[#This Row],[Discount_Pct]]&lt;=15,"11-15%","&gt;15%"))))</f>
        <v>&gt;15%</v>
      </c>
    </row>
    <row r="2417" spans="1:32"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s="19">
        <f>IFERROR(Sales_Trans_2[[#This Row],[Profit]]/Sales_Trans_2[[#This Row],[Sales_Amount]],0)</f>
        <v>-1.6446847100670906E-2</v>
      </c>
      <c r="AF2417" s="20" t="str">
        <f>IF(Sales_Trans_2[[#This Row],[Discount_Pct]]=0,"0%",
IF(Sales_Trans_2[[#This Row],[Discount_Pct]]&lt;=5,"1-5%",
IF(Sales_Trans_2[[#This Row],[Discount_Pct]]&lt;=10,"6-10%",
IF(Sales_Trans_2[[#This Row],[Discount_Pct]]&lt;=15,"11-15%","&gt;15%"))))</f>
        <v>&gt;15%</v>
      </c>
    </row>
    <row r="2418" spans="1:32"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s="19">
        <f>IFERROR(Sales_Trans_2[[#This Row],[Profit]]/Sales_Trans_2[[#This Row],[Sales_Amount]],0)</f>
        <v>0.16054065605299714</v>
      </c>
      <c r="AF2418" s="20" t="str">
        <f>IF(Sales_Trans_2[[#This Row],[Discount_Pct]]=0,"0%",
IF(Sales_Trans_2[[#This Row],[Discount_Pct]]&lt;=5,"1-5%",
IF(Sales_Trans_2[[#This Row],[Discount_Pct]]&lt;=10,"6-10%",
IF(Sales_Trans_2[[#This Row],[Discount_Pct]]&lt;=15,"11-15%","&gt;15%"))))</f>
        <v>&gt;15%</v>
      </c>
    </row>
    <row r="2419" spans="1:32"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s="19">
        <f>IFERROR(Sales_Trans_2[[#This Row],[Profit]]/Sales_Trans_2[[#This Row],[Sales_Amount]],0)</f>
        <v>0.30164050665549363</v>
      </c>
      <c r="AF2419" s="20" t="str">
        <f>IF(Sales_Trans_2[[#This Row],[Discount_Pct]]=0,"0%",
IF(Sales_Trans_2[[#This Row],[Discount_Pct]]&lt;=5,"1-5%",
IF(Sales_Trans_2[[#This Row],[Discount_Pct]]&lt;=10,"6-10%",
IF(Sales_Trans_2[[#This Row],[Discount_Pct]]&lt;=15,"11-15%","&gt;15%"))))</f>
        <v>1-5%</v>
      </c>
    </row>
    <row r="2420" spans="1:32"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s="19">
        <f>IFERROR(Sales_Trans_2[[#This Row],[Profit]]/Sales_Trans_2[[#This Row],[Sales_Amount]],0)</f>
        <v>0.21661880297715461</v>
      </c>
      <c r="AF2420" s="20" t="str">
        <f>IF(Sales_Trans_2[[#This Row],[Discount_Pct]]=0,"0%",
IF(Sales_Trans_2[[#This Row],[Discount_Pct]]&lt;=5,"1-5%",
IF(Sales_Trans_2[[#This Row],[Discount_Pct]]&lt;=10,"6-10%",
IF(Sales_Trans_2[[#This Row],[Discount_Pct]]&lt;=15,"11-15%","&gt;15%"))))</f>
        <v>11-15%</v>
      </c>
    </row>
    <row r="2421" spans="1:32"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s="19">
        <f>IFERROR(Sales_Trans_2[[#This Row],[Profit]]/Sales_Trans_2[[#This Row],[Sales_Amount]],0)</f>
        <v>6.300877933309347E-2</v>
      </c>
      <c r="AF2421" s="20" t="str">
        <f>IF(Sales_Trans_2[[#This Row],[Discount_Pct]]=0,"0%",
IF(Sales_Trans_2[[#This Row],[Discount_Pct]]&lt;=5,"1-5%",
IF(Sales_Trans_2[[#This Row],[Discount_Pct]]&lt;=10,"6-10%",
IF(Sales_Trans_2[[#This Row],[Discount_Pct]]&lt;=15,"11-15%","&gt;15%"))))</f>
        <v>&gt;15%</v>
      </c>
    </row>
    <row r="2422" spans="1:32"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s="19">
        <f>IFERROR(Sales_Trans_2[[#This Row],[Profit]]/Sales_Trans_2[[#This Row],[Sales_Amount]],0)</f>
        <v>0.2391160732925898</v>
      </c>
      <c r="AF2422" s="20" t="str">
        <f>IF(Sales_Trans_2[[#This Row],[Discount_Pct]]=0,"0%",
IF(Sales_Trans_2[[#This Row],[Discount_Pct]]&lt;=5,"1-5%",
IF(Sales_Trans_2[[#This Row],[Discount_Pct]]&lt;=10,"6-10%",
IF(Sales_Trans_2[[#This Row],[Discount_Pct]]&lt;=15,"11-15%","&gt;15%"))))</f>
        <v>1-5%</v>
      </c>
    </row>
    <row r="2423" spans="1:32"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s="19">
        <f>IFERROR(Sales_Trans_2[[#This Row],[Profit]]/Sales_Trans_2[[#This Row],[Sales_Amount]],0)</f>
        <v>0.30893773289409726</v>
      </c>
      <c r="AF2423" s="20" t="str">
        <f>IF(Sales_Trans_2[[#This Row],[Discount_Pct]]=0,"0%",
IF(Sales_Trans_2[[#This Row],[Discount_Pct]]&lt;=5,"1-5%",
IF(Sales_Trans_2[[#This Row],[Discount_Pct]]&lt;=10,"6-10%",
IF(Sales_Trans_2[[#This Row],[Discount_Pct]]&lt;=15,"11-15%","&gt;15%"))))</f>
        <v>1-5%</v>
      </c>
    </row>
    <row r="2424" spans="1:32"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s="19">
        <f>IFERROR(Sales_Trans_2[[#This Row],[Profit]]/Sales_Trans_2[[#This Row],[Sales_Amount]],0)</f>
        <v>0.25552184690517588</v>
      </c>
      <c r="AF2424" s="20" t="str">
        <f>IF(Sales_Trans_2[[#This Row],[Discount_Pct]]=0,"0%",
IF(Sales_Trans_2[[#This Row],[Discount_Pct]]&lt;=5,"1-5%",
IF(Sales_Trans_2[[#This Row],[Discount_Pct]]&lt;=10,"6-10%",
IF(Sales_Trans_2[[#This Row],[Discount_Pct]]&lt;=15,"11-15%","&gt;15%"))))</f>
        <v>11-15%</v>
      </c>
    </row>
    <row r="2425" spans="1:32"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s="19">
        <f>IFERROR(Sales_Trans_2[[#This Row],[Profit]]/Sales_Trans_2[[#This Row],[Sales_Amount]],0)</f>
        <v>0.18059413508323857</v>
      </c>
      <c r="AF2425" s="20" t="str">
        <f>IF(Sales_Trans_2[[#This Row],[Discount_Pct]]=0,"0%",
IF(Sales_Trans_2[[#This Row],[Discount_Pct]]&lt;=5,"1-5%",
IF(Sales_Trans_2[[#This Row],[Discount_Pct]]&lt;=10,"6-10%",
IF(Sales_Trans_2[[#This Row],[Discount_Pct]]&lt;=15,"11-15%","&gt;15%"))))</f>
        <v>6-10%</v>
      </c>
    </row>
    <row r="2426" spans="1:32"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s="19">
        <f>IFERROR(Sales_Trans_2[[#This Row],[Profit]]/Sales_Trans_2[[#This Row],[Sales_Amount]],0)</f>
        <v>0.19986856572345724</v>
      </c>
      <c r="AF2426" s="20" t="str">
        <f>IF(Sales_Trans_2[[#This Row],[Discount_Pct]]=0,"0%",
IF(Sales_Trans_2[[#This Row],[Discount_Pct]]&lt;=5,"1-5%",
IF(Sales_Trans_2[[#This Row],[Discount_Pct]]&lt;=10,"6-10%",
IF(Sales_Trans_2[[#This Row],[Discount_Pct]]&lt;=15,"11-15%","&gt;15%"))))</f>
        <v>1-5%</v>
      </c>
    </row>
    <row r="2427" spans="1:32"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s="19">
        <f>IFERROR(Sales_Trans_2[[#This Row],[Profit]]/Sales_Trans_2[[#This Row],[Sales_Amount]],0)</f>
        <v>0.23576318223866791</v>
      </c>
      <c r="AF2427" s="20" t="str">
        <f>IF(Sales_Trans_2[[#This Row],[Discount_Pct]]=0,"0%",
IF(Sales_Trans_2[[#This Row],[Discount_Pct]]&lt;=5,"1-5%",
IF(Sales_Trans_2[[#This Row],[Discount_Pct]]&lt;=10,"6-10%",
IF(Sales_Trans_2[[#This Row],[Discount_Pct]]&lt;=15,"11-15%","&gt;15%"))))</f>
        <v>6-10%</v>
      </c>
    </row>
    <row r="2428" spans="1:32"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s="19">
        <f>IFERROR(Sales_Trans_2[[#This Row],[Profit]]/Sales_Trans_2[[#This Row],[Sales_Amount]],0)</f>
        <v>-3.3160118135257391E-2</v>
      </c>
      <c r="AF2428" s="20" t="str">
        <f>IF(Sales_Trans_2[[#This Row],[Discount_Pct]]=0,"0%",
IF(Sales_Trans_2[[#This Row],[Discount_Pct]]&lt;=5,"1-5%",
IF(Sales_Trans_2[[#This Row],[Discount_Pct]]&lt;=10,"6-10%",
IF(Sales_Trans_2[[#This Row],[Discount_Pct]]&lt;=15,"11-15%","&gt;15%"))))</f>
        <v>&gt;15%</v>
      </c>
    </row>
    <row r="2429" spans="1:32"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s="19">
        <f>IFERROR(Sales_Trans_2[[#This Row],[Profit]]/Sales_Trans_2[[#This Row],[Sales_Amount]],0)</f>
        <v>0.38271402579947222</v>
      </c>
      <c r="AF2429" s="20" t="str">
        <f>IF(Sales_Trans_2[[#This Row],[Discount_Pct]]=0,"0%",
IF(Sales_Trans_2[[#This Row],[Discount_Pct]]&lt;=5,"1-5%",
IF(Sales_Trans_2[[#This Row],[Discount_Pct]]&lt;=10,"6-10%",
IF(Sales_Trans_2[[#This Row],[Discount_Pct]]&lt;=15,"11-15%","&gt;15%"))))</f>
        <v>&gt;15%</v>
      </c>
    </row>
    <row r="2430" spans="1:32"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s="19">
        <f>IFERROR(Sales_Trans_2[[#This Row],[Profit]]/Sales_Trans_2[[#This Row],[Sales_Amount]],0)</f>
        <v>0.1116515752450797</v>
      </c>
      <c r="AF2430" s="20" t="str">
        <f>IF(Sales_Trans_2[[#This Row],[Discount_Pct]]=0,"0%",
IF(Sales_Trans_2[[#This Row],[Discount_Pct]]&lt;=5,"1-5%",
IF(Sales_Trans_2[[#This Row],[Discount_Pct]]&lt;=10,"6-10%",
IF(Sales_Trans_2[[#This Row],[Discount_Pct]]&lt;=15,"11-15%","&gt;15%"))))</f>
        <v>6-10%</v>
      </c>
    </row>
    <row r="2431" spans="1:32"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s="19">
        <f>IFERROR(Sales_Trans_2[[#This Row],[Profit]]/Sales_Trans_2[[#This Row],[Sales_Amount]],0)</f>
        <v>0.25062513433180084</v>
      </c>
      <c r="AF2431" s="20" t="str">
        <f>IF(Sales_Trans_2[[#This Row],[Discount_Pct]]=0,"0%",
IF(Sales_Trans_2[[#This Row],[Discount_Pct]]&lt;=5,"1-5%",
IF(Sales_Trans_2[[#This Row],[Discount_Pct]]&lt;=10,"6-10%",
IF(Sales_Trans_2[[#This Row],[Discount_Pct]]&lt;=15,"11-15%","&gt;15%"))))</f>
        <v>6-10%</v>
      </c>
    </row>
    <row r="2432" spans="1:32"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s="19">
        <f>IFERROR(Sales_Trans_2[[#This Row],[Profit]]/Sales_Trans_2[[#This Row],[Sales_Amount]],0)</f>
        <v>0.26376805582919421</v>
      </c>
      <c r="AF2432" s="20" t="str">
        <f>IF(Sales_Trans_2[[#This Row],[Discount_Pct]]=0,"0%",
IF(Sales_Trans_2[[#This Row],[Discount_Pct]]&lt;=5,"1-5%",
IF(Sales_Trans_2[[#This Row],[Discount_Pct]]&lt;=10,"6-10%",
IF(Sales_Trans_2[[#This Row],[Discount_Pct]]&lt;=15,"11-15%","&gt;15%"))))</f>
        <v>6-10%</v>
      </c>
    </row>
    <row r="2433" spans="1:32"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s="19">
        <f>IFERROR(Sales_Trans_2[[#This Row],[Profit]]/Sales_Trans_2[[#This Row],[Sales_Amount]],0)</f>
        <v>0.22905349338938982</v>
      </c>
      <c r="AF2433" s="20" t="str">
        <f>IF(Sales_Trans_2[[#This Row],[Discount_Pct]]=0,"0%",
IF(Sales_Trans_2[[#This Row],[Discount_Pct]]&lt;=5,"1-5%",
IF(Sales_Trans_2[[#This Row],[Discount_Pct]]&lt;=10,"6-10%",
IF(Sales_Trans_2[[#This Row],[Discount_Pct]]&lt;=15,"11-15%","&gt;15%"))))</f>
        <v>1-5%</v>
      </c>
    </row>
    <row r="2434" spans="1:32"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s="19">
        <f>IFERROR(Sales_Trans_2[[#This Row],[Profit]]/Sales_Trans_2[[#This Row],[Sales_Amount]],0)</f>
        <v>0.25167241195784784</v>
      </c>
      <c r="AF2434" s="20" t="str">
        <f>IF(Sales_Trans_2[[#This Row],[Discount_Pct]]=0,"0%",
IF(Sales_Trans_2[[#This Row],[Discount_Pct]]&lt;=5,"1-5%",
IF(Sales_Trans_2[[#This Row],[Discount_Pct]]&lt;=10,"6-10%",
IF(Sales_Trans_2[[#This Row],[Discount_Pct]]&lt;=15,"11-15%","&gt;15%"))))</f>
        <v>11-15%</v>
      </c>
    </row>
    <row r="2435" spans="1:32"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s="19">
        <f>IFERROR(Sales_Trans_2[[#This Row],[Profit]]/Sales_Trans_2[[#This Row],[Sales_Amount]],0)</f>
        <v>8.8098190993456782E-2</v>
      </c>
      <c r="AF2435" s="20" t="str">
        <f>IF(Sales_Trans_2[[#This Row],[Discount_Pct]]=0,"0%",
IF(Sales_Trans_2[[#This Row],[Discount_Pct]]&lt;=5,"1-5%",
IF(Sales_Trans_2[[#This Row],[Discount_Pct]]&lt;=10,"6-10%",
IF(Sales_Trans_2[[#This Row],[Discount_Pct]]&lt;=15,"11-15%","&gt;15%"))))</f>
        <v>6-10%</v>
      </c>
    </row>
    <row r="2436" spans="1:32"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s="19">
        <f>IFERROR(Sales_Trans_2[[#This Row],[Profit]]/Sales_Trans_2[[#This Row],[Sales_Amount]],0)</f>
        <v>0.26643737806472373</v>
      </c>
      <c r="AF2436" s="20" t="str">
        <f>IF(Sales_Trans_2[[#This Row],[Discount_Pct]]=0,"0%",
IF(Sales_Trans_2[[#This Row],[Discount_Pct]]&lt;=5,"1-5%",
IF(Sales_Trans_2[[#This Row],[Discount_Pct]]&lt;=10,"6-10%",
IF(Sales_Trans_2[[#This Row],[Discount_Pct]]&lt;=15,"11-15%","&gt;15%"))))</f>
        <v>11-15%</v>
      </c>
    </row>
    <row r="2437" spans="1:32"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s="19">
        <f>IFERROR(Sales_Trans_2[[#This Row],[Profit]]/Sales_Trans_2[[#This Row],[Sales_Amount]],0)</f>
        <v>0.25125792516908629</v>
      </c>
      <c r="AF2437" s="20" t="str">
        <f>IF(Sales_Trans_2[[#This Row],[Discount_Pct]]=0,"0%",
IF(Sales_Trans_2[[#This Row],[Discount_Pct]]&lt;=5,"1-5%",
IF(Sales_Trans_2[[#This Row],[Discount_Pct]]&lt;=10,"6-10%",
IF(Sales_Trans_2[[#This Row],[Discount_Pct]]&lt;=15,"11-15%","&gt;15%"))))</f>
        <v>6-10%</v>
      </c>
    </row>
    <row r="2438" spans="1:32"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s="19">
        <f>IFERROR(Sales_Trans_2[[#This Row],[Profit]]/Sales_Trans_2[[#This Row],[Sales_Amount]],0)</f>
        <v>0.32334335133771885</v>
      </c>
      <c r="AF2438" s="20" t="str">
        <f>IF(Sales_Trans_2[[#This Row],[Discount_Pct]]=0,"0%",
IF(Sales_Trans_2[[#This Row],[Discount_Pct]]&lt;=5,"1-5%",
IF(Sales_Trans_2[[#This Row],[Discount_Pct]]&lt;=10,"6-10%",
IF(Sales_Trans_2[[#This Row],[Discount_Pct]]&lt;=15,"11-15%","&gt;15%"))))</f>
        <v>11-15%</v>
      </c>
    </row>
    <row r="2439" spans="1:32"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s="19">
        <f>IFERROR(Sales_Trans_2[[#This Row],[Profit]]/Sales_Trans_2[[#This Row],[Sales_Amount]],0)</f>
        <v>0.27570090266473912</v>
      </c>
      <c r="AF2439" s="20" t="str">
        <f>IF(Sales_Trans_2[[#This Row],[Discount_Pct]]=0,"0%",
IF(Sales_Trans_2[[#This Row],[Discount_Pct]]&lt;=5,"1-5%",
IF(Sales_Trans_2[[#This Row],[Discount_Pct]]&lt;=10,"6-10%",
IF(Sales_Trans_2[[#This Row],[Discount_Pct]]&lt;=15,"11-15%","&gt;15%"))))</f>
        <v>1-5%</v>
      </c>
    </row>
    <row r="2440" spans="1:32"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s="19">
        <f>IFERROR(Sales_Trans_2[[#This Row],[Profit]]/Sales_Trans_2[[#This Row],[Sales_Amount]],0)</f>
        <v>0.19466627157567229</v>
      </c>
      <c r="AF2440" s="20" t="str">
        <f>IF(Sales_Trans_2[[#This Row],[Discount_Pct]]=0,"0%",
IF(Sales_Trans_2[[#This Row],[Discount_Pct]]&lt;=5,"1-5%",
IF(Sales_Trans_2[[#This Row],[Discount_Pct]]&lt;=10,"6-10%",
IF(Sales_Trans_2[[#This Row],[Discount_Pct]]&lt;=15,"11-15%","&gt;15%"))))</f>
        <v>&gt;15%</v>
      </c>
    </row>
    <row r="2441" spans="1:32"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s="19">
        <f>IFERROR(Sales_Trans_2[[#This Row],[Profit]]/Sales_Trans_2[[#This Row],[Sales_Amount]],0)</f>
        <v>0.12322611705907976</v>
      </c>
      <c r="AF2441" s="20" t="str">
        <f>IF(Sales_Trans_2[[#This Row],[Discount_Pct]]=0,"0%",
IF(Sales_Trans_2[[#This Row],[Discount_Pct]]&lt;=5,"1-5%",
IF(Sales_Trans_2[[#This Row],[Discount_Pct]]&lt;=10,"6-10%",
IF(Sales_Trans_2[[#This Row],[Discount_Pct]]&lt;=15,"11-15%","&gt;15%"))))</f>
        <v>&gt;15%</v>
      </c>
    </row>
    <row r="2442" spans="1:32"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s="19">
        <f>IFERROR(Sales_Trans_2[[#This Row],[Profit]]/Sales_Trans_2[[#This Row],[Sales_Amount]],0)</f>
        <v>0.41759572959344465</v>
      </c>
      <c r="AF2442" s="20" t="str">
        <f>IF(Sales_Trans_2[[#This Row],[Discount_Pct]]=0,"0%",
IF(Sales_Trans_2[[#This Row],[Discount_Pct]]&lt;=5,"1-5%",
IF(Sales_Trans_2[[#This Row],[Discount_Pct]]&lt;=10,"6-10%",
IF(Sales_Trans_2[[#This Row],[Discount_Pct]]&lt;=15,"11-15%","&gt;15%"))))</f>
        <v>1-5%</v>
      </c>
    </row>
    <row r="2443" spans="1:32"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s="19">
        <f>IFERROR(Sales_Trans_2[[#This Row],[Profit]]/Sales_Trans_2[[#This Row],[Sales_Amount]],0)</f>
        <v>0.19907256680774679</v>
      </c>
      <c r="AF2443" s="20" t="str">
        <f>IF(Sales_Trans_2[[#This Row],[Discount_Pct]]=0,"0%",
IF(Sales_Trans_2[[#This Row],[Discount_Pct]]&lt;=5,"1-5%",
IF(Sales_Trans_2[[#This Row],[Discount_Pct]]&lt;=10,"6-10%",
IF(Sales_Trans_2[[#This Row],[Discount_Pct]]&lt;=15,"11-15%","&gt;15%"))))</f>
        <v>1-5%</v>
      </c>
    </row>
    <row r="2444" spans="1:32"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s="19">
        <f>IFERROR(Sales_Trans_2[[#This Row],[Profit]]/Sales_Trans_2[[#This Row],[Sales_Amount]],0)</f>
        <v>0.42129731183176128</v>
      </c>
      <c r="AF2444" s="20" t="str">
        <f>IF(Sales_Trans_2[[#This Row],[Discount_Pct]]=0,"0%",
IF(Sales_Trans_2[[#This Row],[Discount_Pct]]&lt;=5,"1-5%",
IF(Sales_Trans_2[[#This Row],[Discount_Pct]]&lt;=10,"6-10%",
IF(Sales_Trans_2[[#This Row],[Discount_Pct]]&lt;=15,"11-15%","&gt;15%"))))</f>
        <v>11-15%</v>
      </c>
    </row>
    <row r="2445" spans="1:32"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s="19">
        <f>IFERROR(Sales_Trans_2[[#This Row],[Profit]]/Sales_Trans_2[[#This Row],[Sales_Amount]],0)</f>
        <v>0.22837056489124929</v>
      </c>
      <c r="AF2445" s="20" t="str">
        <f>IF(Sales_Trans_2[[#This Row],[Discount_Pct]]=0,"0%",
IF(Sales_Trans_2[[#This Row],[Discount_Pct]]&lt;=5,"1-5%",
IF(Sales_Trans_2[[#This Row],[Discount_Pct]]&lt;=10,"6-10%",
IF(Sales_Trans_2[[#This Row],[Discount_Pct]]&lt;=15,"11-15%","&gt;15%"))))</f>
        <v>&gt;15%</v>
      </c>
    </row>
    <row r="2446" spans="1:32"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s="19">
        <f>IFERROR(Sales_Trans_2[[#This Row],[Profit]]/Sales_Trans_2[[#This Row],[Sales_Amount]],0)</f>
        <v>0.34106891701828407</v>
      </c>
      <c r="AF2446" s="20" t="str">
        <f>IF(Sales_Trans_2[[#This Row],[Discount_Pct]]=0,"0%",
IF(Sales_Trans_2[[#This Row],[Discount_Pct]]&lt;=5,"1-5%",
IF(Sales_Trans_2[[#This Row],[Discount_Pct]]&lt;=10,"6-10%",
IF(Sales_Trans_2[[#This Row],[Discount_Pct]]&lt;=15,"11-15%","&gt;15%"))))</f>
        <v>11-15%</v>
      </c>
    </row>
    <row r="2447" spans="1:32"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s="19">
        <f>IFERROR(Sales_Trans_2[[#This Row],[Profit]]/Sales_Trans_2[[#This Row],[Sales_Amount]],0)</f>
        <v>1.0547675917901457E-2</v>
      </c>
      <c r="AF2447" s="20" t="str">
        <f>IF(Sales_Trans_2[[#This Row],[Discount_Pct]]=0,"0%",
IF(Sales_Trans_2[[#This Row],[Discount_Pct]]&lt;=5,"1-5%",
IF(Sales_Trans_2[[#This Row],[Discount_Pct]]&lt;=10,"6-10%",
IF(Sales_Trans_2[[#This Row],[Discount_Pct]]&lt;=15,"11-15%","&gt;15%"))))</f>
        <v>11-15%</v>
      </c>
    </row>
    <row r="2448" spans="1:32"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s="19">
        <f>IFERROR(Sales_Trans_2[[#This Row],[Profit]]/Sales_Trans_2[[#This Row],[Sales_Amount]],0)</f>
        <v>0.29623512946116165</v>
      </c>
      <c r="AF2448" s="20" t="str">
        <f>IF(Sales_Trans_2[[#This Row],[Discount_Pct]]=0,"0%",
IF(Sales_Trans_2[[#This Row],[Discount_Pct]]&lt;=5,"1-5%",
IF(Sales_Trans_2[[#This Row],[Discount_Pct]]&lt;=10,"6-10%",
IF(Sales_Trans_2[[#This Row],[Discount_Pct]]&lt;=15,"11-15%","&gt;15%"))))</f>
        <v>6-10%</v>
      </c>
    </row>
    <row r="2449" spans="1:32"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s="19">
        <f>IFERROR(Sales_Trans_2[[#This Row],[Profit]]/Sales_Trans_2[[#This Row],[Sales_Amount]],0)</f>
        <v>0.11500551144623543</v>
      </c>
      <c r="AF2449" s="20" t="str">
        <f>IF(Sales_Trans_2[[#This Row],[Discount_Pct]]=0,"0%",
IF(Sales_Trans_2[[#This Row],[Discount_Pct]]&lt;=5,"1-5%",
IF(Sales_Trans_2[[#This Row],[Discount_Pct]]&lt;=10,"6-10%",
IF(Sales_Trans_2[[#This Row],[Discount_Pct]]&lt;=15,"11-15%","&gt;15%"))))</f>
        <v>&gt;15%</v>
      </c>
    </row>
    <row r="2450" spans="1:32"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s="19">
        <f>IFERROR(Sales_Trans_2[[#This Row],[Profit]]/Sales_Trans_2[[#This Row],[Sales_Amount]],0)</f>
        <v>0.20426616976413475</v>
      </c>
      <c r="AF2450" s="20" t="str">
        <f>IF(Sales_Trans_2[[#This Row],[Discount_Pct]]=0,"0%",
IF(Sales_Trans_2[[#This Row],[Discount_Pct]]&lt;=5,"1-5%",
IF(Sales_Trans_2[[#This Row],[Discount_Pct]]&lt;=10,"6-10%",
IF(Sales_Trans_2[[#This Row],[Discount_Pct]]&lt;=15,"11-15%","&gt;15%"))))</f>
        <v>6-10%</v>
      </c>
    </row>
    <row r="2451" spans="1:32"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s="19">
        <f>IFERROR(Sales_Trans_2[[#This Row],[Profit]]/Sales_Trans_2[[#This Row],[Sales_Amount]],0)</f>
        <v>0.26779028322783033</v>
      </c>
      <c r="AF2451" s="20" t="str">
        <f>IF(Sales_Trans_2[[#This Row],[Discount_Pct]]=0,"0%",
IF(Sales_Trans_2[[#This Row],[Discount_Pct]]&lt;=5,"1-5%",
IF(Sales_Trans_2[[#This Row],[Discount_Pct]]&lt;=10,"6-10%",
IF(Sales_Trans_2[[#This Row],[Discount_Pct]]&lt;=15,"11-15%","&gt;15%"))))</f>
        <v>1-5%</v>
      </c>
    </row>
    <row r="2452" spans="1:32"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s="19">
        <f>IFERROR(Sales_Trans_2[[#This Row],[Profit]]/Sales_Trans_2[[#This Row],[Sales_Amount]],0)</f>
        <v>0.33872893609076421</v>
      </c>
      <c r="AF2452" s="20" t="str">
        <f>IF(Sales_Trans_2[[#This Row],[Discount_Pct]]=0,"0%",
IF(Sales_Trans_2[[#This Row],[Discount_Pct]]&lt;=5,"1-5%",
IF(Sales_Trans_2[[#This Row],[Discount_Pct]]&lt;=10,"6-10%",
IF(Sales_Trans_2[[#This Row],[Discount_Pct]]&lt;=15,"11-15%","&gt;15%"))))</f>
        <v>6-10%</v>
      </c>
    </row>
    <row r="2453" spans="1:32"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s="19">
        <f>IFERROR(Sales_Trans_2[[#This Row],[Profit]]/Sales_Trans_2[[#This Row],[Sales_Amount]],0)</f>
        <v>0.31143541712045308</v>
      </c>
      <c r="AF2453" s="20" t="str">
        <f>IF(Sales_Trans_2[[#This Row],[Discount_Pct]]=0,"0%",
IF(Sales_Trans_2[[#This Row],[Discount_Pct]]&lt;=5,"1-5%",
IF(Sales_Trans_2[[#This Row],[Discount_Pct]]&lt;=10,"6-10%",
IF(Sales_Trans_2[[#This Row],[Discount_Pct]]&lt;=15,"11-15%","&gt;15%"))))</f>
        <v>6-10%</v>
      </c>
    </row>
    <row r="2454" spans="1:32"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s="19">
        <f>IFERROR(Sales_Trans_2[[#This Row],[Profit]]/Sales_Trans_2[[#This Row],[Sales_Amount]],0)</f>
        <v>0.19252714520040656</v>
      </c>
      <c r="AF2454" s="20" t="str">
        <f>IF(Sales_Trans_2[[#This Row],[Discount_Pct]]=0,"0%",
IF(Sales_Trans_2[[#This Row],[Discount_Pct]]&lt;=5,"1-5%",
IF(Sales_Trans_2[[#This Row],[Discount_Pct]]&lt;=10,"6-10%",
IF(Sales_Trans_2[[#This Row],[Discount_Pct]]&lt;=15,"11-15%","&gt;15%"))))</f>
        <v>11-15%</v>
      </c>
    </row>
    <row r="2455" spans="1:32"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s="19">
        <f>IFERROR(Sales_Trans_2[[#This Row],[Profit]]/Sales_Trans_2[[#This Row],[Sales_Amount]],0)</f>
        <v>0.32292000671827525</v>
      </c>
      <c r="AF2455" s="20" t="str">
        <f>IF(Sales_Trans_2[[#This Row],[Discount_Pct]]=0,"0%",
IF(Sales_Trans_2[[#This Row],[Discount_Pct]]&lt;=5,"1-5%",
IF(Sales_Trans_2[[#This Row],[Discount_Pct]]&lt;=10,"6-10%",
IF(Sales_Trans_2[[#This Row],[Discount_Pct]]&lt;=15,"11-15%","&gt;15%"))))</f>
        <v>&gt;15%</v>
      </c>
    </row>
    <row r="2456" spans="1:32"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s="19">
        <f>IFERROR(Sales_Trans_2[[#This Row],[Profit]]/Sales_Trans_2[[#This Row],[Sales_Amount]],0)</f>
        <v>0.26017454084372194</v>
      </c>
      <c r="AF2456" s="20" t="str">
        <f>IF(Sales_Trans_2[[#This Row],[Discount_Pct]]=0,"0%",
IF(Sales_Trans_2[[#This Row],[Discount_Pct]]&lt;=5,"1-5%",
IF(Sales_Trans_2[[#This Row],[Discount_Pct]]&lt;=10,"6-10%",
IF(Sales_Trans_2[[#This Row],[Discount_Pct]]&lt;=15,"11-15%","&gt;15%"))))</f>
        <v>6-10%</v>
      </c>
    </row>
    <row r="2457" spans="1:32"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s="19">
        <f>IFERROR(Sales_Trans_2[[#This Row],[Profit]]/Sales_Trans_2[[#This Row],[Sales_Amount]],0)</f>
        <v>0.13696678492611111</v>
      </c>
      <c r="AF2457" s="20" t="str">
        <f>IF(Sales_Trans_2[[#This Row],[Discount_Pct]]=0,"0%",
IF(Sales_Trans_2[[#This Row],[Discount_Pct]]&lt;=5,"1-5%",
IF(Sales_Trans_2[[#This Row],[Discount_Pct]]&lt;=10,"6-10%",
IF(Sales_Trans_2[[#This Row],[Discount_Pct]]&lt;=15,"11-15%","&gt;15%"))))</f>
        <v>11-15%</v>
      </c>
    </row>
    <row r="2458" spans="1:32"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s="19">
        <f>IFERROR(Sales_Trans_2[[#This Row],[Profit]]/Sales_Trans_2[[#This Row],[Sales_Amount]],0)</f>
        <v>0.20951364951993981</v>
      </c>
      <c r="AF2458" s="20" t="str">
        <f>IF(Sales_Trans_2[[#This Row],[Discount_Pct]]=0,"0%",
IF(Sales_Trans_2[[#This Row],[Discount_Pct]]&lt;=5,"1-5%",
IF(Sales_Trans_2[[#This Row],[Discount_Pct]]&lt;=10,"6-10%",
IF(Sales_Trans_2[[#This Row],[Discount_Pct]]&lt;=15,"11-15%","&gt;15%"))))</f>
        <v>6-10%</v>
      </c>
    </row>
    <row r="2459" spans="1:32"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s="19">
        <f>IFERROR(Sales_Trans_2[[#This Row],[Profit]]/Sales_Trans_2[[#This Row],[Sales_Amount]],0)</f>
        <v>0.24116686546768423</v>
      </c>
      <c r="AF2459" s="20" t="str">
        <f>IF(Sales_Trans_2[[#This Row],[Discount_Pct]]=0,"0%",
IF(Sales_Trans_2[[#This Row],[Discount_Pct]]&lt;=5,"1-5%",
IF(Sales_Trans_2[[#This Row],[Discount_Pct]]&lt;=10,"6-10%",
IF(Sales_Trans_2[[#This Row],[Discount_Pct]]&lt;=15,"11-15%","&gt;15%"))))</f>
        <v>6-10%</v>
      </c>
    </row>
    <row r="2460" spans="1:32"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s="19">
        <f>IFERROR(Sales_Trans_2[[#This Row],[Profit]]/Sales_Trans_2[[#This Row],[Sales_Amount]],0)</f>
        <v>0.24617133685548054</v>
      </c>
      <c r="AF2460" s="20" t="str">
        <f>IF(Sales_Trans_2[[#This Row],[Discount_Pct]]=0,"0%",
IF(Sales_Trans_2[[#This Row],[Discount_Pct]]&lt;=5,"1-5%",
IF(Sales_Trans_2[[#This Row],[Discount_Pct]]&lt;=10,"6-10%",
IF(Sales_Trans_2[[#This Row],[Discount_Pct]]&lt;=15,"11-15%","&gt;15%"))))</f>
        <v>1-5%</v>
      </c>
    </row>
    <row r="2461" spans="1:32"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s="19">
        <f>IFERROR(Sales_Trans_2[[#This Row],[Profit]]/Sales_Trans_2[[#This Row],[Sales_Amount]],0)</f>
        <v>0.40928307088515348</v>
      </c>
      <c r="AF2461" s="20" t="str">
        <f>IF(Sales_Trans_2[[#This Row],[Discount_Pct]]=0,"0%",
IF(Sales_Trans_2[[#This Row],[Discount_Pct]]&lt;=5,"1-5%",
IF(Sales_Trans_2[[#This Row],[Discount_Pct]]&lt;=10,"6-10%",
IF(Sales_Trans_2[[#This Row],[Discount_Pct]]&lt;=15,"11-15%","&gt;15%"))))</f>
        <v>1-5%</v>
      </c>
    </row>
    <row r="2462" spans="1:32"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s="19">
        <f>IFERROR(Sales_Trans_2[[#This Row],[Profit]]/Sales_Trans_2[[#This Row],[Sales_Amount]],0)</f>
        <v>0.26252076904818417</v>
      </c>
      <c r="AF2462" s="20" t="str">
        <f>IF(Sales_Trans_2[[#This Row],[Discount_Pct]]=0,"0%",
IF(Sales_Trans_2[[#This Row],[Discount_Pct]]&lt;=5,"1-5%",
IF(Sales_Trans_2[[#This Row],[Discount_Pct]]&lt;=10,"6-10%",
IF(Sales_Trans_2[[#This Row],[Discount_Pct]]&lt;=15,"11-15%","&gt;15%"))))</f>
        <v>11-15%</v>
      </c>
    </row>
    <row r="2463" spans="1:32"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s="19">
        <f>IFERROR(Sales_Trans_2[[#This Row],[Profit]]/Sales_Trans_2[[#This Row],[Sales_Amount]],0)</f>
        <v>0.14623082054703135</v>
      </c>
      <c r="AF2463" s="20" t="str">
        <f>IF(Sales_Trans_2[[#This Row],[Discount_Pct]]=0,"0%",
IF(Sales_Trans_2[[#This Row],[Discount_Pct]]&lt;=5,"1-5%",
IF(Sales_Trans_2[[#This Row],[Discount_Pct]]&lt;=10,"6-10%",
IF(Sales_Trans_2[[#This Row],[Discount_Pct]]&lt;=15,"11-15%","&gt;15%"))))</f>
        <v>1-5%</v>
      </c>
    </row>
    <row r="2464" spans="1:32"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s="19">
        <f>IFERROR(Sales_Trans_2[[#This Row],[Profit]]/Sales_Trans_2[[#This Row],[Sales_Amount]],0)</f>
        <v>0.15601146433480537</v>
      </c>
      <c r="AF2464" s="20" t="str">
        <f>IF(Sales_Trans_2[[#This Row],[Discount_Pct]]=0,"0%",
IF(Sales_Trans_2[[#This Row],[Discount_Pct]]&lt;=5,"1-5%",
IF(Sales_Trans_2[[#This Row],[Discount_Pct]]&lt;=10,"6-10%",
IF(Sales_Trans_2[[#This Row],[Discount_Pct]]&lt;=15,"11-15%","&gt;15%"))))</f>
        <v>11-15%</v>
      </c>
    </row>
    <row r="2465" spans="1:32"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s="19">
        <f>IFERROR(Sales_Trans_2[[#This Row],[Profit]]/Sales_Trans_2[[#This Row],[Sales_Amount]],0)</f>
        <v>0.10363188167625309</v>
      </c>
      <c r="AF2465" s="20" t="str">
        <f>IF(Sales_Trans_2[[#This Row],[Discount_Pct]]=0,"0%",
IF(Sales_Trans_2[[#This Row],[Discount_Pct]]&lt;=5,"1-5%",
IF(Sales_Trans_2[[#This Row],[Discount_Pct]]&lt;=10,"6-10%",
IF(Sales_Trans_2[[#This Row],[Discount_Pct]]&lt;=15,"11-15%","&gt;15%"))))</f>
        <v>1-5%</v>
      </c>
    </row>
    <row r="2466" spans="1:32"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s="19">
        <f>IFERROR(Sales_Trans_2[[#This Row],[Profit]]/Sales_Trans_2[[#This Row],[Sales_Amount]],0)</f>
        <v>9.6754954621226158E-2</v>
      </c>
      <c r="AF2466" s="20" t="str">
        <f>IF(Sales_Trans_2[[#This Row],[Discount_Pct]]=0,"0%",
IF(Sales_Trans_2[[#This Row],[Discount_Pct]]&lt;=5,"1-5%",
IF(Sales_Trans_2[[#This Row],[Discount_Pct]]&lt;=10,"6-10%",
IF(Sales_Trans_2[[#This Row],[Discount_Pct]]&lt;=15,"11-15%","&gt;15%"))))</f>
        <v>1-5%</v>
      </c>
    </row>
    <row r="2467" spans="1:32"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s="19">
        <f>IFERROR(Sales_Trans_2[[#This Row],[Profit]]/Sales_Trans_2[[#This Row],[Sales_Amount]],0)</f>
        <v>6.0435132957292512E-2</v>
      </c>
      <c r="AF2467" s="20" t="str">
        <f>IF(Sales_Trans_2[[#This Row],[Discount_Pct]]=0,"0%",
IF(Sales_Trans_2[[#This Row],[Discount_Pct]]&lt;=5,"1-5%",
IF(Sales_Trans_2[[#This Row],[Discount_Pct]]&lt;=10,"6-10%",
IF(Sales_Trans_2[[#This Row],[Discount_Pct]]&lt;=15,"11-15%","&gt;15%"))))</f>
        <v>11-15%</v>
      </c>
    </row>
    <row r="2468" spans="1:32"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s="19">
        <f>IFERROR(Sales_Trans_2[[#This Row],[Profit]]/Sales_Trans_2[[#This Row],[Sales_Amount]],0)</f>
        <v>7.2871162834095324E-2</v>
      </c>
      <c r="AF2468" s="20" t="str">
        <f>IF(Sales_Trans_2[[#This Row],[Discount_Pct]]=0,"0%",
IF(Sales_Trans_2[[#This Row],[Discount_Pct]]&lt;=5,"1-5%",
IF(Sales_Trans_2[[#This Row],[Discount_Pct]]&lt;=10,"6-10%",
IF(Sales_Trans_2[[#This Row],[Discount_Pct]]&lt;=15,"11-15%","&gt;15%"))))</f>
        <v>&gt;15%</v>
      </c>
    </row>
    <row r="2469" spans="1:32"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s="19">
        <f>IFERROR(Sales_Trans_2[[#This Row],[Profit]]/Sales_Trans_2[[#This Row],[Sales_Amount]],0)</f>
        <v>0.1204326923076923</v>
      </c>
      <c r="AF2469" s="20" t="str">
        <f>IF(Sales_Trans_2[[#This Row],[Discount_Pct]]=0,"0%",
IF(Sales_Trans_2[[#This Row],[Discount_Pct]]&lt;=5,"1-5%",
IF(Sales_Trans_2[[#This Row],[Discount_Pct]]&lt;=10,"6-10%",
IF(Sales_Trans_2[[#This Row],[Discount_Pct]]&lt;=15,"11-15%","&gt;15%"))))</f>
        <v>11-15%</v>
      </c>
    </row>
    <row r="2470" spans="1:32"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s="19">
        <f>IFERROR(Sales_Trans_2[[#This Row],[Profit]]/Sales_Trans_2[[#This Row],[Sales_Amount]],0)</f>
        <v>0.33558908921466718</v>
      </c>
      <c r="AF2470" s="20" t="str">
        <f>IF(Sales_Trans_2[[#This Row],[Discount_Pct]]=0,"0%",
IF(Sales_Trans_2[[#This Row],[Discount_Pct]]&lt;=5,"1-5%",
IF(Sales_Trans_2[[#This Row],[Discount_Pct]]&lt;=10,"6-10%",
IF(Sales_Trans_2[[#This Row],[Discount_Pct]]&lt;=15,"11-15%","&gt;15%"))))</f>
        <v>6-10%</v>
      </c>
    </row>
    <row r="2471" spans="1:32"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s="19">
        <f>IFERROR(Sales_Trans_2[[#This Row],[Profit]]/Sales_Trans_2[[#This Row],[Sales_Amount]],0)</f>
        <v>5.5325881692441188E-2</v>
      </c>
      <c r="AF2471" s="20" t="str">
        <f>IF(Sales_Trans_2[[#This Row],[Discount_Pct]]=0,"0%",
IF(Sales_Trans_2[[#This Row],[Discount_Pct]]&lt;=5,"1-5%",
IF(Sales_Trans_2[[#This Row],[Discount_Pct]]&lt;=10,"6-10%",
IF(Sales_Trans_2[[#This Row],[Discount_Pct]]&lt;=15,"11-15%","&gt;15%"))))</f>
        <v>11-15%</v>
      </c>
    </row>
    <row r="2472" spans="1:32"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s="19">
        <f>IFERROR(Sales_Trans_2[[#This Row],[Profit]]/Sales_Trans_2[[#This Row],[Sales_Amount]],0)</f>
        <v>0.19774478259586151</v>
      </c>
      <c r="AF2472" s="20" t="str">
        <f>IF(Sales_Trans_2[[#This Row],[Discount_Pct]]=0,"0%",
IF(Sales_Trans_2[[#This Row],[Discount_Pct]]&lt;=5,"1-5%",
IF(Sales_Trans_2[[#This Row],[Discount_Pct]]&lt;=10,"6-10%",
IF(Sales_Trans_2[[#This Row],[Discount_Pct]]&lt;=15,"11-15%","&gt;15%"))))</f>
        <v>1-5%</v>
      </c>
    </row>
    <row r="2473" spans="1:32"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s="19">
        <f>IFERROR(Sales_Trans_2[[#This Row],[Profit]]/Sales_Trans_2[[#This Row],[Sales_Amount]],0)</f>
        <v>0.18908794788273617</v>
      </c>
      <c r="AF2473" s="20" t="str">
        <f>IF(Sales_Trans_2[[#This Row],[Discount_Pct]]=0,"0%",
IF(Sales_Trans_2[[#This Row],[Discount_Pct]]&lt;=5,"1-5%",
IF(Sales_Trans_2[[#This Row],[Discount_Pct]]&lt;=10,"6-10%",
IF(Sales_Trans_2[[#This Row],[Discount_Pct]]&lt;=15,"11-15%","&gt;15%"))))</f>
        <v>&gt;15%</v>
      </c>
    </row>
    <row r="2474" spans="1:32"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s="19">
        <f>IFERROR(Sales_Trans_2[[#This Row],[Profit]]/Sales_Trans_2[[#This Row],[Sales_Amount]],0)</f>
        <v>3.9814329134661673E-2</v>
      </c>
      <c r="AF2474" s="20" t="str">
        <f>IF(Sales_Trans_2[[#This Row],[Discount_Pct]]=0,"0%",
IF(Sales_Trans_2[[#This Row],[Discount_Pct]]&lt;=5,"1-5%",
IF(Sales_Trans_2[[#This Row],[Discount_Pct]]&lt;=10,"6-10%",
IF(Sales_Trans_2[[#This Row],[Discount_Pct]]&lt;=15,"11-15%","&gt;15%"))))</f>
        <v>11-15%</v>
      </c>
    </row>
    <row r="2475" spans="1:32"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s="19">
        <f>IFERROR(Sales_Trans_2[[#This Row],[Profit]]/Sales_Trans_2[[#This Row],[Sales_Amount]],0)</f>
        <v>0.30744514560296415</v>
      </c>
      <c r="AF2475" s="20" t="str">
        <f>IF(Sales_Trans_2[[#This Row],[Discount_Pct]]=0,"0%",
IF(Sales_Trans_2[[#This Row],[Discount_Pct]]&lt;=5,"1-5%",
IF(Sales_Trans_2[[#This Row],[Discount_Pct]]&lt;=10,"6-10%",
IF(Sales_Trans_2[[#This Row],[Discount_Pct]]&lt;=15,"11-15%","&gt;15%"))))</f>
        <v>6-10%</v>
      </c>
    </row>
    <row r="2476" spans="1:32"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s="19">
        <f>IFERROR(Sales_Trans_2[[#This Row],[Profit]]/Sales_Trans_2[[#This Row],[Sales_Amount]],0)</f>
        <v>0.14416800720945316</v>
      </c>
      <c r="AF2476" s="20" t="str">
        <f>IF(Sales_Trans_2[[#This Row],[Discount_Pct]]=0,"0%",
IF(Sales_Trans_2[[#This Row],[Discount_Pct]]&lt;=5,"1-5%",
IF(Sales_Trans_2[[#This Row],[Discount_Pct]]&lt;=10,"6-10%",
IF(Sales_Trans_2[[#This Row],[Discount_Pct]]&lt;=15,"11-15%","&gt;15%"))))</f>
        <v>6-10%</v>
      </c>
    </row>
    <row r="2477" spans="1:32"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s="19">
        <f>IFERROR(Sales_Trans_2[[#This Row],[Profit]]/Sales_Trans_2[[#This Row],[Sales_Amount]],0)</f>
        <v>0.19027375201288244</v>
      </c>
      <c r="AF2477" s="20" t="str">
        <f>IF(Sales_Trans_2[[#This Row],[Discount_Pct]]=0,"0%",
IF(Sales_Trans_2[[#This Row],[Discount_Pct]]&lt;=5,"1-5%",
IF(Sales_Trans_2[[#This Row],[Discount_Pct]]&lt;=10,"6-10%",
IF(Sales_Trans_2[[#This Row],[Discount_Pct]]&lt;=15,"11-15%","&gt;15%"))))</f>
        <v>6-10%</v>
      </c>
    </row>
    <row r="2478" spans="1:32"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s="19">
        <f>IFERROR(Sales_Trans_2[[#This Row],[Profit]]/Sales_Trans_2[[#This Row],[Sales_Amount]],0)</f>
        <v>0.23712599226541831</v>
      </c>
      <c r="AF2478" s="20" t="str">
        <f>IF(Sales_Trans_2[[#This Row],[Discount_Pct]]=0,"0%",
IF(Sales_Trans_2[[#This Row],[Discount_Pct]]&lt;=5,"1-5%",
IF(Sales_Trans_2[[#This Row],[Discount_Pct]]&lt;=10,"6-10%",
IF(Sales_Trans_2[[#This Row],[Discount_Pct]]&lt;=15,"11-15%","&gt;15%"))))</f>
        <v>6-10%</v>
      </c>
    </row>
    <row r="2479" spans="1:32"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s="19">
        <f>IFERROR(Sales_Trans_2[[#This Row],[Profit]]/Sales_Trans_2[[#This Row],[Sales_Amount]],0)</f>
        <v>0.32817064058148226</v>
      </c>
      <c r="AF2479" s="20" t="str">
        <f>IF(Sales_Trans_2[[#This Row],[Discount_Pct]]=0,"0%",
IF(Sales_Trans_2[[#This Row],[Discount_Pct]]&lt;=5,"1-5%",
IF(Sales_Trans_2[[#This Row],[Discount_Pct]]&lt;=10,"6-10%",
IF(Sales_Trans_2[[#This Row],[Discount_Pct]]&lt;=15,"11-15%","&gt;15%"))))</f>
        <v>6-10%</v>
      </c>
    </row>
    <row r="2480" spans="1:32"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s="19">
        <f>IFERROR(Sales_Trans_2[[#This Row],[Profit]]/Sales_Trans_2[[#This Row],[Sales_Amount]],0)</f>
        <v>0.16320506628025547</v>
      </c>
      <c r="AF2480" s="20" t="str">
        <f>IF(Sales_Trans_2[[#This Row],[Discount_Pct]]=0,"0%",
IF(Sales_Trans_2[[#This Row],[Discount_Pct]]&lt;=5,"1-5%",
IF(Sales_Trans_2[[#This Row],[Discount_Pct]]&lt;=10,"6-10%",
IF(Sales_Trans_2[[#This Row],[Discount_Pct]]&lt;=15,"11-15%","&gt;15%"))))</f>
        <v>11-15%</v>
      </c>
    </row>
    <row r="2481" spans="1:32"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s="19">
        <f>IFERROR(Sales_Trans_2[[#This Row],[Profit]]/Sales_Trans_2[[#This Row],[Sales_Amount]],0)</f>
        <v>0.17748191634343222</v>
      </c>
      <c r="AF2481" s="20" t="str">
        <f>IF(Sales_Trans_2[[#This Row],[Discount_Pct]]=0,"0%",
IF(Sales_Trans_2[[#This Row],[Discount_Pct]]&lt;=5,"1-5%",
IF(Sales_Trans_2[[#This Row],[Discount_Pct]]&lt;=10,"6-10%",
IF(Sales_Trans_2[[#This Row],[Discount_Pct]]&lt;=15,"11-15%","&gt;15%"))))</f>
        <v>6-10%</v>
      </c>
    </row>
    <row r="2482" spans="1:32"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s="19">
        <f>IFERROR(Sales_Trans_2[[#This Row],[Profit]]/Sales_Trans_2[[#This Row],[Sales_Amount]],0)</f>
        <v>0.13777923099523279</v>
      </c>
      <c r="AF2482" s="20" t="str">
        <f>IF(Sales_Trans_2[[#This Row],[Discount_Pct]]=0,"0%",
IF(Sales_Trans_2[[#This Row],[Discount_Pct]]&lt;=5,"1-5%",
IF(Sales_Trans_2[[#This Row],[Discount_Pct]]&lt;=10,"6-10%",
IF(Sales_Trans_2[[#This Row],[Discount_Pct]]&lt;=15,"11-15%","&gt;15%"))))</f>
        <v>&gt;15%</v>
      </c>
    </row>
    <row r="2483" spans="1:32"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s="19">
        <f>IFERROR(Sales_Trans_2[[#This Row],[Profit]]/Sales_Trans_2[[#This Row],[Sales_Amount]],0)</f>
        <v>0.27279939784771245</v>
      </c>
      <c r="AF2483" s="20" t="str">
        <f>IF(Sales_Trans_2[[#This Row],[Discount_Pct]]=0,"0%",
IF(Sales_Trans_2[[#This Row],[Discount_Pct]]&lt;=5,"1-5%",
IF(Sales_Trans_2[[#This Row],[Discount_Pct]]&lt;=10,"6-10%",
IF(Sales_Trans_2[[#This Row],[Discount_Pct]]&lt;=15,"11-15%","&gt;15%"))))</f>
        <v>1-5%</v>
      </c>
    </row>
    <row r="2484" spans="1:32"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s="19">
        <f>IFERROR(Sales_Trans_2[[#This Row],[Profit]]/Sales_Trans_2[[#This Row],[Sales_Amount]],0)</f>
        <v>0.24085180437691223</v>
      </c>
      <c r="AF2484" s="20" t="str">
        <f>IF(Sales_Trans_2[[#This Row],[Discount_Pct]]=0,"0%",
IF(Sales_Trans_2[[#This Row],[Discount_Pct]]&lt;=5,"1-5%",
IF(Sales_Trans_2[[#This Row],[Discount_Pct]]&lt;=10,"6-10%",
IF(Sales_Trans_2[[#This Row],[Discount_Pct]]&lt;=15,"11-15%","&gt;15%"))))</f>
        <v>1-5%</v>
      </c>
    </row>
    <row r="2485" spans="1:32"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s="19">
        <f>IFERROR(Sales_Trans_2[[#This Row],[Profit]]/Sales_Trans_2[[#This Row],[Sales_Amount]],0)</f>
        <v>0.21123219770185819</v>
      </c>
      <c r="AF2485" s="20" t="str">
        <f>IF(Sales_Trans_2[[#This Row],[Discount_Pct]]=0,"0%",
IF(Sales_Trans_2[[#This Row],[Discount_Pct]]&lt;=5,"1-5%",
IF(Sales_Trans_2[[#This Row],[Discount_Pct]]&lt;=10,"6-10%",
IF(Sales_Trans_2[[#This Row],[Discount_Pct]]&lt;=15,"11-15%","&gt;15%"))))</f>
        <v>&gt;15%</v>
      </c>
    </row>
    <row r="2486" spans="1:32"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s="19">
        <f>IFERROR(Sales_Trans_2[[#This Row],[Profit]]/Sales_Trans_2[[#This Row],[Sales_Amount]],0)</f>
        <v>0.31607435805209272</v>
      </c>
      <c r="AF2486" s="20" t="str">
        <f>IF(Sales_Trans_2[[#This Row],[Discount_Pct]]=0,"0%",
IF(Sales_Trans_2[[#This Row],[Discount_Pct]]&lt;=5,"1-5%",
IF(Sales_Trans_2[[#This Row],[Discount_Pct]]&lt;=10,"6-10%",
IF(Sales_Trans_2[[#This Row],[Discount_Pct]]&lt;=15,"11-15%","&gt;15%"))))</f>
        <v>1-5%</v>
      </c>
    </row>
    <row r="2487" spans="1:32"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s="19">
        <f>IFERROR(Sales_Trans_2[[#This Row],[Profit]]/Sales_Trans_2[[#This Row],[Sales_Amount]],0)</f>
        <v>6.1753134087632271E-2</v>
      </c>
      <c r="AF2487" s="20" t="str">
        <f>IF(Sales_Trans_2[[#This Row],[Discount_Pct]]=0,"0%",
IF(Sales_Trans_2[[#This Row],[Discount_Pct]]&lt;=5,"1-5%",
IF(Sales_Trans_2[[#This Row],[Discount_Pct]]&lt;=10,"6-10%",
IF(Sales_Trans_2[[#This Row],[Discount_Pct]]&lt;=15,"11-15%","&gt;15%"))))</f>
        <v>6-10%</v>
      </c>
    </row>
    <row r="2488" spans="1:32"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s="19">
        <f>IFERROR(Sales_Trans_2[[#This Row],[Profit]]/Sales_Trans_2[[#This Row],[Sales_Amount]],0)</f>
        <v>0.40664011864862032</v>
      </c>
      <c r="AF2488" s="20" t="str">
        <f>IF(Sales_Trans_2[[#This Row],[Discount_Pct]]=0,"0%",
IF(Sales_Trans_2[[#This Row],[Discount_Pct]]&lt;=5,"1-5%",
IF(Sales_Trans_2[[#This Row],[Discount_Pct]]&lt;=10,"6-10%",
IF(Sales_Trans_2[[#This Row],[Discount_Pct]]&lt;=15,"11-15%","&gt;15%"))))</f>
        <v>1-5%</v>
      </c>
    </row>
    <row r="2489" spans="1:32"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s="19">
        <f>IFERROR(Sales_Trans_2[[#This Row],[Profit]]/Sales_Trans_2[[#This Row],[Sales_Amount]],0)</f>
        <v>0.12772557248426239</v>
      </c>
      <c r="AF2489" s="20" t="str">
        <f>IF(Sales_Trans_2[[#This Row],[Discount_Pct]]=0,"0%",
IF(Sales_Trans_2[[#This Row],[Discount_Pct]]&lt;=5,"1-5%",
IF(Sales_Trans_2[[#This Row],[Discount_Pct]]&lt;=10,"6-10%",
IF(Sales_Trans_2[[#This Row],[Discount_Pct]]&lt;=15,"11-15%","&gt;15%"))))</f>
        <v>1-5%</v>
      </c>
    </row>
    <row r="2490" spans="1:32"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s="19">
        <f>IFERROR(Sales_Trans_2[[#This Row],[Profit]]/Sales_Trans_2[[#This Row],[Sales_Amount]],0)</f>
        <v>0.14240884128662551</v>
      </c>
      <c r="AF2490" s="20" t="str">
        <f>IF(Sales_Trans_2[[#This Row],[Discount_Pct]]=0,"0%",
IF(Sales_Trans_2[[#This Row],[Discount_Pct]]&lt;=5,"1-5%",
IF(Sales_Trans_2[[#This Row],[Discount_Pct]]&lt;=10,"6-10%",
IF(Sales_Trans_2[[#This Row],[Discount_Pct]]&lt;=15,"11-15%","&gt;15%"))))</f>
        <v>1-5%</v>
      </c>
    </row>
    <row r="2491" spans="1:32"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s="19">
        <f>IFERROR(Sales_Trans_2[[#This Row],[Profit]]/Sales_Trans_2[[#This Row],[Sales_Amount]],0)</f>
        <v>0.31124487834488335</v>
      </c>
      <c r="AF2491" s="20" t="str">
        <f>IF(Sales_Trans_2[[#This Row],[Discount_Pct]]=0,"0%",
IF(Sales_Trans_2[[#This Row],[Discount_Pct]]&lt;=5,"1-5%",
IF(Sales_Trans_2[[#This Row],[Discount_Pct]]&lt;=10,"6-10%",
IF(Sales_Trans_2[[#This Row],[Discount_Pct]]&lt;=15,"11-15%","&gt;15%"))))</f>
        <v>1-5%</v>
      </c>
    </row>
    <row r="2492" spans="1:32"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s="19">
        <f>IFERROR(Sales_Trans_2[[#This Row],[Profit]]/Sales_Trans_2[[#This Row],[Sales_Amount]],0)</f>
        <v>5.9151541657555207E-2</v>
      </c>
      <c r="AF2492" s="20" t="str">
        <f>IF(Sales_Trans_2[[#This Row],[Discount_Pct]]=0,"0%",
IF(Sales_Trans_2[[#This Row],[Discount_Pct]]&lt;=5,"1-5%",
IF(Sales_Trans_2[[#This Row],[Discount_Pct]]&lt;=10,"6-10%",
IF(Sales_Trans_2[[#This Row],[Discount_Pct]]&lt;=15,"11-15%","&gt;15%"))))</f>
        <v>11-15%</v>
      </c>
    </row>
    <row r="2493" spans="1:32"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s="19">
        <f>IFERROR(Sales_Trans_2[[#This Row],[Profit]]/Sales_Trans_2[[#This Row],[Sales_Amount]],0)</f>
        <v>-1.9349152899084499E-2</v>
      </c>
      <c r="AF2493" s="20" t="str">
        <f>IF(Sales_Trans_2[[#This Row],[Discount_Pct]]=0,"0%",
IF(Sales_Trans_2[[#This Row],[Discount_Pct]]&lt;=5,"1-5%",
IF(Sales_Trans_2[[#This Row],[Discount_Pct]]&lt;=10,"6-10%",
IF(Sales_Trans_2[[#This Row],[Discount_Pct]]&lt;=15,"11-15%","&gt;15%"))))</f>
        <v>&gt;15%</v>
      </c>
    </row>
    <row r="2494" spans="1:32"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s="19">
        <f>IFERROR(Sales_Trans_2[[#This Row],[Profit]]/Sales_Trans_2[[#This Row],[Sales_Amount]],0)</f>
        <v>0.18881635305585917</v>
      </c>
      <c r="AF2494" s="20" t="str">
        <f>IF(Sales_Trans_2[[#This Row],[Discount_Pct]]=0,"0%",
IF(Sales_Trans_2[[#This Row],[Discount_Pct]]&lt;=5,"1-5%",
IF(Sales_Trans_2[[#This Row],[Discount_Pct]]&lt;=10,"6-10%",
IF(Sales_Trans_2[[#This Row],[Discount_Pct]]&lt;=15,"11-15%","&gt;15%"))))</f>
        <v>6-10%</v>
      </c>
    </row>
    <row r="2495" spans="1:32"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s="19">
        <f>IFERROR(Sales_Trans_2[[#This Row],[Profit]]/Sales_Trans_2[[#This Row],[Sales_Amount]],0)</f>
        <v>9.2021722097641381E-2</v>
      </c>
      <c r="AF2495" s="20" t="str">
        <f>IF(Sales_Trans_2[[#This Row],[Discount_Pct]]=0,"0%",
IF(Sales_Trans_2[[#This Row],[Discount_Pct]]&lt;=5,"1-5%",
IF(Sales_Trans_2[[#This Row],[Discount_Pct]]&lt;=10,"6-10%",
IF(Sales_Trans_2[[#This Row],[Discount_Pct]]&lt;=15,"11-15%","&gt;15%"))))</f>
        <v>1-5%</v>
      </c>
    </row>
    <row r="2496" spans="1:32"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s="19">
        <f>IFERROR(Sales_Trans_2[[#This Row],[Profit]]/Sales_Trans_2[[#This Row],[Sales_Amount]],0)</f>
        <v>0.16462135474699352</v>
      </c>
      <c r="AF2496" s="20" t="str">
        <f>IF(Sales_Trans_2[[#This Row],[Discount_Pct]]=0,"0%",
IF(Sales_Trans_2[[#This Row],[Discount_Pct]]&lt;=5,"1-5%",
IF(Sales_Trans_2[[#This Row],[Discount_Pct]]&lt;=10,"6-10%",
IF(Sales_Trans_2[[#This Row],[Discount_Pct]]&lt;=15,"11-15%","&gt;15%"))))</f>
        <v>1-5%</v>
      </c>
    </row>
    <row r="2497" spans="1:32"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s="19">
        <f>IFERROR(Sales_Trans_2[[#This Row],[Profit]]/Sales_Trans_2[[#This Row],[Sales_Amount]],0)</f>
        <v>7.8615000838504104E-2</v>
      </c>
      <c r="AF2497" s="20" t="str">
        <f>IF(Sales_Trans_2[[#This Row],[Discount_Pct]]=0,"0%",
IF(Sales_Trans_2[[#This Row],[Discount_Pct]]&lt;=5,"1-5%",
IF(Sales_Trans_2[[#This Row],[Discount_Pct]]&lt;=10,"6-10%",
IF(Sales_Trans_2[[#This Row],[Discount_Pct]]&lt;=15,"11-15%","&gt;15%"))))</f>
        <v>11-15%</v>
      </c>
    </row>
    <row r="2498" spans="1:32"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s="19">
        <f>IFERROR(Sales_Trans_2[[#This Row],[Profit]]/Sales_Trans_2[[#This Row],[Sales_Amount]],0)</f>
        <v>0.46877640129173875</v>
      </c>
      <c r="AF2498" s="20" t="str">
        <f>IF(Sales_Trans_2[[#This Row],[Discount_Pct]]=0,"0%",
IF(Sales_Trans_2[[#This Row],[Discount_Pct]]&lt;=5,"1-5%",
IF(Sales_Trans_2[[#This Row],[Discount_Pct]]&lt;=10,"6-10%",
IF(Sales_Trans_2[[#This Row],[Discount_Pct]]&lt;=15,"11-15%","&gt;15%"))))</f>
        <v>6-10%</v>
      </c>
    </row>
    <row r="2499" spans="1:32"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s="19">
        <f>IFERROR(Sales_Trans_2[[#This Row],[Profit]]/Sales_Trans_2[[#This Row],[Sales_Amount]],0)</f>
        <v>0.40451087526358098</v>
      </c>
      <c r="AF2499" s="20" t="str">
        <f>IF(Sales_Trans_2[[#This Row],[Discount_Pct]]=0,"0%",
IF(Sales_Trans_2[[#This Row],[Discount_Pct]]&lt;=5,"1-5%",
IF(Sales_Trans_2[[#This Row],[Discount_Pct]]&lt;=10,"6-10%",
IF(Sales_Trans_2[[#This Row],[Discount_Pct]]&lt;=15,"11-15%","&gt;15%"))))</f>
        <v>6-10%</v>
      </c>
    </row>
    <row r="2500" spans="1:32"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s="19">
        <f>IFERROR(Sales_Trans_2[[#This Row],[Profit]]/Sales_Trans_2[[#This Row],[Sales_Amount]],0)</f>
        <v>0.19732543377063055</v>
      </c>
      <c r="AF2500" s="20" t="str">
        <f>IF(Sales_Trans_2[[#This Row],[Discount_Pct]]=0,"0%",
IF(Sales_Trans_2[[#This Row],[Discount_Pct]]&lt;=5,"1-5%",
IF(Sales_Trans_2[[#This Row],[Discount_Pct]]&lt;=10,"6-10%",
IF(Sales_Trans_2[[#This Row],[Discount_Pct]]&lt;=15,"11-15%","&gt;15%"))))</f>
        <v>&gt;15%</v>
      </c>
    </row>
    <row r="2501" spans="1:32"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s="19">
        <f>IFERROR(Sales_Trans_2[[#This Row],[Profit]]/Sales_Trans_2[[#This Row],[Sales_Amount]],0)</f>
        <v>0.31254349338900489</v>
      </c>
      <c r="AF2501" s="20" t="str">
        <f>IF(Sales_Trans_2[[#This Row],[Discount_Pct]]=0,"0%",
IF(Sales_Trans_2[[#This Row],[Discount_Pct]]&lt;=5,"1-5%",
IF(Sales_Trans_2[[#This Row],[Discount_Pct]]&lt;=10,"6-10%",
IF(Sales_Trans_2[[#This Row],[Discount_Pct]]&lt;=15,"11-15%","&gt;15%"))))</f>
        <v>1-5%</v>
      </c>
    </row>
    <row r="2502" spans="1:32" x14ac:dyDescent="0.25">
      <c r="B2502" s="15"/>
      <c r="T2502" t="str" cm="1">
        <f t="array" ref="T2502">_xlfn.LET(_xlpm.r,_xlfn._xlws.FILTER(T2:T2501,T2:T2501&lt;&gt;""),INDEX(_xlpm.r,MODE(MATCH(_xlpm.r,_xlpm.r,0))))</f>
        <v>Beverages</v>
      </c>
      <c r="AA2502" t="str" cm="1">
        <f t="array" ref="AA2502">_xlfn.LET(_xlpm.r,_xlfn._xlws.FILTER(AA2:AA2501,AA2:AA2501&lt;&gt;""),INDEX(_xlpm.r,MODE(MATCH(_xlpm.r,_xlpm.r,0))))</f>
        <v>South</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M122"/>
  <sheetViews>
    <sheetView topLeftCell="F32" zoomScale="66" workbookViewId="0">
      <selection activeCell="L46" sqref="L46:M48"/>
    </sheetView>
  </sheetViews>
  <sheetFormatPr defaultRowHeight="15" x14ac:dyDescent="0.25"/>
  <cols>
    <col min="1" max="1" width="19" bestFit="1" customWidth="1"/>
    <col min="2" max="2" width="28.7109375" bestFit="1" customWidth="1"/>
    <col min="3" max="3" width="17.42578125" bestFit="1" customWidth="1"/>
    <col min="4" max="4" width="15.5703125" bestFit="1" customWidth="1"/>
    <col min="5" max="5" width="19" bestFit="1" customWidth="1"/>
    <col min="6" max="6" width="28.7109375" bestFit="1" customWidth="1"/>
    <col min="7" max="7" width="17.42578125" bestFit="1" customWidth="1"/>
    <col min="8" max="8" width="19" bestFit="1" customWidth="1"/>
    <col min="9" max="9" width="28.7109375" bestFit="1" customWidth="1"/>
    <col min="10" max="10" width="17.42578125" bestFit="1" customWidth="1"/>
    <col min="12" max="12" width="16" bestFit="1" customWidth="1"/>
    <col min="13" max="13" width="16.140625" bestFit="1" customWidth="1"/>
  </cols>
  <sheetData>
    <row r="1" spans="1:6" x14ac:dyDescent="0.25">
      <c r="A1" t="s">
        <v>7044</v>
      </c>
    </row>
    <row r="2" spans="1:6" x14ac:dyDescent="0.25">
      <c r="A2">
        <v>2894662.9000000046</v>
      </c>
      <c r="C2" s="14">
        <f>GETPIVOTDATA("Sales_Amount",$A$1)</f>
        <v>2894662.9000000046</v>
      </c>
    </row>
    <row r="8" spans="1:6" x14ac:dyDescent="0.25">
      <c r="A8" t="s">
        <v>7047</v>
      </c>
    </row>
    <row r="9" spans="1:6" x14ac:dyDescent="0.25">
      <c r="A9">
        <v>737358.89000000013</v>
      </c>
      <c r="C9" s="14">
        <f>GETPIVOTDATA("Profit",$A$8)</f>
        <v>737358.89000000013</v>
      </c>
    </row>
    <row r="11" spans="1:6" x14ac:dyDescent="0.25">
      <c r="A11" t="s">
        <v>7046</v>
      </c>
    </row>
    <row r="12" spans="1:6" x14ac:dyDescent="0.25">
      <c r="A12">
        <v>2500</v>
      </c>
      <c r="C12" s="14">
        <f>GETPIVOTDATA("Invoice_Number",$A$11)</f>
        <v>2500</v>
      </c>
    </row>
    <row r="14" spans="1:6" x14ac:dyDescent="0.25">
      <c r="A14" t="s">
        <v>7045</v>
      </c>
    </row>
    <row r="15" spans="1:6" x14ac:dyDescent="0.25">
      <c r="A15">
        <v>1157.8651600000019</v>
      </c>
      <c r="C15" s="14">
        <f>GETPIVOTDATA("Sales_Amount",$A$14)</f>
        <v>1157.8651600000019</v>
      </c>
      <c r="E15" s="11" t="s">
        <v>7048</v>
      </c>
      <c r="F15" t="s">
        <v>7065</v>
      </c>
    </row>
    <row r="17" spans="1:7" x14ac:dyDescent="0.25">
      <c r="A17" s="11" t="s">
        <v>7041</v>
      </c>
      <c r="B17" t="s">
        <v>7044</v>
      </c>
      <c r="C17" t="s">
        <v>7047</v>
      </c>
      <c r="E17" s="11" t="s">
        <v>7041</v>
      </c>
      <c r="F17" t="s">
        <v>7044</v>
      </c>
      <c r="G17" t="s">
        <v>7047</v>
      </c>
    </row>
    <row r="18" spans="1:7" x14ac:dyDescent="0.25">
      <c r="A18" s="12" t="s">
        <v>7052</v>
      </c>
      <c r="B18">
        <v>533359.94000000006</v>
      </c>
      <c r="C18">
        <v>134490.89999999997</v>
      </c>
      <c r="E18" s="12" t="s">
        <v>7053</v>
      </c>
      <c r="F18" s="20">
        <v>173545.86999999997</v>
      </c>
      <c r="G18" s="20">
        <v>41631.80999999999</v>
      </c>
    </row>
    <row r="19" spans="1:7" x14ac:dyDescent="0.25">
      <c r="A19" s="13" t="s">
        <v>7053</v>
      </c>
      <c r="B19">
        <v>92485.79</v>
      </c>
      <c r="C19">
        <v>22606.26</v>
      </c>
      <c r="E19" s="12" t="s">
        <v>7054</v>
      </c>
      <c r="F19" s="20">
        <v>206481.77999999994</v>
      </c>
      <c r="G19" s="20">
        <v>51657.619999999981</v>
      </c>
    </row>
    <row r="20" spans="1:7" x14ac:dyDescent="0.25">
      <c r="A20" s="13" t="s">
        <v>7054</v>
      </c>
      <c r="B20">
        <v>115656.18</v>
      </c>
      <c r="C20">
        <v>29791.389999999989</v>
      </c>
      <c r="E20" s="12" t="s">
        <v>7055</v>
      </c>
      <c r="F20" s="20">
        <v>216270.55000000002</v>
      </c>
      <c r="G20" s="20">
        <v>55406.629999999968</v>
      </c>
    </row>
    <row r="21" spans="1:7" x14ac:dyDescent="0.25">
      <c r="A21" s="13" t="s">
        <v>7055</v>
      </c>
      <c r="B21">
        <v>153277.44000000006</v>
      </c>
      <c r="C21">
        <v>39808.049999999996</v>
      </c>
      <c r="E21" s="12" t="s">
        <v>7056</v>
      </c>
      <c r="F21" s="20">
        <v>213700.16000000006</v>
      </c>
      <c r="G21" s="20">
        <v>57054.230000000032</v>
      </c>
    </row>
    <row r="22" spans="1:7" x14ac:dyDescent="0.25">
      <c r="A22" s="13" t="s">
        <v>7056</v>
      </c>
      <c r="B22">
        <v>21615.739999999998</v>
      </c>
      <c r="C22">
        <v>5646.34</v>
      </c>
      <c r="E22" s="12" t="s">
        <v>7057</v>
      </c>
      <c r="F22" s="20">
        <v>209423.09999999998</v>
      </c>
      <c r="G22" s="20">
        <v>53539.030000000035</v>
      </c>
    </row>
    <row r="23" spans="1:7" x14ac:dyDescent="0.25">
      <c r="A23" s="13" t="s">
        <v>7057</v>
      </c>
      <c r="B23">
        <v>13079.62</v>
      </c>
      <c r="C23">
        <v>3089.5599999999995</v>
      </c>
      <c r="E23" s="12" t="s">
        <v>7058</v>
      </c>
      <c r="F23" s="20">
        <v>233350.75000000012</v>
      </c>
      <c r="G23" s="20">
        <v>60125.090000000004</v>
      </c>
    </row>
    <row r="24" spans="1:7" x14ac:dyDescent="0.25">
      <c r="A24" s="13" t="s">
        <v>7058</v>
      </c>
      <c r="B24">
        <v>7636.56</v>
      </c>
      <c r="C24">
        <v>1102.76</v>
      </c>
      <c r="E24" s="12" t="s">
        <v>7059</v>
      </c>
      <c r="F24" s="20">
        <v>232207.6699999999</v>
      </c>
      <c r="G24" s="20">
        <v>57786.280000000013</v>
      </c>
    </row>
    <row r="25" spans="1:7" x14ac:dyDescent="0.25">
      <c r="A25" s="13" t="s">
        <v>7059</v>
      </c>
      <c r="B25">
        <v>27615.010000000002</v>
      </c>
      <c r="C25">
        <v>7552.5700000000006</v>
      </c>
      <c r="E25" s="12" t="s">
        <v>7060</v>
      </c>
      <c r="F25" s="20">
        <v>201335.41999999998</v>
      </c>
      <c r="G25" s="20">
        <v>51286.129999999976</v>
      </c>
    </row>
    <row r="26" spans="1:7" x14ac:dyDescent="0.25">
      <c r="A26" s="13" t="s">
        <v>7060</v>
      </c>
      <c r="B26">
        <v>29731.520000000004</v>
      </c>
      <c r="C26">
        <v>8208.43</v>
      </c>
      <c r="E26" s="12" t="s">
        <v>7061</v>
      </c>
      <c r="F26" s="20">
        <v>246965.04000000004</v>
      </c>
      <c r="G26" s="20">
        <v>62898.369999999995</v>
      </c>
    </row>
    <row r="27" spans="1:7" x14ac:dyDescent="0.25">
      <c r="A27" s="13" t="s">
        <v>7061</v>
      </c>
      <c r="B27">
        <v>27123.73</v>
      </c>
      <c r="C27">
        <v>6688.98</v>
      </c>
      <c r="E27" s="12" t="s">
        <v>7062</v>
      </c>
      <c r="F27" s="20">
        <v>343543.17000000004</v>
      </c>
      <c r="G27" s="20">
        <v>85182.670000000013</v>
      </c>
    </row>
    <row r="28" spans="1:7" x14ac:dyDescent="0.25">
      <c r="A28" s="13" t="s">
        <v>7062</v>
      </c>
      <c r="B28">
        <v>9698</v>
      </c>
      <c r="C28">
        <v>1975.1100000000001</v>
      </c>
      <c r="E28" s="12" t="s">
        <v>7063</v>
      </c>
      <c r="F28" s="20">
        <v>296153.77999999974</v>
      </c>
      <c r="G28" s="20">
        <v>75622.490000000005</v>
      </c>
    </row>
    <row r="29" spans="1:7" x14ac:dyDescent="0.25">
      <c r="A29" s="13" t="s">
        <v>7063</v>
      </c>
      <c r="B29">
        <v>18932.86</v>
      </c>
      <c r="C29">
        <v>5013.1099999999988</v>
      </c>
      <c r="E29" s="12" t="s">
        <v>7064</v>
      </c>
      <c r="F29" s="20">
        <v>321685.60999999981</v>
      </c>
      <c r="G29" s="20">
        <v>85168.540000000008</v>
      </c>
    </row>
    <row r="30" spans="1:7" x14ac:dyDescent="0.25">
      <c r="A30" s="13" t="s">
        <v>7064</v>
      </c>
      <c r="B30">
        <v>16507.489999999998</v>
      </c>
      <c r="C30">
        <v>3008.34</v>
      </c>
      <c r="E30" s="12" t="s">
        <v>7043</v>
      </c>
      <c r="F30" s="20">
        <v>2894662.8999999994</v>
      </c>
      <c r="G30" s="20">
        <v>737358.89000000013</v>
      </c>
    </row>
    <row r="31" spans="1:7" x14ac:dyDescent="0.25">
      <c r="A31" s="12" t="s">
        <v>7043</v>
      </c>
      <c r="B31">
        <v>533359.94000000006</v>
      </c>
      <c r="C31">
        <v>134490.89999999997</v>
      </c>
    </row>
    <row r="34" spans="1:13" x14ac:dyDescent="0.25">
      <c r="L34" t="s">
        <v>7067</v>
      </c>
      <c r="M34" t="s">
        <v>12</v>
      </c>
    </row>
    <row r="35" spans="1:13" x14ac:dyDescent="0.25">
      <c r="H35" s="11" t="s">
        <v>7041</v>
      </c>
      <c r="I35" t="s">
        <v>7044</v>
      </c>
      <c r="J35" t="s">
        <v>7047</v>
      </c>
      <c r="L35" t="str">
        <f>H37</f>
        <v>0%</v>
      </c>
      <c r="M35" s="17">
        <f>GETPIVOTDATA("Sum of Profit",$H$35,"Discount band","0%")/GETPIVOTDATA("Sum of Sales_Amount",$H$35,"Discount band","0%")</f>
        <v>0.30807235503466135</v>
      </c>
    </row>
    <row r="36" spans="1:13" x14ac:dyDescent="0.25">
      <c r="E36" t="s">
        <v>7066</v>
      </c>
      <c r="F36" s="18">
        <f>SUM(Sales_Trans_2[Profit])/SUM(Sales_Trans_2[Sales_Amount])</f>
        <v>0.25473048692474604</v>
      </c>
      <c r="H36" s="12" t="s">
        <v>7068</v>
      </c>
      <c r="I36" s="20">
        <v>321462.90999999992</v>
      </c>
      <c r="J36" s="20">
        <v>45500.420000000027</v>
      </c>
      <c r="L36" t="str">
        <f>H39</f>
        <v>1-5%</v>
      </c>
      <c r="M36" s="17">
        <f>GETPIVOTDATA("Sum of Profit",$H$35,"Discount band","1-5%")/GETPIVOTDATA("Sum of Sales_Amount",$H$35,"Discount band","1-5%")</f>
        <v>0.26719042139136118</v>
      </c>
    </row>
    <row r="37" spans="1:13" x14ac:dyDescent="0.25">
      <c r="H37" s="12" t="s">
        <v>7069</v>
      </c>
      <c r="I37" s="20">
        <v>1326931.8499999992</v>
      </c>
      <c r="J37" s="20">
        <v>408791.01999999973</v>
      </c>
      <c r="L37" t="str">
        <f>H40</f>
        <v>6-10%</v>
      </c>
      <c r="M37" s="17">
        <f>GETPIVOTDATA("Sum of Profit",$H$35,"Discount band","6-10%")/GETPIVOTDATA("Sum of Sales_Amount",$H$35,"Discount band","6-10%")</f>
        <v>0.22618095700062399</v>
      </c>
    </row>
    <row r="38" spans="1:13" x14ac:dyDescent="0.25">
      <c r="H38" s="12" t="s">
        <v>7070</v>
      </c>
      <c r="I38" s="20">
        <v>415067.93999999983</v>
      </c>
      <c r="J38" s="20">
        <v>78099.759999999951</v>
      </c>
      <c r="L38" t="str">
        <f>H38</f>
        <v>11-15%</v>
      </c>
      <c r="M38" s="17">
        <f>GETPIVOTDATA("Sum of Profit",$H$35,"Discount band","11-15%")/GETPIVOTDATA("Sum of Sales_Amount",$H$35,"Discount band","11-15%")</f>
        <v>0.18816138871144802</v>
      </c>
    </row>
    <row r="39" spans="1:13" x14ac:dyDescent="0.25">
      <c r="H39" s="12" t="s">
        <v>7071</v>
      </c>
      <c r="I39" s="20">
        <v>413710.18999999971</v>
      </c>
      <c r="J39" s="20">
        <v>110539.40000000001</v>
      </c>
      <c r="L39" t="str">
        <f>H36</f>
        <v>&gt;15%</v>
      </c>
      <c r="M39" s="17">
        <f>GETPIVOTDATA("Sum of Profit",H35,"Discount band","&gt;15%")/GETPIVOTDATA("Sum of Sales_Amount",H35,"Discount band","&gt;15%")</f>
        <v>0.14154174116074553</v>
      </c>
    </row>
    <row r="40" spans="1:13" x14ac:dyDescent="0.25">
      <c r="H40" s="12" t="s">
        <v>7072</v>
      </c>
      <c r="I40" s="20">
        <v>417490.00999999989</v>
      </c>
      <c r="J40" s="20">
        <v>94428.290000000052</v>
      </c>
    </row>
    <row r="41" spans="1:13" x14ac:dyDescent="0.25">
      <c r="H41" s="12" t="s">
        <v>7043</v>
      </c>
      <c r="I41" s="20">
        <v>2894662.8999999985</v>
      </c>
      <c r="J41" s="20">
        <v>737358.88999999978</v>
      </c>
    </row>
    <row r="46" spans="1:13" x14ac:dyDescent="0.25">
      <c r="H46" s="11" t="s">
        <v>7041</v>
      </c>
      <c r="I46" t="s">
        <v>7044</v>
      </c>
      <c r="J46" t="s">
        <v>7047</v>
      </c>
      <c r="L46" t="s">
        <v>7073</v>
      </c>
      <c r="M46" t="s">
        <v>7074</v>
      </c>
    </row>
    <row r="47" spans="1:13" x14ac:dyDescent="0.25">
      <c r="A47" s="11" t="s">
        <v>7041</v>
      </c>
      <c r="B47" t="s">
        <v>7044</v>
      </c>
      <c r="C47" t="s">
        <v>7047</v>
      </c>
      <c r="H47" s="12" t="s">
        <v>24</v>
      </c>
      <c r="I47" s="20">
        <v>2759970.6000000043</v>
      </c>
      <c r="J47" s="20">
        <v>701632.22999999824</v>
      </c>
      <c r="L47" t="str">
        <f>H47</f>
        <v>Not Returned</v>
      </c>
      <c r="M47" s="18">
        <f>GETPIVOTDATA("Sum of Profit",$H$46,"Return_Status","Not Returned")/GETPIVOTDATA("Sum of Sales_Amount",$H$46,"Return_Status","Not Returned")</f>
        <v>0.25421728405367694</v>
      </c>
    </row>
    <row r="48" spans="1:13" x14ac:dyDescent="0.25">
      <c r="A48" s="12" t="s">
        <v>4729</v>
      </c>
      <c r="B48" s="20">
        <v>57671.030000000021</v>
      </c>
      <c r="C48" s="20">
        <v>8817.43</v>
      </c>
      <c r="H48" s="12" t="s">
        <v>345</v>
      </c>
      <c r="I48" s="20">
        <v>134692.29999999999</v>
      </c>
      <c r="J48" s="20">
        <v>35726.660000000003</v>
      </c>
      <c r="L48" t="str">
        <f>H48</f>
        <v>Returned</v>
      </c>
      <c r="M48" s="18">
        <f>GETPIVOTDATA("Sum of Profit",$H$46,"Return_Status","Returned")/GETPIVOTDATA("Sum of Sales_Amount",$H$46,"Return_Status","Returned")</f>
        <v>0.26524649144754381</v>
      </c>
    </row>
    <row r="49" spans="1:10" x14ac:dyDescent="0.25">
      <c r="A49" s="12" t="s">
        <v>4930</v>
      </c>
      <c r="B49" s="20">
        <v>97873.449999999968</v>
      </c>
      <c r="C49" s="20">
        <v>27123.800000000017</v>
      </c>
      <c r="H49" s="12" t="s">
        <v>7043</v>
      </c>
      <c r="I49" s="20">
        <v>2894662.9000000041</v>
      </c>
      <c r="J49" s="20">
        <v>737358.88999999827</v>
      </c>
    </row>
    <row r="50" spans="1:10" x14ac:dyDescent="0.25">
      <c r="A50" s="12" t="s">
        <v>4887</v>
      </c>
      <c r="B50" s="20">
        <v>124504.98000000008</v>
      </c>
      <c r="C50" s="20">
        <v>19200.850000000009</v>
      </c>
    </row>
    <row r="51" spans="1:10" x14ac:dyDescent="0.25">
      <c r="A51" s="12" t="s">
        <v>4805</v>
      </c>
      <c r="B51" s="20">
        <v>144591.67999999999</v>
      </c>
      <c r="C51" s="20">
        <v>35467.75</v>
      </c>
    </row>
    <row r="52" spans="1:10" x14ac:dyDescent="0.25">
      <c r="A52" s="12" t="s">
        <v>4908</v>
      </c>
      <c r="B52" s="20">
        <v>154565.17999999993</v>
      </c>
      <c r="C52" s="20">
        <v>41220.14</v>
      </c>
    </row>
    <row r="53" spans="1:10" x14ac:dyDescent="0.25">
      <c r="A53" s="12" t="s">
        <v>4864</v>
      </c>
      <c r="B53" s="20">
        <v>170852.24</v>
      </c>
      <c r="C53" s="20">
        <v>30185.160000000003</v>
      </c>
    </row>
    <row r="54" spans="1:10" x14ac:dyDescent="0.25">
      <c r="A54" s="12" t="s">
        <v>4776</v>
      </c>
      <c r="B54" s="20">
        <v>192624.16</v>
      </c>
      <c r="C54" s="20">
        <v>61117.959999999985</v>
      </c>
    </row>
    <row r="55" spans="1:10" x14ac:dyDescent="0.25">
      <c r="A55" s="12" t="s">
        <v>4847</v>
      </c>
      <c r="B55" s="20">
        <v>218513.72000000006</v>
      </c>
      <c r="C55" s="20">
        <v>40777.230000000018</v>
      </c>
    </row>
    <row r="56" spans="1:10" x14ac:dyDescent="0.25">
      <c r="A56" s="12" t="s">
        <v>4828</v>
      </c>
      <c r="B56" s="20">
        <v>238749.89999999994</v>
      </c>
      <c r="C56" s="20">
        <v>46573.76999999999</v>
      </c>
    </row>
    <row r="57" spans="1:10" x14ac:dyDescent="0.25">
      <c r="A57" s="12" t="s">
        <v>4752</v>
      </c>
      <c r="B57" s="20">
        <v>292184.43</v>
      </c>
      <c r="C57" s="20">
        <v>84119.62</v>
      </c>
    </row>
    <row r="58" spans="1:10" x14ac:dyDescent="0.25">
      <c r="A58" s="12" t="s">
        <v>4672</v>
      </c>
      <c r="B58" s="20">
        <v>354284.24999999965</v>
      </c>
      <c r="C58" s="20">
        <v>74650.330000000016</v>
      </c>
    </row>
    <row r="59" spans="1:10" x14ac:dyDescent="0.25">
      <c r="A59" s="12" t="s">
        <v>4636</v>
      </c>
      <c r="B59" s="20">
        <v>365248.48999999993</v>
      </c>
      <c r="C59" s="20">
        <v>149305.74</v>
      </c>
    </row>
    <row r="60" spans="1:10" x14ac:dyDescent="0.25">
      <c r="A60" s="12" t="s">
        <v>4703</v>
      </c>
      <c r="B60" s="20">
        <v>482999.38999999984</v>
      </c>
      <c r="C60" s="20">
        <v>118799.11000000003</v>
      </c>
    </row>
    <row r="61" spans="1:10" x14ac:dyDescent="0.25">
      <c r="A61" s="12" t="s">
        <v>7043</v>
      </c>
      <c r="B61" s="20">
        <v>2894662.8999999994</v>
      </c>
      <c r="C61" s="20">
        <v>737358.89000000013</v>
      </c>
    </row>
    <row r="65" spans="1:3" x14ac:dyDescent="0.25">
      <c r="A65" s="11" t="s">
        <v>7041</v>
      </c>
      <c r="B65" t="s">
        <v>7047</v>
      </c>
      <c r="C65" t="s">
        <v>7044</v>
      </c>
    </row>
    <row r="66" spans="1:3" x14ac:dyDescent="0.25">
      <c r="A66" s="12" t="s">
        <v>5163</v>
      </c>
      <c r="B66">
        <v>15527.089999999997</v>
      </c>
      <c r="C66">
        <v>62655.189999999988</v>
      </c>
    </row>
    <row r="67" spans="1:3" x14ac:dyDescent="0.25">
      <c r="A67" s="12" t="s">
        <v>4962</v>
      </c>
      <c r="B67">
        <v>474801.34999999951</v>
      </c>
      <c r="C67">
        <v>1889516.2800000012</v>
      </c>
    </row>
    <row r="68" spans="1:3" x14ac:dyDescent="0.25">
      <c r="A68" s="12" t="s">
        <v>5060</v>
      </c>
      <c r="B68">
        <v>180564.21000000002</v>
      </c>
      <c r="C68">
        <v>690929.95000000042</v>
      </c>
    </row>
    <row r="69" spans="1:3" x14ac:dyDescent="0.25">
      <c r="A69" s="12" t="s">
        <v>7042</v>
      </c>
      <c r="B69">
        <v>683.88</v>
      </c>
      <c r="C69">
        <v>2665.21</v>
      </c>
    </row>
    <row r="70" spans="1:3" x14ac:dyDescent="0.25">
      <c r="A70" s="12" t="s">
        <v>7043</v>
      </c>
      <c r="B70">
        <v>671576.52999999945</v>
      </c>
      <c r="C70">
        <v>2645766.6300000018</v>
      </c>
    </row>
    <row r="77" spans="1:3" x14ac:dyDescent="0.25">
      <c r="A77" s="11" t="s">
        <v>7041</v>
      </c>
      <c r="B77" t="s">
        <v>7044</v>
      </c>
      <c r="C77" t="s">
        <v>7047</v>
      </c>
    </row>
    <row r="78" spans="1:3" x14ac:dyDescent="0.25">
      <c r="A78" s="12" t="s">
        <v>25</v>
      </c>
      <c r="B78" s="20">
        <v>1990579.4500000011</v>
      </c>
      <c r="C78" s="20">
        <v>504060.82000000018</v>
      </c>
    </row>
    <row r="79" spans="1:3" x14ac:dyDescent="0.25">
      <c r="A79" s="12" t="s">
        <v>33</v>
      </c>
      <c r="B79" s="20">
        <v>289456.73000000004</v>
      </c>
      <c r="C79" s="20">
        <v>74107.63</v>
      </c>
    </row>
    <row r="80" spans="1:3" x14ac:dyDescent="0.25">
      <c r="A80" s="12" t="s">
        <v>55</v>
      </c>
      <c r="B80" s="20">
        <v>614626.71999999986</v>
      </c>
      <c r="C80" s="20">
        <v>159190.43999999977</v>
      </c>
    </row>
    <row r="81" spans="1:6" x14ac:dyDescent="0.25">
      <c r="A81" s="12" t="s">
        <v>7043</v>
      </c>
      <c r="B81" s="20">
        <v>2894662.9000000008</v>
      </c>
      <c r="C81" s="20">
        <v>737358.8899999999</v>
      </c>
    </row>
    <row r="89" spans="1:6" x14ac:dyDescent="0.25">
      <c r="A89" s="11" t="s">
        <v>7041</v>
      </c>
      <c r="B89" t="s">
        <v>7044</v>
      </c>
      <c r="C89" t="s">
        <v>7047</v>
      </c>
      <c r="E89" t="str">
        <f>A89</f>
        <v>Row Labels</v>
      </c>
      <c r="F89" t="str">
        <f>C89</f>
        <v>Sum of Profit</v>
      </c>
    </row>
    <row r="90" spans="1:6" x14ac:dyDescent="0.25">
      <c r="A90" s="12" t="s">
        <v>4670</v>
      </c>
      <c r="B90" s="20">
        <v>79712.789999999994</v>
      </c>
      <c r="C90" s="20">
        <v>28902.890000000003</v>
      </c>
      <c r="E90" t="str">
        <f t="shared" ref="E90:E99" si="0">A90</f>
        <v>Harvest Gold Rusk 1kg</v>
      </c>
      <c r="F90">
        <f t="shared" ref="F90:F99" si="1">C90</f>
        <v>28902.890000000003</v>
      </c>
    </row>
    <row r="91" spans="1:6" x14ac:dyDescent="0.25">
      <c r="A91" s="12" t="s">
        <v>4727</v>
      </c>
      <c r="B91" s="20">
        <v>78629.01999999999</v>
      </c>
      <c r="C91" s="20">
        <v>20159.02</v>
      </c>
      <c r="E91" t="str">
        <f t="shared" si="0"/>
        <v>Coca-Cola Coffee 500g</v>
      </c>
      <c r="F91">
        <f t="shared" si="1"/>
        <v>20159.02</v>
      </c>
    </row>
    <row r="92" spans="1:6" x14ac:dyDescent="0.25">
      <c r="A92" s="12" t="s">
        <v>4707</v>
      </c>
      <c r="B92" s="20">
        <v>68998.759999999995</v>
      </c>
      <c r="C92" s="20">
        <v>19301.510000000002</v>
      </c>
      <c r="E92" t="str">
        <f t="shared" si="0"/>
        <v>Nescafe Coffee 1kg</v>
      </c>
      <c r="F92">
        <f t="shared" si="1"/>
        <v>19301.510000000002</v>
      </c>
    </row>
    <row r="93" spans="1:6" x14ac:dyDescent="0.25">
      <c r="A93" s="12" t="s">
        <v>4770</v>
      </c>
      <c r="B93" s="20">
        <v>56762.87</v>
      </c>
      <c r="C93" s="20">
        <v>17706.3</v>
      </c>
      <c r="E93" t="str">
        <f t="shared" si="0"/>
        <v>Lays Namkeen 2kg</v>
      </c>
      <c r="F93">
        <f t="shared" si="1"/>
        <v>17706.3</v>
      </c>
    </row>
    <row r="94" spans="1:6" x14ac:dyDescent="0.25">
      <c r="A94" s="12" t="s">
        <v>4702</v>
      </c>
      <c r="B94" s="20">
        <v>62694.19000000001</v>
      </c>
      <c r="C94" s="20">
        <v>16965.709999999995</v>
      </c>
      <c r="E94" t="str">
        <f t="shared" si="0"/>
        <v>Nescafe Soft Drinks Pack</v>
      </c>
      <c r="F94">
        <f t="shared" si="1"/>
        <v>16965.709999999995</v>
      </c>
    </row>
    <row r="95" spans="1:6" x14ac:dyDescent="0.25">
      <c r="A95" s="12" t="s">
        <v>4721</v>
      </c>
      <c r="B95" s="20">
        <v>56784.239999999983</v>
      </c>
      <c r="C95" s="20">
        <v>13571.219999999996</v>
      </c>
      <c r="E95" t="str">
        <f t="shared" si="0"/>
        <v>Nescafe Coffee Pack</v>
      </c>
      <c r="F95">
        <f t="shared" si="1"/>
        <v>13571.219999999996</v>
      </c>
    </row>
    <row r="96" spans="1:6" x14ac:dyDescent="0.25">
      <c r="A96" s="12" t="s">
        <v>4686</v>
      </c>
      <c r="B96" s="20">
        <v>64232.659999999982</v>
      </c>
      <c r="C96" s="20">
        <v>13328.340000000002</v>
      </c>
      <c r="E96" t="str">
        <f t="shared" si="0"/>
        <v>Nestle Curd 1kg</v>
      </c>
      <c r="F96">
        <f t="shared" si="1"/>
        <v>13328.340000000002</v>
      </c>
    </row>
    <row r="97" spans="1:9" x14ac:dyDescent="0.25">
      <c r="A97" s="12" t="s">
        <v>4717</v>
      </c>
      <c r="B97" s="20">
        <v>56085.359999999993</v>
      </c>
      <c r="C97" s="20">
        <v>13245.28</v>
      </c>
      <c r="E97" t="str">
        <f t="shared" si="0"/>
        <v>Pepsi Tea 200g</v>
      </c>
      <c r="F97">
        <f t="shared" si="1"/>
        <v>13245.28</v>
      </c>
    </row>
    <row r="98" spans="1:9" x14ac:dyDescent="0.25">
      <c r="A98" s="12" t="s">
        <v>4714</v>
      </c>
      <c r="B98" s="20">
        <v>53103.270000000004</v>
      </c>
      <c r="C98" s="20">
        <v>11255.97</v>
      </c>
      <c r="E98" t="str">
        <f t="shared" si="0"/>
        <v>Tata Tea Soft Drinks 500g</v>
      </c>
      <c r="F98">
        <f t="shared" si="1"/>
        <v>11255.97</v>
      </c>
    </row>
    <row r="99" spans="1:9" x14ac:dyDescent="0.25">
      <c r="A99" s="12" t="s">
        <v>4816</v>
      </c>
      <c r="B99" s="20">
        <v>46278.180000000008</v>
      </c>
      <c r="C99" s="20">
        <v>9037.92</v>
      </c>
      <c r="E99" t="str">
        <f t="shared" si="0"/>
        <v>Local Farm Fresh Vegetables 200g</v>
      </c>
      <c r="F99">
        <f t="shared" si="1"/>
        <v>9037.92</v>
      </c>
    </row>
    <row r="100" spans="1:9" x14ac:dyDescent="0.25">
      <c r="A100" s="12" t="s">
        <v>7043</v>
      </c>
      <c r="B100" s="20">
        <v>623281.34</v>
      </c>
      <c r="C100" s="20">
        <v>163474.16</v>
      </c>
    </row>
    <row r="103" spans="1:9" x14ac:dyDescent="0.25">
      <c r="A103" s="11" t="s">
        <v>7041</v>
      </c>
      <c r="B103" t="s">
        <v>7044</v>
      </c>
      <c r="C103" t="s">
        <v>7047</v>
      </c>
    </row>
    <row r="104" spans="1:9" x14ac:dyDescent="0.25">
      <c r="A104" s="12" t="s">
        <v>4964</v>
      </c>
      <c r="B104">
        <v>477145.01</v>
      </c>
      <c r="C104">
        <v>103445.12000000001</v>
      </c>
    </row>
    <row r="105" spans="1:9" x14ac:dyDescent="0.25">
      <c r="A105" s="12" t="s">
        <v>4958</v>
      </c>
      <c r="B105">
        <v>1726317.7099999993</v>
      </c>
      <c r="C105">
        <v>479746.11999999912</v>
      </c>
    </row>
    <row r="106" spans="1:9" x14ac:dyDescent="0.25">
      <c r="A106" s="12" t="s">
        <v>4968</v>
      </c>
      <c r="B106">
        <v>679274.24999999965</v>
      </c>
      <c r="C106">
        <v>149859.43000000002</v>
      </c>
    </row>
    <row r="107" spans="1:9" x14ac:dyDescent="0.25">
      <c r="A107" s="12" t="s">
        <v>7042</v>
      </c>
      <c r="B107">
        <v>11925.93</v>
      </c>
      <c r="C107">
        <v>4308.22</v>
      </c>
    </row>
    <row r="108" spans="1:9" x14ac:dyDescent="0.25">
      <c r="A108" s="12" t="s">
        <v>7043</v>
      </c>
      <c r="B108">
        <v>2894662.899999999</v>
      </c>
      <c r="C108">
        <v>737358.8899999992</v>
      </c>
    </row>
    <row r="111" spans="1:9" x14ac:dyDescent="0.25">
      <c r="A111" s="11" t="s">
        <v>7041</v>
      </c>
      <c r="B111" t="s">
        <v>7044</v>
      </c>
      <c r="C111" t="s">
        <v>7047</v>
      </c>
      <c r="E111" s="11" t="s">
        <v>7041</v>
      </c>
      <c r="F111" t="s">
        <v>7044</v>
      </c>
      <c r="H111" s="11" t="s">
        <v>7041</v>
      </c>
      <c r="I111" t="s">
        <v>7044</v>
      </c>
    </row>
    <row r="112" spans="1:9" x14ac:dyDescent="0.25">
      <c r="A112" s="12" t="s">
        <v>5435</v>
      </c>
      <c r="B112" s="20">
        <v>25388.720000000001</v>
      </c>
      <c r="C112" s="20">
        <v>5968.6999999999989</v>
      </c>
      <c r="E112" s="12" t="s">
        <v>40</v>
      </c>
      <c r="F112" s="20">
        <v>439209.29999999993</v>
      </c>
      <c r="H112" s="12" t="s">
        <v>24</v>
      </c>
      <c r="I112" s="20">
        <v>2759970.6000000043</v>
      </c>
    </row>
    <row r="113" spans="1:9" x14ac:dyDescent="0.25">
      <c r="A113" s="12" t="s">
        <v>5187</v>
      </c>
      <c r="B113" s="20">
        <v>25846.19</v>
      </c>
      <c r="C113" s="20">
        <v>7145.6099999999988</v>
      </c>
      <c r="E113" s="12" t="s">
        <v>47</v>
      </c>
      <c r="F113" s="20">
        <v>478032.65999999986</v>
      </c>
      <c r="H113" s="12" t="s">
        <v>345</v>
      </c>
      <c r="I113" s="20">
        <v>134692.29999999999</v>
      </c>
    </row>
    <row r="114" spans="1:9" x14ac:dyDescent="0.25">
      <c r="A114" s="12" t="s">
        <v>5199</v>
      </c>
      <c r="B114" s="20">
        <v>32952.189999999995</v>
      </c>
      <c r="C114" s="20">
        <v>8670.6100000000024</v>
      </c>
      <c r="E114" s="12" t="s">
        <v>133</v>
      </c>
      <c r="F114" s="20">
        <v>492674.96</v>
      </c>
      <c r="H114" s="12" t="s">
        <v>7043</v>
      </c>
      <c r="I114" s="20">
        <v>2894662.9000000041</v>
      </c>
    </row>
    <row r="115" spans="1:9" x14ac:dyDescent="0.25">
      <c r="A115" s="12" t="s">
        <v>5406</v>
      </c>
      <c r="B115" s="20">
        <v>32969.319999999992</v>
      </c>
      <c r="C115" s="20">
        <v>9406.67</v>
      </c>
      <c r="E115" s="12" t="s">
        <v>68</v>
      </c>
      <c r="F115" s="20">
        <v>444059.58000000013</v>
      </c>
    </row>
    <row r="116" spans="1:9" x14ac:dyDescent="0.25">
      <c r="A116" s="12" t="s">
        <v>5329</v>
      </c>
      <c r="B116" s="20">
        <v>26314.940000000002</v>
      </c>
      <c r="C116" s="20">
        <v>6802.66</v>
      </c>
      <c r="E116" s="12" t="s">
        <v>1467</v>
      </c>
      <c r="F116" s="20">
        <v>446.17</v>
      </c>
    </row>
    <row r="117" spans="1:9" x14ac:dyDescent="0.25">
      <c r="A117" s="12" t="s">
        <v>5179</v>
      </c>
      <c r="B117" s="20">
        <v>30944.899999999998</v>
      </c>
      <c r="C117" s="20">
        <v>8616.6500000000015</v>
      </c>
      <c r="E117" s="12" t="s">
        <v>4971</v>
      </c>
      <c r="F117" s="20">
        <v>550026.45000000054</v>
      </c>
    </row>
    <row r="118" spans="1:9" x14ac:dyDescent="0.25">
      <c r="A118" s="12" t="s">
        <v>4973</v>
      </c>
      <c r="B118" s="20">
        <v>27657.279999999999</v>
      </c>
      <c r="C118" s="20">
        <v>7040.33</v>
      </c>
      <c r="E118" s="12" t="s">
        <v>23</v>
      </c>
      <c r="F118" s="20">
        <v>490213.77999999991</v>
      </c>
    </row>
    <row r="119" spans="1:9" x14ac:dyDescent="0.25">
      <c r="A119" s="12" t="s">
        <v>4976</v>
      </c>
      <c r="B119" s="20">
        <v>28614.239999999994</v>
      </c>
      <c r="C119" s="20">
        <v>7576.8600000000015</v>
      </c>
      <c r="E119" s="12" t="s">
        <v>7043</v>
      </c>
      <c r="F119" s="20">
        <v>2894662.9</v>
      </c>
    </row>
    <row r="120" spans="1:9" x14ac:dyDescent="0.25">
      <c r="A120" s="12" t="s">
        <v>5015</v>
      </c>
      <c r="B120" s="20">
        <v>80648.06</v>
      </c>
      <c r="C120" s="20">
        <v>20135.680000000004</v>
      </c>
    </row>
    <row r="121" spans="1:9" x14ac:dyDescent="0.25">
      <c r="A121" s="12" t="s">
        <v>5467</v>
      </c>
      <c r="B121" s="20">
        <v>31355.069999999992</v>
      </c>
      <c r="C121" s="20">
        <v>8134.9899999999989</v>
      </c>
    </row>
    <row r="122" spans="1:9" x14ac:dyDescent="0.25">
      <c r="A122" s="12" t="s">
        <v>7043</v>
      </c>
      <c r="B122" s="20">
        <v>342690.91</v>
      </c>
      <c r="C122" s="20">
        <v>89498.760000000009</v>
      </c>
    </row>
  </sheetData>
  <pageMargins left="0.7" right="0.7" top="0.75" bottom="0.75" header="0.3" footer="0.3"/>
  <drawing r:id="rId17"/>
  <extLst>
    <ext xmlns:x14="http://schemas.microsoft.com/office/spreadsheetml/2009/9/main" uri="{A8765BA9-456A-4dab-B4F3-ACF838C121DE}">
      <x14:slicerList>
        <x14:slicer r:id="rId18"/>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sheetPr>
    <tabColor rgb="FF059669"/>
  </sheetPr>
  <dimension ref="A1"/>
  <sheetViews>
    <sheetView showGridLines="0" showRowColHeaders="0" tabSelected="1" zoomScale="70" zoomScaleNormal="70" workbookViewId="0">
      <selection activeCell="A1" sqref="A1"/>
    </sheetView>
  </sheetViews>
  <sheetFormatPr defaultColWidth="9.140625" defaultRowHeight="13.5" customHeight="1" x14ac:dyDescent="0.25"/>
  <cols>
    <col min="1" max="16384" width="9.140625" style="2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27" activePane="bottomLeft" state="frozen"/>
      <selection activeCell="E1" sqref="E1"/>
      <selection pane="bottomLeft" activeCell="D245" sqref="D245"/>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6B756-89AD-493B-878F-8FC2399B8F48}">
  <dimension ref="A1"/>
  <sheetViews>
    <sheetView showGridLines="0" workbookViewId="0">
      <selection activeCell="W8" sqref="W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A28F515D-A649-40B0-B730-988A72919DCE}">
  <ds:schemaRefs/>
</ds:datastoreItem>
</file>

<file path=customXml/itemProps2.xml><?xml version="1.0" encoding="utf-8"?>
<ds:datastoreItem xmlns:ds="http://schemas.openxmlformats.org/officeDocument/2006/customXml" ds:itemID="{8C5C1BC3-5531-48B5-B716-027C9309E75B}">
  <ds:schemaRefs/>
</ds:datastoreItem>
</file>

<file path=customXml/itemProps3.xml><?xml version="1.0" encoding="utf-8"?>
<ds:datastoreItem xmlns:ds="http://schemas.openxmlformats.org/officeDocument/2006/customXml" ds:itemID="{A1E74235-5E69-4E08-9E7F-A46CBA1DF00E}">
  <ds:schemaRefs/>
</ds:datastoreItem>
</file>

<file path=customXml/itemProps4.xml><?xml version="1.0" encoding="utf-8"?>
<ds:datastoreItem xmlns:ds="http://schemas.openxmlformats.org/officeDocument/2006/customXml" ds:itemID="{632E3A1C-0104-45D6-A7BF-3E41F6D62A0C}">
  <ds:schemaRefs/>
</ds:datastoreItem>
</file>

<file path=customXml/itemProps5.xml><?xml version="1.0" encoding="utf-8"?>
<ds:datastoreItem xmlns:ds="http://schemas.openxmlformats.org/officeDocument/2006/customXml" ds:itemID="{5F429FDD-04CD-4247-A0E8-9FE0FC633B2A}">
  <ds:schemaRefs/>
</ds:datastoreItem>
</file>

<file path=customXml/itemProps6.xml><?xml version="1.0" encoding="utf-8"?>
<ds:datastoreItem xmlns:ds="http://schemas.openxmlformats.org/officeDocument/2006/customXml" ds:itemID="{04B33814-20CB-4A28-81B4-1BFEEB4C2B52}">
  <ds:schemaRefs/>
</ds:datastoreItem>
</file>

<file path=customXml/itemProps7.xml><?xml version="1.0" encoding="utf-8"?>
<ds:datastoreItem xmlns:ds="http://schemas.openxmlformats.org/officeDocument/2006/customXml" ds:itemID="{AE1FA67B-5BD6-4261-81C1-C6A30E4C675A}">
  <ds:schemaRefs/>
</ds:datastoreItem>
</file>

<file path=customXml/itemProps8.xml><?xml version="1.0" encoding="utf-8"?>
<ds:datastoreItem xmlns:ds="http://schemas.openxmlformats.org/officeDocument/2006/customXml" ds:itemID="{7B603B52-6A4B-40CE-B22C-25BAC6293155}">
  <ds:schemaRefs/>
</ds:datastoreItem>
</file>

<file path=customXml/itemProps9.xml><?xml version="1.0" encoding="utf-8"?>
<ds:datastoreItem xmlns:ds="http://schemas.openxmlformats.org/officeDocument/2006/customXml" ds:itemID="{1941F151-208B-4194-A92E-99ED3D4BEFB8}">
  <ds:schemaRefs/>
</ds:datastoreItem>
</file>

<file path=customXml/itemProps10.xml><?xml version="1.0" encoding="utf-8"?>
<ds:datastoreItem xmlns:ds="http://schemas.openxmlformats.org/officeDocument/2006/customXml" ds:itemID="{B2D4DF9D-0B4E-4984-A19A-7611ED37742C}">
  <ds:schemaRefs/>
</ds:datastoreItem>
</file>

<file path=customXml/itemProps11.xml><?xml version="1.0" encoding="utf-8"?>
<ds:datastoreItem xmlns:ds="http://schemas.openxmlformats.org/officeDocument/2006/customXml" ds:itemID="{F5CCCF10-109C-4A1C-955E-5692DEE58D23}">
  <ds:schemaRefs/>
</ds:datastoreItem>
</file>

<file path=customXml/itemProps12.xml><?xml version="1.0" encoding="utf-8"?>
<ds:datastoreItem xmlns:ds="http://schemas.openxmlformats.org/officeDocument/2006/customXml" ds:itemID="{387C2E88-70CF-47E0-BF16-C635C966AAE4}">
  <ds:schemaRefs>
    <ds:schemaRef ds:uri="http://schemas.microsoft.com/DataMashup"/>
  </ds:schemaRefs>
</ds:datastoreItem>
</file>

<file path=customXml/itemProps13.xml><?xml version="1.0" encoding="utf-8"?>
<ds:datastoreItem xmlns:ds="http://schemas.openxmlformats.org/officeDocument/2006/customXml" ds:itemID="{E70C1E6F-38D5-4CD6-861D-9B8FF08A3D1A}">
  <ds:schemaRefs/>
</ds:datastoreItem>
</file>

<file path=customXml/itemProps14.xml><?xml version="1.0" encoding="utf-8"?>
<ds:datastoreItem xmlns:ds="http://schemas.openxmlformats.org/officeDocument/2006/customXml" ds:itemID="{F6B62E70-9889-4265-990C-588EC7CB9D40}">
  <ds:schemaRefs/>
</ds:datastoreItem>
</file>

<file path=customXml/itemProps15.xml><?xml version="1.0" encoding="utf-8"?>
<ds:datastoreItem xmlns:ds="http://schemas.openxmlformats.org/officeDocument/2006/customXml" ds:itemID="{2C4EE344-4AAE-4560-898B-12FA69D54F65}">
  <ds:schemaRefs/>
</ds:datastoreItem>
</file>

<file path=customXml/itemProps16.xml><?xml version="1.0" encoding="utf-8"?>
<ds:datastoreItem xmlns:ds="http://schemas.openxmlformats.org/officeDocument/2006/customXml" ds:itemID="{747FCB97-7225-46CE-9929-DE3297645E60}">
  <ds:schemaRefs/>
</ds:datastoreItem>
</file>

<file path=customXml/itemProps17.xml><?xml version="1.0" encoding="utf-8"?>
<ds:datastoreItem xmlns:ds="http://schemas.openxmlformats.org/officeDocument/2006/customXml" ds:itemID="{A9797E12-F44F-4720-A819-87ACD84B44BE}">
  <ds:schemaRefs/>
</ds:datastoreItem>
</file>

<file path=customXml/itemProps18.xml><?xml version="1.0" encoding="utf-8"?>
<ds:datastoreItem xmlns:ds="http://schemas.openxmlformats.org/officeDocument/2006/customXml" ds:itemID="{62504BBD-FBF9-4471-A074-DEE6C90B93C0}">
  <ds:schemaRefs/>
</ds:datastoreItem>
</file>

<file path=customXml/itemProps19.xml><?xml version="1.0" encoding="utf-8"?>
<ds:datastoreItem xmlns:ds="http://schemas.openxmlformats.org/officeDocument/2006/customXml" ds:itemID="{657348D0-A680-441B-B9D8-1045E554F0BF}">
  <ds:schemaRefs/>
</ds:datastoreItem>
</file>

<file path=customXml/itemProps20.xml><?xml version="1.0" encoding="utf-8"?>
<ds:datastoreItem xmlns:ds="http://schemas.openxmlformats.org/officeDocument/2006/customXml" ds:itemID="{80054465-4529-4A60-9A40-A94FD89D9A3C}">
  <ds:schemaRefs/>
</ds:datastoreItem>
</file>

<file path=customXml/itemProps21.xml><?xml version="1.0" encoding="utf-8"?>
<ds:datastoreItem xmlns:ds="http://schemas.openxmlformats.org/officeDocument/2006/customXml" ds:itemID="{3A4D21C9-AD7C-4A8F-B893-3C9770796F8E}">
  <ds:schemaRefs/>
</ds:datastoreItem>
</file>

<file path=customXml/itemProps22.xml><?xml version="1.0" encoding="utf-8"?>
<ds:datastoreItem xmlns:ds="http://schemas.openxmlformats.org/officeDocument/2006/customXml" ds:itemID="{5385735D-43BA-4492-AF09-56D6BDFC50B5}">
  <ds:schemaRefs/>
</ds:datastoreItem>
</file>

<file path=customXml/itemProps23.xml><?xml version="1.0" encoding="utf-8"?>
<ds:datastoreItem xmlns:ds="http://schemas.openxmlformats.org/officeDocument/2006/customXml" ds:itemID="{518156B7-8EC5-424F-9266-F36A9E7E426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Store</vt:lpstr>
      <vt:lpstr>Employee</vt:lpstr>
      <vt:lpstr>Customer</vt:lpstr>
      <vt:lpstr>Product</vt:lpstr>
      <vt:lpstr>Sales_Trans</vt:lpstr>
      <vt:lpstr>Sales_Trans_1</vt:lpstr>
      <vt:lpstr>Pivot_KPIs</vt:lpstr>
      <vt:lpstr>Dashboard</vt:lpstr>
      <vt:lpstr>Sales_Transactions</vt:lpstr>
      <vt:lpstr>Data_Profiling</vt:lpstr>
      <vt:lpstr>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2026-09-03T17:10:33Z</dcterms:modified>
</cp:coreProperties>
</file>