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T\Subjects\2-62\529308 protection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12" i="1"/>
  <c r="C12" i="1"/>
  <c r="D12" i="1"/>
  <c r="C16" i="1"/>
  <c r="B16" i="1"/>
  <c r="C15" i="1"/>
  <c r="D18" i="1" s="1"/>
  <c r="C17" i="1" s="1"/>
  <c r="C19" i="1" s="1"/>
  <c r="B15" i="1"/>
  <c r="D13" i="1"/>
  <c r="C13" i="1" s="1"/>
  <c r="B10" i="1"/>
  <c r="C10" i="1"/>
  <c r="B9" i="1"/>
  <c r="C9" i="1"/>
  <c r="D9" i="1"/>
  <c r="C8" i="1"/>
  <c r="B8" i="1"/>
  <c r="D7" i="1"/>
  <c r="C7" i="1"/>
  <c r="B7" i="1"/>
  <c r="D6" i="1"/>
  <c r="C6" i="1"/>
  <c r="B6" i="1"/>
  <c r="E4" i="1"/>
  <c r="D4" i="1"/>
  <c r="C4" i="1"/>
  <c r="B4" i="1"/>
  <c r="E3" i="1"/>
  <c r="D3" i="1"/>
  <c r="C3" i="1"/>
  <c r="B3" i="1"/>
  <c r="C18" i="1" l="1"/>
  <c r="B17" i="1" s="1"/>
  <c r="B19" i="1" s="1"/>
</calcChain>
</file>

<file path=xl/sharedStrings.xml><?xml version="1.0" encoding="utf-8"?>
<sst xmlns="http://schemas.openxmlformats.org/spreadsheetml/2006/main" count="18" uniqueCount="18">
  <si>
    <t>Bus</t>
  </si>
  <si>
    <t>Maximum Fault Currents (3 phase fault)</t>
  </si>
  <si>
    <t>Minimum Fault Currents (L-L fault)</t>
  </si>
  <si>
    <t>Coordinated Fault Current (A)</t>
  </si>
  <si>
    <t>Max.Fault Current (A) (ต้นสายส่ง)</t>
  </si>
  <si>
    <t>Min.Fault Current (A) (ปลายสายส่ง)</t>
  </si>
  <si>
    <t>1/3 of Min. Fault Current (A) (CT primary)</t>
  </si>
  <si>
    <t>Pick up Current that relay must see (A) (CT primary)</t>
  </si>
  <si>
    <t>CT ratio (  /5 A)</t>
  </si>
  <si>
    <t>1/3 of Min. Fault Current to relay (A) (CT secondary)</t>
  </si>
  <si>
    <t>Pick up Current that relay must see (A) (CT secondary)</t>
  </si>
  <si>
    <t>Tap Setting (A) Relay pick up current : Ip</t>
  </si>
  <si>
    <t>Coordinated Fault Current (A) (CT secondary)</t>
  </si>
  <si>
    <t>Coordinated Fault current (p.u.) (CT secondary เทียบกับ Tap setting</t>
  </si>
  <si>
    <t>Prefered Delay Time Coordination (sec.)</t>
  </si>
  <si>
    <t>Time Multiplier Setting</t>
  </si>
  <si>
    <t>Actual Delay Time When See Max. Fault (From relay curve)</t>
  </si>
  <si>
    <t>Standard Inverse Time Overcurrent Relay (SI) : Calculation for 22 kV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</si>
</sst>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G15" sqref="G15"/>
    </sheetView>
  </sheetViews>
  <sheetFormatPr defaultRowHeight="15"/>
  <cols>
    <col min="1" max="1" width="60.42578125" customWidth="1"/>
    <col min="2" max="2" width="13.7109375" customWidth="1"/>
    <col min="3" max="3" width="12.5703125" customWidth="1"/>
    <col min="4" max="4" width="13.42578125" customWidth="1"/>
    <col min="5" max="5" width="13.5703125" customWidth="1"/>
  </cols>
  <sheetData>
    <row r="1" spans="1:5">
      <c r="A1" s="3" t="s">
        <v>17</v>
      </c>
      <c r="B1" s="3"/>
      <c r="C1" s="3"/>
      <c r="D1" s="3"/>
      <c r="E1" s="3"/>
    </row>
    <row r="2" spans="1:5">
      <c r="A2" s="1" t="s">
        <v>0</v>
      </c>
      <c r="B2">
        <v>1</v>
      </c>
      <c r="C2">
        <v>2</v>
      </c>
      <c r="D2">
        <v>3</v>
      </c>
      <c r="E2">
        <v>4</v>
      </c>
    </row>
    <row r="3" spans="1:5">
      <c r="A3" s="1" t="s">
        <v>1</v>
      </c>
      <c r="B3">
        <f>22000/(SQRT(3)*4)</f>
        <v>3175.426480542942</v>
      </c>
      <c r="C3">
        <f>22000/(SQRT(3)*9)</f>
        <v>1411.3006580190854</v>
      </c>
      <c r="D3">
        <f>22000/(SQRT(3)*14)</f>
        <v>907.26470872655477</v>
      </c>
      <c r="E3">
        <f>22000/(SQRT(3)*19)</f>
        <v>668.51083800904041</v>
      </c>
    </row>
    <row r="4" spans="1:5">
      <c r="A4" s="1" t="s">
        <v>2</v>
      </c>
      <c r="B4">
        <f>22000/(2*4)</f>
        <v>2750</v>
      </c>
      <c r="C4">
        <f>22000/(2*9)</f>
        <v>1222.2222222222222</v>
      </c>
      <c r="D4">
        <f>22000/(2*14)</f>
        <v>785.71428571428567</v>
      </c>
      <c r="E4">
        <f>22000/(2*19)</f>
        <v>578.9473684210526</v>
      </c>
    </row>
    <row r="6" spans="1:5">
      <c r="A6" t="s">
        <v>4</v>
      </c>
      <c r="B6">
        <f>B3</f>
        <v>3175.426480542942</v>
      </c>
      <c r="C6">
        <f>C3</f>
        <v>1411.3006580190854</v>
      </c>
      <c r="D6">
        <f>D3</f>
        <v>907.26470872655477</v>
      </c>
    </row>
    <row r="7" spans="1:5">
      <c r="A7" t="s">
        <v>5</v>
      </c>
      <c r="B7">
        <f>C4</f>
        <v>1222.2222222222222</v>
      </c>
      <c r="C7">
        <f>D4</f>
        <v>785.71428571428567</v>
      </c>
      <c r="D7">
        <f>E4</f>
        <v>578.9473684210526</v>
      </c>
    </row>
    <row r="8" spans="1:5">
      <c r="A8" t="s">
        <v>3</v>
      </c>
      <c r="B8">
        <f>C3</f>
        <v>1411.3006580190854</v>
      </c>
      <c r="C8">
        <f>D3</f>
        <v>907.26470872655477</v>
      </c>
    </row>
    <row r="9" spans="1:5">
      <c r="A9" t="s">
        <v>6</v>
      </c>
      <c r="B9">
        <f>C4/3</f>
        <v>407.40740740740739</v>
      </c>
      <c r="C9">
        <f>D4/3</f>
        <v>261.90476190476187</v>
      </c>
      <c r="D9">
        <f>E4/3</f>
        <v>192.98245614035088</v>
      </c>
    </row>
    <row r="10" spans="1:5">
      <c r="A10" t="s">
        <v>7</v>
      </c>
      <c r="B10">
        <f>C9</f>
        <v>261.90476190476187</v>
      </c>
      <c r="C10">
        <f>D9</f>
        <v>192.98245614035088</v>
      </c>
    </row>
    <row r="11" spans="1:5">
      <c r="A11" s="2" t="s">
        <v>8</v>
      </c>
      <c r="B11" s="2">
        <v>300</v>
      </c>
      <c r="C11" s="2">
        <v>200</v>
      </c>
      <c r="D11" s="2">
        <v>200</v>
      </c>
    </row>
    <row r="12" spans="1:5">
      <c r="A12" t="s">
        <v>9</v>
      </c>
      <c r="B12">
        <f>B9*5/B11</f>
        <v>6.7901234567901234</v>
      </c>
      <c r="C12">
        <f>C9*5/C11</f>
        <v>6.5476190476190474</v>
      </c>
      <c r="D12">
        <f>D9*5/D11</f>
        <v>4.8245614035087723</v>
      </c>
    </row>
    <row r="13" spans="1:5">
      <c r="A13" t="s">
        <v>10</v>
      </c>
      <c r="B13">
        <f>B10*5/B11</f>
        <v>4.3650793650793647</v>
      </c>
      <c r="C13">
        <f>D13</f>
        <v>4.8245614035087723</v>
      </c>
      <c r="D13">
        <f>D12</f>
        <v>4.8245614035087723</v>
      </c>
    </row>
    <row r="14" spans="1:5">
      <c r="A14" s="2" t="s">
        <v>11</v>
      </c>
      <c r="B14" s="2">
        <v>4.25</v>
      </c>
      <c r="C14" s="2">
        <v>4.75</v>
      </c>
      <c r="D14" s="2">
        <v>4.75</v>
      </c>
    </row>
    <row r="15" spans="1:5">
      <c r="A15" t="s">
        <v>12</v>
      </c>
      <c r="B15">
        <f>C3*5/B11</f>
        <v>23.521677633651422</v>
      </c>
      <c r="C15">
        <f>D3*5/C11</f>
        <v>22.681617718163871</v>
      </c>
    </row>
    <row r="16" spans="1:5">
      <c r="A16" t="s">
        <v>13</v>
      </c>
      <c r="B16">
        <f>(C3*5/C11)/C14</f>
        <v>7.427898200100449</v>
      </c>
      <c r="C16">
        <f>C15/C14</f>
        <v>4.7750774143502888</v>
      </c>
    </row>
    <row r="17" spans="1:4">
      <c r="A17" t="s">
        <v>14</v>
      </c>
      <c r="B17">
        <f>0.3+C18</f>
        <v>0.87499276373751833</v>
      </c>
      <c r="C17">
        <f>D18+0.3</f>
        <v>0.74077566231124925</v>
      </c>
    </row>
    <row r="18" spans="1:4">
      <c r="A18" t="s">
        <v>16</v>
      </c>
      <c r="C18">
        <f>(0.14/(B16^0.02-1))*C19</f>
        <v>0.5749927637375184</v>
      </c>
      <c r="D18">
        <f>(0.14/(C16^0.02-1))*0.1</f>
        <v>0.44077566231124926</v>
      </c>
    </row>
    <row r="19" spans="1:4">
      <c r="A19" s="2" t="s">
        <v>15</v>
      </c>
      <c r="B19" s="2">
        <f>(B17*((B15/B14)^0.02-1))/0.14</f>
        <v>0.21757515128216323</v>
      </c>
      <c r="C19" s="2">
        <f>(C17*(C16^0.02-1))/0.14</f>
        <v>0.16806183409195538</v>
      </c>
      <c r="D19" s="2">
        <v>0.1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2019-12-10T16:15:55Z</cp:lastPrinted>
  <dcterms:created xsi:type="dcterms:W3CDTF">2019-12-10T14:34:34Z</dcterms:created>
  <dcterms:modified xsi:type="dcterms:W3CDTF">2019-12-10T16:23:48Z</dcterms:modified>
</cp:coreProperties>
</file>