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Project\digsilent\"/>
    </mc:Choice>
  </mc:AlternateContent>
  <bookViews>
    <workbookView xWindow="0" yWindow="0" windowWidth="15345" windowHeight="7995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86" i="1" l="1"/>
  <c r="R86" i="1"/>
  <c r="Q86" i="1"/>
  <c r="P86" i="1"/>
  <c r="L86" i="1"/>
  <c r="N86" i="1" s="1"/>
  <c r="K86" i="1"/>
  <c r="M86" i="1" s="1"/>
  <c r="O86" i="1" s="1"/>
  <c r="J86" i="1"/>
  <c r="S85" i="1"/>
  <c r="R85" i="1"/>
  <c r="Q85" i="1"/>
  <c r="P85" i="1"/>
  <c r="M85" i="1"/>
  <c r="O85" i="1" s="1"/>
  <c r="K85" i="1"/>
  <c r="L85" i="1" s="1"/>
  <c r="N85" i="1" s="1"/>
  <c r="J85" i="1"/>
  <c r="S84" i="1"/>
  <c r="R84" i="1"/>
  <c r="Q84" i="1"/>
  <c r="P84" i="1"/>
  <c r="K84" i="1"/>
  <c r="M84" i="1" s="1"/>
  <c r="O84" i="1" s="1"/>
  <c r="J84" i="1"/>
  <c r="S83" i="1"/>
  <c r="R83" i="1"/>
  <c r="Q83" i="1"/>
  <c r="P83" i="1"/>
  <c r="K83" i="1"/>
  <c r="J83" i="1"/>
  <c r="S82" i="1"/>
  <c r="R82" i="1"/>
  <c r="Q82" i="1"/>
  <c r="P82" i="1"/>
  <c r="K82" i="1"/>
  <c r="M82" i="1" s="1"/>
  <c r="O82" i="1" s="1"/>
  <c r="J82" i="1"/>
  <c r="S81" i="1"/>
  <c r="R81" i="1"/>
  <c r="Q81" i="1"/>
  <c r="P81" i="1"/>
  <c r="K81" i="1"/>
  <c r="M81" i="1" s="1"/>
  <c r="O81" i="1" s="1"/>
  <c r="J81" i="1"/>
  <c r="S80" i="1"/>
  <c r="R80" i="1"/>
  <c r="Q80" i="1"/>
  <c r="P80" i="1"/>
  <c r="K80" i="1"/>
  <c r="J80" i="1"/>
  <c r="S79" i="1"/>
  <c r="R79" i="1"/>
  <c r="Q79" i="1"/>
  <c r="P79" i="1"/>
  <c r="K79" i="1"/>
  <c r="M79" i="1" s="1"/>
  <c r="O79" i="1" s="1"/>
  <c r="J79" i="1"/>
  <c r="S78" i="1"/>
  <c r="R78" i="1"/>
  <c r="Q78" i="1"/>
  <c r="P78" i="1"/>
  <c r="K78" i="1"/>
  <c r="J78" i="1"/>
  <c r="S77" i="1"/>
  <c r="R77" i="1"/>
  <c r="Q77" i="1"/>
  <c r="P77" i="1"/>
  <c r="K77" i="1"/>
  <c r="M77" i="1" s="1"/>
  <c r="O77" i="1" s="1"/>
  <c r="J77" i="1"/>
  <c r="S76" i="1"/>
  <c r="R76" i="1"/>
  <c r="Q76" i="1"/>
  <c r="P76" i="1"/>
  <c r="K76" i="1"/>
  <c r="J76" i="1"/>
  <c r="S75" i="1"/>
  <c r="R75" i="1"/>
  <c r="Q75" i="1"/>
  <c r="P75" i="1"/>
  <c r="K75" i="1"/>
  <c r="L75" i="1" s="1"/>
  <c r="N75" i="1" s="1"/>
  <c r="J75" i="1"/>
  <c r="S74" i="1"/>
  <c r="R74" i="1"/>
  <c r="Q74" i="1"/>
  <c r="P74" i="1"/>
  <c r="K74" i="1"/>
  <c r="J74" i="1"/>
  <c r="S73" i="1"/>
  <c r="R73" i="1"/>
  <c r="Q73" i="1"/>
  <c r="P73" i="1"/>
  <c r="K73" i="1"/>
  <c r="M73" i="1" s="1"/>
  <c r="O73" i="1" s="1"/>
  <c r="J73" i="1"/>
  <c r="S72" i="1"/>
  <c r="R72" i="1"/>
  <c r="Q72" i="1"/>
  <c r="P72" i="1"/>
  <c r="K72" i="1"/>
  <c r="J72" i="1"/>
  <c r="S71" i="1"/>
  <c r="R71" i="1"/>
  <c r="Q71" i="1"/>
  <c r="P71" i="1"/>
  <c r="K71" i="1"/>
  <c r="L71" i="1" s="1"/>
  <c r="N71" i="1" s="1"/>
  <c r="J71" i="1"/>
  <c r="S70" i="1"/>
  <c r="R70" i="1"/>
  <c r="Q70" i="1"/>
  <c r="P70" i="1"/>
  <c r="K70" i="1"/>
  <c r="J70" i="1"/>
  <c r="S69" i="1"/>
  <c r="R69" i="1"/>
  <c r="Q69" i="1"/>
  <c r="P69" i="1"/>
  <c r="K69" i="1"/>
  <c r="M69" i="1" s="1"/>
  <c r="O69" i="1" s="1"/>
  <c r="J69" i="1"/>
  <c r="S68" i="1"/>
  <c r="R68" i="1"/>
  <c r="Q68" i="1"/>
  <c r="P68" i="1"/>
  <c r="K68" i="1"/>
  <c r="J68" i="1"/>
  <c r="S67" i="1"/>
  <c r="R67" i="1"/>
  <c r="Q67" i="1"/>
  <c r="P67" i="1"/>
  <c r="K67" i="1"/>
  <c r="L67" i="1" s="1"/>
  <c r="N67" i="1" s="1"/>
  <c r="J67" i="1"/>
  <c r="S66" i="1"/>
  <c r="R66" i="1"/>
  <c r="Q66" i="1"/>
  <c r="P66" i="1"/>
  <c r="K66" i="1"/>
  <c r="J66" i="1"/>
  <c r="S65" i="1"/>
  <c r="R65" i="1"/>
  <c r="Q65" i="1"/>
  <c r="P65" i="1"/>
  <c r="K65" i="1"/>
  <c r="M65" i="1" s="1"/>
  <c r="O65" i="1" s="1"/>
  <c r="J65" i="1"/>
  <c r="S61" i="1"/>
  <c r="R61" i="1"/>
  <c r="Q61" i="1"/>
  <c r="P61" i="1"/>
  <c r="K61" i="1"/>
  <c r="L61" i="1" s="1"/>
  <c r="N61" i="1" s="1"/>
  <c r="J61" i="1"/>
  <c r="S60" i="1"/>
  <c r="R60" i="1"/>
  <c r="Q60" i="1"/>
  <c r="P60" i="1"/>
  <c r="K60" i="1"/>
  <c r="J60" i="1"/>
  <c r="S59" i="1"/>
  <c r="R59" i="1"/>
  <c r="Q59" i="1"/>
  <c r="P59" i="1"/>
  <c r="K59" i="1"/>
  <c r="M59" i="1" s="1"/>
  <c r="O59" i="1" s="1"/>
  <c r="J59" i="1"/>
  <c r="S58" i="1"/>
  <c r="R58" i="1"/>
  <c r="Q58" i="1"/>
  <c r="P58" i="1"/>
  <c r="K58" i="1"/>
  <c r="J58" i="1"/>
  <c r="S57" i="1"/>
  <c r="R57" i="1"/>
  <c r="Q57" i="1"/>
  <c r="P57" i="1"/>
  <c r="K57" i="1"/>
  <c r="J57" i="1"/>
  <c r="S56" i="1"/>
  <c r="R56" i="1"/>
  <c r="Q56" i="1"/>
  <c r="P56" i="1"/>
  <c r="K56" i="1"/>
  <c r="M56" i="1" s="1"/>
  <c r="O56" i="1" s="1"/>
  <c r="J56" i="1"/>
  <c r="S55" i="1"/>
  <c r="R55" i="1"/>
  <c r="Q55" i="1"/>
  <c r="P55" i="1"/>
  <c r="K55" i="1"/>
  <c r="J55" i="1"/>
  <c r="S54" i="1"/>
  <c r="R54" i="1"/>
  <c r="Q54" i="1"/>
  <c r="P54" i="1"/>
  <c r="K54" i="1"/>
  <c r="L54" i="1" s="1"/>
  <c r="N54" i="1" s="1"/>
  <c r="J54" i="1"/>
  <c r="S53" i="1"/>
  <c r="R53" i="1"/>
  <c r="Q53" i="1"/>
  <c r="P53" i="1"/>
  <c r="K53" i="1"/>
  <c r="J53" i="1"/>
  <c r="S52" i="1"/>
  <c r="R52" i="1"/>
  <c r="Q52" i="1"/>
  <c r="P52" i="1"/>
  <c r="K52" i="1"/>
  <c r="M52" i="1" s="1"/>
  <c r="O52" i="1" s="1"/>
  <c r="J52" i="1"/>
  <c r="S51" i="1"/>
  <c r="R51" i="1"/>
  <c r="Q51" i="1"/>
  <c r="P51" i="1"/>
  <c r="K51" i="1"/>
  <c r="J51" i="1"/>
  <c r="S50" i="1"/>
  <c r="R50" i="1"/>
  <c r="Q50" i="1"/>
  <c r="P50" i="1"/>
  <c r="K50" i="1"/>
  <c r="M50" i="1" s="1"/>
  <c r="O50" i="1" s="1"/>
  <c r="J50" i="1"/>
  <c r="S49" i="1"/>
  <c r="R49" i="1"/>
  <c r="Q49" i="1"/>
  <c r="P49" i="1"/>
  <c r="K49" i="1"/>
  <c r="M49" i="1" s="1"/>
  <c r="O49" i="1" s="1"/>
  <c r="J49" i="1"/>
  <c r="S48" i="1"/>
  <c r="R48" i="1"/>
  <c r="Q48" i="1"/>
  <c r="P48" i="1"/>
  <c r="K48" i="1"/>
  <c r="L48" i="1" s="1"/>
  <c r="N48" i="1" s="1"/>
  <c r="J48" i="1"/>
  <c r="S47" i="1"/>
  <c r="R47" i="1"/>
  <c r="Q47" i="1"/>
  <c r="P47" i="1"/>
  <c r="K47" i="1"/>
  <c r="M47" i="1" s="1"/>
  <c r="O47" i="1" s="1"/>
  <c r="J47" i="1"/>
  <c r="S46" i="1"/>
  <c r="R46" i="1"/>
  <c r="Q46" i="1"/>
  <c r="P46" i="1"/>
  <c r="K46" i="1"/>
  <c r="L46" i="1" s="1"/>
  <c r="N46" i="1" s="1"/>
  <c r="J46" i="1"/>
  <c r="S45" i="1"/>
  <c r="R45" i="1"/>
  <c r="Q45" i="1"/>
  <c r="P45" i="1"/>
  <c r="K45" i="1"/>
  <c r="M45" i="1" s="1"/>
  <c r="O45" i="1" s="1"/>
  <c r="J45" i="1"/>
  <c r="S44" i="1"/>
  <c r="R44" i="1"/>
  <c r="Q44" i="1"/>
  <c r="P44" i="1"/>
  <c r="K44" i="1"/>
  <c r="L44" i="1" s="1"/>
  <c r="N44" i="1" s="1"/>
  <c r="J44" i="1"/>
  <c r="S37" i="1"/>
  <c r="R37" i="1"/>
  <c r="Q37" i="1"/>
  <c r="P37" i="1"/>
  <c r="K37" i="1"/>
  <c r="M37" i="1" s="1"/>
  <c r="O37" i="1" s="1"/>
  <c r="J37" i="1"/>
  <c r="S36" i="1"/>
  <c r="R36" i="1"/>
  <c r="Q36" i="1"/>
  <c r="P36" i="1"/>
  <c r="K36" i="1"/>
  <c r="L36" i="1" s="1"/>
  <c r="N36" i="1" s="1"/>
  <c r="J36" i="1"/>
  <c r="S35" i="1"/>
  <c r="R35" i="1"/>
  <c r="Q35" i="1"/>
  <c r="P35" i="1"/>
  <c r="K35" i="1"/>
  <c r="L35" i="1" s="1"/>
  <c r="N35" i="1" s="1"/>
  <c r="J35" i="1"/>
  <c r="S34" i="1"/>
  <c r="R34" i="1"/>
  <c r="Q34" i="1"/>
  <c r="P34" i="1"/>
  <c r="K34" i="1"/>
  <c r="M34" i="1" s="1"/>
  <c r="O34" i="1" s="1"/>
  <c r="J34" i="1"/>
  <c r="S33" i="1"/>
  <c r="R33" i="1"/>
  <c r="Q33" i="1"/>
  <c r="P33" i="1"/>
  <c r="K33" i="1"/>
  <c r="L33" i="1" s="1"/>
  <c r="N33" i="1" s="1"/>
  <c r="J33" i="1"/>
  <c r="S32" i="1"/>
  <c r="R32" i="1"/>
  <c r="Q32" i="1"/>
  <c r="P32" i="1"/>
  <c r="K32" i="1"/>
  <c r="M32" i="1" s="1"/>
  <c r="O32" i="1" s="1"/>
  <c r="J32" i="1"/>
  <c r="S31" i="1"/>
  <c r="R31" i="1"/>
  <c r="Q31" i="1"/>
  <c r="P31" i="1"/>
  <c r="K31" i="1"/>
  <c r="L31" i="1" s="1"/>
  <c r="N31" i="1" s="1"/>
  <c r="J31" i="1"/>
  <c r="S30" i="1"/>
  <c r="R30" i="1"/>
  <c r="Q30" i="1"/>
  <c r="P30" i="1"/>
  <c r="K30" i="1"/>
  <c r="M30" i="1" s="1"/>
  <c r="O30" i="1" s="1"/>
  <c r="J30" i="1"/>
  <c r="S29" i="1"/>
  <c r="R29" i="1"/>
  <c r="Q29" i="1"/>
  <c r="P29" i="1"/>
  <c r="K29" i="1"/>
  <c r="M29" i="1" s="1"/>
  <c r="O29" i="1" s="1"/>
  <c r="J29" i="1"/>
  <c r="S28" i="1"/>
  <c r="R28" i="1"/>
  <c r="Q28" i="1"/>
  <c r="P28" i="1"/>
  <c r="K28" i="1"/>
  <c r="L28" i="1" s="1"/>
  <c r="N28" i="1" s="1"/>
  <c r="J28" i="1"/>
  <c r="S27" i="1"/>
  <c r="R27" i="1"/>
  <c r="Q27" i="1"/>
  <c r="P27" i="1"/>
  <c r="K27" i="1"/>
  <c r="L27" i="1" s="1"/>
  <c r="N27" i="1" s="1"/>
  <c r="J27" i="1"/>
  <c r="S26" i="1"/>
  <c r="R26" i="1"/>
  <c r="Q26" i="1"/>
  <c r="P26" i="1"/>
  <c r="K26" i="1"/>
  <c r="M26" i="1" s="1"/>
  <c r="O26" i="1" s="1"/>
  <c r="J26" i="1"/>
  <c r="S25" i="1"/>
  <c r="R25" i="1"/>
  <c r="Q25" i="1"/>
  <c r="P25" i="1"/>
  <c r="K25" i="1"/>
  <c r="M25" i="1" s="1"/>
  <c r="O25" i="1" s="1"/>
  <c r="J25" i="1"/>
  <c r="S24" i="1"/>
  <c r="R24" i="1"/>
  <c r="Q24" i="1"/>
  <c r="P24" i="1"/>
  <c r="K24" i="1"/>
  <c r="L24" i="1" s="1"/>
  <c r="N24" i="1" s="1"/>
  <c r="J24" i="1"/>
  <c r="S23" i="1"/>
  <c r="R23" i="1"/>
  <c r="Q23" i="1"/>
  <c r="P23" i="1"/>
  <c r="K23" i="1"/>
  <c r="L23" i="1" s="1"/>
  <c r="N23" i="1" s="1"/>
  <c r="J23" i="1"/>
  <c r="S22" i="1"/>
  <c r="R22" i="1"/>
  <c r="Q22" i="1"/>
  <c r="P22" i="1"/>
  <c r="K22" i="1"/>
  <c r="M22" i="1" s="1"/>
  <c r="O22" i="1" s="1"/>
  <c r="J22" i="1"/>
  <c r="S17" i="1"/>
  <c r="R17" i="1"/>
  <c r="Q17" i="1"/>
  <c r="P17" i="1"/>
  <c r="K17" i="1"/>
  <c r="M17" i="1" s="1"/>
  <c r="O17" i="1" s="1"/>
  <c r="J17" i="1"/>
  <c r="S16" i="1"/>
  <c r="R16" i="1"/>
  <c r="Q16" i="1"/>
  <c r="P16" i="1"/>
  <c r="K16" i="1"/>
  <c r="L16" i="1" s="1"/>
  <c r="N16" i="1" s="1"/>
  <c r="J16" i="1"/>
  <c r="S15" i="1"/>
  <c r="R15" i="1"/>
  <c r="Q15" i="1"/>
  <c r="P15" i="1"/>
  <c r="K15" i="1"/>
  <c r="L15" i="1" s="1"/>
  <c r="N15" i="1" s="1"/>
  <c r="J15" i="1"/>
  <c r="S14" i="1"/>
  <c r="R14" i="1"/>
  <c r="Q14" i="1"/>
  <c r="P14" i="1"/>
  <c r="K14" i="1"/>
  <c r="M14" i="1" s="1"/>
  <c r="O14" i="1" s="1"/>
  <c r="J14" i="1"/>
  <c r="S13" i="1"/>
  <c r="R13" i="1"/>
  <c r="Q13" i="1"/>
  <c r="P13" i="1"/>
  <c r="K13" i="1"/>
  <c r="M13" i="1" s="1"/>
  <c r="O13" i="1" s="1"/>
  <c r="J13" i="1"/>
  <c r="S12" i="1"/>
  <c r="R12" i="1"/>
  <c r="Q12" i="1"/>
  <c r="P12" i="1"/>
  <c r="K12" i="1"/>
  <c r="L12" i="1" s="1"/>
  <c r="N12" i="1" s="1"/>
  <c r="J12" i="1"/>
  <c r="S11" i="1"/>
  <c r="R11" i="1"/>
  <c r="Q11" i="1"/>
  <c r="P11" i="1"/>
  <c r="K11" i="1"/>
  <c r="L11" i="1" s="1"/>
  <c r="N11" i="1" s="1"/>
  <c r="J11" i="1"/>
  <c r="S10" i="1"/>
  <c r="R10" i="1"/>
  <c r="Q10" i="1"/>
  <c r="P10" i="1"/>
  <c r="K10" i="1"/>
  <c r="M10" i="1" s="1"/>
  <c r="O10" i="1" s="1"/>
  <c r="J10" i="1"/>
  <c r="S9" i="1"/>
  <c r="R9" i="1"/>
  <c r="Q9" i="1"/>
  <c r="P9" i="1"/>
  <c r="K9" i="1"/>
  <c r="M9" i="1" s="1"/>
  <c r="O9" i="1" s="1"/>
  <c r="J9" i="1"/>
  <c r="S8" i="1"/>
  <c r="R8" i="1"/>
  <c r="Q8" i="1"/>
  <c r="P8" i="1"/>
  <c r="K8" i="1"/>
  <c r="M8" i="1" s="1"/>
  <c r="O8" i="1" s="1"/>
  <c r="J8" i="1"/>
  <c r="S7" i="1"/>
  <c r="R7" i="1"/>
  <c r="Q7" i="1"/>
  <c r="P7" i="1"/>
  <c r="K7" i="1"/>
  <c r="M7" i="1" s="1"/>
  <c r="O7" i="1" s="1"/>
  <c r="J7" i="1"/>
  <c r="S6" i="1"/>
  <c r="R6" i="1"/>
  <c r="Q6" i="1"/>
  <c r="P6" i="1"/>
  <c r="K6" i="1"/>
  <c r="M6" i="1" s="1"/>
  <c r="O6" i="1" s="1"/>
  <c r="J6" i="1"/>
  <c r="S5" i="1"/>
  <c r="R5" i="1"/>
  <c r="Q5" i="1"/>
  <c r="P5" i="1"/>
  <c r="K5" i="1"/>
  <c r="M5" i="1" s="1"/>
  <c r="O5" i="1" s="1"/>
  <c r="J5" i="1"/>
  <c r="S4" i="1"/>
  <c r="R4" i="1"/>
  <c r="Q4" i="1"/>
  <c r="P4" i="1"/>
  <c r="K4" i="1"/>
  <c r="M4" i="1" s="1"/>
  <c r="O4" i="1" s="1"/>
  <c r="J4" i="1"/>
  <c r="L84" i="1" l="1"/>
  <c r="N84" i="1" s="1"/>
  <c r="L29" i="1"/>
  <c r="N29" i="1" s="1"/>
  <c r="L5" i="1"/>
  <c r="N5" i="1" s="1"/>
  <c r="L56" i="1"/>
  <c r="N56" i="1" s="1"/>
  <c r="M61" i="1"/>
  <c r="O61" i="1" s="1"/>
  <c r="M28" i="1"/>
  <c r="O28" i="1" s="1"/>
  <c r="L73" i="1"/>
  <c r="N73" i="1" s="1"/>
  <c r="L81" i="1"/>
  <c r="N81" i="1" s="1"/>
  <c r="L22" i="1"/>
  <c r="N22" i="1" s="1"/>
  <c r="M23" i="1"/>
  <c r="O23" i="1" s="1"/>
  <c r="L65" i="1"/>
  <c r="N65" i="1" s="1"/>
  <c r="M54" i="1"/>
  <c r="O54" i="1" s="1"/>
  <c r="M71" i="1"/>
  <c r="O71" i="1" s="1"/>
  <c r="L34" i="1"/>
  <c r="N34" i="1" s="1"/>
  <c r="L49" i="1"/>
  <c r="N49" i="1" s="1"/>
  <c r="M67" i="1"/>
  <c r="O67" i="1" s="1"/>
  <c r="L13" i="1"/>
  <c r="N13" i="1" s="1"/>
  <c r="L47" i="1"/>
  <c r="N47" i="1" s="1"/>
  <c r="M48" i="1"/>
  <c r="O48" i="1" s="1"/>
  <c r="L52" i="1"/>
  <c r="N52" i="1" s="1"/>
  <c r="L59" i="1"/>
  <c r="N59" i="1" s="1"/>
  <c r="L69" i="1"/>
  <c r="N69" i="1" s="1"/>
  <c r="L77" i="1"/>
  <c r="N77" i="1" s="1"/>
  <c r="L14" i="1"/>
  <c r="N14" i="1" s="1"/>
  <c r="M35" i="1"/>
  <c r="O35" i="1" s="1"/>
  <c r="M75" i="1"/>
  <c r="O75" i="1" s="1"/>
  <c r="L4" i="1"/>
  <c r="N4" i="1" s="1"/>
  <c r="L6" i="1"/>
  <c r="N6" i="1" s="1"/>
  <c r="L9" i="1"/>
  <c r="N9" i="1" s="1"/>
  <c r="L10" i="1"/>
  <c r="N10" i="1" s="1"/>
  <c r="L25" i="1"/>
  <c r="N25" i="1" s="1"/>
  <c r="L30" i="1"/>
  <c r="N30" i="1" s="1"/>
  <c r="L37" i="1"/>
  <c r="N37" i="1" s="1"/>
  <c r="L50" i="1"/>
  <c r="N50" i="1" s="1"/>
  <c r="L7" i="1"/>
  <c r="N7" i="1" s="1"/>
  <c r="L8" i="1"/>
  <c r="N8" i="1" s="1"/>
  <c r="M11" i="1"/>
  <c r="O11" i="1" s="1"/>
  <c r="M16" i="1"/>
  <c r="O16" i="1" s="1"/>
  <c r="L17" i="1"/>
  <c r="N17" i="1" s="1"/>
  <c r="L26" i="1"/>
  <c r="N26" i="1" s="1"/>
  <c r="M31" i="1"/>
  <c r="O31" i="1" s="1"/>
  <c r="L32" i="1"/>
  <c r="N32" i="1" s="1"/>
  <c r="M44" i="1"/>
  <c r="O44" i="1" s="1"/>
  <c r="L45" i="1"/>
  <c r="N45" i="1" s="1"/>
  <c r="L79" i="1"/>
  <c r="N79" i="1" s="1"/>
  <c r="L82" i="1"/>
  <c r="N82" i="1" s="1"/>
  <c r="M12" i="1"/>
  <c r="O12" i="1" s="1"/>
  <c r="M15" i="1"/>
  <c r="O15" i="1" s="1"/>
  <c r="M24" i="1"/>
  <c r="O24" i="1" s="1"/>
  <c r="M27" i="1"/>
  <c r="O27" i="1" s="1"/>
  <c r="M33" i="1"/>
  <c r="O33" i="1" s="1"/>
  <c r="M36" i="1"/>
  <c r="O36" i="1" s="1"/>
  <c r="M46" i="1"/>
  <c r="O46" i="1" s="1"/>
  <c r="M51" i="1"/>
  <c r="O51" i="1" s="1"/>
  <c r="L51" i="1"/>
  <c r="N51" i="1" s="1"/>
  <c r="M53" i="1"/>
  <c r="O53" i="1" s="1"/>
  <c r="L53" i="1"/>
  <c r="N53" i="1" s="1"/>
  <c r="M55" i="1"/>
  <c r="O55" i="1" s="1"/>
  <c r="L55" i="1"/>
  <c r="N55" i="1" s="1"/>
  <c r="M57" i="1"/>
  <c r="O57" i="1" s="1"/>
  <c r="L57" i="1"/>
  <c r="N57" i="1" s="1"/>
  <c r="M58" i="1"/>
  <c r="O58" i="1" s="1"/>
  <c r="L58" i="1"/>
  <c r="N58" i="1" s="1"/>
  <c r="M60" i="1"/>
  <c r="O60" i="1" s="1"/>
  <c r="L60" i="1"/>
  <c r="N60" i="1" s="1"/>
  <c r="M66" i="1"/>
  <c r="O66" i="1" s="1"/>
  <c r="L66" i="1"/>
  <c r="N66" i="1" s="1"/>
  <c r="M68" i="1"/>
  <c r="O68" i="1" s="1"/>
  <c r="L68" i="1"/>
  <c r="N68" i="1" s="1"/>
  <c r="M70" i="1"/>
  <c r="O70" i="1" s="1"/>
  <c r="L70" i="1"/>
  <c r="N70" i="1" s="1"/>
  <c r="M72" i="1"/>
  <c r="O72" i="1" s="1"/>
  <c r="L72" i="1"/>
  <c r="N72" i="1" s="1"/>
  <c r="M74" i="1"/>
  <c r="O74" i="1" s="1"/>
  <c r="L74" i="1"/>
  <c r="N74" i="1" s="1"/>
  <c r="M76" i="1"/>
  <c r="O76" i="1" s="1"/>
  <c r="L76" i="1"/>
  <c r="N76" i="1" s="1"/>
  <c r="M78" i="1"/>
  <c r="O78" i="1" s="1"/>
  <c r="L78" i="1"/>
  <c r="N78" i="1" s="1"/>
  <c r="M80" i="1"/>
  <c r="O80" i="1" s="1"/>
  <c r="L80" i="1"/>
  <c r="N80" i="1" s="1"/>
  <c r="M83" i="1"/>
  <c r="O83" i="1" s="1"/>
  <c r="L83" i="1"/>
  <c r="N83" i="1" s="1"/>
</calcChain>
</file>

<file path=xl/sharedStrings.xml><?xml version="1.0" encoding="utf-8"?>
<sst xmlns="http://schemas.openxmlformats.org/spreadsheetml/2006/main" count="183" uniqueCount="77">
  <si>
    <t>ตารางค่า Diving point สถานีไฟฟ้า ในเขต กฟฉ.3 ปี 2012</t>
  </si>
  <si>
    <t>Bus Name</t>
  </si>
  <si>
    <t>kV</t>
  </si>
  <si>
    <t>Positive Sequence (pu.)</t>
  </si>
  <si>
    <t>Negative Sequence (pu.)</t>
  </si>
  <si>
    <t>Zero Sequence (pu.)</t>
  </si>
  <si>
    <t>MVA_Base</t>
  </si>
  <si>
    <t>Ohm_Base</t>
  </si>
  <si>
    <t>I_Base</t>
  </si>
  <si>
    <t>3Phase</t>
  </si>
  <si>
    <t>SLG</t>
  </si>
  <si>
    <t>MVA3ph</t>
  </si>
  <si>
    <t>MVAslg</t>
  </si>
  <si>
    <t>R1/X1</t>
  </si>
  <si>
    <t>Z2/Z1</t>
  </si>
  <si>
    <t>X0/X1</t>
  </si>
  <si>
    <t>R0/X0</t>
  </si>
  <si>
    <t>R1</t>
  </si>
  <si>
    <t>X1</t>
  </si>
  <si>
    <t>R2</t>
  </si>
  <si>
    <t>X2</t>
  </si>
  <si>
    <t>R0</t>
  </si>
  <si>
    <t>X0</t>
  </si>
  <si>
    <t>NRA</t>
  </si>
  <si>
    <t>NRB</t>
  </si>
  <si>
    <t>CYA</t>
  </si>
  <si>
    <t>PCA</t>
  </si>
  <si>
    <t>SFA</t>
  </si>
  <si>
    <t>KNG</t>
  </si>
  <si>
    <t>BRA</t>
  </si>
  <si>
    <t>PVA</t>
  </si>
  <si>
    <t>BNN</t>
  </si>
  <si>
    <t>SUA</t>
  </si>
  <si>
    <t>SAK</t>
  </si>
  <si>
    <t>SUB</t>
  </si>
  <si>
    <t>HTL</t>
  </si>
  <si>
    <t>BUY</t>
  </si>
  <si>
    <t>KON</t>
  </si>
  <si>
    <t>TTU</t>
  </si>
  <si>
    <t>SAM</t>
  </si>
  <si>
    <t>NOK</t>
  </si>
  <si>
    <t>KKR</t>
  </si>
  <si>
    <t>PCB</t>
  </si>
  <si>
    <t>PCC</t>
  </si>
  <si>
    <t>CCI</t>
  </si>
  <si>
    <t>DTA</t>
  </si>
  <si>
    <t>HTA</t>
  </si>
  <si>
    <t>KOU</t>
  </si>
  <si>
    <t>KOT</t>
  </si>
  <si>
    <t>XNU</t>
  </si>
  <si>
    <t>PST</t>
  </si>
  <si>
    <t>NRD</t>
  </si>
  <si>
    <t>NRE</t>
  </si>
  <si>
    <t xml:space="preserve"> 0.00875 0</t>
  </si>
  <si>
    <t>CYU</t>
  </si>
  <si>
    <t xml:space="preserve">NAR </t>
  </si>
  <si>
    <t>NOA</t>
  </si>
  <si>
    <t>ลานไกนม.2</t>
  </si>
  <si>
    <t>RSM</t>
  </si>
  <si>
    <t>SR2</t>
  </si>
  <si>
    <t>PYK</t>
  </si>
  <si>
    <t>ชื่อย่อ</t>
  </si>
  <si>
    <t>ลำดับ</t>
  </si>
  <si>
    <t>กฟฟ.หัวทะเล</t>
  </si>
  <si>
    <t>กฟส.ประโคนชัย</t>
  </si>
  <si>
    <t>กฟอ.นางรอง</t>
  </si>
  <si>
    <t>กฟจ.บุรีรัมย์</t>
  </si>
  <si>
    <t>กฟส.บำหน็จณรงค์</t>
  </si>
  <si>
    <t>กฟส.สังขะ</t>
  </si>
  <si>
    <t>กฟอ.บัวใหญ่</t>
  </si>
  <si>
    <t>กฟส.คง</t>
  </si>
  <si>
    <t>กฟส.ครบุรี</t>
  </si>
  <si>
    <t>กฟส.ท่าตูม</t>
  </si>
  <si>
    <t>กฟส.หนองกี่</t>
  </si>
  <si>
    <t>กฟส.แก้งคร้อ</t>
  </si>
  <si>
    <t>กฟส.คูเมือง</t>
  </si>
  <si>
    <t>กฟอ.ปราสาท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</si>
</sst>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Calibri"/>
      <family val="2"/>
      <charset val="222"/>
      <scheme val="minor"/>
    </font>
    <font>
      <b/>
      <sz val="10"/>
      <name val="Arial"/>
      <family val="2"/>
    </font>
    <font>
      <sz val="10"/>
      <name val="Fixedsys"/>
      <family val="3"/>
      <charset val="222"/>
    </font>
    <font>
      <sz val="16"/>
      <name val="Angsana New"/>
      <family val="1"/>
    </font>
    <font>
      <b/>
      <sz val="10"/>
      <color indexed="10"/>
      <name val="Arial"/>
      <family val="2"/>
    </font>
    <font>
      <sz val="10"/>
      <color indexed="61"/>
      <name val="Fixedsys"/>
      <family val="3"/>
      <charset val="222"/>
    </font>
    <font>
      <sz val="10"/>
      <color indexed="10"/>
      <name val="Fixedsys"/>
      <family val="3"/>
      <charset val="22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2" xfId="0" applyFont="1" applyFill="1" applyBorder="1"/>
    <xf numFmtId="2" fontId="1" fillId="0" borderId="2" xfId="0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right"/>
    </xf>
    <xf numFmtId="2" fontId="1" fillId="0" borderId="1" xfId="0" applyNumberFormat="1" applyFont="1" applyFill="1" applyBorder="1" applyAlignment="1">
      <alignment horizontal="right"/>
    </xf>
    <xf numFmtId="2" fontId="4" fillId="0" borderId="1" xfId="0" applyNumberFormat="1" applyFont="1" applyFill="1" applyBorder="1"/>
    <xf numFmtId="2" fontId="1" fillId="0" borderId="1" xfId="0" applyNumberFormat="1" applyFont="1" applyFill="1" applyBorder="1"/>
    <xf numFmtId="0" fontId="5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right"/>
    </xf>
    <xf numFmtId="2" fontId="1" fillId="0" borderId="0" xfId="0" applyNumberFormat="1" applyFont="1" applyFill="1" applyBorder="1" applyAlignment="1">
      <alignment horizontal="right"/>
    </xf>
    <xf numFmtId="2" fontId="4" fillId="0" borderId="0" xfId="0" applyNumberFormat="1" applyFont="1" applyFill="1" applyBorder="1"/>
    <xf numFmtId="2" fontId="1" fillId="0" borderId="0" xfId="0" applyNumberFormat="1" applyFont="1" applyFill="1" applyBorder="1"/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right"/>
    </xf>
    <xf numFmtId="2" fontId="2" fillId="0" borderId="0" xfId="0" applyNumberFormat="1" applyFont="1" applyFill="1" applyBorder="1" applyAlignment="1">
      <alignment horizontal="right"/>
    </xf>
    <xf numFmtId="2" fontId="6" fillId="0" borderId="0" xfId="0" applyNumberFormat="1" applyFont="1" applyFill="1" applyBorder="1"/>
    <xf numFmtId="2" fontId="2" fillId="0" borderId="0" xfId="0" applyNumberFormat="1" applyFont="1" applyFill="1" applyBorder="1"/>
    <xf numFmtId="0" fontId="3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right"/>
    </xf>
    <xf numFmtId="2" fontId="1" fillId="0" borderId="2" xfId="0" applyNumberFormat="1" applyFont="1" applyFill="1" applyBorder="1" applyAlignment="1">
      <alignment horizontal="right"/>
    </xf>
    <xf numFmtId="2" fontId="4" fillId="0" borderId="2" xfId="0" applyNumberFormat="1" applyFont="1" applyFill="1" applyBorder="1"/>
    <xf numFmtId="2" fontId="1" fillId="0" borderId="2" xfId="0" applyNumberFormat="1" applyFont="1" applyFill="1" applyBorder="1"/>
    <xf numFmtId="0" fontId="2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right"/>
    </xf>
    <xf numFmtId="2" fontId="2" fillId="0" borderId="1" xfId="0" applyNumberFormat="1" applyFont="1" applyFill="1" applyBorder="1" applyAlignment="1">
      <alignment horizontal="right"/>
    </xf>
    <xf numFmtId="2" fontId="6" fillId="0" borderId="1" xfId="0" applyNumberFormat="1" applyFont="1" applyFill="1" applyBorder="1"/>
    <xf numFmtId="2" fontId="2" fillId="0" borderId="1" xfId="0" applyNumberFormat="1" applyFont="1" applyFill="1" applyBorder="1"/>
    <xf numFmtId="0" fontId="0" fillId="0" borderId="1" xfId="0" applyFill="1" applyBorder="1"/>
    <xf numFmtId="0" fontId="5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7"/>
  <sheetViews>
    <sheetView workbookViewId="0">
      <selection activeCell="H4" sqref="H4"/>
    </sheetView>
  </sheetViews>
  <sheetFormatPr defaultRowHeight="15"/>
  <cols>
    <col min="1" max="1" width="11.7109375" style="2" customWidth="1"/>
    <col min="2" max="2" width="7.5703125" style="2" customWidth="1"/>
    <col min="3" max="3" width="11.140625" style="2" customWidth="1"/>
    <col min="4" max="4" width="11.7109375" style="2" customWidth="1"/>
    <col min="5" max="5" width="11.42578125" style="2" customWidth="1"/>
    <col min="6" max="6" width="11.85546875" style="2" customWidth="1"/>
    <col min="7" max="7" width="10.140625" style="2" customWidth="1"/>
    <col min="8" max="8" width="12.140625" style="2" customWidth="1"/>
    <col min="9" max="9" width="10.7109375" style="1" bestFit="1" customWidth="1"/>
    <col min="10" max="10" width="10.7109375" style="1" customWidth="1"/>
    <col min="11" max="11" width="11.140625" style="1" customWidth="1"/>
    <col min="12" max="12" width="11.7109375" style="1" customWidth="1"/>
    <col min="13" max="13" width="13.140625" style="1" customWidth="1"/>
    <col min="14" max="15" width="12" style="1" bestFit="1" customWidth="1"/>
    <col min="16" max="16" width="12.5703125" style="1" customWidth="1"/>
    <col min="17" max="17" width="12.7109375" style="1" customWidth="1"/>
    <col min="18" max="18" width="10" style="1" customWidth="1"/>
    <col min="19" max="19" width="10.28515625" style="1" customWidth="1"/>
    <col min="20" max="256" width="9.140625" style="2"/>
    <col min="257" max="257" width="11.7109375" style="2" customWidth="1"/>
    <col min="258" max="258" width="7.5703125" style="2" customWidth="1"/>
    <col min="259" max="259" width="11.140625" style="2" customWidth="1"/>
    <col min="260" max="260" width="11.7109375" style="2" customWidth="1"/>
    <col min="261" max="261" width="11.42578125" style="2" customWidth="1"/>
    <col min="262" max="262" width="11.85546875" style="2" customWidth="1"/>
    <col min="263" max="263" width="10.140625" style="2" customWidth="1"/>
    <col min="264" max="264" width="12.140625" style="2" customWidth="1"/>
    <col min="265" max="265" width="10.7109375" style="2" bestFit="1" customWidth="1"/>
    <col min="266" max="266" width="10.7109375" style="2" customWidth="1"/>
    <col min="267" max="267" width="11.140625" style="2" customWidth="1"/>
    <col min="268" max="268" width="11.7109375" style="2" customWidth="1"/>
    <col min="269" max="269" width="13.140625" style="2" customWidth="1"/>
    <col min="270" max="271" width="12" style="2" bestFit="1" customWidth="1"/>
    <col min="272" max="272" width="12.5703125" style="2" customWidth="1"/>
    <col min="273" max="273" width="12.7109375" style="2" customWidth="1"/>
    <col min="274" max="274" width="10" style="2" customWidth="1"/>
    <col min="275" max="275" width="10.28515625" style="2" customWidth="1"/>
    <col min="276" max="512" width="9.140625" style="2"/>
    <col min="513" max="513" width="11.7109375" style="2" customWidth="1"/>
    <col min="514" max="514" width="7.5703125" style="2" customWidth="1"/>
    <col min="515" max="515" width="11.140625" style="2" customWidth="1"/>
    <col min="516" max="516" width="11.7109375" style="2" customWidth="1"/>
    <col min="517" max="517" width="11.42578125" style="2" customWidth="1"/>
    <col min="518" max="518" width="11.85546875" style="2" customWidth="1"/>
    <col min="519" max="519" width="10.140625" style="2" customWidth="1"/>
    <col min="520" max="520" width="12.140625" style="2" customWidth="1"/>
    <col min="521" max="521" width="10.7109375" style="2" bestFit="1" customWidth="1"/>
    <col min="522" max="522" width="10.7109375" style="2" customWidth="1"/>
    <col min="523" max="523" width="11.140625" style="2" customWidth="1"/>
    <col min="524" max="524" width="11.7109375" style="2" customWidth="1"/>
    <col min="525" max="525" width="13.140625" style="2" customWidth="1"/>
    <col min="526" max="527" width="12" style="2" bestFit="1" customWidth="1"/>
    <col min="528" max="528" width="12.5703125" style="2" customWidth="1"/>
    <col min="529" max="529" width="12.7109375" style="2" customWidth="1"/>
    <col min="530" max="530" width="10" style="2" customWidth="1"/>
    <col min="531" max="531" width="10.28515625" style="2" customWidth="1"/>
    <col min="532" max="768" width="9.140625" style="2"/>
    <col min="769" max="769" width="11.7109375" style="2" customWidth="1"/>
    <col min="770" max="770" width="7.5703125" style="2" customWidth="1"/>
    <col min="771" max="771" width="11.140625" style="2" customWidth="1"/>
    <col min="772" max="772" width="11.7109375" style="2" customWidth="1"/>
    <col min="773" max="773" width="11.42578125" style="2" customWidth="1"/>
    <col min="774" max="774" width="11.85546875" style="2" customWidth="1"/>
    <col min="775" max="775" width="10.140625" style="2" customWidth="1"/>
    <col min="776" max="776" width="12.140625" style="2" customWidth="1"/>
    <col min="777" max="777" width="10.7109375" style="2" bestFit="1" customWidth="1"/>
    <col min="778" max="778" width="10.7109375" style="2" customWidth="1"/>
    <col min="779" max="779" width="11.140625" style="2" customWidth="1"/>
    <col min="780" max="780" width="11.7109375" style="2" customWidth="1"/>
    <col min="781" max="781" width="13.140625" style="2" customWidth="1"/>
    <col min="782" max="783" width="12" style="2" bestFit="1" customWidth="1"/>
    <col min="784" max="784" width="12.5703125" style="2" customWidth="1"/>
    <col min="785" max="785" width="12.7109375" style="2" customWidth="1"/>
    <col min="786" max="786" width="10" style="2" customWidth="1"/>
    <col min="787" max="787" width="10.28515625" style="2" customWidth="1"/>
    <col min="788" max="1024" width="9.140625" style="2"/>
    <col min="1025" max="1025" width="11.7109375" style="2" customWidth="1"/>
    <col min="1026" max="1026" width="7.5703125" style="2" customWidth="1"/>
    <col min="1027" max="1027" width="11.140625" style="2" customWidth="1"/>
    <col min="1028" max="1028" width="11.7109375" style="2" customWidth="1"/>
    <col min="1029" max="1029" width="11.42578125" style="2" customWidth="1"/>
    <col min="1030" max="1030" width="11.85546875" style="2" customWidth="1"/>
    <col min="1031" max="1031" width="10.140625" style="2" customWidth="1"/>
    <col min="1032" max="1032" width="12.140625" style="2" customWidth="1"/>
    <col min="1033" max="1033" width="10.7109375" style="2" bestFit="1" customWidth="1"/>
    <col min="1034" max="1034" width="10.7109375" style="2" customWidth="1"/>
    <col min="1035" max="1035" width="11.140625" style="2" customWidth="1"/>
    <col min="1036" max="1036" width="11.7109375" style="2" customWidth="1"/>
    <col min="1037" max="1037" width="13.140625" style="2" customWidth="1"/>
    <col min="1038" max="1039" width="12" style="2" bestFit="1" customWidth="1"/>
    <col min="1040" max="1040" width="12.5703125" style="2" customWidth="1"/>
    <col min="1041" max="1041" width="12.7109375" style="2" customWidth="1"/>
    <col min="1042" max="1042" width="10" style="2" customWidth="1"/>
    <col min="1043" max="1043" width="10.28515625" style="2" customWidth="1"/>
    <col min="1044" max="1280" width="9.140625" style="2"/>
    <col min="1281" max="1281" width="11.7109375" style="2" customWidth="1"/>
    <col min="1282" max="1282" width="7.5703125" style="2" customWidth="1"/>
    <col min="1283" max="1283" width="11.140625" style="2" customWidth="1"/>
    <col min="1284" max="1284" width="11.7109375" style="2" customWidth="1"/>
    <col min="1285" max="1285" width="11.42578125" style="2" customWidth="1"/>
    <col min="1286" max="1286" width="11.85546875" style="2" customWidth="1"/>
    <col min="1287" max="1287" width="10.140625" style="2" customWidth="1"/>
    <col min="1288" max="1288" width="12.140625" style="2" customWidth="1"/>
    <col min="1289" max="1289" width="10.7109375" style="2" bestFit="1" customWidth="1"/>
    <col min="1290" max="1290" width="10.7109375" style="2" customWidth="1"/>
    <col min="1291" max="1291" width="11.140625" style="2" customWidth="1"/>
    <col min="1292" max="1292" width="11.7109375" style="2" customWidth="1"/>
    <col min="1293" max="1293" width="13.140625" style="2" customWidth="1"/>
    <col min="1294" max="1295" width="12" style="2" bestFit="1" customWidth="1"/>
    <col min="1296" max="1296" width="12.5703125" style="2" customWidth="1"/>
    <col min="1297" max="1297" width="12.7109375" style="2" customWidth="1"/>
    <col min="1298" max="1298" width="10" style="2" customWidth="1"/>
    <col min="1299" max="1299" width="10.28515625" style="2" customWidth="1"/>
    <col min="1300" max="1536" width="9.140625" style="2"/>
    <col min="1537" max="1537" width="11.7109375" style="2" customWidth="1"/>
    <col min="1538" max="1538" width="7.5703125" style="2" customWidth="1"/>
    <col min="1539" max="1539" width="11.140625" style="2" customWidth="1"/>
    <col min="1540" max="1540" width="11.7109375" style="2" customWidth="1"/>
    <col min="1541" max="1541" width="11.42578125" style="2" customWidth="1"/>
    <col min="1542" max="1542" width="11.85546875" style="2" customWidth="1"/>
    <col min="1543" max="1543" width="10.140625" style="2" customWidth="1"/>
    <col min="1544" max="1544" width="12.140625" style="2" customWidth="1"/>
    <col min="1545" max="1545" width="10.7109375" style="2" bestFit="1" customWidth="1"/>
    <col min="1546" max="1546" width="10.7109375" style="2" customWidth="1"/>
    <col min="1547" max="1547" width="11.140625" style="2" customWidth="1"/>
    <col min="1548" max="1548" width="11.7109375" style="2" customWidth="1"/>
    <col min="1549" max="1549" width="13.140625" style="2" customWidth="1"/>
    <col min="1550" max="1551" width="12" style="2" bestFit="1" customWidth="1"/>
    <col min="1552" max="1552" width="12.5703125" style="2" customWidth="1"/>
    <col min="1553" max="1553" width="12.7109375" style="2" customWidth="1"/>
    <col min="1554" max="1554" width="10" style="2" customWidth="1"/>
    <col min="1555" max="1555" width="10.28515625" style="2" customWidth="1"/>
    <col min="1556" max="1792" width="9.140625" style="2"/>
    <col min="1793" max="1793" width="11.7109375" style="2" customWidth="1"/>
    <col min="1794" max="1794" width="7.5703125" style="2" customWidth="1"/>
    <col min="1795" max="1795" width="11.140625" style="2" customWidth="1"/>
    <col min="1796" max="1796" width="11.7109375" style="2" customWidth="1"/>
    <col min="1797" max="1797" width="11.42578125" style="2" customWidth="1"/>
    <col min="1798" max="1798" width="11.85546875" style="2" customWidth="1"/>
    <col min="1799" max="1799" width="10.140625" style="2" customWidth="1"/>
    <col min="1800" max="1800" width="12.140625" style="2" customWidth="1"/>
    <col min="1801" max="1801" width="10.7109375" style="2" bestFit="1" customWidth="1"/>
    <col min="1802" max="1802" width="10.7109375" style="2" customWidth="1"/>
    <col min="1803" max="1803" width="11.140625" style="2" customWidth="1"/>
    <col min="1804" max="1804" width="11.7109375" style="2" customWidth="1"/>
    <col min="1805" max="1805" width="13.140625" style="2" customWidth="1"/>
    <col min="1806" max="1807" width="12" style="2" bestFit="1" customWidth="1"/>
    <col min="1808" max="1808" width="12.5703125" style="2" customWidth="1"/>
    <col min="1809" max="1809" width="12.7109375" style="2" customWidth="1"/>
    <col min="1810" max="1810" width="10" style="2" customWidth="1"/>
    <col min="1811" max="1811" width="10.28515625" style="2" customWidth="1"/>
    <col min="1812" max="2048" width="9.140625" style="2"/>
    <col min="2049" max="2049" width="11.7109375" style="2" customWidth="1"/>
    <col min="2050" max="2050" width="7.5703125" style="2" customWidth="1"/>
    <col min="2051" max="2051" width="11.140625" style="2" customWidth="1"/>
    <col min="2052" max="2052" width="11.7109375" style="2" customWidth="1"/>
    <col min="2053" max="2053" width="11.42578125" style="2" customWidth="1"/>
    <col min="2054" max="2054" width="11.85546875" style="2" customWidth="1"/>
    <col min="2055" max="2055" width="10.140625" style="2" customWidth="1"/>
    <col min="2056" max="2056" width="12.140625" style="2" customWidth="1"/>
    <col min="2057" max="2057" width="10.7109375" style="2" bestFit="1" customWidth="1"/>
    <col min="2058" max="2058" width="10.7109375" style="2" customWidth="1"/>
    <col min="2059" max="2059" width="11.140625" style="2" customWidth="1"/>
    <col min="2060" max="2060" width="11.7109375" style="2" customWidth="1"/>
    <col min="2061" max="2061" width="13.140625" style="2" customWidth="1"/>
    <col min="2062" max="2063" width="12" style="2" bestFit="1" customWidth="1"/>
    <col min="2064" max="2064" width="12.5703125" style="2" customWidth="1"/>
    <col min="2065" max="2065" width="12.7109375" style="2" customWidth="1"/>
    <col min="2066" max="2066" width="10" style="2" customWidth="1"/>
    <col min="2067" max="2067" width="10.28515625" style="2" customWidth="1"/>
    <col min="2068" max="2304" width="9.140625" style="2"/>
    <col min="2305" max="2305" width="11.7109375" style="2" customWidth="1"/>
    <col min="2306" max="2306" width="7.5703125" style="2" customWidth="1"/>
    <col min="2307" max="2307" width="11.140625" style="2" customWidth="1"/>
    <col min="2308" max="2308" width="11.7109375" style="2" customWidth="1"/>
    <col min="2309" max="2309" width="11.42578125" style="2" customWidth="1"/>
    <col min="2310" max="2310" width="11.85546875" style="2" customWidth="1"/>
    <col min="2311" max="2311" width="10.140625" style="2" customWidth="1"/>
    <col min="2312" max="2312" width="12.140625" style="2" customWidth="1"/>
    <col min="2313" max="2313" width="10.7109375" style="2" bestFit="1" customWidth="1"/>
    <col min="2314" max="2314" width="10.7109375" style="2" customWidth="1"/>
    <col min="2315" max="2315" width="11.140625" style="2" customWidth="1"/>
    <col min="2316" max="2316" width="11.7109375" style="2" customWidth="1"/>
    <col min="2317" max="2317" width="13.140625" style="2" customWidth="1"/>
    <col min="2318" max="2319" width="12" style="2" bestFit="1" customWidth="1"/>
    <col min="2320" max="2320" width="12.5703125" style="2" customWidth="1"/>
    <col min="2321" max="2321" width="12.7109375" style="2" customWidth="1"/>
    <col min="2322" max="2322" width="10" style="2" customWidth="1"/>
    <col min="2323" max="2323" width="10.28515625" style="2" customWidth="1"/>
    <col min="2324" max="2560" width="9.140625" style="2"/>
    <col min="2561" max="2561" width="11.7109375" style="2" customWidth="1"/>
    <col min="2562" max="2562" width="7.5703125" style="2" customWidth="1"/>
    <col min="2563" max="2563" width="11.140625" style="2" customWidth="1"/>
    <col min="2564" max="2564" width="11.7109375" style="2" customWidth="1"/>
    <col min="2565" max="2565" width="11.42578125" style="2" customWidth="1"/>
    <col min="2566" max="2566" width="11.85546875" style="2" customWidth="1"/>
    <col min="2567" max="2567" width="10.140625" style="2" customWidth="1"/>
    <col min="2568" max="2568" width="12.140625" style="2" customWidth="1"/>
    <col min="2569" max="2569" width="10.7109375" style="2" bestFit="1" customWidth="1"/>
    <col min="2570" max="2570" width="10.7109375" style="2" customWidth="1"/>
    <col min="2571" max="2571" width="11.140625" style="2" customWidth="1"/>
    <col min="2572" max="2572" width="11.7109375" style="2" customWidth="1"/>
    <col min="2573" max="2573" width="13.140625" style="2" customWidth="1"/>
    <col min="2574" max="2575" width="12" style="2" bestFit="1" customWidth="1"/>
    <col min="2576" max="2576" width="12.5703125" style="2" customWidth="1"/>
    <col min="2577" max="2577" width="12.7109375" style="2" customWidth="1"/>
    <col min="2578" max="2578" width="10" style="2" customWidth="1"/>
    <col min="2579" max="2579" width="10.28515625" style="2" customWidth="1"/>
    <col min="2580" max="2816" width="9.140625" style="2"/>
    <col min="2817" max="2817" width="11.7109375" style="2" customWidth="1"/>
    <col min="2818" max="2818" width="7.5703125" style="2" customWidth="1"/>
    <col min="2819" max="2819" width="11.140625" style="2" customWidth="1"/>
    <col min="2820" max="2820" width="11.7109375" style="2" customWidth="1"/>
    <col min="2821" max="2821" width="11.42578125" style="2" customWidth="1"/>
    <col min="2822" max="2822" width="11.85546875" style="2" customWidth="1"/>
    <col min="2823" max="2823" width="10.140625" style="2" customWidth="1"/>
    <col min="2824" max="2824" width="12.140625" style="2" customWidth="1"/>
    <col min="2825" max="2825" width="10.7109375" style="2" bestFit="1" customWidth="1"/>
    <col min="2826" max="2826" width="10.7109375" style="2" customWidth="1"/>
    <col min="2827" max="2827" width="11.140625" style="2" customWidth="1"/>
    <col min="2828" max="2828" width="11.7109375" style="2" customWidth="1"/>
    <col min="2829" max="2829" width="13.140625" style="2" customWidth="1"/>
    <col min="2830" max="2831" width="12" style="2" bestFit="1" customWidth="1"/>
    <col min="2832" max="2832" width="12.5703125" style="2" customWidth="1"/>
    <col min="2833" max="2833" width="12.7109375" style="2" customWidth="1"/>
    <col min="2834" max="2834" width="10" style="2" customWidth="1"/>
    <col min="2835" max="2835" width="10.28515625" style="2" customWidth="1"/>
    <col min="2836" max="3072" width="9.140625" style="2"/>
    <col min="3073" max="3073" width="11.7109375" style="2" customWidth="1"/>
    <col min="3074" max="3074" width="7.5703125" style="2" customWidth="1"/>
    <col min="3075" max="3075" width="11.140625" style="2" customWidth="1"/>
    <col min="3076" max="3076" width="11.7109375" style="2" customWidth="1"/>
    <col min="3077" max="3077" width="11.42578125" style="2" customWidth="1"/>
    <col min="3078" max="3078" width="11.85546875" style="2" customWidth="1"/>
    <col min="3079" max="3079" width="10.140625" style="2" customWidth="1"/>
    <col min="3080" max="3080" width="12.140625" style="2" customWidth="1"/>
    <col min="3081" max="3081" width="10.7109375" style="2" bestFit="1" customWidth="1"/>
    <col min="3082" max="3082" width="10.7109375" style="2" customWidth="1"/>
    <col min="3083" max="3083" width="11.140625" style="2" customWidth="1"/>
    <col min="3084" max="3084" width="11.7109375" style="2" customWidth="1"/>
    <col min="3085" max="3085" width="13.140625" style="2" customWidth="1"/>
    <col min="3086" max="3087" width="12" style="2" bestFit="1" customWidth="1"/>
    <col min="3088" max="3088" width="12.5703125" style="2" customWidth="1"/>
    <col min="3089" max="3089" width="12.7109375" style="2" customWidth="1"/>
    <col min="3090" max="3090" width="10" style="2" customWidth="1"/>
    <col min="3091" max="3091" width="10.28515625" style="2" customWidth="1"/>
    <col min="3092" max="3328" width="9.140625" style="2"/>
    <col min="3329" max="3329" width="11.7109375" style="2" customWidth="1"/>
    <col min="3330" max="3330" width="7.5703125" style="2" customWidth="1"/>
    <col min="3331" max="3331" width="11.140625" style="2" customWidth="1"/>
    <col min="3332" max="3332" width="11.7109375" style="2" customWidth="1"/>
    <col min="3333" max="3333" width="11.42578125" style="2" customWidth="1"/>
    <col min="3334" max="3334" width="11.85546875" style="2" customWidth="1"/>
    <col min="3335" max="3335" width="10.140625" style="2" customWidth="1"/>
    <col min="3336" max="3336" width="12.140625" style="2" customWidth="1"/>
    <col min="3337" max="3337" width="10.7109375" style="2" bestFit="1" customWidth="1"/>
    <col min="3338" max="3338" width="10.7109375" style="2" customWidth="1"/>
    <col min="3339" max="3339" width="11.140625" style="2" customWidth="1"/>
    <col min="3340" max="3340" width="11.7109375" style="2" customWidth="1"/>
    <col min="3341" max="3341" width="13.140625" style="2" customWidth="1"/>
    <col min="3342" max="3343" width="12" style="2" bestFit="1" customWidth="1"/>
    <col min="3344" max="3344" width="12.5703125" style="2" customWidth="1"/>
    <col min="3345" max="3345" width="12.7109375" style="2" customWidth="1"/>
    <col min="3346" max="3346" width="10" style="2" customWidth="1"/>
    <col min="3347" max="3347" width="10.28515625" style="2" customWidth="1"/>
    <col min="3348" max="3584" width="9.140625" style="2"/>
    <col min="3585" max="3585" width="11.7109375" style="2" customWidth="1"/>
    <col min="3586" max="3586" width="7.5703125" style="2" customWidth="1"/>
    <col min="3587" max="3587" width="11.140625" style="2" customWidth="1"/>
    <col min="3588" max="3588" width="11.7109375" style="2" customWidth="1"/>
    <col min="3589" max="3589" width="11.42578125" style="2" customWidth="1"/>
    <col min="3590" max="3590" width="11.85546875" style="2" customWidth="1"/>
    <col min="3591" max="3591" width="10.140625" style="2" customWidth="1"/>
    <col min="3592" max="3592" width="12.140625" style="2" customWidth="1"/>
    <col min="3593" max="3593" width="10.7109375" style="2" bestFit="1" customWidth="1"/>
    <col min="3594" max="3594" width="10.7109375" style="2" customWidth="1"/>
    <col min="3595" max="3595" width="11.140625" style="2" customWidth="1"/>
    <col min="3596" max="3596" width="11.7109375" style="2" customWidth="1"/>
    <col min="3597" max="3597" width="13.140625" style="2" customWidth="1"/>
    <col min="3598" max="3599" width="12" style="2" bestFit="1" customWidth="1"/>
    <col min="3600" max="3600" width="12.5703125" style="2" customWidth="1"/>
    <col min="3601" max="3601" width="12.7109375" style="2" customWidth="1"/>
    <col min="3602" max="3602" width="10" style="2" customWidth="1"/>
    <col min="3603" max="3603" width="10.28515625" style="2" customWidth="1"/>
    <col min="3604" max="3840" width="9.140625" style="2"/>
    <col min="3841" max="3841" width="11.7109375" style="2" customWidth="1"/>
    <col min="3842" max="3842" width="7.5703125" style="2" customWidth="1"/>
    <col min="3843" max="3843" width="11.140625" style="2" customWidth="1"/>
    <col min="3844" max="3844" width="11.7109375" style="2" customWidth="1"/>
    <col min="3845" max="3845" width="11.42578125" style="2" customWidth="1"/>
    <col min="3846" max="3846" width="11.85546875" style="2" customWidth="1"/>
    <col min="3847" max="3847" width="10.140625" style="2" customWidth="1"/>
    <col min="3848" max="3848" width="12.140625" style="2" customWidth="1"/>
    <col min="3849" max="3849" width="10.7109375" style="2" bestFit="1" customWidth="1"/>
    <col min="3850" max="3850" width="10.7109375" style="2" customWidth="1"/>
    <col min="3851" max="3851" width="11.140625" style="2" customWidth="1"/>
    <col min="3852" max="3852" width="11.7109375" style="2" customWidth="1"/>
    <col min="3853" max="3853" width="13.140625" style="2" customWidth="1"/>
    <col min="3854" max="3855" width="12" style="2" bestFit="1" customWidth="1"/>
    <col min="3856" max="3856" width="12.5703125" style="2" customWidth="1"/>
    <col min="3857" max="3857" width="12.7109375" style="2" customWidth="1"/>
    <col min="3858" max="3858" width="10" style="2" customWidth="1"/>
    <col min="3859" max="3859" width="10.28515625" style="2" customWidth="1"/>
    <col min="3860" max="4096" width="9.140625" style="2"/>
    <col min="4097" max="4097" width="11.7109375" style="2" customWidth="1"/>
    <col min="4098" max="4098" width="7.5703125" style="2" customWidth="1"/>
    <col min="4099" max="4099" width="11.140625" style="2" customWidth="1"/>
    <col min="4100" max="4100" width="11.7109375" style="2" customWidth="1"/>
    <col min="4101" max="4101" width="11.42578125" style="2" customWidth="1"/>
    <col min="4102" max="4102" width="11.85546875" style="2" customWidth="1"/>
    <col min="4103" max="4103" width="10.140625" style="2" customWidth="1"/>
    <col min="4104" max="4104" width="12.140625" style="2" customWidth="1"/>
    <col min="4105" max="4105" width="10.7109375" style="2" bestFit="1" customWidth="1"/>
    <col min="4106" max="4106" width="10.7109375" style="2" customWidth="1"/>
    <col min="4107" max="4107" width="11.140625" style="2" customWidth="1"/>
    <col min="4108" max="4108" width="11.7109375" style="2" customWidth="1"/>
    <col min="4109" max="4109" width="13.140625" style="2" customWidth="1"/>
    <col min="4110" max="4111" width="12" style="2" bestFit="1" customWidth="1"/>
    <col min="4112" max="4112" width="12.5703125" style="2" customWidth="1"/>
    <col min="4113" max="4113" width="12.7109375" style="2" customWidth="1"/>
    <col min="4114" max="4114" width="10" style="2" customWidth="1"/>
    <col min="4115" max="4115" width="10.28515625" style="2" customWidth="1"/>
    <col min="4116" max="4352" width="9.140625" style="2"/>
    <col min="4353" max="4353" width="11.7109375" style="2" customWidth="1"/>
    <col min="4354" max="4354" width="7.5703125" style="2" customWidth="1"/>
    <col min="4355" max="4355" width="11.140625" style="2" customWidth="1"/>
    <col min="4356" max="4356" width="11.7109375" style="2" customWidth="1"/>
    <col min="4357" max="4357" width="11.42578125" style="2" customWidth="1"/>
    <col min="4358" max="4358" width="11.85546875" style="2" customWidth="1"/>
    <col min="4359" max="4359" width="10.140625" style="2" customWidth="1"/>
    <col min="4360" max="4360" width="12.140625" style="2" customWidth="1"/>
    <col min="4361" max="4361" width="10.7109375" style="2" bestFit="1" customWidth="1"/>
    <col min="4362" max="4362" width="10.7109375" style="2" customWidth="1"/>
    <col min="4363" max="4363" width="11.140625" style="2" customWidth="1"/>
    <col min="4364" max="4364" width="11.7109375" style="2" customWidth="1"/>
    <col min="4365" max="4365" width="13.140625" style="2" customWidth="1"/>
    <col min="4366" max="4367" width="12" style="2" bestFit="1" customWidth="1"/>
    <col min="4368" max="4368" width="12.5703125" style="2" customWidth="1"/>
    <col min="4369" max="4369" width="12.7109375" style="2" customWidth="1"/>
    <col min="4370" max="4370" width="10" style="2" customWidth="1"/>
    <col min="4371" max="4371" width="10.28515625" style="2" customWidth="1"/>
    <col min="4372" max="4608" width="9.140625" style="2"/>
    <col min="4609" max="4609" width="11.7109375" style="2" customWidth="1"/>
    <col min="4610" max="4610" width="7.5703125" style="2" customWidth="1"/>
    <col min="4611" max="4611" width="11.140625" style="2" customWidth="1"/>
    <col min="4612" max="4612" width="11.7109375" style="2" customWidth="1"/>
    <col min="4613" max="4613" width="11.42578125" style="2" customWidth="1"/>
    <col min="4614" max="4614" width="11.85546875" style="2" customWidth="1"/>
    <col min="4615" max="4615" width="10.140625" style="2" customWidth="1"/>
    <col min="4616" max="4616" width="12.140625" style="2" customWidth="1"/>
    <col min="4617" max="4617" width="10.7109375" style="2" bestFit="1" customWidth="1"/>
    <col min="4618" max="4618" width="10.7109375" style="2" customWidth="1"/>
    <col min="4619" max="4619" width="11.140625" style="2" customWidth="1"/>
    <col min="4620" max="4620" width="11.7109375" style="2" customWidth="1"/>
    <col min="4621" max="4621" width="13.140625" style="2" customWidth="1"/>
    <col min="4622" max="4623" width="12" style="2" bestFit="1" customWidth="1"/>
    <col min="4624" max="4624" width="12.5703125" style="2" customWidth="1"/>
    <col min="4625" max="4625" width="12.7109375" style="2" customWidth="1"/>
    <col min="4626" max="4626" width="10" style="2" customWidth="1"/>
    <col min="4627" max="4627" width="10.28515625" style="2" customWidth="1"/>
    <col min="4628" max="4864" width="9.140625" style="2"/>
    <col min="4865" max="4865" width="11.7109375" style="2" customWidth="1"/>
    <col min="4866" max="4866" width="7.5703125" style="2" customWidth="1"/>
    <col min="4867" max="4867" width="11.140625" style="2" customWidth="1"/>
    <col min="4868" max="4868" width="11.7109375" style="2" customWidth="1"/>
    <col min="4869" max="4869" width="11.42578125" style="2" customWidth="1"/>
    <col min="4870" max="4870" width="11.85546875" style="2" customWidth="1"/>
    <col min="4871" max="4871" width="10.140625" style="2" customWidth="1"/>
    <col min="4872" max="4872" width="12.140625" style="2" customWidth="1"/>
    <col min="4873" max="4873" width="10.7109375" style="2" bestFit="1" customWidth="1"/>
    <col min="4874" max="4874" width="10.7109375" style="2" customWidth="1"/>
    <col min="4875" max="4875" width="11.140625" style="2" customWidth="1"/>
    <col min="4876" max="4876" width="11.7109375" style="2" customWidth="1"/>
    <col min="4877" max="4877" width="13.140625" style="2" customWidth="1"/>
    <col min="4878" max="4879" width="12" style="2" bestFit="1" customWidth="1"/>
    <col min="4880" max="4880" width="12.5703125" style="2" customWidth="1"/>
    <col min="4881" max="4881" width="12.7109375" style="2" customWidth="1"/>
    <col min="4882" max="4882" width="10" style="2" customWidth="1"/>
    <col min="4883" max="4883" width="10.28515625" style="2" customWidth="1"/>
    <col min="4884" max="5120" width="9.140625" style="2"/>
    <col min="5121" max="5121" width="11.7109375" style="2" customWidth="1"/>
    <col min="5122" max="5122" width="7.5703125" style="2" customWidth="1"/>
    <col min="5123" max="5123" width="11.140625" style="2" customWidth="1"/>
    <col min="5124" max="5124" width="11.7109375" style="2" customWidth="1"/>
    <col min="5125" max="5125" width="11.42578125" style="2" customWidth="1"/>
    <col min="5126" max="5126" width="11.85546875" style="2" customWidth="1"/>
    <col min="5127" max="5127" width="10.140625" style="2" customWidth="1"/>
    <col min="5128" max="5128" width="12.140625" style="2" customWidth="1"/>
    <col min="5129" max="5129" width="10.7109375" style="2" bestFit="1" customWidth="1"/>
    <col min="5130" max="5130" width="10.7109375" style="2" customWidth="1"/>
    <col min="5131" max="5131" width="11.140625" style="2" customWidth="1"/>
    <col min="5132" max="5132" width="11.7109375" style="2" customWidth="1"/>
    <col min="5133" max="5133" width="13.140625" style="2" customWidth="1"/>
    <col min="5134" max="5135" width="12" style="2" bestFit="1" customWidth="1"/>
    <col min="5136" max="5136" width="12.5703125" style="2" customWidth="1"/>
    <col min="5137" max="5137" width="12.7109375" style="2" customWidth="1"/>
    <col min="5138" max="5138" width="10" style="2" customWidth="1"/>
    <col min="5139" max="5139" width="10.28515625" style="2" customWidth="1"/>
    <col min="5140" max="5376" width="9.140625" style="2"/>
    <col min="5377" max="5377" width="11.7109375" style="2" customWidth="1"/>
    <col min="5378" max="5378" width="7.5703125" style="2" customWidth="1"/>
    <col min="5379" max="5379" width="11.140625" style="2" customWidth="1"/>
    <col min="5380" max="5380" width="11.7109375" style="2" customWidth="1"/>
    <col min="5381" max="5381" width="11.42578125" style="2" customWidth="1"/>
    <col min="5382" max="5382" width="11.85546875" style="2" customWidth="1"/>
    <col min="5383" max="5383" width="10.140625" style="2" customWidth="1"/>
    <col min="5384" max="5384" width="12.140625" style="2" customWidth="1"/>
    <col min="5385" max="5385" width="10.7109375" style="2" bestFit="1" customWidth="1"/>
    <col min="5386" max="5386" width="10.7109375" style="2" customWidth="1"/>
    <col min="5387" max="5387" width="11.140625" style="2" customWidth="1"/>
    <col min="5388" max="5388" width="11.7109375" style="2" customWidth="1"/>
    <col min="5389" max="5389" width="13.140625" style="2" customWidth="1"/>
    <col min="5390" max="5391" width="12" style="2" bestFit="1" customWidth="1"/>
    <col min="5392" max="5392" width="12.5703125" style="2" customWidth="1"/>
    <col min="5393" max="5393" width="12.7109375" style="2" customWidth="1"/>
    <col min="5394" max="5394" width="10" style="2" customWidth="1"/>
    <col min="5395" max="5395" width="10.28515625" style="2" customWidth="1"/>
    <col min="5396" max="5632" width="9.140625" style="2"/>
    <col min="5633" max="5633" width="11.7109375" style="2" customWidth="1"/>
    <col min="5634" max="5634" width="7.5703125" style="2" customWidth="1"/>
    <col min="5635" max="5635" width="11.140625" style="2" customWidth="1"/>
    <col min="5636" max="5636" width="11.7109375" style="2" customWidth="1"/>
    <col min="5637" max="5637" width="11.42578125" style="2" customWidth="1"/>
    <col min="5638" max="5638" width="11.85546875" style="2" customWidth="1"/>
    <col min="5639" max="5639" width="10.140625" style="2" customWidth="1"/>
    <col min="5640" max="5640" width="12.140625" style="2" customWidth="1"/>
    <col min="5641" max="5641" width="10.7109375" style="2" bestFit="1" customWidth="1"/>
    <col min="5642" max="5642" width="10.7109375" style="2" customWidth="1"/>
    <col min="5643" max="5643" width="11.140625" style="2" customWidth="1"/>
    <col min="5644" max="5644" width="11.7109375" style="2" customWidth="1"/>
    <col min="5645" max="5645" width="13.140625" style="2" customWidth="1"/>
    <col min="5646" max="5647" width="12" style="2" bestFit="1" customWidth="1"/>
    <col min="5648" max="5648" width="12.5703125" style="2" customWidth="1"/>
    <col min="5649" max="5649" width="12.7109375" style="2" customWidth="1"/>
    <col min="5650" max="5650" width="10" style="2" customWidth="1"/>
    <col min="5651" max="5651" width="10.28515625" style="2" customWidth="1"/>
    <col min="5652" max="5888" width="9.140625" style="2"/>
    <col min="5889" max="5889" width="11.7109375" style="2" customWidth="1"/>
    <col min="5890" max="5890" width="7.5703125" style="2" customWidth="1"/>
    <col min="5891" max="5891" width="11.140625" style="2" customWidth="1"/>
    <col min="5892" max="5892" width="11.7109375" style="2" customWidth="1"/>
    <col min="5893" max="5893" width="11.42578125" style="2" customWidth="1"/>
    <col min="5894" max="5894" width="11.85546875" style="2" customWidth="1"/>
    <col min="5895" max="5895" width="10.140625" style="2" customWidth="1"/>
    <col min="5896" max="5896" width="12.140625" style="2" customWidth="1"/>
    <col min="5897" max="5897" width="10.7109375" style="2" bestFit="1" customWidth="1"/>
    <col min="5898" max="5898" width="10.7109375" style="2" customWidth="1"/>
    <col min="5899" max="5899" width="11.140625" style="2" customWidth="1"/>
    <col min="5900" max="5900" width="11.7109375" style="2" customWidth="1"/>
    <col min="5901" max="5901" width="13.140625" style="2" customWidth="1"/>
    <col min="5902" max="5903" width="12" style="2" bestFit="1" customWidth="1"/>
    <col min="5904" max="5904" width="12.5703125" style="2" customWidth="1"/>
    <col min="5905" max="5905" width="12.7109375" style="2" customWidth="1"/>
    <col min="5906" max="5906" width="10" style="2" customWidth="1"/>
    <col min="5907" max="5907" width="10.28515625" style="2" customWidth="1"/>
    <col min="5908" max="6144" width="9.140625" style="2"/>
    <col min="6145" max="6145" width="11.7109375" style="2" customWidth="1"/>
    <col min="6146" max="6146" width="7.5703125" style="2" customWidth="1"/>
    <col min="6147" max="6147" width="11.140625" style="2" customWidth="1"/>
    <col min="6148" max="6148" width="11.7109375" style="2" customWidth="1"/>
    <col min="6149" max="6149" width="11.42578125" style="2" customWidth="1"/>
    <col min="6150" max="6150" width="11.85546875" style="2" customWidth="1"/>
    <col min="6151" max="6151" width="10.140625" style="2" customWidth="1"/>
    <col min="6152" max="6152" width="12.140625" style="2" customWidth="1"/>
    <col min="6153" max="6153" width="10.7109375" style="2" bestFit="1" customWidth="1"/>
    <col min="6154" max="6154" width="10.7109375" style="2" customWidth="1"/>
    <col min="6155" max="6155" width="11.140625" style="2" customWidth="1"/>
    <col min="6156" max="6156" width="11.7109375" style="2" customWidth="1"/>
    <col min="6157" max="6157" width="13.140625" style="2" customWidth="1"/>
    <col min="6158" max="6159" width="12" style="2" bestFit="1" customWidth="1"/>
    <col min="6160" max="6160" width="12.5703125" style="2" customWidth="1"/>
    <col min="6161" max="6161" width="12.7109375" style="2" customWidth="1"/>
    <col min="6162" max="6162" width="10" style="2" customWidth="1"/>
    <col min="6163" max="6163" width="10.28515625" style="2" customWidth="1"/>
    <col min="6164" max="6400" width="9.140625" style="2"/>
    <col min="6401" max="6401" width="11.7109375" style="2" customWidth="1"/>
    <col min="6402" max="6402" width="7.5703125" style="2" customWidth="1"/>
    <col min="6403" max="6403" width="11.140625" style="2" customWidth="1"/>
    <col min="6404" max="6404" width="11.7109375" style="2" customWidth="1"/>
    <col min="6405" max="6405" width="11.42578125" style="2" customWidth="1"/>
    <col min="6406" max="6406" width="11.85546875" style="2" customWidth="1"/>
    <col min="6407" max="6407" width="10.140625" style="2" customWidth="1"/>
    <col min="6408" max="6408" width="12.140625" style="2" customWidth="1"/>
    <col min="6409" max="6409" width="10.7109375" style="2" bestFit="1" customWidth="1"/>
    <col min="6410" max="6410" width="10.7109375" style="2" customWidth="1"/>
    <col min="6411" max="6411" width="11.140625" style="2" customWidth="1"/>
    <col min="6412" max="6412" width="11.7109375" style="2" customWidth="1"/>
    <col min="6413" max="6413" width="13.140625" style="2" customWidth="1"/>
    <col min="6414" max="6415" width="12" style="2" bestFit="1" customWidth="1"/>
    <col min="6416" max="6416" width="12.5703125" style="2" customWidth="1"/>
    <col min="6417" max="6417" width="12.7109375" style="2" customWidth="1"/>
    <col min="6418" max="6418" width="10" style="2" customWidth="1"/>
    <col min="6419" max="6419" width="10.28515625" style="2" customWidth="1"/>
    <col min="6420" max="6656" width="9.140625" style="2"/>
    <col min="6657" max="6657" width="11.7109375" style="2" customWidth="1"/>
    <col min="6658" max="6658" width="7.5703125" style="2" customWidth="1"/>
    <col min="6659" max="6659" width="11.140625" style="2" customWidth="1"/>
    <col min="6660" max="6660" width="11.7109375" style="2" customWidth="1"/>
    <col min="6661" max="6661" width="11.42578125" style="2" customWidth="1"/>
    <col min="6662" max="6662" width="11.85546875" style="2" customWidth="1"/>
    <col min="6663" max="6663" width="10.140625" style="2" customWidth="1"/>
    <col min="6664" max="6664" width="12.140625" style="2" customWidth="1"/>
    <col min="6665" max="6665" width="10.7109375" style="2" bestFit="1" customWidth="1"/>
    <col min="6666" max="6666" width="10.7109375" style="2" customWidth="1"/>
    <col min="6667" max="6667" width="11.140625" style="2" customWidth="1"/>
    <col min="6668" max="6668" width="11.7109375" style="2" customWidth="1"/>
    <col min="6669" max="6669" width="13.140625" style="2" customWidth="1"/>
    <col min="6670" max="6671" width="12" style="2" bestFit="1" customWidth="1"/>
    <col min="6672" max="6672" width="12.5703125" style="2" customWidth="1"/>
    <col min="6673" max="6673" width="12.7109375" style="2" customWidth="1"/>
    <col min="6674" max="6674" width="10" style="2" customWidth="1"/>
    <col min="6675" max="6675" width="10.28515625" style="2" customWidth="1"/>
    <col min="6676" max="6912" width="9.140625" style="2"/>
    <col min="6913" max="6913" width="11.7109375" style="2" customWidth="1"/>
    <col min="6914" max="6914" width="7.5703125" style="2" customWidth="1"/>
    <col min="6915" max="6915" width="11.140625" style="2" customWidth="1"/>
    <col min="6916" max="6916" width="11.7109375" style="2" customWidth="1"/>
    <col min="6917" max="6917" width="11.42578125" style="2" customWidth="1"/>
    <col min="6918" max="6918" width="11.85546875" style="2" customWidth="1"/>
    <col min="6919" max="6919" width="10.140625" style="2" customWidth="1"/>
    <col min="6920" max="6920" width="12.140625" style="2" customWidth="1"/>
    <col min="6921" max="6921" width="10.7109375" style="2" bestFit="1" customWidth="1"/>
    <col min="6922" max="6922" width="10.7109375" style="2" customWidth="1"/>
    <col min="6923" max="6923" width="11.140625" style="2" customWidth="1"/>
    <col min="6924" max="6924" width="11.7109375" style="2" customWidth="1"/>
    <col min="6925" max="6925" width="13.140625" style="2" customWidth="1"/>
    <col min="6926" max="6927" width="12" style="2" bestFit="1" customWidth="1"/>
    <col min="6928" max="6928" width="12.5703125" style="2" customWidth="1"/>
    <col min="6929" max="6929" width="12.7109375" style="2" customWidth="1"/>
    <col min="6930" max="6930" width="10" style="2" customWidth="1"/>
    <col min="6931" max="6931" width="10.28515625" style="2" customWidth="1"/>
    <col min="6932" max="7168" width="9.140625" style="2"/>
    <col min="7169" max="7169" width="11.7109375" style="2" customWidth="1"/>
    <col min="7170" max="7170" width="7.5703125" style="2" customWidth="1"/>
    <col min="7171" max="7171" width="11.140625" style="2" customWidth="1"/>
    <col min="7172" max="7172" width="11.7109375" style="2" customWidth="1"/>
    <col min="7173" max="7173" width="11.42578125" style="2" customWidth="1"/>
    <col min="7174" max="7174" width="11.85546875" style="2" customWidth="1"/>
    <col min="7175" max="7175" width="10.140625" style="2" customWidth="1"/>
    <col min="7176" max="7176" width="12.140625" style="2" customWidth="1"/>
    <col min="7177" max="7177" width="10.7109375" style="2" bestFit="1" customWidth="1"/>
    <col min="7178" max="7178" width="10.7109375" style="2" customWidth="1"/>
    <col min="7179" max="7179" width="11.140625" style="2" customWidth="1"/>
    <col min="7180" max="7180" width="11.7109375" style="2" customWidth="1"/>
    <col min="7181" max="7181" width="13.140625" style="2" customWidth="1"/>
    <col min="7182" max="7183" width="12" style="2" bestFit="1" customWidth="1"/>
    <col min="7184" max="7184" width="12.5703125" style="2" customWidth="1"/>
    <col min="7185" max="7185" width="12.7109375" style="2" customWidth="1"/>
    <col min="7186" max="7186" width="10" style="2" customWidth="1"/>
    <col min="7187" max="7187" width="10.28515625" style="2" customWidth="1"/>
    <col min="7188" max="7424" width="9.140625" style="2"/>
    <col min="7425" max="7425" width="11.7109375" style="2" customWidth="1"/>
    <col min="7426" max="7426" width="7.5703125" style="2" customWidth="1"/>
    <col min="7427" max="7427" width="11.140625" style="2" customWidth="1"/>
    <col min="7428" max="7428" width="11.7109375" style="2" customWidth="1"/>
    <col min="7429" max="7429" width="11.42578125" style="2" customWidth="1"/>
    <col min="7430" max="7430" width="11.85546875" style="2" customWidth="1"/>
    <col min="7431" max="7431" width="10.140625" style="2" customWidth="1"/>
    <col min="7432" max="7432" width="12.140625" style="2" customWidth="1"/>
    <col min="7433" max="7433" width="10.7109375" style="2" bestFit="1" customWidth="1"/>
    <col min="7434" max="7434" width="10.7109375" style="2" customWidth="1"/>
    <col min="7435" max="7435" width="11.140625" style="2" customWidth="1"/>
    <col min="7436" max="7436" width="11.7109375" style="2" customWidth="1"/>
    <col min="7437" max="7437" width="13.140625" style="2" customWidth="1"/>
    <col min="7438" max="7439" width="12" style="2" bestFit="1" customWidth="1"/>
    <col min="7440" max="7440" width="12.5703125" style="2" customWidth="1"/>
    <col min="7441" max="7441" width="12.7109375" style="2" customWidth="1"/>
    <col min="7442" max="7442" width="10" style="2" customWidth="1"/>
    <col min="7443" max="7443" width="10.28515625" style="2" customWidth="1"/>
    <col min="7444" max="7680" width="9.140625" style="2"/>
    <col min="7681" max="7681" width="11.7109375" style="2" customWidth="1"/>
    <col min="7682" max="7682" width="7.5703125" style="2" customWidth="1"/>
    <col min="7683" max="7683" width="11.140625" style="2" customWidth="1"/>
    <col min="7684" max="7684" width="11.7109375" style="2" customWidth="1"/>
    <col min="7685" max="7685" width="11.42578125" style="2" customWidth="1"/>
    <col min="7686" max="7686" width="11.85546875" style="2" customWidth="1"/>
    <col min="7687" max="7687" width="10.140625" style="2" customWidth="1"/>
    <col min="7688" max="7688" width="12.140625" style="2" customWidth="1"/>
    <col min="7689" max="7689" width="10.7109375" style="2" bestFit="1" customWidth="1"/>
    <col min="7690" max="7690" width="10.7109375" style="2" customWidth="1"/>
    <col min="7691" max="7691" width="11.140625" style="2" customWidth="1"/>
    <col min="7692" max="7692" width="11.7109375" style="2" customWidth="1"/>
    <col min="7693" max="7693" width="13.140625" style="2" customWidth="1"/>
    <col min="7694" max="7695" width="12" style="2" bestFit="1" customWidth="1"/>
    <col min="7696" max="7696" width="12.5703125" style="2" customWidth="1"/>
    <col min="7697" max="7697" width="12.7109375" style="2" customWidth="1"/>
    <col min="7698" max="7698" width="10" style="2" customWidth="1"/>
    <col min="7699" max="7699" width="10.28515625" style="2" customWidth="1"/>
    <col min="7700" max="7936" width="9.140625" style="2"/>
    <col min="7937" max="7937" width="11.7109375" style="2" customWidth="1"/>
    <col min="7938" max="7938" width="7.5703125" style="2" customWidth="1"/>
    <col min="7939" max="7939" width="11.140625" style="2" customWidth="1"/>
    <col min="7940" max="7940" width="11.7109375" style="2" customWidth="1"/>
    <col min="7941" max="7941" width="11.42578125" style="2" customWidth="1"/>
    <col min="7942" max="7942" width="11.85546875" style="2" customWidth="1"/>
    <col min="7943" max="7943" width="10.140625" style="2" customWidth="1"/>
    <col min="7944" max="7944" width="12.140625" style="2" customWidth="1"/>
    <col min="7945" max="7945" width="10.7109375" style="2" bestFit="1" customWidth="1"/>
    <col min="7946" max="7946" width="10.7109375" style="2" customWidth="1"/>
    <col min="7947" max="7947" width="11.140625" style="2" customWidth="1"/>
    <col min="7948" max="7948" width="11.7109375" style="2" customWidth="1"/>
    <col min="7949" max="7949" width="13.140625" style="2" customWidth="1"/>
    <col min="7950" max="7951" width="12" style="2" bestFit="1" customWidth="1"/>
    <col min="7952" max="7952" width="12.5703125" style="2" customWidth="1"/>
    <col min="7953" max="7953" width="12.7109375" style="2" customWidth="1"/>
    <col min="7954" max="7954" width="10" style="2" customWidth="1"/>
    <col min="7955" max="7955" width="10.28515625" style="2" customWidth="1"/>
    <col min="7956" max="8192" width="9.140625" style="2"/>
    <col min="8193" max="8193" width="11.7109375" style="2" customWidth="1"/>
    <col min="8194" max="8194" width="7.5703125" style="2" customWidth="1"/>
    <col min="8195" max="8195" width="11.140625" style="2" customWidth="1"/>
    <col min="8196" max="8196" width="11.7109375" style="2" customWidth="1"/>
    <col min="8197" max="8197" width="11.42578125" style="2" customWidth="1"/>
    <col min="8198" max="8198" width="11.85546875" style="2" customWidth="1"/>
    <col min="8199" max="8199" width="10.140625" style="2" customWidth="1"/>
    <col min="8200" max="8200" width="12.140625" style="2" customWidth="1"/>
    <col min="8201" max="8201" width="10.7109375" style="2" bestFit="1" customWidth="1"/>
    <col min="8202" max="8202" width="10.7109375" style="2" customWidth="1"/>
    <col min="8203" max="8203" width="11.140625" style="2" customWidth="1"/>
    <col min="8204" max="8204" width="11.7109375" style="2" customWidth="1"/>
    <col min="8205" max="8205" width="13.140625" style="2" customWidth="1"/>
    <col min="8206" max="8207" width="12" style="2" bestFit="1" customWidth="1"/>
    <col min="8208" max="8208" width="12.5703125" style="2" customWidth="1"/>
    <col min="8209" max="8209" width="12.7109375" style="2" customWidth="1"/>
    <col min="8210" max="8210" width="10" style="2" customWidth="1"/>
    <col min="8211" max="8211" width="10.28515625" style="2" customWidth="1"/>
    <col min="8212" max="8448" width="9.140625" style="2"/>
    <col min="8449" max="8449" width="11.7109375" style="2" customWidth="1"/>
    <col min="8450" max="8450" width="7.5703125" style="2" customWidth="1"/>
    <col min="8451" max="8451" width="11.140625" style="2" customWidth="1"/>
    <col min="8452" max="8452" width="11.7109375" style="2" customWidth="1"/>
    <col min="8453" max="8453" width="11.42578125" style="2" customWidth="1"/>
    <col min="8454" max="8454" width="11.85546875" style="2" customWidth="1"/>
    <col min="8455" max="8455" width="10.140625" style="2" customWidth="1"/>
    <col min="8456" max="8456" width="12.140625" style="2" customWidth="1"/>
    <col min="8457" max="8457" width="10.7109375" style="2" bestFit="1" customWidth="1"/>
    <col min="8458" max="8458" width="10.7109375" style="2" customWidth="1"/>
    <col min="8459" max="8459" width="11.140625" style="2" customWidth="1"/>
    <col min="8460" max="8460" width="11.7109375" style="2" customWidth="1"/>
    <col min="8461" max="8461" width="13.140625" style="2" customWidth="1"/>
    <col min="8462" max="8463" width="12" style="2" bestFit="1" customWidth="1"/>
    <col min="8464" max="8464" width="12.5703125" style="2" customWidth="1"/>
    <col min="8465" max="8465" width="12.7109375" style="2" customWidth="1"/>
    <col min="8466" max="8466" width="10" style="2" customWidth="1"/>
    <col min="8467" max="8467" width="10.28515625" style="2" customWidth="1"/>
    <col min="8468" max="8704" width="9.140625" style="2"/>
    <col min="8705" max="8705" width="11.7109375" style="2" customWidth="1"/>
    <col min="8706" max="8706" width="7.5703125" style="2" customWidth="1"/>
    <col min="8707" max="8707" width="11.140625" style="2" customWidth="1"/>
    <col min="8708" max="8708" width="11.7109375" style="2" customWidth="1"/>
    <col min="8709" max="8709" width="11.42578125" style="2" customWidth="1"/>
    <col min="8710" max="8710" width="11.85546875" style="2" customWidth="1"/>
    <col min="8711" max="8711" width="10.140625" style="2" customWidth="1"/>
    <col min="8712" max="8712" width="12.140625" style="2" customWidth="1"/>
    <col min="8713" max="8713" width="10.7109375" style="2" bestFit="1" customWidth="1"/>
    <col min="8714" max="8714" width="10.7109375" style="2" customWidth="1"/>
    <col min="8715" max="8715" width="11.140625" style="2" customWidth="1"/>
    <col min="8716" max="8716" width="11.7109375" style="2" customWidth="1"/>
    <col min="8717" max="8717" width="13.140625" style="2" customWidth="1"/>
    <col min="8718" max="8719" width="12" style="2" bestFit="1" customWidth="1"/>
    <col min="8720" max="8720" width="12.5703125" style="2" customWidth="1"/>
    <col min="8721" max="8721" width="12.7109375" style="2" customWidth="1"/>
    <col min="8722" max="8722" width="10" style="2" customWidth="1"/>
    <col min="8723" max="8723" width="10.28515625" style="2" customWidth="1"/>
    <col min="8724" max="8960" width="9.140625" style="2"/>
    <col min="8961" max="8961" width="11.7109375" style="2" customWidth="1"/>
    <col min="8962" max="8962" width="7.5703125" style="2" customWidth="1"/>
    <col min="8963" max="8963" width="11.140625" style="2" customWidth="1"/>
    <col min="8964" max="8964" width="11.7109375" style="2" customWidth="1"/>
    <col min="8965" max="8965" width="11.42578125" style="2" customWidth="1"/>
    <col min="8966" max="8966" width="11.85546875" style="2" customWidth="1"/>
    <col min="8967" max="8967" width="10.140625" style="2" customWidth="1"/>
    <col min="8968" max="8968" width="12.140625" style="2" customWidth="1"/>
    <col min="8969" max="8969" width="10.7109375" style="2" bestFit="1" customWidth="1"/>
    <col min="8970" max="8970" width="10.7109375" style="2" customWidth="1"/>
    <col min="8971" max="8971" width="11.140625" style="2" customWidth="1"/>
    <col min="8972" max="8972" width="11.7109375" style="2" customWidth="1"/>
    <col min="8973" max="8973" width="13.140625" style="2" customWidth="1"/>
    <col min="8974" max="8975" width="12" style="2" bestFit="1" customWidth="1"/>
    <col min="8976" max="8976" width="12.5703125" style="2" customWidth="1"/>
    <col min="8977" max="8977" width="12.7109375" style="2" customWidth="1"/>
    <col min="8978" max="8978" width="10" style="2" customWidth="1"/>
    <col min="8979" max="8979" width="10.28515625" style="2" customWidth="1"/>
    <col min="8980" max="9216" width="9.140625" style="2"/>
    <col min="9217" max="9217" width="11.7109375" style="2" customWidth="1"/>
    <col min="9218" max="9218" width="7.5703125" style="2" customWidth="1"/>
    <col min="9219" max="9219" width="11.140625" style="2" customWidth="1"/>
    <col min="9220" max="9220" width="11.7109375" style="2" customWidth="1"/>
    <col min="9221" max="9221" width="11.42578125" style="2" customWidth="1"/>
    <col min="9222" max="9222" width="11.85546875" style="2" customWidth="1"/>
    <col min="9223" max="9223" width="10.140625" style="2" customWidth="1"/>
    <col min="9224" max="9224" width="12.140625" style="2" customWidth="1"/>
    <col min="9225" max="9225" width="10.7109375" style="2" bestFit="1" customWidth="1"/>
    <col min="9226" max="9226" width="10.7109375" style="2" customWidth="1"/>
    <col min="9227" max="9227" width="11.140625" style="2" customWidth="1"/>
    <col min="9228" max="9228" width="11.7109375" style="2" customWidth="1"/>
    <col min="9229" max="9229" width="13.140625" style="2" customWidth="1"/>
    <col min="9230" max="9231" width="12" style="2" bestFit="1" customWidth="1"/>
    <col min="9232" max="9232" width="12.5703125" style="2" customWidth="1"/>
    <col min="9233" max="9233" width="12.7109375" style="2" customWidth="1"/>
    <col min="9234" max="9234" width="10" style="2" customWidth="1"/>
    <col min="9235" max="9235" width="10.28515625" style="2" customWidth="1"/>
    <col min="9236" max="9472" width="9.140625" style="2"/>
    <col min="9473" max="9473" width="11.7109375" style="2" customWidth="1"/>
    <col min="9474" max="9474" width="7.5703125" style="2" customWidth="1"/>
    <col min="9475" max="9475" width="11.140625" style="2" customWidth="1"/>
    <col min="9476" max="9476" width="11.7109375" style="2" customWidth="1"/>
    <col min="9477" max="9477" width="11.42578125" style="2" customWidth="1"/>
    <col min="9478" max="9478" width="11.85546875" style="2" customWidth="1"/>
    <col min="9479" max="9479" width="10.140625" style="2" customWidth="1"/>
    <col min="9480" max="9480" width="12.140625" style="2" customWidth="1"/>
    <col min="9481" max="9481" width="10.7109375" style="2" bestFit="1" customWidth="1"/>
    <col min="9482" max="9482" width="10.7109375" style="2" customWidth="1"/>
    <col min="9483" max="9483" width="11.140625" style="2" customWidth="1"/>
    <col min="9484" max="9484" width="11.7109375" style="2" customWidth="1"/>
    <col min="9485" max="9485" width="13.140625" style="2" customWidth="1"/>
    <col min="9486" max="9487" width="12" style="2" bestFit="1" customWidth="1"/>
    <col min="9488" max="9488" width="12.5703125" style="2" customWidth="1"/>
    <col min="9489" max="9489" width="12.7109375" style="2" customWidth="1"/>
    <col min="9490" max="9490" width="10" style="2" customWidth="1"/>
    <col min="9491" max="9491" width="10.28515625" style="2" customWidth="1"/>
    <col min="9492" max="9728" width="9.140625" style="2"/>
    <col min="9729" max="9729" width="11.7109375" style="2" customWidth="1"/>
    <col min="9730" max="9730" width="7.5703125" style="2" customWidth="1"/>
    <col min="9731" max="9731" width="11.140625" style="2" customWidth="1"/>
    <col min="9732" max="9732" width="11.7109375" style="2" customWidth="1"/>
    <col min="9733" max="9733" width="11.42578125" style="2" customWidth="1"/>
    <col min="9734" max="9734" width="11.85546875" style="2" customWidth="1"/>
    <col min="9735" max="9735" width="10.140625" style="2" customWidth="1"/>
    <col min="9736" max="9736" width="12.140625" style="2" customWidth="1"/>
    <col min="9737" max="9737" width="10.7109375" style="2" bestFit="1" customWidth="1"/>
    <col min="9738" max="9738" width="10.7109375" style="2" customWidth="1"/>
    <col min="9739" max="9739" width="11.140625" style="2" customWidth="1"/>
    <col min="9740" max="9740" width="11.7109375" style="2" customWidth="1"/>
    <col min="9741" max="9741" width="13.140625" style="2" customWidth="1"/>
    <col min="9742" max="9743" width="12" style="2" bestFit="1" customWidth="1"/>
    <col min="9744" max="9744" width="12.5703125" style="2" customWidth="1"/>
    <col min="9745" max="9745" width="12.7109375" style="2" customWidth="1"/>
    <col min="9746" max="9746" width="10" style="2" customWidth="1"/>
    <col min="9747" max="9747" width="10.28515625" style="2" customWidth="1"/>
    <col min="9748" max="9984" width="9.140625" style="2"/>
    <col min="9985" max="9985" width="11.7109375" style="2" customWidth="1"/>
    <col min="9986" max="9986" width="7.5703125" style="2" customWidth="1"/>
    <col min="9987" max="9987" width="11.140625" style="2" customWidth="1"/>
    <col min="9988" max="9988" width="11.7109375" style="2" customWidth="1"/>
    <col min="9989" max="9989" width="11.42578125" style="2" customWidth="1"/>
    <col min="9990" max="9990" width="11.85546875" style="2" customWidth="1"/>
    <col min="9991" max="9991" width="10.140625" style="2" customWidth="1"/>
    <col min="9992" max="9992" width="12.140625" style="2" customWidth="1"/>
    <col min="9993" max="9993" width="10.7109375" style="2" bestFit="1" customWidth="1"/>
    <col min="9994" max="9994" width="10.7109375" style="2" customWidth="1"/>
    <col min="9995" max="9995" width="11.140625" style="2" customWidth="1"/>
    <col min="9996" max="9996" width="11.7109375" style="2" customWidth="1"/>
    <col min="9997" max="9997" width="13.140625" style="2" customWidth="1"/>
    <col min="9998" max="9999" width="12" style="2" bestFit="1" customWidth="1"/>
    <col min="10000" max="10000" width="12.5703125" style="2" customWidth="1"/>
    <col min="10001" max="10001" width="12.7109375" style="2" customWidth="1"/>
    <col min="10002" max="10002" width="10" style="2" customWidth="1"/>
    <col min="10003" max="10003" width="10.28515625" style="2" customWidth="1"/>
    <col min="10004" max="10240" width="9.140625" style="2"/>
    <col min="10241" max="10241" width="11.7109375" style="2" customWidth="1"/>
    <col min="10242" max="10242" width="7.5703125" style="2" customWidth="1"/>
    <col min="10243" max="10243" width="11.140625" style="2" customWidth="1"/>
    <col min="10244" max="10244" width="11.7109375" style="2" customWidth="1"/>
    <col min="10245" max="10245" width="11.42578125" style="2" customWidth="1"/>
    <col min="10246" max="10246" width="11.85546875" style="2" customWidth="1"/>
    <col min="10247" max="10247" width="10.140625" style="2" customWidth="1"/>
    <col min="10248" max="10248" width="12.140625" style="2" customWidth="1"/>
    <col min="10249" max="10249" width="10.7109375" style="2" bestFit="1" customWidth="1"/>
    <col min="10250" max="10250" width="10.7109375" style="2" customWidth="1"/>
    <col min="10251" max="10251" width="11.140625" style="2" customWidth="1"/>
    <col min="10252" max="10252" width="11.7109375" style="2" customWidth="1"/>
    <col min="10253" max="10253" width="13.140625" style="2" customWidth="1"/>
    <col min="10254" max="10255" width="12" style="2" bestFit="1" customWidth="1"/>
    <col min="10256" max="10256" width="12.5703125" style="2" customWidth="1"/>
    <col min="10257" max="10257" width="12.7109375" style="2" customWidth="1"/>
    <col min="10258" max="10258" width="10" style="2" customWidth="1"/>
    <col min="10259" max="10259" width="10.28515625" style="2" customWidth="1"/>
    <col min="10260" max="10496" width="9.140625" style="2"/>
    <col min="10497" max="10497" width="11.7109375" style="2" customWidth="1"/>
    <col min="10498" max="10498" width="7.5703125" style="2" customWidth="1"/>
    <col min="10499" max="10499" width="11.140625" style="2" customWidth="1"/>
    <col min="10500" max="10500" width="11.7109375" style="2" customWidth="1"/>
    <col min="10501" max="10501" width="11.42578125" style="2" customWidth="1"/>
    <col min="10502" max="10502" width="11.85546875" style="2" customWidth="1"/>
    <col min="10503" max="10503" width="10.140625" style="2" customWidth="1"/>
    <col min="10504" max="10504" width="12.140625" style="2" customWidth="1"/>
    <col min="10505" max="10505" width="10.7109375" style="2" bestFit="1" customWidth="1"/>
    <col min="10506" max="10506" width="10.7109375" style="2" customWidth="1"/>
    <col min="10507" max="10507" width="11.140625" style="2" customWidth="1"/>
    <col min="10508" max="10508" width="11.7109375" style="2" customWidth="1"/>
    <col min="10509" max="10509" width="13.140625" style="2" customWidth="1"/>
    <col min="10510" max="10511" width="12" style="2" bestFit="1" customWidth="1"/>
    <col min="10512" max="10512" width="12.5703125" style="2" customWidth="1"/>
    <col min="10513" max="10513" width="12.7109375" style="2" customWidth="1"/>
    <col min="10514" max="10514" width="10" style="2" customWidth="1"/>
    <col min="10515" max="10515" width="10.28515625" style="2" customWidth="1"/>
    <col min="10516" max="10752" width="9.140625" style="2"/>
    <col min="10753" max="10753" width="11.7109375" style="2" customWidth="1"/>
    <col min="10754" max="10754" width="7.5703125" style="2" customWidth="1"/>
    <col min="10755" max="10755" width="11.140625" style="2" customWidth="1"/>
    <col min="10756" max="10756" width="11.7109375" style="2" customWidth="1"/>
    <col min="10757" max="10757" width="11.42578125" style="2" customWidth="1"/>
    <col min="10758" max="10758" width="11.85546875" style="2" customWidth="1"/>
    <col min="10759" max="10759" width="10.140625" style="2" customWidth="1"/>
    <col min="10760" max="10760" width="12.140625" style="2" customWidth="1"/>
    <col min="10761" max="10761" width="10.7109375" style="2" bestFit="1" customWidth="1"/>
    <col min="10762" max="10762" width="10.7109375" style="2" customWidth="1"/>
    <col min="10763" max="10763" width="11.140625" style="2" customWidth="1"/>
    <col min="10764" max="10764" width="11.7109375" style="2" customWidth="1"/>
    <col min="10765" max="10765" width="13.140625" style="2" customWidth="1"/>
    <col min="10766" max="10767" width="12" style="2" bestFit="1" customWidth="1"/>
    <col min="10768" max="10768" width="12.5703125" style="2" customWidth="1"/>
    <col min="10769" max="10769" width="12.7109375" style="2" customWidth="1"/>
    <col min="10770" max="10770" width="10" style="2" customWidth="1"/>
    <col min="10771" max="10771" width="10.28515625" style="2" customWidth="1"/>
    <col min="10772" max="11008" width="9.140625" style="2"/>
    <col min="11009" max="11009" width="11.7109375" style="2" customWidth="1"/>
    <col min="11010" max="11010" width="7.5703125" style="2" customWidth="1"/>
    <col min="11011" max="11011" width="11.140625" style="2" customWidth="1"/>
    <col min="11012" max="11012" width="11.7109375" style="2" customWidth="1"/>
    <col min="11013" max="11013" width="11.42578125" style="2" customWidth="1"/>
    <col min="11014" max="11014" width="11.85546875" style="2" customWidth="1"/>
    <col min="11015" max="11015" width="10.140625" style="2" customWidth="1"/>
    <col min="11016" max="11016" width="12.140625" style="2" customWidth="1"/>
    <col min="11017" max="11017" width="10.7109375" style="2" bestFit="1" customWidth="1"/>
    <col min="11018" max="11018" width="10.7109375" style="2" customWidth="1"/>
    <col min="11019" max="11019" width="11.140625" style="2" customWidth="1"/>
    <col min="11020" max="11020" width="11.7109375" style="2" customWidth="1"/>
    <col min="11021" max="11021" width="13.140625" style="2" customWidth="1"/>
    <col min="11022" max="11023" width="12" style="2" bestFit="1" customWidth="1"/>
    <col min="11024" max="11024" width="12.5703125" style="2" customWidth="1"/>
    <col min="11025" max="11025" width="12.7109375" style="2" customWidth="1"/>
    <col min="11026" max="11026" width="10" style="2" customWidth="1"/>
    <col min="11027" max="11027" width="10.28515625" style="2" customWidth="1"/>
    <col min="11028" max="11264" width="9.140625" style="2"/>
    <col min="11265" max="11265" width="11.7109375" style="2" customWidth="1"/>
    <col min="11266" max="11266" width="7.5703125" style="2" customWidth="1"/>
    <col min="11267" max="11267" width="11.140625" style="2" customWidth="1"/>
    <col min="11268" max="11268" width="11.7109375" style="2" customWidth="1"/>
    <col min="11269" max="11269" width="11.42578125" style="2" customWidth="1"/>
    <col min="11270" max="11270" width="11.85546875" style="2" customWidth="1"/>
    <col min="11271" max="11271" width="10.140625" style="2" customWidth="1"/>
    <col min="11272" max="11272" width="12.140625" style="2" customWidth="1"/>
    <col min="11273" max="11273" width="10.7109375" style="2" bestFit="1" customWidth="1"/>
    <col min="11274" max="11274" width="10.7109375" style="2" customWidth="1"/>
    <col min="11275" max="11275" width="11.140625" style="2" customWidth="1"/>
    <col min="11276" max="11276" width="11.7109375" style="2" customWidth="1"/>
    <col min="11277" max="11277" width="13.140625" style="2" customWidth="1"/>
    <col min="11278" max="11279" width="12" style="2" bestFit="1" customWidth="1"/>
    <col min="11280" max="11280" width="12.5703125" style="2" customWidth="1"/>
    <col min="11281" max="11281" width="12.7109375" style="2" customWidth="1"/>
    <col min="11282" max="11282" width="10" style="2" customWidth="1"/>
    <col min="11283" max="11283" width="10.28515625" style="2" customWidth="1"/>
    <col min="11284" max="11520" width="9.140625" style="2"/>
    <col min="11521" max="11521" width="11.7109375" style="2" customWidth="1"/>
    <col min="11522" max="11522" width="7.5703125" style="2" customWidth="1"/>
    <col min="11523" max="11523" width="11.140625" style="2" customWidth="1"/>
    <col min="11524" max="11524" width="11.7109375" style="2" customWidth="1"/>
    <col min="11525" max="11525" width="11.42578125" style="2" customWidth="1"/>
    <col min="11526" max="11526" width="11.85546875" style="2" customWidth="1"/>
    <col min="11527" max="11527" width="10.140625" style="2" customWidth="1"/>
    <col min="11528" max="11528" width="12.140625" style="2" customWidth="1"/>
    <col min="11529" max="11529" width="10.7109375" style="2" bestFit="1" customWidth="1"/>
    <col min="11530" max="11530" width="10.7109375" style="2" customWidth="1"/>
    <col min="11531" max="11531" width="11.140625" style="2" customWidth="1"/>
    <col min="11532" max="11532" width="11.7109375" style="2" customWidth="1"/>
    <col min="11533" max="11533" width="13.140625" style="2" customWidth="1"/>
    <col min="11534" max="11535" width="12" style="2" bestFit="1" customWidth="1"/>
    <col min="11536" max="11536" width="12.5703125" style="2" customWidth="1"/>
    <col min="11537" max="11537" width="12.7109375" style="2" customWidth="1"/>
    <col min="11538" max="11538" width="10" style="2" customWidth="1"/>
    <col min="11539" max="11539" width="10.28515625" style="2" customWidth="1"/>
    <col min="11540" max="11776" width="9.140625" style="2"/>
    <col min="11777" max="11777" width="11.7109375" style="2" customWidth="1"/>
    <col min="11778" max="11778" width="7.5703125" style="2" customWidth="1"/>
    <col min="11779" max="11779" width="11.140625" style="2" customWidth="1"/>
    <col min="11780" max="11780" width="11.7109375" style="2" customWidth="1"/>
    <col min="11781" max="11781" width="11.42578125" style="2" customWidth="1"/>
    <col min="11782" max="11782" width="11.85546875" style="2" customWidth="1"/>
    <col min="11783" max="11783" width="10.140625" style="2" customWidth="1"/>
    <col min="11784" max="11784" width="12.140625" style="2" customWidth="1"/>
    <col min="11785" max="11785" width="10.7109375" style="2" bestFit="1" customWidth="1"/>
    <col min="11786" max="11786" width="10.7109375" style="2" customWidth="1"/>
    <col min="11787" max="11787" width="11.140625" style="2" customWidth="1"/>
    <col min="11788" max="11788" width="11.7109375" style="2" customWidth="1"/>
    <col min="11789" max="11789" width="13.140625" style="2" customWidth="1"/>
    <col min="11790" max="11791" width="12" style="2" bestFit="1" customWidth="1"/>
    <col min="11792" max="11792" width="12.5703125" style="2" customWidth="1"/>
    <col min="11793" max="11793" width="12.7109375" style="2" customWidth="1"/>
    <col min="11794" max="11794" width="10" style="2" customWidth="1"/>
    <col min="11795" max="11795" width="10.28515625" style="2" customWidth="1"/>
    <col min="11796" max="12032" width="9.140625" style="2"/>
    <col min="12033" max="12033" width="11.7109375" style="2" customWidth="1"/>
    <col min="12034" max="12034" width="7.5703125" style="2" customWidth="1"/>
    <col min="12035" max="12035" width="11.140625" style="2" customWidth="1"/>
    <col min="12036" max="12036" width="11.7109375" style="2" customWidth="1"/>
    <col min="12037" max="12037" width="11.42578125" style="2" customWidth="1"/>
    <col min="12038" max="12038" width="11.85546875" style="2" customWidth="1"/>
    <col min="12039" max="12039" width="10.140625" style="2" customWidth="1"/>
    <col min="12040" max="12040" width="12.140625" style="2" customWidth="1"/>
    <col min="12041" max="12041" width="10.7109375" style="2" bestFit="1" customWidth="1"/>
    <col min="12042" max="12042" width="10.7109375" style="2" customWidth="1"/>
    <col min="12043" max="12043" width="11.140625" style="2" customWidth="1"/>
    <col min="12044" max="12044" width="11.7109375" style="2" customWidth="1"/>
    <col min="12045" max="12045" width="13.140625" style="2" customWidth="1"/>
    <col min="12046" max="12047" width="12" style="2" bestFit="1" customWidth="1"/>
    <col min="12048" max="12048" width="12.5703125" style="2" customWidth="1"/>
    <col min="12049" max="12049" width="12.7109375" style="2" customWidth="1"/>
    <col min="12050" max="12050" width="10" style="2" customWidth="1"/>
    <col min="12051" max="12051" width="10.28515625" style="2" customWidth="1"/>
    <col min="12052" max="12288" width="9.140625" style="2"/>
    <col min="12289" max="12289" width="11.7109375" style="2" customWidth="1"/>
    <col min="12290" max="12290" width="7.5703125" style="2" customWidth="1"/>
    <col min="12291" max="12291" width="11.140625" style="2" customWidth="1"/>
    <col min="12292" max="12292" width="11.7109375" style="2" customWidth="1"/>
    <col min="12293" max="12293" width="11.42578125" style="2" customWidth="1"/>
    <col min="12294" max="12294" width="11.85546875" style="2" customWidth="1"/>
    <col min="12295" max="12295" width="10.140625" style="2" customWidth="1"/>
    <col min="12296" max="12296" width="12.140625" style="2" customWidth="1"/>
    <col min="12297" max="12297" width="10.7109375" style="2" bestFit="1" customWidth="1"/>
    <col min="12298" max="12298" width="10.7109375" style="2" customWidth="1"/>
    <col min="12299" max="12299" width="11.140625" style="2" customWidth="1"/>
    <col min="12300" max="12300" width="11.7109375" style="2" customWidth="1"/>
    <col min="12301" max="12301" width="13.140625" style="2" customWidth="1"/>
    <col min="12302" max="12303" width="12" style="2" bestFit="1" customWidth="1"/>
    <col min="12304" max="12304" width="12.5703125" style="2" customWidth="1"/>
    <col min="12305" max="12305" width="12.7109375" style="2" customWidth="1"/>
    <col min="12306" max="12306" width="10" style="2" customWidth="1"/>
    <col min="12307" max="12307" width="10.28515625" style="2" customWidth="1"/>
    <col min="12308" max="12544" width="9.140625" style="2"/>
    <col min="12545" max="12545" width="11.7109375" style="2" customWidth="1"/>
    <col min="12546" max="12546" width="7.5703125" style="2" customWidth="1"/>
    <col min="12547" max="12547" width="11.140625" style="2" customWidth="1"/>
    <col min="12548" max="12548" width="11.7109375" style="2" customWidth="1"/>
    <col min="12549" max="12549" width="11.42578125" style="2" customWidth="1"/>
    <col min="12550" max="12550" width="11.85546875" style="2" customWidth="1"/>
    <col min="12551" max="12551" width="10.140625" style="2" customWidth="1"/>
    <col min="12552" max="12552" width="12.140625" style="2" customWidth="1"/>
    <col min="12553" max="12553" width="10.7109375" style="2" bestFit="1" customWidth="1"/>
    <col min="12554" max="12554" width="10.7109375" style="2" customWidth="1"/>
    <col min="12555" max="12555" width="11.140625" style="2" customWidth="1"/>
    <col min="12556" max="12556" width="11.7109375" style="2" customWidth="1"/>
    <col min="12557" max="12557" width="13.140625" style="2" customWidth="1"/>
    <col min="12558" max="12559" width="12" style="2" bestFit="1" customWidth="1"/>
    <col min="12560" max="12560" width="12.5703125" style="2" customWidth="1"/>
    <col min="12561" max="12561" width="12.7109375" style="2" customWidth="1"/>
    <col min="12562" max="12562" width="10" style="2" customWidth="1"/>
    <col min="12563" max="12563" width="10.28515625" style="2" customWidth="1"/>
    <col min="12564" max="12800" width="9.140625" style="2"/>
    <col min="12801" max="12801" width="11.7109375" style="2" customWidth="1"/>
    <col min="12802" max="12802" width="7.5703125" style="2" customWidth="1"/>
    <col min="12803" max="12803" width="11.140625" style="2" customWidth="1"/>
    <col min="12804" max="12804" width="11.7109375" style="2" customWidth="1"/>
    <col min="12805" max="12805" width="11.42578125" style="2" customWidth="1"/>
    <col min="12806" max="12806" width="11.85546875" style="2" customWidth="1"/>
    <col min="12807" max="12807" width="10.140625" style="2" customWidth="1"/>
    <col min="12808" max="12808" width="12.140625" style="2" customWidth="1"/>
    <col min="12809" max="12809" width="10.7109375" style="2" bestFit="1" customWidth="1"/>
    <col min="12810" max="12810" width="10.7109375" style="2" customWidth="1"/>
    <col min="12811" max="12811" width="11.140625" style="2" customWidth="1"/>
    <col min="12812" max="12812" width="11.7109375" style="2" customWidth="1"/>
    <col min="12813" max="12813" width="13.140625" style="2" customWidth="1"/>
    <col min="12814" max="12815" width="12" style="2" bestFit="1" customWidth="1"/>
    <col min="12816" max="12816" width="12.5703125" style="2" customWidth="1"/>
    <col min="12817" max="12817" width="12.7109375" style="2" customWidth="1"/>
    <col min="12818" max="12818" width="10" style="2" customWidth="1"/>
    <col min="12819" max="12819" width="10.28515625" style="2" customWidth="1"/>
    <col min="12820" max="13056" width="9.140625" style="2"/>
    <col min="13057" max="13057" width="11.7109375" style="2" customWidth="1"/>
    <col min="13058" max="13058" width="7.5703125" style="2" customWidth="1"/>
    <col min="13059" max="13059" width="11.140625" style="2" customWidth="1"/>
    <col min="13060" max="13060" width="11.7109375" style="2" customWidth="1"/>
    <col min="13061" max="13061" width="11.42578125" style="2" customWidth="1"/>
    <col min="13062" max="13062" width="11.85546875" style="2" customWidth="1"/>
    <col min="13063" max="13063" width="10.140625" style="2" customWidth="1"/>
    <col min="13064" max="13064" width="12.140625" style="2" customWidth="1"/>
    <col min="13065" max="13065" width="10.7109375" style="2" bestFit="1" customWidth="1"/>
    <col min="13066" max="13066" width="10.7109375" style="2" customWidth="1"/>
    <col min="13067" max="13067" width="11.140625" style="2" customWidth="1"/>
    <col min="13068" max="13068" width="11.7109375" style="2" customWidth="1"/>
    <col min="13069" max="13069" width="13.140625" style="2" customWidth="1"/>
    <col min="13070" max="13071" width="12" style="2" bestFit="1" customWidth="1"/>
    <col min="13072" max="13072" width="12.5703125" style="2" customWidth="1"/>
    <col min="13073" max="13073" width="12.7109375" style="2" customWidth="1"/>
    <col min="13074" max="13074" width="10" style="2" customWidth="1"/>
    <col min="13075" max="13075" width="10.28515625" style="2" customWidth="1"/>
    <col min="13076" max="13312" width="9.140625" style="2"/>
    <col min="13313" max="13313" width="11.7109375" style="2" customWidth="1"/>
    <col min="13314" max="13314" width="7.5703125" style="2" customWidth="1"/>
    <col min="13315" max="13315" width="11.140625" style="2" customWidth="1"/>
    <col min="13316" max="13316" width="11.7109375" style="2" customWidth="1"/>
    <col min="13317" max="13317" width="11.42578125" style="2" customWidth="1"/>
    <col min="13318" max="13318" width="11.85546875" style="2" customWidth="1"/>
    <col min="13319" max="13319" width="10.140625" style="2" customWidth="1"/>
    <col min="13320" max="13320" width="12.140625" style="2" customWidth="1"/>
    <col min="13321" max="13321" width="10.7109375" style="2" bestFit="1" customWidth="1"/>
    <col min="13322" max="13322" width="10.7109375" style="2" customWidth="1"/>
    <col min="13323" max="13323" width="11.140625" style="2" customWidth="1"/>
    <col min="13324" max="13324" width="11.7109375" style="2" customWidth="1"/>
    <col min="13325" max="13325" width="13.140625" style="2" customWidth="1"/>
    <col min="13326" max="13327" width="12" style="2" bestFit="1" customWidth="1"/>
    <col min="13328" max="13328" width="12.5703125" style="2" customWidth="1"/>
    <col min="13329" max="13329" width="12.7109375" style="2" customWidth="1"/>
    <col min="13330" max="13330" width="10" style="2" customWidth="1"/>
    <col min="13331" max="13331" width="10.28515625" style="2" customWidth="1"/>
    <col min="13332" max="13568" width="9.140625" style="2"/>
    <col min="13569" max="13569" width="11.7109375" style="2" customWidth="1"/>
    <col min="13570" max="13570" width="7.5703125" style="2" customWidth="1"/>
    <col min="13571" max="13571" width="11.140625" style="2" customWidth="1"/>
    <col min="13572" max="13572" width="11.7109375" style="2" customWidth="1"/>
    <col min="13573" max="13573" width="11.42578125" style="2" customWidth="1"/>
    <col min="13574" max="13574" width="11.85546875" style="2" customWidth="1"/>
    <col min="13575" max="13575" width="10.140625" style="2" customWidth="1"/>
    <col min="13576" max="13576" width="12.140625" style="2" customWidth="1"/>
    <col min="13577" max="13577" width="10.7109375" style="2" bestFit="1" customWidth="1"/>
    <col min="13578" max="13578" width="10.7109375" style="2" customWidth="1"/>
    <col min="13579" max="13579" width="11.140625" style="2" customWidth="1"/>
    <col min="13580" max="13580" width="11.7109375" style="2" customWidth="1"/>
    <col min="13581" max="13581" width="13.140625" style="2" customWidth="1"/>
    <col min="13582" max="13583" width="12" style="2" bestFit="1" customWidth="1"/>
    <col min="13584" max="13584" width="12.5703125" style="2" customWidth="1"/>
    <col min="13585" max="13585" width="12.7109375" style="2" customWidth="1"/>
    <col min="13586" max="13586" width="10" style="2" customWidth="1"/>
    <col min="13587" max="13587" width="10.28515625" style="2" customWidth="1"/>
    <col min="13588" max="13824" width="9.140625" style="2"/>
    <col min="13825" max="13825" width="11.7109375" style="2" customWidth="1"/>
    <col min="13826" max="13826" width="7.5703125" style="2" customWidth="1"/>
    <col min="13827" max="13827" width="11.140625" style="2" customWidth="1"/>
    <col min="13828" max="13828" width="11.7109375" style="2" customWidth="1"/>
    <col min="13829" max="13829" width="11.42578125" style="2" customWidth="1"/>
    <col min="13830" max="13830" width="11.85546875" style="2" customWidth="1"/>
    <col min="13831" max="13831" width="10.140625" style="2" customWidth="1"/>
    <col min="13832" max="13832" width="12.140625" style="2" customWidth="1"/>
    <col min="13833" max="13833" width="10.7109375" style="2" bestFit="1" customWidth="1"/>
    <col min="13834" max="13834" width="10.7109375" style="2" customWidth="1"/>
    <col min="13835" max="13835" width="11.140625" style="2" customWidth="1"/>
    <col min="13836" max="13836" width="11.7109375" style="2" customWidth="1"/>
    <col min="13837" max="13837" width="13.140625" style="2" customWidth="1"/>
    <col min="13838" max="13839" width="12" style="2" bestFit="1" customWidth="1"/>
    <col min="13840" max="13840" width="12.5703125" style="2" customWidth="1"/>
    <col min="13841" max="13841" width="12.7109375" style="2" customWidth="1"/>
    <col min="13842" max="13842" width="10" style="2" customWidth="1"/>
    <col min="13843" max="13843" width="10.28515625" style="2" customWidth="1"/>
    <col min="13844" max="14080" width="9.140625" style="2"/>
    <col min="14081" max="14081" width="11.7109375" style="2" customWidth="1"/>
    <col min="14082" max="14082" width="7.5703125" style="2" customWidth="1"/>
    <col min="14083" max="14083" width="11.140625" style="2" customWidth="1"/>
    <col min="14084" max="14084" width="11.7109375" style="2" customWidth="1"/>
    <col min="14085" max="14085" width="11.42578125" style="2" customWidth="1"/>
    <col min="14086" max="14086" width="11.85546875" style="2" customWidth="1"/>
    <col min="14087" max="14087" width="10.140625" style="2" customWidth="1"/>
    <col min="14088" max="14088" width="12.140625" style="2" customWidth="1"/>
    <col min="14089" max="14089" width="10.7109375" style="2" bestFit="1" customWidth="1"/>
    <col min="14090" max="14090" width="10.7109375" style="2" customWidth="1"/>
    <col min="14091" max="14091" width="11.140625" style="2" customWidth="1"/>
    <col min="14092" max="14092" width="11.7109375" style="2" customWidth="1"/>
    <col min="14093" max="14093" width="13.140625" style="2" customWidth="1"/>
    <col min="14094" max="14095" width="12" style="2" bestFit="1" customWidth="1"/>
    <col min="14096" max="14096" width="12.5703125" style="2" customWidth="1"/>
    <col min="14097" max="14097" width="12.7109375" style="2" customWidth="1"/>
    <col min="14098" max="14098" width="10" style="2" customWidth="1"/>
    <col min="14099" max="14099" width="10.28515625" style="2" customWidth="1"/>
    <col min="14100" max="14336" width="9.140625" style="2"/>
    <col min="14337" max="14337" width="11.7109375" style="2" customWidth="1"/>
    <col min="14338" max="14338" width="7.5703125" style="2" customWidth="1"/>
    <col min="14339" max="14339" width="11.140625" style="2" customWidth="1"/>
    <col min="14340" max="14340" width="11.7109375" style="2" customWidth="1"/>
    <col min="14341" max="14341" width="11.42578125" style="2" customWidth="1"/>
    <col min="14342" max="14342" width="11.85546875" style="2" customWidth="1"/>
    <col min="14343" max="14343" width="10.140625" style="2" customWidth="1"/>
    <col min="14344" max="14344" width="12.140625" style="2" customWidth="1"/>
    <col min="14345" max="14345" width="10.7109375" style="2" bestFit="1" customWidth="1"/>
    <col min="14346" max="14346" width="10.7109375" style="2" customWidth="1"/>
    <col min="14347" max="14347" width="11.140625" style="2" customWidth="1"/>
    <col min="14348" max="14348" width="11.7109375" style="2" customWidth="1"/>
    <col min="14349" max="14349" width="13.140625" style="2" customWidth="1"/>
    <col min="14350" max="14351" width="12" style="2" bestFit="1" customWidth="1"/>
    <col min="14352" max="14352" width="12.5703125" style="2" customWidth="1"/>
    <col min="14353" max="14353" width="12.7109375" style="2" customWidth="1"/>
    <col min="14354" max="14354" width="10" style="2" customWidth="1"/>
    <col min="14355" max="14355" width="10.28515625" style="2" customWidth="1"/>
    <col min="14356" max="14592" width="9.140625" style="2"/>
    <col min="14593" max="14593" width="11.7109375" style="2" customWidth="1"/>
    <col min="14594" max="14594" width="7.5703125" style="2" customWidth="1"/>
    <col min="14595" max="14595" width="11.140625" style="2" customWidth="1"/>
    <col min="14596" max="14596" width="11.7109375" style="2" customWidth="1"/>
    <col min="14597" max="14597" width="11.42578125" style="2" customWidth="1"/>
    <col min="14598" max="14598" width="11.85546875" style="2" customWidth="1"/>
    <col min="14599" max="14599" width="10.140625" style="2" customWidth="1"/>
    <col min="14600" max="14600" width="12.140625" style="2" customWidth="1"/>
    <col min="14601" max="14601" width="10.7109375" style="2" bestFit="1" customWidth="1"/>
    <col min="14602" max="14602" width="10.7109375" style="2" customWidth="1"/>
    <col min="14603" max="14603" width="11.140625" style="2" customWidth="1"/>
    <col min="14604" max="14604" width="11.7109375" style="2" customWidth="1"/>
    <col min="14605" max="14605" width="13.140625" style="2" customWidth="1"/>
    <col min="14606" max="14607" width="12" style="2" bestFit="1" customWidth="1"/>
    <col min="14608" max="14608" width="12.5703125" style="2" customWidth="1"/>
    <col min="14609" max="14609" width="12.7109375" style="2" customWidth="1"/>
    <col min="14610" max="14610" width="10" style="2" customWidth="1"/>
    <col min="14611" max="14611" width="10.28515625" style="2" customWidth="1"/>
    <col min="14612" max="14848" width="9.140625" style="2"/>
    <col min="14849" max="14849" width="11.7109375" style="2" customWidth="1"/>
    <col min="14850" max="14850" width="7.5703125" style="2" customWidth="1"/>
    <col min="14851" max="14851" width="11.140625" style="2" customWidth="1"/>
    <col min="14852" max="14852" width="11.7109375" style="2" customWidth="1"/>
    <col min="14853" max="14853" width="11.42578125" style="2" customWidth="1"/>
    <col min="14854" max="14854" width="11.85546875" style="2" customWidth="1"/>
    <col min="14855" max="14855" width="10.140625" style="2" customWidth="1"/>
    <col min="14856" max="14856" width="12.140625" style="2" customWidth="1"/>
    <col min="14857" max="14857" width="10.7109375" style="2" bestFit="1" customWidth="1"/>
    <col min="14858" max="14858" width="10.7109375" style="2" customWidth="1"/>
    <col min="14859" max="14859" width="11.140625" style="2" customWidth="1"/>
    <col min="14860" max="14860" width="11.7109375" style="2" customWidth="1"/>
    <col min="14861" max="14861" width="13.140625" style="2" customWidth="1"/>
    <col min="14862" max="14863" width="12" style="2" bestFit="1" customWidth="1"/>
    <col min="14864" max="14864" width="12.5703125" style="2" customWidth="1"/>
    <col min="14865" max="14865" width="12.7109375" style="2" customWidth="1"/>
    <col min="14866" max="14866" width="10" style="2" customWidth="1"/>
    <col min="14867" max="14867" width="10.28515625" style="2" customWidth="1"/>
    <col min="14868" max="15104" width="9.140625" style="2"/>
    <col min="15105" max="15105" width="11.7109375" style="2" customWidth="1"/>
    <col min="15106" max="15106" width="7.5703125" style="2" customWidth="1"/>
    <col min="15107" max="15107" width="11.140625" style="2" customWidth="1"/>
    <col min="15108" max="15108" width="11.7109375" style="2" customWidth="1"/>
    <col min="15109" max="15109" width="11.42578125" style="2" customWidth="1"/>
    <col min="15110" max="15110" width="11.85546875" style="2" customWidth="1"/>
    <col min="15111" max="15111" width="10.140625" style="2" customWidth="1"/>
    <col min="15112" max="15112" width="12.140625" style="2" customWidth="1"/>
    <col min="15113" max="15113" width="10.7109375" style="2" bestFit="1" customWidth="1"/>
    <col min="15114" max="15114" width="10.7109375" style="2" customWidth="1"/>
    <col min="15115" max="15115" width="11.140625" style="2" customWidth="1"/>
    <col min="15116" max="15116" width="11.7109375" style="2" customWidth="1"/>
    <col min="15117" max="15117" width="13.140625" style="2" customWidth="1"/>
    <col min="15118" max="15119" width="12" style="2" bestFit="1" customWidth="1"/>
    <col min="15120" max="15120" width="12.5703125" style="2" customWidth="1"/>
    <col min="15121" max="15121" width="12.7109375" style="2" customWidth="1"/>
    <col min="15122" max="15122" width="10" style="2" customWidth="1"/>
    <col min="15123" max="15123" width="10.28515625" style="2" customWidth="1"/>
    <col min="15124" max="15360" width="9.140625" style="2"/>
    <col min="15361" max="15361" width="11.7109375" style="2" customWidth="1"/>
    <col min="15362" max="15362" width="7.5703125" style="2" customWidth="1"/>
    <col min="15363" max="15363" width="11.140625" style="2" customWidth="1"/>
    <col min="15364" max="15364" width="11.7109375" style="2" customWidth="1"/>
    <col min="15365" max="15365" width="11.42578125" style="2" customWidth="1"/>
    <col min="15366" max="15366" width="11.85546875" style="2" customWidth="1"/>
    <col min="15367" max="15367" width="10.140625" style="2" customWidth="1"/>
    <col min="15368" max="15368" width="12.140625" style="2" customWidth="1"/>
    <col min="15369" max="15369" width="10.7109375" style="2" bestFit="1" customWidth="1"/>
    <col min="15370" max="15370" width="10.7109375" style="2" customWidth="1"/>
    <col min="15371" max="15371" width="11.140625" style="2" customWidth="1"/>
    <col min="15372" max="15372" width="11.7109375" style="2" customWidth="1"/>
    <col min="15373" max="15373" width="13.140625" style="2" customWidth="1"/>
    <col min="15374" max="15375" width="12" style="2" bestFit="1" customWidth="1"/>
    <col min="15376" max="15376" width="12.5703125" style="2" customWidth="1"/>
    <col min="15377" max="15377" width="12.7109375" style="2" customWidth="1"/>
    <col min="15378" max="15378" width="10" style="2" customWidth="1"/>
    <col min="15379" max="15379" width="10.28515625" style="2" customWidth="1"/>
    <col min="15380" max="15616" width="9.140625" style="2"/>
    <col min="15617" max="15617" width="11.7109375" style="2" customWidth="1"/>
    <col min="15618" max="15618" width="7.5703125" style="2" customWidth="1"/>
    <col min="15619" max="15619" width="11.140625" style="2" customWidth="1"/>
    <col min="15620" max="15620" width="11.7109375" style="2" customWidth="1"/>
    <col min="15621" max="15621" width="11.42578125" style="2" customWidth="1"/>
    <col min="15622" max="15622" width="11.85546875" style="2" customWidth="1"/>
    <col min="15623" max="15623" width="10.140625" style="2" customWidth="1"/>
    <col min="15624" max="15624" width="12.140625" style="2" customWidth="1"/>
    <col min="15625" max="15625" width="10.7109375" style="2" bestFit="1" customWidth="1"/>
    <col min="15626" max="15626" width="10.7109375" style="2" customWidth="1"/>
    <col min="15627" max="15627" width="11.140625" style="2" customWidth="1"/>
    <col min="15628" max="15628" width="11.7109375" style="2" customWidth="1"/>
    <col min="15629" max="15629" width="13.140625" style="2" customWidth="1"/>
    <col min="15630" max="15631" width="12" style="2" bestFit="1" customWidth="1"/>
    <col min="15632" max="15632" width="12.5703125" style="2" customWidth="1"/>
    <col min="15633" max="15633" width="12.7109375" style="2" customWidth="1"/>
    <col min="15634" max="15634" width="10" style="2" customWidth="1"/>
    <col min="15635" max="15635" width="10.28515625" style="2" customWidth="1"/>
    <col min="15636" max="15872" width="9.140625" style="2"/>
    <col min="15873" max="15873" width="11.7109375" style="2" customWidth="1"/>
    <col min="15874" max="15874" width="7.5703125" style="2" customWidth="1"/>
    <col min="15875" max="15875" width="11.140625" style="2" customWidth="1"/>
    <col min="15876" max="15876" width="11.7109375" style="2" customWidth="1"/>
    <col min="15877" max="15877" width="11.42578125" style="2" customWidth="1"/>
    <col min="15878" max="15878" width="11.85546875" style="2" customWidth="1"/>
    <col min="15879" max="15879" width="10.140625" style="2" customWidth="1"/>
    <col min="15880" max="15880" width="12.140625" style="2" customWidth="1"/>
    <col min="15881" max="15881" width="10.7109375" style="2" bestFit="1" customWidth="1"/>
    <col min="15882" max="15882" width="10.7109375" style="2" customWidth="1"/>
    <col min="15883" max="15883" width="11.140625" style="2" customWidth="1"/>
    <col min="15884" max="15884" width="11.7109375" style="2" customWidth="1"/>
    <col min="15885" max="15885" width="13.140625" style="2" customWidth="1"/>
    <col min="15886" max="15887" width="12" style="2" bestFit="1" customWidth="1"/>
    <col min="15888" max="15888" width="12.5703125" style="2" customWidth="1"/>
    <col min="15889" max="15889" width="12.7109375" style="2" customWidth="1"/>
    <col min="15890" max="15890" width="10" style="2" customWidth="1"/>
    <col min="15891" max="15891" width="10.28515625" style="2" customWidth="1"/>
    <col min="15892" max="16128" width="9.140625" style="2"/>
    <col min="16129" max="16129" width="11.7109375" style="2" customWidth="1"/>
    <col min="16130" max="16130" width="7.5703125" style="2" customWidth="1"/>
    <col min="16131" max="16131" width="11.140625" style="2" customWidth="1"/>
    <col min="16132" max="16132" width="11.7109375" style="2" customWidth="1"/>
    <col min="16133" max="16133" width="11.42578125" style="2" customWidth="1"/>
    <col min="16134" max="16134" width="11.85546875" style="2" customWidth="1"/>
    <col min="16135" max="16135" width="10.140625" style="2" customWidth="1"/>
    <col min="16136" max="16136" width="12.140625" style="2" customWidth="1"/>
    <col min="16137" max="16137" width="10.7109375" style="2" bestFit="1" customWidth="1"/>
    <col min="16138" max="16138" width="10.7109375" style="2" customWidth="1"/>
    <col min="16139" max="16139" width="11.140625" style="2" customWidth="1"/>
    <col min="16140" max="16140" width="11.7109375" style="2" customWidth="1"/>
    <col min="16141" max="16141" width="13.140625" style="2" customWidth="1"/>
    <col min="16142" max="16143" width="12" style="2" bestFit="1" customWidth="1"/>
    <col min="16144" max="16144" width="12.5703125" style="2" customWidth="1"/>
    <col min="16145" max="16145" width="12.7109375" style="2" customWidth="1"/>
    <col min="16146" max="16146" width="10" style="2" customWidth="1"/>
    <col min="16147" max="16147" width="10.28515625" style="2" customWidth="1"/>
    <col min="16148" max="16384" width="9.140625" style="2"/>
  </cols>
  <sheetData>
    <row r="1" spans="1:19">
      <c r="A1" s="45" t="s">
        <v>0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</row>
    <row r="2" spans="1:19">
      <c r="A2" s="46" t="s">
        <v>1</v>
      </c>
      <c r="B2" s="46" t="s">
        <v>2</v>
      </c>
      <c r="C2" s="46" t="s">
        <v>3</v>
      </c>
      <c r="D2" s="46"/>
      <c r="E2" s="46" t="s">
        <v>4</v>
      </c>
      <c r="F2" s="46"/>
      <c r="G2" s="46" t="s">
        <v>5</v>
      </c>
      <c r="H2" s="46"/>
      <c r="I2" s="3" t="s">
        <v>6</v>
      </c>
      <c r="J2" s="3" t="s">
        <v>7</v>
      </c>
      <c r="K2" s="4" t="s">
        <v>8</v>
      </c>
      <c r="L2" s="3" t="s">
        <v>9</v>
      </c>
      <c r="M2" s="3" t="s">
        <v>10</v>
      </c>
      <c r="N2" s="1" t="s">
        <v>11</v>
      </c>
      <c r="O2" s="1" t="s">
        <v>12</v>
      </c>
      <c r="P2" s="1" t="s">
        <v>13</v>
      </c>
      <c r="Q2" s="1" t="s">
        <v>14</v>
      </c>
      <c r="R2" s="1" t="s">
        <v>15</v>
      </c>
      <c r="S2" s="1" t="s">
        <v>16</v>
      </c>
    </row>
    <row r="3" spans="1:19">
      <c r="A3" s="46"/>
      <c r="B3" s="46"/>
      <c r="C3" s="5" t="s">
        <v>17</v>
      </c>
      <c r="D3" s="5" t="s">
        <v>18</v>
      </c>
      <c r="E3" s="5" t="s">
        <v>19</v>
      </c>
      <c r="F3" s="5" t="s">
        <v>20</v>
      </c>
      <c r="G3" s="5" t="s">
        <v>21</v>
      </c>
      <c r="H3" s="5" t="s">
        <v>22</v>
      </c>
      <c r="I3" s="5"/>
      <c r="J3" s="5"/>
      <c r="K3" s="5"/>
      <c r="L3" s="5"/>
      <c r="M3" s="5"/>
    </row>
    <row r="4" spans="1:19" s="14" customFormat="1" ht="23.25">
      <c r="A4" s="15" t="s">
        <v>23</v>
      </c>
      <c r="B4" s="6">
        <v>115</v>
      </c>
      <c r="C4" s="6">
        <v>8.7600000000000004E-3</v>
      </c>
      <c r="D4" s="6">
        <v>4.3909999999999998E-2</v>
      </c>
      <c r="E4" s="6">
        <v>8.7500000000000008E-3</v>
      </c>
      <c r="F4" s="6">
        <v>4.3909999999999998E-2</v>
      </c>
      <c r="G4" s="6">
        <v>9.5300000000000003E-3</v>
      </c>
      <c r="H4" s="6">
        <v>6.0839999999999998E-2</v>
      </c>
      <c r="I4" s="7">
        <v>100</v>
      </c>
      <c r="J4" s="8">
        <f>B4^2/I4</f>
        <v>132.25</v>
      </c>
      <c r="K4" s="9">
        <f>I4/(SQRT(3)*B4/1000)</f>
        <v>502.04371233880505</v>
      </c>
      <c r="L4" s="10">
        <f>K4/(C4^2+D4^2)^0.5</f>
        <v>11212.519770360177</v>
      </c>
      <c r="M4" s="11">
        <f>3*K4/((C4+E4+G4)^2+(D4+F4+H4)^2)^0.5</f>
        <v>9967.8323987507993</v>
      </c>
      <c r="N4" s="12">
        <f>3^0.5*B4*L4/1000</f>
        <v>2233.3752011604502</v>
      </c>
      <c r="O4" s="13">
        <f>B4/3^0.5*M4/1000</f>
        <v>661.8170326454225</v>
      </c>
      <c r="P4" s="13">
        <f>C4/D4</f>
        <v>0.1994989751764974</v>
      </c>
      <c r="Q4" s="13">
        <f>(E4^2+F4^2)^0.5/(C4^2+D4^2)^0.5</f>
        <v>0.99995632941471069</v>
      </c>
      <c r="R4" s="13">
        <f>H4/D4</f>
        <v>1.3855613755408791</v>
      </c>
      <c r="S4" s="13">
        <f>G4/H4</f>
        <v>0.15664036817882973</v>
      </c>
    </row>
    <row r="5" spans="1:19" s="14" customFormat="1" ht="23.25">
      <c r="A5" s="6"/>
      <c r="B5" s="6">
        <v>22</v>
      </c>
      <c r="C5" s="6">
        <v>8.7600000000000004E-3</v>
      </c>
      <c r="D5" s="6">
        <v>0.29171000000000002</v>
      </c>
      <c r="E5" s="6">
        <v>8.7500000000000008E-3</v>
      </c>
      <c r="F5" s="6">
        <v>0.29171000000000002</v>
      </c>
      <c r="G5" s="6">
        <v>1.3600000000000001E-3</v>
      </c>
      <c r="H5" s="6">
        <v>0.39994000000000002</v>
      </c>
      <c r="I5" s="7">
        <v>100</v>
      </c>
      <c r="J5" s="8">
        <f t="shared" ref="J5:J67" si="0">B5^2/I5</f>
        <v>4.84</v>
      </c>
      <c r="K5" s="9">
        <f t="shared" ref="K5:K67" si="1">I5/(SQRT(3)*B5/1000)</f>
        <v>2624.3194054073901</v>
      </c>
      <c r="L5" s="10">
        <f t="shared" ref="L5:L67" si="2">K5/(C5^2+D5^2)^0.5</f>
        <v>8992.2762749866561</v>
      </c>
      <c r="M5" s="11">
        <f t="shared" ref="M5:M67" si="3">3*K5/((C5+E5+G5)^2+(D5+F5+H5)^2)^0.5</f>
        <v>8004.7074196644853</v>
      </c>
      <c r="N5" s="12">
        <f t="shared" ref="N5:N67" si="4">3^0.5*B5*L5/1000</f>
        <v>342.65174644740807</v>
      </c>
      <c r="O5" s="13">
        <f t="shared" ref="O5:O67" si="5">B5/3^0.5*M5/1000</f>
        <v>101.67343963760467</v>
      </c>
      <c r="P5" s="13">
        <f t="shared" ref="P5:P67" si="6">C5/D5</f>
        <v>3.0029824140413424E-2</v>
      </c>
      <c r="Q5" s="13">
        <f t="shared" ref="Q5:Q67" si="7">(E5^2+F5^2)^0.5/(C5^2+D5^2)^0.5</f>
        <v>0.99999897207300148</v>
      </c>
      <c r="R5" s="13">
        <f t="shared" ref="R5:R67" si="8">H5/D5</f>
        <v>1.371019162867231</v>
      </c>
      <c r="S5" s="13">
        <f t="shared" ref="S5:S67" si="9">G5/H5</f>
        <v>3.4005100765114767E-3</v>
      </c>
    </row>
    <row r="6" spans="1:19" s="14" customFormat="1" ht="23.25">
      <c r="A6" s="15" t="s">
        <v>24</v>
      </c>
      <c r="B6" s="6">
        <v>115</v>
      </c>
      <c r="C6" s="6">
        <v>5.0000000000000001E-3</v>
      </c>
      <c r="D6" s="6">
        <v>3.2439999999999997E-2</v>
      </c>
      <c r="E6" s="6">
        <v>5.0000000000000001E-3</v>
      </c>
      <c r="F6" s="6">
        <v>3.2439999999999997E-2</v>
      </c>
      <c r="G6" s="6">
        <v>3.2699999999999999E-3</v>
      </c>
      <c r="H6" s="6">
        <v>3.015E-2</v>
      </c>
      <c r="I6" s="7">
        <v>100</v>
      </c>
      <c r="J6" s="8">
        <f t="shared" si="0"/>
        <v>132.25</v>
      </c>
      <c r="K6" s="9">
        <f t="shared" si="1"/>
        <v>502.04371233880505</v>
      </c>
      <c r="L6" s="10">
        <f t="shared" si="2"/>
        <v>15295.454931020769</v>
      </c>
      <c r="M6" s="11">
        <f t="shared" si="3"/>
        <v>15696.70797778403</v>
      </c>
      <c r="N6" s="12">
        <f t="shared" si="4"/>
        <v>3046.6380825219076</v>
      </c>
      <c r="O6" s="13">
        <f t="shared" si="5"/>
        <v>1042.187336281924</v>
      </c>
      <c r="P6" s="13">
        <f t="shared" si="6"/>
        <v>0.15413070283600494</v>
      </c>
      <c r="Q6" s="13">
        <f t="shared" si="7"/>
        <v>1</v>
      </c>
      <c r="R6" s="13">
        <f t="shared" si="8"/>
        <v>0.92940813810110978</v>
      </c>
      <c r="S6" s="13">
        <f t="shared" si="9"/>
        <v>0.10845771144278607</v>
      </c>
    </row>
    <row r="7" spans="1:19" s="14" customFormat="1" ht="23.25">
      <c r="A7" s="6"/>
      <c r="B7" s="6">
        <v>22</v>
      </c>
      <c r="C7" s="6">
        <v>5.0000000000000001E-3</v>
      </c>
      <c r="D7" s="6">
        <v>0.28023999999999999</v>
      </c>
      <c r="E7" s="6">
        <v>5.0000000000000001E-3</v>
      </c>
      <c r="F7" s="6">
        <v>0.28023999999999999</v>
      </c>
      <c r="G7" s="6">
        <v>4.6999999999999999E-4</v>
      </c>
      <c r="H7" s="6">
        <v>0.39556999999999998</v>
      </c>
      <c r="I7" s="7">
        <v>100</v>
      </c>
      <c r="J7" s="8">
        <f t="shared" si="0"/>
        <v>4.84</v>
      </c>
      <c r="K7" s="9">
        <f t="shared" si="1"/>
        <v>2624.3194054073901</v>
      </c>
      <c r="L7" s="10">
        <f t="shared" si="2"/>
        <v>9363.0523950951956</v>
      </c>
      <c r="M7" s="11">
        <f t="shared" si="3"/>
        <v>8234.3874818783297</v>
      </c>
      <c r="N7" s="12">
        <f t="shared" si="4"/>
        <v>356.78021416915556</v>
      </c>
      <c r="O7" s="13">
        <f t="shared" si="5"/>
        <v>104.59076824403104</v>
      </c>
      <c r="P7" s="13">
        <f t="shared" si="6"/>
        <v>1.7841849842991721E-2</v>
      </c>
      <c r="Q7" s="13">
        <f t="shared" si="7"/>
        <v>1</v>
      </c>
      <c r="R7" s="13">
        <f t="shared" si="8"/>
        <v>1.4115401084784469</v>
      </c>
      <c r="S7" s="13">
        <f t="shared" si="9"/>
        <v>1.1881588593674951E-3</v>
      </c>
    </row>
    <row r="8" spans="1:19" s="14" customFormat="1" ht="23.25">
      <c r="A8" s="15" t="s">
        <v>25</v>
      </c>
      <c r="B8" s="6">
        <v>115</v>
      </c>
      <c r="C8" s="6">
        <v>4.9199999999999999E-3</v>
      </c>
      <c r="D8" s="6">
        <v>5.0349999999999999E-2</v>
      </c>
      <c r="E8" s="6">
        <v>4.9199999999999999E-3</v>
      </c>
      <c r="F8" s="6">
        <v>0.1095</v>
      </c>
      <c r="G8" s="6">
        <v>2.0200000000000001E-3</v>
      </c>
      <c r="H8" s="6">
        <v>0.12436</v>
      </c>
      <c r="I8" s="7">
        <v>100</v>
      </c>
      <c r="J8" s="8">
        <f t="shared" si="0"/>
        <v>132.25</v>
      </c>
      <c r="K8" s="9">
        <f t="shared" si="1"/>
        <v>502.04371233880505</v>
      </c>
      <c r="L8" s="10">
        <f t="shared" si="2"/>
        <v>9923.8109407563024</v>
      </c>
      <c r="M8" s="11">
        <f t="shared" si="3"/>
        <v>5294.7520586834644</v>
      </c>
      <c r="N8" s="12">
        <f t="shared" si="4"/>
        <v>1976.6826467212486</v>
      </c>
      <c r="O8" s="13">
        <f t="shared" si="5"/>
        <v>351.54655053292078</v>
      </c>
      <c r="P8" s="13">
        <f t="shared" si="6"/>
        <v>9.7715988083416083E-2</v>
      </c>
      <c r="Q8" s="13">
        <f t="shared" si="7"/>
        <v>2.1666512536671187</v>
      </c>
      <c r="R8" s="13">
        <f t="shared" si="8"/>
        <v>2.4699106256206553</v>
      </c>
      <c r="S8" s="13">
        <f t="shared" si="9"/>
        <v>1.6243165004824704E-2</v>
      </c>
    </row>
    <row r="9" spans="1:19" s="14" customFormat="1" ht="23.25">
      <c r="A9" s="6"/>
      <c r="B9" s="6">
        <v>22</v>
      </c>
      <c r="C9" s="6">
        <v>4.9199999999999999E-3</v>
      </c>
      <c r="D9" s="6">
        <v>0.29854999999999998</v>
      </c>
      <c r="E9" s="6">
        <v>4.9199999999999999E-3</v>
      </c>
      <c r="F9" s="6">
        <v>0.34670000000000001</v>
      </c>
      <c r="G9" s="6">
        <v>2.0200000000000001E-3</v>
      </c>
      <c r="H9" s="6">
        <v>0.40550000000000003</v>
      </c>
      <c r="I9" s="7">
        <v>100</v>
      </c>
      <c r="J9" s="8">
        <f t="shared" si="0"/>
        <v>4.84</v>
      </c>
      <c r="K9" s="9">
        <f t="shared" si="1"/>
        <v>2624.3194054073901</v>
      </c>
      <c r="L9" s="10">
        <f t="shared" si="2"/>
        <v>8789.0240263335381</v>
      </c>
      <c r="M9" s="11">
        <f t="shared" si="3"/>
        <v>7492.2262720598619</v>
      </c>
      <c r="N9" s="12">
        <f t="shared" si="4"/>
        <v>334.90679557617193</v>
      </c>
      <c r="O9" s="13">
        <f t="shared" si="5"/>
        <v>95.164054810073651</v>
      </c>
      <c r="P9" s="13">
        <f t="shared" si="6"/>
        <v>1.6479651649639927E-2</v>
      </c>
      <c r="Q9" s="13">
        <f t="shared" si="7"/>
        <v>1.1612387694023405</v>
      </c>
      <c r="R9" s="13">
        <f t="shared" si="8"/>
        <v>1.3582314520180876</v>
      </c>
      <c r="S9" s="13">
        <f t="shared" si="9"/>
        <v>4.9815043156596793E-3</v>
      </c>
    </row>
    <row r="10" spans="1:19" s="14" customFormat="1" ht="23.25">
      <c r="A10" s="15" t="s">
        <v>26</v>
      </c>
      <c r="B10" s="6">
        <v>115</v>
      </c>
      <c r="C10" s="6">
        <v>3.3770000000000001E-2</v>
      </c>
      <c r="D10" s="6">
        <v>0.10961</v>
      </c>
      <c r="E10" s="6">
        <v>3.3759999999999998E-2</v>
      </c>
      <c r="F10" s="6">
        <v>0.1095</v>
      </c>
      <c r="G10" s="6">
        <v>1.4200000000000001E-2</v>
      </c>
      <c r="H10" s="6">
        <v>0.12436</v>
      </c>
      <c r="I10" s="7">
        <v>100</v>
      </c>
      <c r="J10" s="8">
        <f t="shared" si="0"/>
        <v>132.25</v>
      </c>
      <c r="K10" s="9">
        <f t="shared" si="1"/>
        <v>502.04371233880505</v>
      </c>
      <c r="L10" s="10">
        <f t="shared" si="2"/>
        <v>4377.2362303148338</v>
      </c>
      <c r="M10" s="11">
        <f t="shared" si="3"/>
        <v>4265.9341554186394</v>
      </c>
      <c r="N10" s="12">
        <f t="shared" si="4"/>
        <v>871.8834879782039</v>
      </c>
      <c r="O10" s="13">
        <f t="shared" si="5"/>
        <v>283.23789679225962</v>
      </c>
      <c r="P10" s="13">
        <f t="shared" si="6"/>
        <v>0.30809232734239578</v>
      </c>
      <c r="Q10" s="13">
        <f t="shared" si="7"/>
        <v>0.99905779091274549</v>
      </c>
      <c r="R10" s="13">
        <f t="shared" si="8"/>
        <v>1.134568013867348</v>
      </c>
      <c r="S10" s="13">
        <f t="shared" si="9"/>
        <v>0.11418462528144098</v>
      </c>
    </row>
    <row r="11" spans="1:19" s="14" customFormat="1" ht="23.25">
      <c r="A11" s="6"/>
      <c r="B11" s="6">
        <v>22</v>
      </c>
      <c r="C11" s="6">
        <v>3.3770000000000001E-2</v>
      </c>
      <c r="D11" s="6">
        <v>0.34681000000000001</v>
      </c>
      <c r="E11" s="6">
        <v>3.3759999999999998E-2</v>
      </c>
      <c r="F11" s="6">
        <v>0.34670000000000001</v>
      </c>
      <c r="G11" s="6">
        <v>2.0200000000000001E-3</v>
      </c>
      <c r="H11" s="6">
        <v>0.40550000000000003</v>
      </c>
      <c r="I11" s="7">
        <v>100</v>
      </c>
      <c r="J11" s="8">
        <f t="shared" si="0"/>
        <v>4.84</v>
      </c>
      <c r="K11" s="9">
        <f t="shared" si="1"/>
        <v>2624.3194054073901</v>
      </c>
      <c r="L11" s="10">
        <f t="shared" si="2"/>
        <v>7531.4030417603535</v>
      </c>
      <c r="M11" s="11">
        <f t="shared" si="3"/>
        <v>7149.3801077562812</v>
      </c>
      <c r="N11" s="12">
        <f t="shared" si="4"/>
        <v>286.98499985336986</v>
      </c>
      <c r="O11" s="13">
        <f t="shared" si="5"/>
        <v>90.809323654544983</v>
      </c>
      <c r="P11" s="13">
        <f t="shared" si="6"/>
        <v>9.7373201464778986E-2</v>
      </c>
      <c r="Q11" s="13">
        <f t="shared" si="7"/>
        <v>0.99968302121573593</v>
      </c>
      <c r="R11" s="13">
        <f t="shared" si="8"/>
        <v>1.1692281076093538</v>
      </c>
      <c r="S11" s="13">
        <f t="shared" si="9"/>
        <v>4.9815043156596793E-3</v>
      </c>
    </row>
    <row r="12" spans="1:19" s="14" customFormat="1" ht="23.25">
      <c r="A12" s="15" t="s">
        <v>27</v>
      </c>
      <c r="B12" s="6">
        <v>115</v>
      </c>
      <c r="C12" s="6">
        <v>2.5909999999999999E-2</v>
      </c>
      <c r="D12" s="6">
        <v>8.992E-2</v>
      </c>
      <c r="E12" s="6">
        <v>2.5909999999999999E-2</v>
      </c>
      <c r="F12" s="6">
        <v>8.9889999999999998E-2</v>
      </c>
      <c r="G12" s="6">
        <v>1.49E-2</v>
      </c>
      <c r="H12" s="6">
        <v>0.11167000000000001</v>
      </c>
      <c r="I12" s="7">
        <v>100</v>
      </c>
      <c r="J12" s="8">
        <f t="shared" si="0"/>
        <v>132.25</v>
      </c>
      <c r="K12" s="9">
        <f t="shared" si="1"/>
        <v>502.04371233880505</v>
      </c>
      <c r="L12" s="10">
        <f t="shared" si="2"/>
        <v>5364.9475644007407</v>
      </c>
      <c r="M12" s="11">
        <f t="shared" si="3"/>
        <v>5036.9138272589598</v>
      </c>
      <c r="N12" s="12">
        <f t="shared" si="4"/>
        <v>1068.6216025707731</v>
      </c>
      <c r="O12" s="13">
        <f t="shared" si="5"/>
        <v>334.4273087160845</v>
      </c>
      <c r="P12" s="13">
        <f t="shared" si="6"/>
        <v>0.2881450177935943</v>
      </c>
      <c r="Q12" s="13">
        <f t="shared" si="7"/>
        <v>0.99969195093428365</v>
      </c>
      <c r="R12" s="13">
        <f t="shared" si="8"/>
        <v>1.2418816725978647</v>
      </c>
      <c r="S12" s="13">
        <f t="shared" si="9"/>
        <v>0.13342885287006356</v>
      </c>
    </row>
    <row r="13" spans="1:19" s="14" customFormat="1" ht="23.25">
      <c r="A13" s="6"/>
      <c r="B13" s="6">
        <v>22</v>
      </c>
      <c r="C13" s="6">
        <v>2.5909999999999999E-2</v>
      </c>
      <c r="D13" s="6">
        <v>0.33672000000000002</v>
      </c>
      <c r="E13" s="6">
        <v>2.5909999999999999E-2</v>
      </c>
      <c r="F13" s="6">
        <v>0.33672000000000002</v>
      </c>
      <c r="G13" s="6">
        <v>2.1199999999999999E-3</v>
      </c>
      <c r="H13" s="6">
        <v>0.40683999999999998</v>
      </c>
      <c r="I13" s="7">
        <v>100</v>
      </c>
      <c r="J13" s="8">
        <f t="shared" si="0"/>
        <v>4.84</v>
      </c>
      <c r="K13" s="9">
        <f t="shared" si="1"/>
        <v>2624.3194054073901</v>
      </c>
      <c r="L13" s="10">
        <f t="shared" si="2"/>
        <v>7770.8018697074604</v>
      </c>
      <c r="M13" s="11">
        <f t="shared" si="3"/>
        <v>7278.8187122329073</v>
      </c>
      <c r="N13" s="12">
        <f t="shared" si="4"/>
        <v>296.10732038546007</v>
      </c>
      <c r="O13" s="13">
        <f t="shared" si="5"/>
        <v>92.453414743583394</v>
      </c>
      <c r="P13" s="13">
        <f t="shared" si="6"/>
        <v>7.6948206224756469E-2</v>
      </c>
      <c r="Q13" s="13">
        <f t="shared" si="7"/>
        <v>1</v>
      </c>
      <c r="R13" s="13">
        <f t="shared" si="8"/>
        <v>1.2082442385364693</v>
      </c>
      <c r="S13" s="13">
        <f t="shared" si="9"/>
        <v>5.2108937174319145E-3</v>
      </c>
    </row>
    <row r="14" spans="1:19" s="14" customFormat="1" ht="23.25">
      <c r="A14" s="15" t="s">
        <v>28</v>
      </c>
      <c r="B14" s="6">
        <v>115</v>
      </c>
      <c r="C14" s="6">
        <v>2.2689999999999998E-2</v>
      </c>
      <c r="D14" s="6">
        <v>7.8100000000000003E-2</v>
      </c>
      <c r="E14" s="6">
        <v>2.2689999999999998E-2</v>
      </c>
      <c r="F14" s="6">
        <v>7.8119999999999995E-2</v>
      </c>
      <c r="G14" s="6">
        <v>2.3959999999999999E-2</v>
      </c>
      <c r="H14" s="6">
        <v>0.16461000000000001</v>
      </c>
      <c r="I14" s="7">
        <v>100</v>
      </c>
      <c r="J14" s="8">
        <f t="shared" si="0"/>
        <v>132.25</v>
      </c>
      <c r="K14" s="9">
        <f t="shared" si="1"/>
        <v>502.04371233880505</v>
      </c>
      <c r="L14" s="10">
        <f t="shared" si="2"/>
        <v>6172.9788841080263</v>
      </c>
      <c r="M14" s="11">
        <f t="shared" si="3"/>
        <v>4588.5392773954791</v>
      </c>
      <c r="N14" s="12">
        <f t="shared" si="4"/>
        <v>1229.5700020523675</v>
      </c>
      <c r="O14" s="13">
        <f t="shared" si="5"/>
        <v>304.65735450401689</v>
      </c>
      <c r="P14" s="13">
        <f t="shared" si="6"/>
        <v>0.29052496798975669</v>
      </c>
      <c r="Q14" s="13">
        <f t="shared" si="7"/>
        <v>1.0002361521342422</v>
      </c>
      <c r="R14" s="13">
        <f t="shared" si="8"/>
        <v>2.1076824583866838</v>
      </c>
      <c r="S14" s="13">
        <f t="shared" si="9"/>
        <v>0.14555616305206243</v>
      </c>
    </row>
    <row r="15" spans="1:19" s="14" customFormat="1" ht="23.25">
      <c r="A15" s="6"/>
      <c r="B15" s="6">
        <v>22</v>
      </c>
      <c r="C15" s="6">
        <v>2.2689999999999998E-2</v>
      </c>
      <c r="D15" s="6">
        <v>0.58609999999999995</v>
      </c>
      <c r="E15" s="6">
        <v>2.2689999999999998E-2</v>
      </c>
      <c r="F15" s="6">
        <v>0.58611999999999997</v>
      </c>
      <c r="G15" s="6">
        <v>3.4099999999999998E-3</v>
      </c>
      <c r="H15" s="6">
        <v>0.19022</v>
      </c>
      <c r="I15" s="7">
        <v>100</v>
      </c>
      <c r="J15" s="8">
        <f t="shared" si="0"/>
        <v>4.84</v>
      </c>
      <c r="K15" s="9">
        <f t="shared" si="1"/>
        <v>2624.3194054073901</v>
      </c>
      <c r="L15" s="10">
        <f t="shared" si="2"/>
        <v>4474.2450611741033</v>
      </c>
      <c r="M15" s="11">
        <f t="shared" si="3"/>
        <v>5774.870736768411</v>
      </c>
      <c r="N15" s="12">
        <f t="shared" si="4"/>
        <v>170.49163497228867</v>
      </c>
      <c r="O15" s="13">
        <f t="shared" si="5"/>
        <v>73.350709836987761</v>
      </c>
      <c r="P15" s="13">
        <f t="shared" si="6"/>
        <v>3.8713530114314963E-2</v>
      </c>
      <c r="Q15" s="13">
        <f t="shared" si="7"/>
        <v>1.0000340728043313</v>
      </c>
      <c r="R15" s="13">
        <f t="shared" si="8"/>
        <v>0.32455212421088553</v>
      </c>
      <c r="S15" s="13">
        <f t="shared" si="9"/>
        <v>1.7926611292187991E-2</v>
      </c>
    </row>
    <row r="16" spans="1:19" s="14" customFormat="1" ht="23.25">
      <c r="A16" s="15" t="s">
        <v>29</v>
      </c>
      <c r="B16" s="6">
        <v>115</v>
      </c>
      <c r="C16" s="6">
        <v>3.0040000000000001E-2</v>
      </c>
      <c r="D16" s="6">
        <v>9.6829999999999999E-2</v>
      </c>
      <c r="E16" s="6">
        <v>3.0030000000000001E-2</v>
      </c>
      <c r="F16" s="6">
        <v>9.6890000000000004E-2</v>
      </c>
      <c r="G16" s="6">
        <v>1.295E-2</v>
      </c>
      <c r="H16" s="6">
        <v>0.10631</v>
      </c>
      <c r="I16" s="7">
        <v>100</v>
      </c>
      <c r="J16" s="8">
        <f t="shared" si="0"/>
        <v>132.25</v>
      </c>
      <c r="K16" s="9">
        <f t="shared" si="1"/>
        <v>502.04371233880505</v>
      </c>
      <c r="L16" s="10">
        <f t="shared" si="2"/>
        <v>4951.9666129979551</v>
      </c>
      <c r="M16" s="11">
        <f t="shared" si="3"/>
        <v>4877.5599672893104</v>
      </c>
      <c r="N16" s="12">
        <f t="shared" si="4"/>
        <v>986.36164367618096</v>
      </c>
      <c r="O16" s="13">
        <f t="shared" si="5"/>
        <v>323.84696441184798</v>
      </c>
      <c r="P16" s="13">
        <f t="shared" si="6"/>
        <v>0.31023443147784779</v>
      </c>
      <c r="Q16" s="13">
        <f t="shared" si="7"/>
        <v>1.0005360509583023</v>
      </c>
      <c r="R16" s="13">
        <f t="shared" si="8"/>
        <v>1.0979035422906125</v>
      </c>
      <c r="S16" s="13">
        <f t="shared" si="9"/>
        <v>0.12181356410497601</v>
      </c>
    </row>
    <row r="17" spans="1:19" s="14" customFormat="1" ht="23.25">
      <c r="A17" s="6"/>
      <c r="B17" s="6">
        <v>22</v>
      </c>
      <c r="C17" s="6">
        <v>2.6030000000000001E-2</v>
      </c>
      <c r="D17" s="6">
        <v>0.31609999999999999</v>
      </c>
      <c r="E17" s="6">
        <v>2.596E-2</v>
      </c>
      <c r="F17" s="6">
        <v>0.31562000000000001</v>
      </c>
      <c r="G17" s="6">
        <v>1.8400000000000001E-3</v>
      </c>
      <c r="H17" s="6">
        <v>0.40694000000000002</v>
      </c>
      <c r="I17" s="7">
        <v>100</v>
      </c>
      <c r="J17" s="8">
        <f t="shared" si="0"/>
        <v>4.84</v>
      </c>
      <c r="K17" s="9">
        <f t="shared" si="1"/>
        <v>2624.3194054073901</v>
      </c>
      <c r="L17" s="10">
        <f t="shared" si="2"/>
        <v>8274.1744208785803</v>
      </c>
      <c r="M17" s="11">
        <f t="shared" si="3"/>
        <v>7569.759290195424</v>
      </c>
      <c r="N17" s="12">
        <f t="shared" si="4"/>
        <v>315.28839072826685</v>
      </c>
      <c r="O17" s="13">
        <f t="shared" si="5"/>
        <v>96.148856405689969</v>
      </c>
      <c r="P17" s="13">
        <f t="shared" si="6"/>
        <v>8.2347358430876316E-2</v>
      </c>
      <c r="Q17" s="13">
        <f t="shared" si="7"/>
        <v>0.9984736126543774</v>
      </c>
      <c r="R17" s="13">
        <f t="shared" si="8"/>
        <v>1.2873774122113257</v>
      </c>
      <c r="S17" s="13">
        <f t="shared" si="9"/>
        <v>4.5215510886125717E-3</v>
      </c>
    </row>
    <row r="18" spans="1:19" s="14" customFormat="1" ht="23.25">
      <c r="A18" s="16"/>
      <c r="B18" s="16"/>
      <c r="C18" s="16"/>
      <c r="D18" s="16"/>
      <c r="E18" s="16"/>
      <c r="F18" s="16"/>
      <c r="G18" s="16"/>
      <c r="H18" s="16"/>
      <c r="I18" s="17"/>
      <c r="J18" s="18"/>
      <c r="K18" s="19"/>
      <c r="L18" s="20"/>
      <c r="M18" s="21"/>
      <c r="N18" s="12"/>
      <c r="O18" s="13"/>
      <c r="P18" s="13"/>
      <c r="Q18" s="13"/>
      <c r="R18" s="13"/>
      <c r="S18" s="13"/>
    </row>
    <row r="19" spans="1:19">
      <c r="A19" s="45" t="s">
        <v>0</v>
      </c>
      <c r="B19" s="45"/>
      <c r="C19" s="45"/>
      <c r="D19" s="45"/>
      <c r="E19" s="45"/>
      <c r="F19" s="45"/>
      <c r="G19" s="45"/>
      <c r="H19" s="45"/>
      <c r="I19" s="45"/>
      <c r="J19" s="45"/>
      <c r="K19" s="45"/>
      <c r="L19" s="45"/>
    </row>
    <row r="20" spans="1:19">
      <c r="A20" s="46" t="s">
        <v>1</v>
      </c>
      <c r="B20" s="46" t="s">
        <v>2</v>
      </c>
      <c r="C20" s="46" t="s">
        <v>3</v>
      </c>
      <c r="D20" s="46"/>
      <c r="E20" s="46" t="s">
        <v>4</v>
      </c>
      <c r="F20" s="46"/>
      <c r="G20" s="46" t="s">
        <v>5</v>
      </c>
      <c r="H20" s="46"/>
      <c r="I20" s="3" t="s">
        <v>6</v>
      </c>
      <c r="J20" s="3" t="s">
        <v>7</v>
      </c>
      <c r="K20" s="4" t="s">
        <v>8</v>
      </c>
      <c r="L20" s="3" t="s">
        <v>9</v>
      </c>
      <c r="M20" s="3" t="s">
        <v>10</v>
      </c>
      <c r="N20" s="1" t="s">
        <v>11</v>
      </c>
      <c r="O20" s="1" t="s">
        <v>12</v>
      </c>
      <c r="P20" s="1" t="s">
        <v>13</v>
      </c>
      <c r="Q20" s="1" t="s">
        <v>14</v>
      </c>
      <c r="R20" s="1" t="s">
        <v>15</v>
      </c>
      <c r="S20" s="1" t="s">
        <v>16</v>
      </c>
    </row>
    <row r="21" spans="1:19">
      <c r="A21" s="46"/>
      <c r="B21" s="46"/>
      <c r="C21" s="5" t="s">
        <v>17</v>
      </c>
      <c r="D21" s="5" t="s">
        <v>18</v>
      </c>
      <c r="E21" s="5" t="s">
        <v>19</v>
      </c>
      <c r="F21" s="5" t="s">
        <v>20</v>
      </c>
      <c r="G21" s="5" t="s">
        <v>21</v>
      </c>
      <c r="H21" s="5" t="s">
        <v>22</v>
      </c>
      <c r="I21" s="5"/>
      <c r="J21" s="5"/>
      <c r="K21" s="5"/>
      <c r="L21" s="5"/>
      <c r="M21" s="5"/>
    </row>
    <row r="22" spans="1:19" s="14" customFormat="1" ht="23.25">
      <c r="A22" s="15" t="s">
        <v>30</v>
      </c>
      <c r="B22" s="6">
        <v>115</v>
      </c>
      <c r="C22" s="6">
        <v>8.2030000000000006E-2</v>
      </c>
      <c r="D22" s="6">
        <v>0.24892</v>
      </c>
      <c r="E22" s="6">
        <v>8.2019999999999996E-2</v>
      </c>
      <c r="F22" s="6">
        <v>0.24898000000000001</v>
      </c>
      <c r="G22" s="6">
        <v>8.0999999999999996E-3</v>
      </c>
      <c r="H22" s="6">
        <v>0.15695000000000001</v>
      </c>
      <c r="I22" s="7">
        <v>100</v>
      </c>
      <c r="J22" s="8">
        <f t="shared" si="0"/>
        <v>132.25</v>
      </c>
      <c r="K22" s="9">
        <f t="shared" si="1"/>
        <v>502.04371233880505</v>
      </c>
      <c r="L22" s="10">
        <f t="shared" si="2"/>
        <v>1915.5544355427301</v>
      </c>
      <c r="M22" s="11">
        <f t="shared" si="3"/>
        <v>2224.3857219036158</v>
      </c>
      <c r="N22" s="12">
        <f t="shared" si="4"/>
        <v>381.551324807752</v>
      </c>
      <c r="O22" s="13">
        <f t="shared" si="5"/>
        <v>147.68871496210048</v>
      </c>
      <c r="P22" s="13">
        <f t="shared" si="6"/>
        <v>0.32954362847501206</v>
      </c>
      <c r="Q22" s="13">
        <f t="shared" si="7"/>
        <v>1.0002054925282602</v>
      </c>
      <c r="R22" s="13">
        <f t="shared" si="8"/>
        <v>0.63052386308854247</v>
      </c>
      <c r="S22" s="13">
        <f t="shared" si="9"/>
        <v>5.1608792609111179E-2</v>
      </c>
    </row>
    <row r="23" spans="1:19" s="14" customFormat="1" ht="23.25">
      <c r="A23" s="6"/>
      <c r="B23" s="6">
        <v>22</v>
      </c>
      <c r="C23" s="6">
        <v>8.2030000000000006E-2</v>
      </c>
      <c r="D23" s="6">
        <v>0.48812</v>
      </c>
      <c r="E23" s="6">
        <v>8.2019999999999996E-2</v>
      </c>
      <c r="F23" s="6">
        <v>0.48818</v>
      </c>
      <c r="G23" s="6">
        <v>1.15E-3</v>
      </c>
      <c r="H23" s="6">
        <v>0.4108</v>
      </c>
      <c r="I23" s="7">
        <v>100</v>
      </c>
      <c r="J23" s="8">
        <f t="shared" si="0"/>
        <v>4.84</v>
      </c>
      <c r="K23" s="9">
        <f t="shared" si="1"/>
        <v>2624.3194054073901</v>
      </c>
      <c r="L23" s="10">
        <f t="shared" si="2"/>
        <v>5302.0334576641089</v>
      </c>
      <c r="M23" s="11">
        <f t="shared" si="3"/>
        <v>5636.010022470603</v>
      </c>
      <c r="N23" s="12">
        <f t="shared" si="4"/>
        <v>202.03460930629518</v>
      </c>
      <c r="O23" s="13">
        <f t="shared" si="5"/>
        <v>71.586941879834299</v>
      </c>
      <c r="P23" s="13">
        <f t="shared" si="6"/>
        <v>0.16805293780217981</v>
      </c>
      <c r="Q23" s="13">
        <f t="shared" si="7"/>
        <v>1.0001161969455059</v>
      </c>
      <c r="R23" s="13">
        <f t="shared" si="8"/>
        <v>0.8415963287716135</v>
      </c>
      <c r="S23" s="13">
        <f t="shared" si="9"/>
        <v>2.7994157740993185E-3</v>
      </c>
    </row>
    <row r="24" spans="1:19" s="14" customFormat="1" ht="23.25">
      <c r="A24" s="15" t="s">
        <v>31</v>
      </c>
      <c r="B24" s="6">
        <v>115</v>
      </c>
      <c r="C24" s="6">
        <v>4.1739999999999999E-2</v>
      </c>
      <c r="D24" s="6">
        <v>0.21967</v>
      </c>
      <c r="E24" s="6">
        <v>4.1739999999999999E-2</v>
      </c>
      <c r="F24" s="6">
        <v>0.21967999999999999</v>
      </c>
      <c r="G24" s="6">
        <v>8.5100000000000002E-3</v>
      </c>
      <c r="H24" s="6">
        <v>0.16028999999999999</v>
      </c>
      <c r="I24" s="7">
        <v>100</v>
      </c>
      <c r="J24" s="8">
        <f t="shared" si="0"/>
        <v>132.25</v>
      </c>
      <c r="K24" s="9">
        <f t="shared" si="1"/>
        <v>502.04371233880505</v>
      </c>
      <c r="L24" s="10">
        <f t="shared" si="2"/>
        <v>2245.2720312169963</v>
      </c>
      <c r="M24" s="11">
        <f t="shared" si="3"/>
        <v>2482.6814839327567</v>
      </c>
      <c r="N24" s="12">
        <f t="shared" si="4"/>
        <v>447.22640201133936</v>
      </c>
      <c r="O24" s="13">
        <f t="shared" si="5"/>
        <v>164.83833465197785</v>
      </c>
      <c r="P24" s="13">
        <f t="shared" si="6"/>
        <v>0.19001229116401874</v>
      </c>
      <c r="Q24" s="13">
        <f t="shared" si="7"/>
        <v>1.0000439365510911</v>
      </c>
      <c r="R24" s="13">
        <f t="shared" si="8"/>
        <v>0.72968543724677914</v>
      </c>
      <c r="S24" s="13">
        <f t="shared" si="9"/>
        <v>5.3091272069374265E-2</v>
      </c>
    </row>
    <row r="25" spans="1:19" s="14" customFormat="1" ht="23.25">
      <c r="A25" s="6"/>
      <c r="B25" s="6">
        <v>22</v>
      </c>
      <c r="C25" s="6">
        <v>4.1739999999999999E-2</v>
      </c>
      <c r="D25" s="6">
        <v>0.46167000000000002</v>
      </c>
      <c r="E25" s="6">
        <v>4.1739999999999999E-2</v>
      </c>
      <c r="F25" s="6">
        <v>0.46167999999999998</v>
      </c>
      <c r="G25" s="6">
        <v>1.2099999999999999E-3</v>
      </c>
      <c r="H25" s="6">
        <v>0.41219</v>
      </c>
      <c r="I25" s="7">
        <v>100</v>
      </c>
      <c r="J25" s="8">
        <f t="shared" si="0"/>
        <v>4.84</v>
      </c>
      <c r="K25" s="9">
        <f t="shared" si="1"/>
        <v>2624.3194054073901</v>
      </c>
      <c r="L25" s="10">
        <f t="shared" si="2"/>
        <v>5661.3142527000582</v>
      </c>
      <c r="M25" s="11">
        <f t="shared" si="3"/>
        <v>5883.1458552288123</v>
      </c>
      <c r="N25" s="12">
        <f t="shared" si="4"/>
        <v>215.72504631238726</v>
      </c>
      <c r="O25" s="13">
        <f t="shared" si="5"/>
        <v>74.7259885503601</v>
      </c>
      <c r="P25" s="13">
        <f t="shared" si="6"/>
        <v>9.0410899560291982E-2</v>
      </c>
      <c r="Q25" s="13">
        <f t="shared" si="7"/>
        <v>1.000021484875149</v>
      </c>
      <c r="R25" s="13">
        <f t="shared" si="8"/>
        <v>0.89282387852795286</v>
      </c>
      <c r="S25" s="13">
        <f t="shared" si="9"/>
        <v>2.9355394356971299E-3</v>
      </c>
    </row>
    <row r="26" spans="1:19" s="14" customFormat="1" ht="23.25">
      <c r="A26" s="15" t="s">
        <v>32</v>
      </c>
      <c r="B26" s="6">
        <v>115</v>
      </c>
      <c r="C26" s="6">
        <v>1.306E-2</v>
      </c>
      <c r="D26" s="6">
        <v>8.1240000000000007E-2</v>
      </c>
      <c r="E26" s="6">
        <v>1.3169999999999999E-2</v>
      </c>
      <c r="F26" s="6">
        <v>8.1589999999999996E-2</v>
      </c>
      <c r="G26" s="6">
        <v>6.9300000000000004E-3</v>
      </c>
      <c r="H26" s="6">
        <v>6.4860000000000001E-2</v>
      </c>
      <c r="I26" s="7">
        <v>100</v>
      </c>
      <c r="J26" s="8">
        <f t="shared" si="0"/>
        <v>132.25</v>
      </c>
      <c r="K26" s="9">
        <f t="shared" si="1"/>
        <v>502.04371233880505</v>
      </c>
      <c r="L26" s="10">
        <f t="shared" si="2"/>
        <v>6101.4228278129449</v>
      </c>
      <c r="M26" s="11">
        <f t="shared" si="3"/>
        <v>6545.7783548725492</v>
      </c>
      <c r="N26" s="12">
        <f t="shared" si="4"/>
        <v>1215.3170486667482</v>
      </c>
      <c r="O26" s="13">
        <f t="shared" si="5"/>
        <v>434.60879295274867</v>
      </c>
      <c r="P26" s="13">
        <f t="shared" si="6"/>
        <v>0.16075824716888232</v>
      </c>
      <c r="Q26" s="13">
        <f t="shared" si="7"/>
        <v>1.0044120812137878</v>
      </c>
      <c r="R26" s="13">
        <f t="shared" si="8"/>
        <v>0.7983751846381093</v>
      </c>
      <c r="S26" s="13">
        <f t="shared" si="9"/>
        <v>0.10684551341350602</v>
      </c>
    </row>
    <row r="27" spans="1:19" s="14" customFormat="1" ht="23.25">
      <c r="A27" s="6"/>
      <c r="B27" s="6">
        <v>22</v>
      </c>
      <c r="C27" s="6">
        <v>1.306E-2</v>
      </c>
      <c r="D27" s="6">
        <v>0.32863999999999999</v>
      </c>
      <c r="E27" s="6">
        <v>1.3169999999999999E-2</v>
      </c>
      <c r="F27" s="6">
        <v>0.32899</v>
      </c>
      <c r="G27" s="6">
        <v>9.8999999999999999E-4</v>
      </c>
      <c r="H27" s="6">
        <v>0.40038000000000001</v>
      </c>
      <c r="I27" s="7">
        <v>100</v>
      </c>
      <c r="J27" s="8">
        <f t="shared" si="0"/>
        <v>4.84</v>
      </c>
      <c r="K27" s="9">
        <f t="shared" si="1"/>
        <v>2624.3194054073901</v>
      </c>
      <c r="L27" s="10">
        <f t="shared" si="2"/>
        <v>7979.0946141201275</v>
      </c>
      <c r="M27" s="11">
        <f t="shared" si="3"/>
        <v>7438.8275418801923</v>
      </c>
      <c r="N27" s="12">
        <f t="shared" si="4"/>
        <v>304.04433994121541</v>
      </c>
      <c r="O27" s="13">
        <f t="shared" si="5"/>
        <v>94.485799842714087</v>
      </c>
      <c r="P27" s="13">
        <f t="shared" si="6"/>
        <v>3.9739532619279455E-2</v>
      </c>
      <c r="Q27" s="13">
        <f t="shared" si="7"/>
        <v>1.0010766388318488</v>
      </c>
      <c r="R27" s="13">
        <f t="shared" si="8"/>
        <v>1.2182935735150926</v>
      </c>
      <c r="S27" s="13">
        <f t="shared" si="9"/>
        <v>2.4726509815675107E-3</v>
      </c>
    </row>
    <row r="28" spans="1:19" s="14" customFormat="1" ht="23.25">
      <c r="A28" s="15" t="s">
        <v>33</v>
      </c>
      <c r="B28" s="6">
        <v>115</v>
      </c>
      <c r="C28" s="6">
        <v>3.9379999999999998E-2</v>
      </c>
      <c r="D28" s="6">
        <v>0.20315</v>
      </c>
      <c r="E28" s="6">
        <v>3.9489999999999997E-2</v>
      </c>
      <c r="F28" s="6">
        <v>0.20349</v>
      </c>
      <c r="G28" s="6">
        <v>1.0919999999999999E-2</v>
      </c>
      <c r="H28" s="6">
        <v>0.14235</v>
      </c>
      <c r="I28" s="7">
        <v>100</v>
      </c>
      <c r="J28" s="8">
        <f t="shared" si="0"/>
        <v>132.25</v>
      </c>
      <c r="K28" s="9">
        <f t="shared" si="1"/>
        <v>502.04371233880505</v>
      </c>
      <c r="L28" s="10">
        <f t="shared" si="2"/>
        <v>2426.1330610807108</v>
      </c>
      <c r="M28" s="11">
        <f t="shared" si="3"/>
        <v>2707.4843481269468</v>
      </c>
      <c r="N28" s="12">
        <f t="shared" si="4"/>
        <v>483.25135868715569</v>
      </c>
      <c r="O28" s="13">
        <f t="shared" si="5"/>
        <v>179.76418398004603</v>
      </c>
      <c r="P28" s="13">
        <f t="shared" si="6"/>
        <v>0.19384691114939701</v>
      </c>
      <c r="Q28" s="13">
        <f t="shared" si="7"/>
        <v>1.0017142111973765</v>
      </c>
      <c r="R28" s="13">
        <f t="shared" si="8"/>
        <v>0.70071375830666993</v>
      </c>
      <c r="S28" s="13">
        <f t="shared" si="9"/>
        <v>7.6712328767123278E-2</v>
      </c>
    </row>
    <row r="29" spans="1:19" s="14" customFormat="1" ht="23.25">
      <c r="A29" s="6"/>
      <c r="B29" s="6">
        <v>22</v>
      </c>
      <c r="C29" s="6">
        <v>3.9379999999999998E-2</v>
      </c>
      <c r="D29" s="6">
        <v>0.44995000000000002</v>
      </c>
      <c r="E29" s="6">
        <v>3.9489999999999997E-2</v>
      </c>
      <c r="F29" s="6">
        <v>0.45029000000000002</v>
      </c>
      <c r="G29" s="6">
        <v>1.1199999999999999E-3</v>
      </c>
      <c r="H29" s="6">
        <v>0.38422000000000001</v>
      </c>
      <c r="I29" s="7">
        <v>100</v>
      </c>
      <c r="J29" s="8">
        <f t="shared" si="0"/>
        <v>4.84</v>
      </c>
      <c r="K29" s="9">
        <f t="shared" si="1"/>
        <v>2624.3194054073901</v>
      </c>
      <c r="L29" s="10">
        <f t="shared" si="2"/>
        <v>5810.2584149297845</v>
      </c>
      <c r="M29" s="11">
        <f t="shared" si="3"/>
        <v>6117.5404636066341</v>
      </c>
      <c r="N29" s="12">
        <f t="shared" si="4"/>
        <v>221.40058115478595</v>
      </c>
      <c r="O29" s="13">
        <f t="shared" si="5"/>
        <v>77.703199935717805</v>
      </c>
      <c r="P29" s="13">
        <f t="shared" si="6"/>
        <v>8.7520835648405376E-2</v>
      </c>
      <c r="Q29" s="13">
        <f t="shared" si="7"/>
        <v>1.0007711447548531</v>
      </c>
      <c r="R29" s="13">
        <f t="shared" si="8"/>
        <v>0.85391710190021108</v>
      </c>
      <c r="S29" s="13">
        <f t="shared" si="9"/>
        <v>2.9149966165217841E-3</v>
      </c>
    </row>
    <row r="30" spans="1:19" s="14" customFormat="1" ht="23.25">
      <c r="A30" s="15" t="s">
        <v>34</v>
      </c>
      <c r="B30" s="6">
        <v>115</v>
      </c>
      <c r="C30" s="6">
        <v>2.81E-2</v>
      </c>
      <c r="D30" s="6">
        <v>0.13683000000000001</v>
      </c>
      <c r="E30" s="6">
        <v>2.3810000000000001E-2</v>
      </c>
      <c r="F30" s="6">
        <v>0.13718</v>
      </c>
      <c r="G30" s="6">
        <v>2.061E-2</v>
      </c>
      <c r="H30" s="6">
        <v>0.13927999999999999</v>
      </c>
      <c r="I30" s="7">
        <v>100</v>
      </c>
      <c r="J30" s="8">
        <f t="shared" si="0"/>
        <v>132.25</v>
      </c>
      <c r="K30" s="9">
        <f t="shared" si="1"/>
        <v>502.04371233880505</v>
      </c>
      <c r="L30" s="10">
        <f t="shared" si="2"/>
        <v>3594.0985655018321</v>
      </c>
      <c r="M30" s="11">
        <f t="shared" si="3"/>
        <v>3589.408191692316</v>
      </c>
      <c r="N30" s="12">
        <f t="shared" si="4"/>
        <v>715.893552128853</v>
      </c>
      <c r="O30" s="13">
        <f t="shared" si="5"/>
        <v>238.31976535607578</v>
      </c>
      <c r="P30" s="13">
        <f t="shared" si="6"/>
        <v>0.20536432068990718</v>
      </c>
      <c r="Q30" s="13">
        <f t="shared" si="7"/>
        <v>0.99674567801152392</v>
      </c>
      <c r="R30" s="13">
        <f t="shared" si="8"/>
        <v>1.0179054300957391</v>
      </c>
      <c r="S30" s="13">
        <f t="shared" si="9"/>
        <v>0.14797530155083286</v>
      </c>
    </row>
    <row r="31" spans="1:19" s="14" customFormat="1" ht="23.25">
      <c r="A31" s="6"/>
      <c r="B31" s="6">
        <v>22</v>
      </c>
      <c r="C31" s="6">
        <v>3.2550000000000003E-2</v>
      </c>
      <c r="D31" s="6">
        <v>0.45992</v>
      </c>
      <c r="E31" s="6">
        <v>3.261E-2</v>
      </c>
      <c r="F31" s="6">
        <v>0.46031</v>
      </c>
      <c r="G31" s="6">
        <v>7.3800000000000003E-3</v>
      </c>
      <c r="H31" s="6">
        <v>0.34564</v>
      </c>
      <c r="I31" s="7">
        <v>100</v>
      </c>
      <c r="J31" s="8">
        <f>B31^2/I31</f>
        <v>4.84</v>
      </c>
      <c r="K31" s="9">
        <f>I31/(SQRT(3)*B31/1000)</f>
        <v>2624.3194054073901</v>
      </c>
      <c r="L31" s="10">
        <f>K31/(C31^2+D31^2)^0.5</f>
        <v>5691.7976850854548</v>
      </c>
      <c r="M31" s="11">
        <f>3*K31/((C31+E31+G31)^2+(D31+F31+H31)^2)^0.5</f>
        <v>6209.2184426258545</v>
      </c>
      <c r="N31" s="12">
        <f>3^0.5*B31*L31/1000</f>
        <v>216.88662109336042</v>
      </c>
      <c r="O31" s="13">
        <f>B31/3^0.5*M31/1000</f>
        <v>78.867666664758971</v>
      </c>
      <c r="P31" s="13">
        <f>C31/D31</f>
        <v>7.0773177943990268E-2</v>
      </c>
      <c r="Q31" s="13">
        <f>(E31^2+F31^2)^0.5/(C31^2+D31^2)^0.5</f>
        <v>1.0008529366913717</v>
      </c>
      <c r="R31" s="13">
        <f>H31/D31</f>
        <v>0.75152200382675249</v>
      </c>
      <c r="S31" s="13">
        <f>G31/H31</f>
        <v>2.135169540562435E-2</v>
      </c>
    </row>
    <row r="32" spans="1:19" s="14" customFormat="1" ht="23.25">
      <c r="A32" s="15" t="s">
        <v>35</v>
      </c>
      <c r="B32" s="6">
        <v>115</v>
      </c>
      <c r="C32" s="6">
        <v>5.108E-2</v>
      </c>
      <c r="D32" s="6">
        <v>0.22253000000000001</v>
      </c>
      <c r="E32" s="6">
        <v>5.1090000000000003E-2</v>
      </c>
      <c r="F32" s="6">
        <v>0.22255</v>
      </c>
      <c r="G32" s="6">
        <v>6.5519999999999995E-2</v>
      </c>
      <c r="H32" s="6">
        <v>0.40028999999999998</v>
      </c>
      <c r="I32" s="7">
        <v>100</v>
      </c>
      <c r="J32" s="8">
        <f t="shared" si="0"/>
        <v>132.25</v>
      </c>
      <c r="K32" s="9">
        <f t="shared" si="1"/>
        <v>502.04371233880505</v>
      </c>
      <c r="L32" s="10">
        <f t="shared" si="2"/>
        <v>2198.8864581937855</v>
      </c>
      <c r="M32" s="11">
        <f t="shared" si="3"/>
        <v>1747.5737019588855</v>
      </c>
      <c r="N32" s="12">
        <f t="shared" si="4"/>
        <v>437.98705255168369</v>
      </c>
      <c r="O32" s="13">
        <f t="shared" si="5"/>
        <v>116.03064693428745</v>
      </c>
      <c r="P32" s="13">
        <f t="shared" si="6"/>
        <v>0.2295420842133645</v>
      </c>
      <c r="Q32" s="13">
        <f t="shared" si="7"/>
        <v>1.0000951761216101</v>
      </c>
      <c r="R32" s="13">
        <f t="shared" si="8"/>
        <v>1.7988136431043005</v>
      </c>
      <c r="S32" s="13">
        <f t="shared" si="9"/>
        <v>0.16368133103499963</v>
      </c>
    </row>
    <row r="33" spans="1:19" s="14" customFormat="1" ht="23.25">
      <c r="A33" s="6"/>
      <c r="B33" s="6">
        <v>22</v>
      </c>
      <c r="C33" s="6">
        <v>7.3230000000000003E-2</v>
      </c>
      <c r="D33" s="6">
        <v>0.87931999999999999</v>
      </c>
      <c r="E33" s="6">
        <v>7.324E-2</v>
      </c>
      <c r="F33" s="6">
        <v>0.87934000000000001</v>
      </c>
      <c r="G33" s="6">
        <v>2.3009999999999999E-2</v>
      </c>
      <c r="H33" s="6">
        <v>0.77598999999999996</v>
      </c>
      <c r="I33" s="7">
        <v>100</v>
      </c>
      <c r="J33" s="8">
        <f t="shared" si="0"/>
        <v>4.84</v>
      </c>
      <c r="K33" s="9">
        <f t="shared" si="1"/>
        <v>2624.3194054073901</v>
      </c>
      <c r="L33" s="10">
        <f t="shared" si="2"/>
        <v>2974.1912553311436</v>
      </c>
      <c r="M33" s="11">
        <f t="shared" si="3"/>
        <v>3099.211791544928</v>
      </c>
      <c r="N33" s="12">
        <f t="shared" si="4"/>
        <v>113.33190804453319</v>
      </c>
      <c r="O33" s="13">
        <f t="shared" si="5"/>
        <v>39.365276766730787</v>
      </c>
      <c r="P33" s="13">
        <f t="shared" si="6"/>
        <v>8.3280262020652321E-2</v>
      </c>
      <c r="Q33" s="13">
        <f t="shared" si="7"/>
        <v>1.0000235288049348</v>
      </c>
      <c r="R33" s="13">
        <f t="shared" si="8"/>
        <v>0.88248874130009547</v>
      </c>
      <c r="S33" s="13">
        <f t="shared" si="9"/>
        <v>2.965244397479349E-2</v>
      </c>
    </row>
    <row r="34" spans="1:19" s="14" customFormat="1" ht="23.25">
      <c r="A34" s="15" t="s">
        <v>36</v>
      </c>
      <c r="B34" s="6">
        <v>115</v>
      </c>
      <c r="C34" s="6">
        <v>4.299E-2</v>
      </c>
      <c r="D34" s="6">
        <v>0.24398</v>
      </c>
      <c r="E34" s="6">
        <v>4.299E-2</v>
      </c>
      <c r="F34" s="6">
        <v>0.24399000000000001</v>
      </c>
      <c r="G34" s="6">
        <v>3.4709999999999998E-2</v>
      </c>
      <c r="H34" s="6">
        <v>0.24018</v>
      </c>
      <c r="I34" s="7">
        <v>100</v>
      </c>
      <c r="J34" s="8">
        <f t="shared" si="0"/>
        <v>132.25</v>
      </c>
      <c r="K34" s="9">
        <f t="shared" si="1"/>
        <v>502.04371233880505</v>
      </c>
      <c r="L34" s="10">
        <f t="shared" si="2"/>
        <v>2026.5063622207899</v>
      </c>
      <c r="M34" s="11">
        <f t="shared" si="3"/>
        <v>2040.5948854172409</v>
      </c>
      <c r="N34" s="12">
        <f t="shared" si="4"/>
        <v>403.6513778412185</v>
      </c>
      <c r="O34" s="13">
        <f t="shared" si="5"/>
        <v>135.48587073630102</v>
      </c>
      <c r="P34" s="13">
        <f t="shared" si="6"/>
        <v>0.17620296745634889</v>
      </c>
      <c r="Q34" s="13">
        <f t="shared" si="7"/>
        <v>1.0000397527679417</v>
      </c>
      <c r="R34" s="13">
        <f t="shared" si="8"/>
        <v>0.98442495286498899</v>
      </c>
      <c r="S34" s="13">
        <f t="shared" si="9"/>
        <v>0.14451661254059453</v>
      </c>
    </row>
    <row r="35" spans="1:19" s="14" customFormat="1" ht="23.25">
      <c r="A35" s="6"/>
      <c r="B35" s="6">
        <v>22</v>
      </c>
      <c r="C35" s="6">
        <v>4.7109999999999999E-2</v>
      </c>
      <c r="D35" s="6">
        <v>0.51283000000000001</v>
      </c>
      <c r="E35" s="6">
        <v>4.5530000000000001E-2</v>
      </c>
      <c r="F35" s="6">
        <v>0.51324000000000003</v>
      </c>
      <c r="G35" s="6">
        <v>9.9500000000000005E-3</v>
      </c>
      <c r="H35" s="6">
        <v>0.14346999999999999</v>
      </c>
      <c r="I35" s="7">
        <v>100</v>
      </c>
      <c r="J35" s="8">
        <f>B35^2/I35</f>
        <v>4.84</v>
      </c>
      <c r="K35" s="9">
        <f>I35/(SQRT(3)*B35/1000)</f>
        <v>2624.3194054073901</v>
      </c>
      <c r="L35" s="10">
        <f>K35/(C35^2+D35^2)^0.5</f>
        <v>5095.871885162971</v>
      </c>
      <c r="M35" s="11">
        <f>3*K35/((C35+E35+G35)^2+(D35+F35+H35)^2)^0.5</f>
        <v>6705.9208702454098</v>
      </c>
      <c r="N35" s="12">
        <f>3^0.5*B35*L35/1000</f>
        <v>194.17879830720932</v>
      </c>
      <c r="O35" s="13">
        <f>B35/3^0.5*M35/1000</f>
        <v>85.176634831211373</v>
      </c>
      <c r="P35" s="13">
        <f>C35/D35</f>
        <v>9.1862800538190043E-2</v>
      </c>
      <c r="Q35" s="13">
        <f>(E35^2+F35^2)^0.5/(C35^2+D35^2)^0.5</f>
        <v>1.0005170289720917</v>
      </c>
      <c r="R35" s="13">
        <f>H35/D35</f>
        <v>0.27976132441549828</v>
      </c>
      <c r="S35" s="13">
        <f>G35/H35</f>
        <v>6.9352477869937978E-2</v>
      </c>
    </row>
    <row r="36" spans="1:19" s="14" customFormat="1" ht="23.25">
      <c r="A36" s="15" t="s">
        <v>37</v>
      </c>
      <c r="B36" s="6">
        <v>115</v>
      </c>
      <c r="C36" s="6">
        <v>4.1689999999999998E-2</v>
      </c>
      <c r="D36" s="6">
        <v>0.23896999999999999</v>
      </c>
      <c r="E36" s="6">
        <v>4.1689999999999998E-2</v>
      </c>
      <c r="F36" s="6">
        <v>0.23896999999999999</v>
      </c>
      <c r="G36" s="6">
        <v>3.9350000000000003E-2</v>
      </c>
      <c r="H36" s="6">
        <v>0.28272000000000003</v>
      </c>
      <c r="I36" s="7">
        <v>100</v>
      </c>
      <c r="J36" s="8">
        <f t="shared" si="0"/>
        <v>132.25</v>
      </c>
      <c r="K36" s="9">
        <f t="shared" si="1"/>
        <v>502.04371233880505</v>
      </c>
      <c r="L36" s="10">
        <f t="shared" si="2"/>
        <v>2069.6065634476572</v>
      </c>
      <c r="M36" s="11">
        <f t="shared" si="3"/>
        <v>1954.7516705645573</v>
      </c>
      <c r="N36" s="12">
        <f t="shared" si="4"/>
        <v>412.23632775047679</v>
      </c>
      <c r="O36" s="13">
        <f t="shared" si="5"/>
        <v>129.78628636792158</v>
      </c>
      <c r="P36" s="13">
        <f t="shared" si="6"/>
        <v>0.17445704481734109</v>
      </c>
      <c r="Q36" s="13">
        <f t="shared" si="7"/>
        <v>1</v>
      </c>
      <c r="R36" s="13">
        <f t="shared" si="8"/>
        <v>1.1830773737289202</v>
      </c>
      <c r="S36" s="13">
        <f t="shared" si="9"/>
        <v>0.13918364459535937</v>
      </c>
    </row>
    <row r="37" spans="1:19" s="14" customFormat="1" ht="23.25">
      <c r="A37" s="6"/>
      <c r="B37" s="6">
        <v>22</v>
      </c>
      <c r="C37" s="6">
        <v>5.2319999999999998E-2</v>
      </c>
      <c r="D37" s="6">
        <v>0.57252999999999998</v>
      </c>
      <c r="E37" s="6">
        <v>5.2319999999999998E-2</v>
      </c>
      <c r="F37" s="6">
        <v>0.57252999999999998</v>
      </c>
      <c r="G37" s="6">
        <v>1.5480000000000001E-2</v>
      </c>
      <c r="H37" s="6">
        <v>0.42769000000000001</v>
      </c>
      <c r="I37" s="7">
        <v>100</v>
      </c>
      <c r="J37" s="8">
        <f t="shared" si="0"/>
        <v>4.84</v>
      </c>
      <c r="K37" s="9">
        <f t="shared" si="1"/>
        <v>2624.3194054073901</v>
      </c>
      <c r="L37" s="10">
        <f t="shared" si="2"/>
        <v>4564.7035178556798</v>
      </c>
      <c r="M37" s="11">
        <f t="shared" si="3"/>
        <v>4991.31819288922</v>
      </c>
      <c r="N37" s="12">
        <f t="shared" si="4"/>
        <v>173.93856511711735</v>
      </c>
      <c r="O37" s="13">
        <f t="shared" si="5"/>
        <v>63.398255850064686</v>
      </c>
      <c r="P37" s="13">
        <f t="shared" si="6"/>
        <v>9.1383857614448158E-2</v>
      </c>
      <c r="Q37" s="13">
        <f t="shared" si="7"/>
        <v>1</v>
      </c>
      <c r="R37" s="13">
        <f t="shared" si="8"/>
        <v>0.74701762353064471</v>
      </c>
      <c r="S37" s="13">
        <f t="shared" si="9"/>
        <v>3.6194439898057006E-2</v>
      </c>
    </row>
    <row r="38" spans="1:19" s="14" customFormat="1" ht="23.25">
      <c r="A38" s="16"/>
      <c r="B38" s="16"/>
      <c r="C38" s="16"/>
      <c r="D38" s="16"/>
      <c r="E38" s="16"/>
      <c r="F38" s="16"/>
      <c r="G38" s="16"/>
      <c r="H38" s="16"/>
      <c r="I38" s="17"/>
      <c r="J38" s="18"/>
      <c r="K38" s="19"/>
      <c r="L38" s="20"/>
      <c r="M38" s="21"/>
      <c r="N38" s="12"/>
      <c r="O38" s="13"/>
      <c r="P38" s="13"/>
      <c r="Q38" s="13"/>
      <c r="R38" s="13"/>
      <c r="S38" s="13"/>
    </row>
    <row r="39" spans="1:19" s="14" customFormat="1" ht="23.25">
      <c r="A39" s="16"/>
      <c r="B39" s="16"/>
      <c r="C39" s="16"/>
      <c r="D39" s="16"/>
      <c r="E39" s="16"/>
      <c r="F39" s="16"/>
      <c r="G39" s="16"/>
      <c r="H39" s="16"/>
      <c r="I39" s="17"/>
      <c r="J39" s="18"/>
      <c r="K39" s="19"/>
      <c r="L39" s="20"/>
      <c r="M39" s="21"/>
      <c r="N39" s="12"/>
      <c r="O39" s="13"/>
      <c r="P39" s="13"/>
      <c r="Q39" s="13"/>
      <c r="R39" s="13"/>
      <c r="S39" s="13"/>
    </row>
    <row r="40" spans="1:19" s="14" customFormat="1" ht="23.25">
      <c r="A40" s="16"/>
      <c r="B40" s="16"/>
      <c r="C40" s="16"/>
      <c r="D40" s="16"/>
      <c r="E40" s="16"/>
      <c r="F40" s="16"/>
      <c r="G40" s="16"/>
      <c r="H40" s="16"/>
      <c r="I40" s="22"/>
      <c r="J40" s="23"/>
      <c r="K40" s="24"/>
      <c r="L40" s="25"/>
      <c r="M40" s="26"/>
      <c r="N40" s="12"/>
      <c r="O40" s="13"/>
      <c r="P40" s="13"/>
      <c r="Q40" s="13"/>
      <c r="R40" s="13"/>
      <c r="S40" s="13"/>
    </row>
    <row r="41" spans="1:19">
      <c r="A41" s="45" t="s">
        <v>0</v>
      </c>
      <c r="B41" s="45"/>
      <c r="C41" s="45"/>
      <c r="D41" s="45"/>
      <c r="E41" s="45"/>
      <c r="F41" s="45"/>
      <c r="G41" s="45"/>
      <c r="H41" s="45"/>
      <c r="I41" s="45"/>
      <c r="J41" s="45"/>
      <c r="K41" s="45"/>
      <c r="L41" s="45"/>
    </row>
    <row r="42" spans="1:19">
      <c r="A42" s="46" t="s">
        <v>1</v>
      </c>
      <c r="B42" s="46" t="s">
        <v>2</v>
      </c>
      <c r="C42" s="46" t="s">
        <v>3</v>
      </c>
      <c r="D42" s="46"/>
      <c r="E42" s="46" t="s">
        <v>4</v>
      </c>
      <c r="F42" s="46"/>
      <c r="G42" s="46" t="s">
        <v>5</v>
      </c>
      <c r="H42" s="46"/>
      <c r="I42" s="3" t="s">
        <v>6</v>
      </c>
      <c r="J42" s="3" t="s">
        <v>7</v>
      </c>
      <c r="K42" s="4" t="s">
        <v>8</v>
      </c>
      <c r="L42" s="3" t="s">
        <v>9</v>
      </c>
      <c r="M42" s="3" t="s">
        <v>10</v>
      </c>
      <c r="N42" s="1" t="s">
        <v>11</v>
      </c>
      <c r="O42" s="1" t="s">
        <v>12</v>
      </c>
      <c r="P42" s="1" t="s">
        <v>13</v>
      </c>
      <c r="Q42" s="1" t="s">
        <v>14</v>
      </c>
      <c r="R42" s="1" t="s">
        <v>15</v>
      </c>
      <c r="S42" s="1" t="s">
        <v>16</v>
      </c>
    </row>
    <row r="43" spans="1:19">
      <c r="A43" s="46"/>
      <c r="B43" s="46"/>
      <c r="C43" s="5" t="s">
        <v>17</v>
      </c>
      <c r="D43" s="5" t="s">
        <v>18</v>
      </c>
      <c r="E43" s="5" t="s">
        <v>19</v>
      </c>
      <c r="F43" s="5" t="s">
        <v>20</v>
      </c>
      <c r="G43" s="5" t="s">
        <v>21</v>
      </c>
      <c r="H43" s="5" t="s">
        <v>22</v>
      </c>
      <c r="I43" s="5"/>
      <c r="J43" s="5"/>
      <c r="K43" s="5"/>
      <c r="L43" s="5"/>
      <c r="M43" s="5"/>
    </row>
    <row r="44" spans="1:19" s="14" customFormat="1" ht="23.25">
      <c r="A44" s="15" t="s">
        <v>38</v>
      </c>
      <c r="B44" s="6">
        <v>115</v>
      </c>
      <c r="C44" s="6">
        <v>6.7659999999999998E-2</v>
      </c>
      <c r="D44" s="6">
        <v>0.34295999999999999</v>
      </c>
      <c r="E44" s="6">
        <v>6.7680000000000004E-2</v>
      </c>
      <c r="F44" s="6">
        <v>0.34304000000000001</v>
      </c>
      <c r="G44" s="6">
        <v>5.0410000000000003E-2</v>
      </c>
      <c r="H44" s="6">
        <v>0.33050000000000002</v>
      </c>
      <c r="I44" s="7">
        <v>100</v>
      </c>
      <c r="J44" s="8">
        <f t="shared" si="0"/>
        <v>132.25</v>
      </c>
      <c r="K44" s="9">
        <f t="shared" si="1"/>
        <v>502.04371233880505</v>
      </c>
      <c r="L44" s="10">
        <f t="shared" si="2"/>
        <v>1436.1735677098943</v>
      </c>
      <c r="M44" s="11">
        <f t="shared" si="3"/>
        <v>1457.5479442179501</v>
      </c>
      <c r="N44" s="12">
        <f t="shared" si="4"/>
        <v>286.06544259251478</v>
      </c>
      <c r="O44" s="13">
        <f t="shared" si="5"/>
        <v>96.774305264367214</v>
      </c>
      <c r="P44" s="13">
        <f t="shared" si="6"/>
        <v>0.19728248192209005</v>
      </c>
      <c r="Q44" s="13">
        <f t="shared" si="7"/>
        <v>1.0002355985364397</v>
      </c>
      <c r="R44" s="13">
        <f t="shared" si="8"/>
        <v>0.96366923256356429</v>
      </c>
      <c r="S44" s="13">
        <f t="shared" si="9"/>
        <v>0.15252647503782149</v>
      </c>
    </row>
    <row r="45" spans="1:19" s="14" customFormat="1" ht="23.25">
      <c r="A45" s="6"/>
      <c r="B45" s="6">
        <v>22</v>
      </c>
      <c r="C45" s="6">
        <v>9.1520000000000004E-2</v>
      </c>
      <c r="D45" s="6">
        <v>1.0074399999999999</v>
      </c>
      <c r="E45" s="6">
        <v>9.1539999999999996E-2</v>
      </c>
      <c r="F45" s="6">
        <v>1.00753</v>
      </c>
      <c r="G45" s="6">
        <v>1.5980000000000001E-2</v>
      </c>
      <c r="H45" s="6">
        <v>0.73184000000000005</v>
      </c>
      <c r="I45" s="7">
        <v>100</v>
      </c>
      <c r="J45" s="8">
        <f t="shared" si="0"/>
        <v>4.84</v>
      </c>
      <c r="K45" s="9">
        <f t="shared" si="1"/>
        <v>2624.3194054073901</v>
      </c>
      <c r="L45" s="10">
        <f t="shared" si="2"/>
        <v>2594.2559084244313</v>
      </c>
      <c r="M45" s="11">
        <f t="shared" si="3"/>
        <v>2858.7232791340739</v>
      </c>
      <c r="N45" s="12">
        <f t="shared" si="4"/>
        <v>98.85442690699108</v>
      </c>
      <c r="O45" s="13">
        <f t="shared" si="5"/>
        <v>36.310662404427561</v>
      </c>
      <c r="P45" s="13">
        <f t="shared" si="6"/>
        <v>9.0844119749066962E-2</v>
      </c>
      <c r="Q45" s="13">
        <f t="shared" si="7"/>
        <v>1.000090392896648</v>
      </c>
      <c r="R45" s="13">
        <f t="shared" si="8"/>
        <v>0.72643532121019627</v>
      </c>
      <c r="S45" s="13">
        <f t="shared" si="9"/>
        <v>2.1835373852208132E-2</v>
      </c>
    </row>
    <row r="46" spans="1:19" s="14" customFormat="1" ht="23.25">
      <c r="A46" s="15" t="s">
        <v>39</v>
      </c>
      <c r="B46" s="6">
        <v>115</v>
      </c>
      <c r="C46" s="6">
        <v>4.616E-2</v>
      </c>
      <c r="D46" s="6">
        <v>0.25078</v>
      </c>
      <c r="E46" s="6">
        <v>4.6210000000000001E-2</v>
      </c>
      <c r="F46" s="6">
        <v>0.25113000000000002</v>
      </c>
      <c r="G46" s="6">
        <v>3.8859999999999999E-2</v>
      </c>
      <c r="H46" s="6">
        <v>0.27149000000000001</v>
      </c>
      <c r="I46" s="7">
        <v>100</v>
      </c>
      <c r="J46" s="8">
        <f t="shared" si="0"/>
        <v>132.25</v>
      </c>
      <c r="K46" s="9">
        <f t="shared" si="1"/>
        <v>502.04371233880505</v>
      </c>
      <c r="L46" s="10">
        <f t="shared" si="2"/>
        <v>1968.8540702449723</v>
      </c>
      <c r="M46" s="11">
        <f t="shared" si="3"/>
        <v>1919.9725725013377</v>
      </c>
      <c r="N46" s="12">
        <f t="shared" si="4"/>
        <v>392.16785747060368</v>
      </c>
      <c r="O46" s="13">
        <f t="shared" si="5"/>
        <v>127.47711838058976</v>
      </c>
      <c r="P46" s="13">
        <f t="shared" si="6"/>
        <v>0.1840657149692958</v>
      </c>
      <c r="Q46" s="13">
        <f t="shared" si="7"/>
        <v>1.001385407945578</v>
      </c>
      <c r="R46" s="13">
        <f t="shared" si="8"/>
        <v>1.0825823430895607</v>
      </c>
      <c r="S46" s="13">
        <f t="shared" si="9"/>
        <v>0.14313602710965412</v>
      </c>
    </row>
    <row r="47" spans="1:19" s="14" customFormat="1" ht="23.25">
      <c r="A47" s="6"/>
      <c r="B47" s="6">
        <v>22</v>
      </c>
      <c r="C47" s="6">
        <v>5.7270000000000001E-2</v>
      </c>
      <c r="D47" s="6">
        <v>0.56989000000000001</v>
      </c>
      <c r="E47" s="6">
        <v>5.7329999999999999E-2</v>
      </c>
      <c r="F47" s="6">
        <v>0.57028000000000001</v>
      </c>
      <c r="G47" s="6">
        <v>1.5100000000000001E-2</v>
      </c>
      <c r="H47" s="6">
        <v>0.40760999999999997</v>
      </c>
      <c r="I47" s="7">
        <v>100</v>
      </c>
      <c r="J47" s="8">
        <f t="shared" si="0"/>
        <v>4.84</v>
      </c>
      <c r="K47" s="9">
        <f t="shared" si="1"/>
        <v>2624.3194054073901</v>
      </c>
      <c r="L47" s="10">
        <f t="shared" si="2"/>
        <v>4581.8800472904795</v>
      </c>
      <c r="M47" s="11">
        <f t="shared" si="3"/>
        <v>5068.8476060409967</v>
      </c>
      <c r="N47" s="12">
        <f t="shared" si="4"/>
        <v>174.5930787940504</v>
      </c>
      <c r="O47" s="13">
        <f t="shared" si="5"/>
        <v>64.383011656237116</v>
      </c>
      <c r="P47" s="13">
        <f t="shared" si="6"/>
        <v>0.10049307761146888</v>
      </c>
      <c r="Q47" s="13">
        <f t="shared" si="7"/>
        <v>1.0006879757425906</v>
      </c>
      <c r="R47" s="13">
        <f t="shared" si="8"/>
        <v>0.71524329256523178</v>
      </c>
      <c r="S47" s="13">
        <f t="shared" si="9"/>
        <v>3.7045214788646016E-2</v>
      </c>
    </row>
    <row r="48" spans="1:19" s="14" customFormat="1" ht="23.25">
      <c r="A48" s="15" t="s">
        <v>40</v>
      </c>
      <c r="B48" s="6">
        <v>115</v>
      </c>
      <c r="C48" s="6">
        <v>2.7470000000000001E-2</v>
      </c>
      <c r="D48" s="6">
        <v>0.19159000000000001</v>
      </c>
      <c r="E48" s="6">
        <v>2.7470000000000001E-2</v>
      </c>
      <c r="F48" s="6">
        <v>0.19159000000000001</v>
      </c>
      <c r="G48" s="6">
        <v>2.1909999999999999E-2</v>
      </c>
      <c r="H48" s="6">
        <v>0.1686</v>
      </c>
      <c r="I48" s="7">
        <v>100</v>
      </c>
      <c r="J48" s="8">
        <f t="shared" si="0"/>
        <v>132.25</v>
      </c>
      <c r="K48" s="9">
        <f t="shared" si="1"/>
        <v>502.04371233880505</v>
      </c>
      <c r="L48" s="10">
        <f t="shared" si="2"/>
        <v>2593.8803668893584</v>
      </c>
      <c r="M48" s="11">
        <f t="shared" si="3"/>
        <v>2703.491162430772</v>
      </c>
      <c r="N48" s="12">
        <f t="shared" si="4"/>
        <v>516.66424718389339</v>
      </c>
      <c r="O48" s="13">
        <f t="shared" si="5"/>
        <v>179.4990552938358</v>
      </c>
      <c r="P48" s="13">
        <f t="shared" si="6"/>
        <v>0.14337909076674149</v>
      </c>
      <c r="Q48" s="13">
        <f t="shared" si="7"/>
        <v>1</v>
      </c>
      <c r="R48" s="13">
        <f t="shared" si="8"/>
        <v>0.8800041755832767</v>
      </c>
      <c r="S48" s="13">
        <f t="shared" si="9"/>
        <v>0.12995255041518386</v>
      </c>
    </row>
    <row r="49" spans="1:19" s="14" customFormat="1" ht="23.25">
      <c r="A49" s="6"/>
      <c r="B49" s="6">
        <v>22</v>
      </c>
      <c r="C49" s="6">
        <v>3.6670000000000001E-2</v>
      </c>
      <c r="D49" s="6">
        <v>0.50483</v>
      </c>
      <c r="E49" s="6">
        <v>3.6670000000000001E-2</v>
      </c>
      <c r="F49" s="6">
        <v>0.50483</v>
      </c>
      <c r="G49" s="6">
        <v>7.4200000000000004E-3</v>
      </c>
      <c r="H49" s="6">
        <v>0.34893999999999997</v>
      </c>
      <c r="I49" s="7">
        <v>100</v>
      </c>
      <c r="J49" s="8">
        <f t="shared" si="0"/>
        <v>4.84</v>
      </c>
      <c r="K49" s="9">
        <f t="shared" si="1"/>
        <v>2624.3194054073901</v>
      </c>
      <c r="L49" s="10">
        <f t="shared" si="2"/>
        <v>5184.7618057992595</v>
      </c>
      <c r="M49" s="11">
        <f t="shared" si="3"/>
        <v>5784.694011478402</v>
      </c>
      <c r="N49" s="12">
        <f t="shared" si="4"/>
        <v>197.5659592013113</v>
      </c>
      <c r="O49" s="13">
        <f t="shared" si="5"/>
        <v>73.475482183546774</v>
      </c>
      <c r="P49" s="13">
        <f t="shared" si="6"/>
        <v>7.2638313887843434E-2</v>
      </c>
      <c r="Q49" s="13">
        <f t="shared" si="7"/>
        <v>1</v>
      </c>
      <c r="R49" s="13">
        <f t="shared" si="8"/>
        <v>0.69120297922072771</v>
      </c>
      <c r="S49" s="13">
        <f t="shared" si="9"/>
        <v>2.1264400756577064E-2</v>
      </c>
    </row>
    <row r="50" spans="1:19" s="14" customFormat="1" ht="23.25">
      <c r="A50" s="15" t="s">
        <v>41</v>
      </c>
      <c r="B50" s="6">
        <v>115</v>
      </c>
      <c r="C50" s="6">
        <v>3.6470000000000002E-2</v>
      </c>
      <c r="D50" s="6">
        <v>0.21082999999999999</v>
      </c>
      <c r="E50" s="6">
        <v>3.6470000000000002E-2</v>
      </c>
      <c r="F50" s="6">
        <v>0.21084</v>
      </c>
      <c r="G50" s="6">
        <v>6.2350000000000003E-2</v>
      </c>
      <c r="H50" s="6">
        <v>0.37282999999999999</v>
      </c>
      <c r="I50" s="7">
        <v>100</v>
      </c>
      <c r="J50" s="8">
        <f t="shared" si="0"/>
        <v>132.25</v>
      </c>
      <c r="K50" s="9">
        <f t="shared" si="1"/>
        <v>502.04371233880505</v>
      </c>
      <c r="L50" s="10">
        <f t="shared" si="2"/>
        <v>2346.4252432778035</v>
      </c>
      <c r="M50" s="11">
        <f t="shared" si="3"/>
        <v>1868.7962962504121</v>
      </c>
      <c r="N50" s="12">
        <f t="shared" si="4"/>
        <v>467.37468981472165</v>
      </c>
      <c r="O50" s="13">
        <f t="shared" si="5"/>
        <v>124.07925514058638</v>
      </c>
      <c r="P50" s="13">
        <f t="shared" si="6"/>
        <v>0.17298297206279944</v>
      </c>
      <c r="Q50" s="13">
        <f t="shared" si="7"/>
        <v>1.0000460535473272</v>
      </c>
      <c r="R50" s="13">
        <f t="shared" si="8"/>
        <v>1.7683915951240337</v>
      </c>
      <c r="S50" s="13">
        <f t="shared" si="9"/>
        <v>0.1672343963736824</v>
      </c>
    </row>
    <row r="51" spans="1:19" s="14" customFormat="1" ht="23.25">
      <c r="A51" s="6"/>
      <c r="B51" s="6">
        <v>22</v>
      </c>
      <c r="C51" s="6">
        <v>5.7110000000000001E-2</v>
      </c>
      <c r="D51" s="6">
        <v>0.86912999999999996</v>
      </c>
      <c r="E51" s="6">
        <v>5.7110000000000001E-2</v>
      </c>
      <c r="F51" s="6">
        <v>0.86914999999999998</v>
      </c>
      <c r="G51" s="6">
        <v>2.1899999999999999E-2</v>
      </c>
      <c r="H51" s="6">
        <v>0.76263999999999998</v>
      </c>
      <c r="I51" s="7">
        <v>100</v>
      </c>
      <c r="J51" s="8">
        <f t="shared" si="0"/>
        <v>4.84</v>
      </c>
      <c r="K51" s="9">
        <f t="shared" si="1"/>
        <v>2624.3194054073901</v>
      </c>
      <c r="L51" s="10">
        <f t="shared" si="2"/>
        <v>3012.9809618789486</v>
      </c>
      <c r="M51" s="11">
        <f t="shared" si="3"/>
        <v>3143.3722871980731</v>
      </c>
      <c r="N51" s="12">
        <f t="shared" si="4"/>
        <v>114.80999438066588</v>
      </c>
      <c r="O51" s="13">
        <f t="shared" si="5"/>
        <v>39.92619039589438</v>
      </c>
      <c r="P51" s="13">
        <f t="shared" si="6"/>
        <v>6.5709387548468015E-2</v>
      </c>
      <c r="Q51" s="13">
        <f t="shared" si="7"/>
        <v>1.0000229125881797</v>
      </c>
      <c r="R51" s="13">
        <f t="shared" si="8"/>
        <v>0.87747517632575112</v>
      </c>
      <c r="S51" s="13">
        <f t="shared" si="9"/>
        <v>2.8716039022343438E-2</v>
      </c>
    </row>
    <row r="52" spans="1:19" s="14" customFormat="1" ht="23.25">
      <c r="A52" s="15" t="s">
        <v>42</v>
      </c>
      <c r="B52" s="6">
        <v>115</v>
      </c>
      <c r="C52" s="6">
        <v>1.491E-2</v>
      </c>
      <c r="D52" s="6">
        <v>9.5420000000000005E-2</v>
      </c>
      <c r="E52" s="6">
        <v>1.489E-2</v>
      </c>
      <c r="F52" s="6">
        <v>9.5140000000000002E-2</v>
      </c>
      <c r="G52" s="6">
        <v>2.512E-2</v>
      </c>
      <c r="H52" s="6">
        <v>0.16309000000000001</v>
      </c>
      <c r="I52" s="7">
        <v>100</v>
      </c>
      <c r="J52" s="8">
        <f t="shared" si="0"/>
        <v>132.25</v>
      </c>
      <c r="K52" s="9">
        <f t="shared" si="1"/>
        <v>502.04371233880505</v>
      </c>
      <c r="L52" s="10">
        <f t="shared" si="2"/>
        <v>5198.3308918318016</v>
      </c>
      <c r="M52" s="11">
        <f t="shared" si="3"/>
        <v>4208.3751684118652</v>
      </c>
      <c r="N52" s="12">
        <f t="shared" si="4"/>
        <v>1035.433920208864</v>
      </c>
      <c r="O52" s="13">
        <f t="shared" si="5"/>
        <v>279.41625167835559</v>
      </c>
      <c r="P52" s="13">
        <f t="shared" si="6"/>
        <v>0.15625654998952002</v>
      </c>
      <c r="Q52" s="13">
        <f t="shared" si="7"/>
        <v>0.99710360246346486</v>
      </c>
      <c r="R52" s="13">
        <f t="shared" si="8"/>
        <v>1.7091804653112554</v>
      </c>
      <c r="S52" s="13">
        <f t="shared" si="9"/>
        <v>0.15402538475688268</v>
      </c>
    </row>
    <row r="53" spans="1:19" s="14" customFormat="1" ht="23.25">
      <c r="A53" s="6"/>
      <c r="B53" s="6">
        <v>22</v>
      </c>
      <c r="C53" s="6">
        <v>2.2790000000000001E-2</v>
      </c>
      <c r="D53" s="6">
        <v>0.41699000000000003</v>
      </c>
      <c r="E53" s="6">
        <v>2.2759999999999999E-2</v>
      </c>
      <c r="F53" s="6">
        <v>0.41669</v>
      </c>
      <c r="G53" s="6">
        <v>9.5499999999999995E-3</v>
      </c>
      <c r="H53" s="6">
        <v>0.36165999999999998</v>
      </c>
      <c r="I53" s="7">
        <v>100</v>
      </c>
      <c r="J53" s="8">
        <f t="shared" si="0"/>
        <v>4.84</v>
      </c>
      <c r="K53" s="9">
        <f t="shared" si="1"/>
        <v>2624.3194054073901</v>
      </c>
      <c r="L53" s="10">
        <f t="shared" si="2"/>
        <v>6284.1044719650317</v>
      </c>
      <c r="M53" s="11">
        <f t="shared" si="3"/>
        <v>6579.3893354123393</v>
      </c>
      <c r="N53" s="12">
        <f t="shared" si="4"/>
        <v>239.45654096131298</v>
      </c>
      <c r="O53" s="13">
        <f t="shared" si="5"/>
        <v>83.569468485880677</v>
      </c>
      <c r="P53" s="13">
        <f t="shared" si="6"/>
        <v>5.46535888150795E-2</v>
      </c>
      <c r="Q53" s="13">
        <f t="shared" si="7"/>
        <v>0.99927878110207713</v>
      </c>
      <c r="R53" s="13">
        <f t="shared" si="8"/>
        <v>0.86731096668984853</v>
      </c>
      <c r="S53" s="13">
        <f t="shared" si="9"/>
        <v>2.6406016700768677E-2</v>
      </c>
    </row>
    <row r="54" spans="1:19" s="14" customFormat="1" ht="23.25">
      <c r="A54" s="15" t="s">
        <v>43</v>
      </c>
      <c r="B54" s="6">
        <v>115</v>
      </c>
      <c r="C54" s="6">
        <v>2.81E-2</v>
      </c>
      <c r="D54" s="6">
        <v>0.16250999999999999</v>
      </c>
      <c r="E54" s="6">
        <v>2.8080000000000001E-2</v>
      </c>
      <c r="F54" s="6">
        <v>0.16224</v>
      </c>
      <c r="G54" s="6">
        <v>4.8160000000000001E-2</v>
      </c>
      <c r="H54" s="6">
        <v>0.28184999999999999</v>
      </c>
      <c r="I54" s="7">
        <v>100</v>
      </c>
      <c r="J54" s="8">
        <f>B54^2/I54</f>
        <v>132.25</v>
      </c>
      <c r="K54" s="9">
        <f>I54/(SQRT(3)*B54/1000)</f>
        <v>502.04371233880505</v>
      </c>
      <c r="L54" s="10">
        <f>K54/(C54^2+D54^2)^0.5</f>
        <v>3044.1369369784202</v>
      </c>
      <c r="M54" s="11">
        <f>3*K54/((C54+E54+G54)^2+(D54+F54+H54)^2)^0.5</f>
        <v>2446.9715187855277</v>
      </c>
      <c r="N54" s="12">
        <f>3^0.5*B54*L54/1000</f>
        <v>606.34898160502792</v>
      </c>
      <c r="O54" s="13">
        <f>B54/3^0.5*M54/1000</f>
        <v>162.46736148306977</v>
      </c>
      <c r="P54" s="13">
        <f>C54/D54</f>
        <v>0.17291243615777491</v>
      </c>
      <c r="Q54" s="13">
        <f>(E54^2+F54^2)^0.5/(C54^2+D54^2)^0.5</f>
        <v>0.99836614677733071</v>
      </c>
      <c r="R54" s="13">
        <f>H54/D54</f>
        <v>1.7343548089348348</v>
      </c>
      <c r="S54" s="13">
        <f>G54/H54</f>
        <v>0.17087103069008339</v>
      </c>
    </row>
    <row r="55" spans="1:19" s="14" customFormat="1" ht="23.25">
      <c r="A55" s="6"/>
      <c r="B55" s="6">
        <v>22</v>
      </c>
      <c r="C55" s="6">
        <v>4.8129999999999999E-2</v>
      </c>
      <c r="D55" s="6">
        <v>0.71477999999999997</v>
      </c>
      <c r="E55" s="6">
        <v>4.8099999999999997E-2</v>
      </c>
      <c r="F55" s="6">
        <v>0.71448</v>
      </c>
      <c r="G55" s="6">
        <v>1.451E-2</v>
      </c>
      <c r="H55" s="6">
        <v>0.62307999999999997</v>
      </c>
      <c r="I55" s="7">
        <v>100</v>
      </c>
      <c r="J55" s="8">
        <f>B55^2/I55</f>
        <v>4.84</v>
      </c>
      <c r="K55" s="9">
        <f>I55/(SQRT(3)*B55/1000)</f>
        <v>2624.3194054073901</v>
      </c>
      <c r="L55" s="10">
        <f>K55/(C55^2+D55^2)^0.5</f>
        <v>3663.2112735285868</v>
      </c>
      <c r="M55" s="11">
        <f>3*K55/((C55+E55+G55)^2+(D55+F55+H55)^2)^0.5</f>
        <v>3830.5165279136459</v>
      </c>
      <c r="N55" s="12">
        <f>3^0.5*B55*L55/1000</f>
        <v>139.58709698143329</v>
      </c>
      <c r="O55" s="13">
        <f>B55/3^0.5*M55/1000</f>
        <v>48.654094467577593</v>
      </c>
      <c r="P55" s="13">
        <f>C55/D55</f>
        <v>6.7335403900500856E-2</v>
      </c>
      <c r="Q55" s="13">
        <f>(E55^2+F55^2)^0.5/(C55^2+D55^2)^0.5</f>
        <v>0.99957937155451482</v>
      </c>
      <c r="R55" s="13">
        <f>H55/D55</f>
        <v>0.87170877752595199</v>
      </c>
      <c r="S55" s="13">
        <f>G55/H55</f>
        <v>2.3287539320793478E-2</v>
      </c>
    </row>
    <row r="56" spans="1:19" s="14" customFormat="1" ht="23.25">
      <c r="A56" s="15" t="s">
        <v>44</v>
      </c>
      <c r="B56" s="6">
        <v>115</v>
      </c>
      <c r="C56" s="6">
        <v>1.235E-2</v>
      </c>
      <c r="D56" s="6">
        <v>8.4250000000000005E-2</v>
      </c>
      <c r="E56" s="6">
        <v>1.235E-2</v>
      </c>
      <c r="F56" s="6">
        <v>8.4250000000000005E-2</v>
      </c>
      <c r="G56" s="6">
        <v>1.324E-2</v>
      </c>
      <c r="H56" s="6">
        <v>9.2090000000000005E-2</v>
      </c>
      <c r="I56" s="7">
        <v>100</v>
      </c>
      <c r="J56" s="8">
        <f t="shared" si="0"/>
        <v>132.25</v>
      </c>
      <c r="K56" s="9">
        <f t="shared" si="1"/>
        <v>502.04371233880505</v>
      </c>
      <c r="L56" s="10">
        <f t="shared" si="2"/>
        <v>5895.9665123572531</v>
      </c>
      <c r="M56" s="11">
        <f t="shared" si="3"/>
        <v>5719.3967803675932</v>
      </c>
      <c r="N56" s="12">
        <f t="shared" si="4"/>
        <v>1174.3930592996553</v>
      </c>
      <c r="O56" s="13">
        <f t="shared" si="5"/>
        <v>379.74095613596353</v>
      </c>
      <c r="P56" s="13">
        <f t="shared" si="6"/>
        <v>0.14658753709198813</v>
      </c>
      <c r="Q56" s="13">
        <f t="shared" si="7"/>
        <v>1</v>
      </c>
      <c r="R56" s="13">
        <f t="shared" si="8"/>
        <v>1.0930563798219584</v>
      </c>
      <c r="S56" s="13">
        <f t="shared" si="9"/>
        <v>0.14377239656857421</v>
      </c>
    </row>
    <row r="57" spans="1:19" s="14" customFormat="1" ht="23.25">
      <c r="A57" s="6"/>
      <c r="B57" s="6">
        <v>22</v>
      </c>
      <c r="C57" s="6">
        <v>1.9959999999999999E-2</v>
      </c>
      <c r="D57" s="6">
        <v>0.40545999999999999</v>
      </c>
      <c r="E57" s="6">
        <v>1.9959999999999999E-2</v>
      </c>
      <c r="F57" s="6">
        <v>0.40545999999999999</v>
      </c>
      <c r="G57" s="6">
        <v>4.0600000000000002E-3</v>
      </c>
      <c r="H57" s="6">
        <v>0.32167000000000001</v>
      </c>
      <c r="I57" s="7">
        <v>100</v>
      </c>
      <c r="J57" s="8">
        <f t="shared" si="0"/>
        <v>4.84</v>
      </c>
      <c r="K57" s="9">
        <f t="shared" si="1"/>
        <v>2624.3194054073901</v>
      </c>
      <c r="L57" s="10">
        <f t="shared" si="2"/>
        <v>6464.6211364675373</v>
      </c>
      <c r="M57" s="11">
        <f t="shared" si="3"/>
        <v>6946.0521518739024</v>
      </c>
      <c r="N57" s="12">
        <f t="shared" si="4"/>
        <v>246.33514972099948</v>
      </c>
      <c r="O57" s="13">
        <f t="shared" si="5"/>
        <v>88.22671175317069</v>
      </c>
      <c r="P57" s="13">
        <f t="shared" si="6"/>
        <v>4.9228037290978147E-2</v>
      </c>
      <c r="Q57" s="13">
        <f t="shared" si="7"/>
        <v>1</v>
      </c>
      <c r="R57" s="13">
        <f t="shared" si="8"/>
        <v>0.79334582942830367</v>
      </c>
      <c r="S57" s="13">
        <f t="shared" si="9"/>
        <v>1.2621630863928871E-2</v>
      </c>
    </row>
    <row r="58" spans="1:19" s="14" customFormat="1" ht="23.25">
      <c r="A58" s="15" t="s">
        <v>45</v>
      </c>
      <c r="B58" s="6">
        <v>115</v>
      </c>
      <c r="C58" s="6">
        <v>7.2959999999999997E-2</v>
      </c>
      <c r="D58" s="6">
        <v>0.3785</v>
      </c>
      <c r="E58" s="6">
        <v>7.2969999999999993E-2</v>
      </c>
      <c r="F58" s="6">
        <v>0.3785</v>
      </c>
      <c r="G58" s="6">
        <v>3.7679999999999998E-2</v>
      </c>
      <c r="H58" s="6">
        <v>0.29402</v>
      </c>
      <c r="I58" s="7">
        <v>100</v>
      </c>
      <c r="J58" s="8">
        <f t="shared" si="0"/>
        <v>132.25</v>
      </c>
      <c r="K58" s="9">
        <f t="shared" si="1"/>
        <v>502.04371233880505</v>
      </c>
      <c r="L58" s="10">
        <f t="shared" si="2"/>
        <v>1302.4271669417526</v>
      </c>
      <c r="M58" s="11">
        <f t="shared" si="3"/>
        <v>1411.6394898271842</v>
      </c>
      <c r="N58" s="12">
        <f t="shared" si="4"/>
        <v>259.42505302462735</v>
      </c>
      <c r="O58" s="13">
        <f t="shared" si="5"/>
        <v>93.726200536799539</v>
      </c>
      <c r="P58" s="13">
        <f t="shared" si="6"/>
        <v>0.19276089828269483</v>
      </c>
      <c r="Q58" s="13">
        <f t="shared" si="7"/>
        <v>1.0000049106315394</v>
      </c>
      <c r="R58" s="13">
        <f t="shared" si="8"/>
        <v>0.77680317040951119</v>
      </c>
      <c r="S58" s="13">
        <f t="shared" si="9"/>
        <v>0.12815454730970682</v>
      </c>
    </row>
    <row r="59" spans="1:19" s="14" customFormat="1" ht="23.25">
      <c r="A59" s="6"/>
      <c r="B59" s="6">
        <v>22</v>
      </c>
      <c r="C59" s="6">
        <v>8.6790000000000006E-2</v>
      </c>
      <c r="D59" s="6">
        <v>0.72928000000000004</v>
      </c>
      <c r="E59" s="6">
        <v>8.6800000000000002E-2</v>
      </c>
      <c r="F59" s="6">
        <v>0.72928999999999999</v>
      </c>
      <c r="G59" s="6">
        <v>1.438E-2</v>
      </c>
      <c r="H59" s="6">
        <v>0.43664999999999998</v>
      </c>
      <c r="I59" s="7">
        <v>100</v>
      </c>
      <c r="J59" s="8">
        <f t="shared" si="0"/>
        <v>4.84</v>
      </c>
      <c r="K59" s="9">
        <f t="shared" si="1"/>
        <v>2624.3194054073901</v>
      </c>
      <c r="L59" s="10">
        <f t="shared" si="2"/>
        <v>3573.2922598315085</v>
      </c>
      <c r="M59" s="11">
        <f t="shared" si="3"/>
        <v>4133.8308297220628</v>
      </c>
      <c r="N59" s="12">
        <f t="shared" si="4"/>
        <v>136.16072237505722</v>
      </c>
      <c r="O59" s="13">
        <f t="shared" si="5"/>
        <v>52.506703531136957</v>
      </c>
      <c r="P59" s="13">
        <f t="shared" si="6"/>
        <v>0.11900778850372971</v>
      </c>
      <c r="Q59" s="13">
        <f t="shared" si="7"/>
        <v>1.0000151297984552</v>
      </c>
      <c r="R59" s="13">
        <f t="shared" si="8"/>
        <v>0.59874122422114961</v>
      </c>
      <c r="S59" s="13">
        <f t="shared" si="9"/>
        <v>3.2932554677659452E-2</v>
      </c>
    </row>
    <row r="60" spans="1:19" s="14" customFormat="1" ht="23.25">
      <c r="A60" s="15" t="s">
        <v>46</v>
      </c>
      <c r="B60" s="6">
        <v>115</v>
      </c>
      <c r="C60" s="6">
        <v>1.0120000000000001E-2</v>
      </c>
      <c r="D60" s="6">
        <v>6.7659999999999998E-2</v>
      </c>
      <c r="E60" s="6">
        <v>1.0120000000000001E-2</v>
      </c>
      <c r="F60" s="6">
        <v>6.7659999999999998E-2</v>
      </c>
      <c r="G60" s="6">
        <v>1.2789999999999999E-2</v>
      </c>
      <c r="H60" s="6">
        <v>8.0790000000000001E-2</v>
      </c>
      <c r="I60" s="7">
        <v>100</v>
      </c>
      <c r="J60" s="8">
        <f t="shared" si="0"/>
        <v>132.25</v>
      </c>
      <c r="K60" s="9">
        <f t="shared" si="1"/>
        <v>502.04371233880505</v>
      </c>
      <c r="L60" s="10">
        <f t="shared" si="2"/>
        <v>7338.4637024148569</v>
      </c>
      <c r="M60" s="11">
        <f t="shared" si="3"/>
        <v>6889.27889842079</v>
      </c>
      <c r="N60" s="12">
        <f t="shared" si="4"/>
        <v>1461.7180779394928</v>
      </c>
      <c r="O60" s="13">
        <f t="shared" si="5"/>
        <v>457.41560805044998</v>
      </c>
      <c r="P60" s="13">
        <f t="shared" si="6"/>
        <v>0.14957138634348213</v>
      </c>
      <c r="Q60" s="13">
        <f t="shared" si="7"/>
        <v>1</v>
      </c>
      <c r="R60" s="13">
        <f t="shared" si="8"/>
        <v>1.1940585279337865</v>
      </c>
      <c r="S60" s="13">
        <f t="shared" si="9"/>
        <v>0.15831167223666295</v>
      </c>
    </row>
    <row r="61" spans="1:19" s="14" customFormat="1" ht="23.25">
      <c r="A61" s="6"/>
      <c r="B61" s="6">
        <v>22</v>
      </c>
      <c r="C61" s="6">
        <v>1.7600000000000001E-2</v>
      </c>
      <c r="D61" s="6">
        <v>0.33446999999999999</v>
      </c>
      <c r="E61" s="6">
        <v>1.7600000000000001E-2</v>
      </c>
      <c r="F61" s="6">
        <v>0.33446999999999999</v>
      </c>
      <c r="G61" s="6">
        <v>7.8755600000000001</v>
      </c>
      <c r="H61" s="6">
        <v>0.2697</v>
      </c>
      <c r="I61" s="7">
        <v>100</v>
      </c>
      <c r="J61" s="8">
        <f t="shared" si="0"/>
        <v>4.84</v>
      </c>
      <c r="K61" s="9">
        <f t="shared" si="1"/>
        <v>2624.3194054073901</v>
      </c>
      <c r="L61" s="10">
        <f t="shared" si="2"/>
        <v>7835.3624034153363</v>
      </c>
      <c r="M61" s="11">
        <f t="shared" si="3"/>
        <v>988.28888999537776</v>
      </c>
      <c r="N61" s="12">
        <f t="shared" si="4"/>
        <v>298.56740712546775</v>
      </c>
      <c r="O61" s="13">
        <f t="shared" si="5"/>
        <v>12.552954846870851</v>
      </c>
      <c r="P61" s="13">
        <f t="shared" si="6"/>
        <v>5.2620563877178825E-2</v>
      </c>
      <c r="Q61" s="13">
        <f t="shared" si="7"/>
        <v>1</v>
      </c>
      <c r="R61" s="13">
        <f t="shared" si="8"/>
        <v>0.80635034532245042</v>
      </c>
      <c r="S61" s="13">
        <f t="shared" si="9"/>
        <v>29.201186503522433</v>
      </c>
    </row>
    <row r="62" spans="1:19">
      <c r="A62" s="45" t="s">
        <v>0</v>
      </c>
      <c r="B62" s="45"/>
      <c r="C62" s="45"/>
      <c r="D62" s="45"/>
      <c r="E62" s="45"/>
      <c r="F62" s="45"/>
      <c r="G62" s="45"/>
      <c r="H62" s="45"/>
      <c r="I62" s="45"/>
      <c r="J62" s="45"/>
      <c r="K62" s="45"/>
      <c r="L62" s="45"/>
    </row>
    <row r="63" spans="1:19">
      <c r="A63" s="46" t="s">
        <v>1</v>
      </c>
      <c r="B63" s="46" t="s">
        <v>2</v>
      </c>
      <c r="C63" s="46" t="s">
        <v>3</v>
      </c>
      <c r="D63" s="46"/>
      <c r="E63" s="46" t="s">
        <v>4</v>
      </c>
      <c r="F63" s="46"/>
      <c r="G63" s="46" t="s">
        <v>5</v>
      </c>
      <c r="H63" s="46"/>
      <c r="I63" s="3" t="s">
        <v>6</v>
      </c>
      <c r="J63" s="3" t="s">
        <v>7</v>
      </c>
      <c r="K63" s="4" t="s">
        <v>8</v>
      </c>
      <c r="L63" s="3" t="s">
        <v>9</v>
      </c>
      <c r="M63" s="3" t="s">
        <v>10</v>
      </c>
      <c r="N63" s="1" t="s">
        <v>11</v>
      </c>
      <c r="O63" s="1" t="s">
        <v>12</v>
      </c>
      <c r="P63" s="1" t="s">
        <v>13</v>
      </c>
      <c r="Q63" s="1" t="s">
        <v>14</v>
      </c>
      <c r="R63" s="1" t="s">
        <v>15</v>
      </c>
      <c r="S63" s="1" t="s">
        <v>16</v>
      </c>
    </row>
    <row r="64" spans="1:19">
      <c r="A64" s="46"/>
      <c r="B64" s="46"/>
      <c r="C64" s="5" t="s">
        <v>17</v>
      </c>
      <c r="D64" s="5" t="s">
        <v>18</v>
      </c>
      <c r="E64" s="5" t="s">
        <v>19</v>
      </c>
      <c r="F64" s="5" t="s">
        <v>20</v>
      </c>
      <c r="G64" s="5" t="s">
        <v>21</v>
      </c>
      <c r="H64" s="5" t="s">
        <v>22</v>
      </c>
      <c r="I64" s="5"/>
      <c r="J64" s="5"/>
      <c r="K64" s="5"/>
      <c r="L64" s="5"/>
      <c r="M64" s="5"/>
    </row>
    <row r="65" spans="1:19" s="14" customFormat="1" ht="23.25">
      <c r="A65" s="15" t="s">
        <v>47</v>
      </c>
      <c r="B65" s="6">
        <v>115</v>
      </c>
      <c r="C65" s="6">
        <v>7.5500000000000003E-3</v>
      </c>
      <c r="D65" s="6">
        <v>5.042E-2</v>
      </c>
      <c r="E65" s="6">
        <v>7.5500000000000003E-3</v>
      </c>
      <c r="F65" s="6">
        <v>5.042E-2</v>
      </c>
      <c r="G65" s="6">
        <v>1.3010000000000001E-2</v>
      </c>
      <c r="H65" s="6">
        <v>8.1790000000000002E-2</v>
      </c>
      <c r="I65" s="7">
        <v>100</v>
      </c>
      <c r="J65" s="8">
        <f t="shared" si="0"/>
        <v>132.25</v>
      </c>
      <c r="K65" s="9">
        <f t="shared" si="1"/>
        <v>502.04371233880505</v>
      </c>
      <c r="L65" s="10">
        <f t="shared" si="2"/>
        <v>9847.4423252348042</v>
      </c>
      <c r="M65" s="11">
        <f t="shared" si="3"/>
        <v>8150.9136833984176</v>
      </c>
      <c r="N65" s="12">
        <f t="shared" si="4"/>
        <v>1961.4710996697518</v>
      </c>
      <c r="O65" s="13">
        <f t="shared" si="5"/>
        <v>541.18220406392027</v>
      </c>
      <c r="P65" s="13">
        <f t="shared" si="6"/>
        <v>0.14974216580721936</v>
      </c>
      <c r="Q65" s="13">
        <f t="shared" si="7"/>
        <v>1</v>
      </c>
      <c r="R65" s="13">
        <f t="shared" si="8"/>
        <v>1.6221737405791352</v>
      </c>
      <c r="S65" s="13">
        <f t="shared" si="9"/>
        <v>0.15906590047683092</v>
      </c>
    </row>
    <row r="66" spans="1:19" s="14" customFormat="1" ht="23.25">
      <c r="A66" s="6"/>
      <c r="B66" s="6">
        <v>22</v>
      </c>
      <c r="C66" s="6">
        <v>2.547E-2</v>
      </c>
      <c r="D66" s="6">
        <v>0.59119999999999995</v>
      </c>
      <c r="E66" s="6">
        <v>2.547E-2</v>
      </c>
      <c r="F66" s="6">
        <v>0.59119999999999995</v>
      </c>
      <c r="G66" s="6">
        <v>1.7000000000000001E-4</v>
      </c>
      <c r="H66" s="6">
        <v>0.50871999999999995</v>
      </c>
      <c r="I66" s="7">
        <v>100</v>
      </c>
      <c r="J66" s="8">
        <f t="shared" si="0"/>
        <v>4.84</v>
      </c>
      <c r="K66" s="9">
        <f t="shared" si="1"/>
        <v>2624.3194054073901</v>
      </c>
      <c r="L66" s="10">
        <f t="shared" si="2"/>
        <v>4434.8568334024612</v>
      </c>
      <c r="M66" s="11">
        <f t="shared" si="3"/>
        <v>4653.3451687335419</v>
      </c>
      <c r="N66" s="12">
        <f t="shared" si="4"/>
        <v>168.99074191443589</v>
      </c>
      <c r="O66" s="13">
        <f t="shared" si="5"/>
        <v>59.105421887612209</v>
      </c>
      <c r="P66" s="13">
        <f t="shared" si="6"/>
        <v>4.3081867388362657E-2</v>
      </c>
      <c r="Q66" s="13">
        <f t="shared" si="7"/>
        <v>1</v>
      </c>
      <c r="R66" s="13">
        <f t="shared" si="8"/>
        <v>0.86048714479025712</v>
      </c>
      <c r="S66" s="13">
        <f t="shared" si="9"/>
        <v>3.3417203962887254E-4</v>
      </c>
    </row>
    <row r="67" spans="1:19" s="14" customFormat="1" ht="23.25">
      <c r="A67" s="15" t="s">
        <v>48</v>
      </c>
      <c r="B67" s="6">
        <v>115</v>
      </c>
      <c r="C67" s="6">
        <v>7.6699999999999997E-3</v>
      </c>
      <c r="D67" s="6">
        <v>5.1380000000000002E-2</v>
      </c>
      <c r="E67" s="6">
        <v>7.6699999999999997E-3</v>
      </c>
      <c r="F67" s="6">
        <v>5.1380000000000002E-2</v>
      </c>
      <c r="G67" s="6">
        <v>1.2919999999999999E-2</v>
      </c>
      <c r="H67" s="6">
        <v>8.3099999999999993E-2</v>
      </c>
      <c r="I67" s="7">
        <v>100</v>
      </c>
      <c r="J67" s="8">
        <f t="shared" si="0"/>
        <v>132.25</v>
      </c>
      <c r="K67" s="9">
        <f t="shared" si="1"/>
        <v>502.04371233880505</v>
      </c>
      <c r="L67" s="10">
        <f t="shared" si="2"/>
        <v>9664.102962742516</v>
      </c>
      <c r="M67" s="11">
        <f t="shared" si="3"/>
        <v>8011.4982247222379</v>
      </c>
      <c r="N67" s="12">
        <f t="shared" si="4"/>
        <v>1924.9524942203998</v>
      </c>
      <c r="O67" s="13">
        <f t="shared" si="5"/>
        <v>531.92567551539321</v>
      </c>
      <c r="P67" s="13">
        <f t="shared" si="6"/>
        <v>0.14927987543791357</v>
      </c>
      <c r="Q67" s="13">
        <f t="shared" si="7"/>
        <v>1</v>
      </c>
      <c r="R67" s="13">
        <f t="shared" si="8"/>
        <v>1.6173608407940832</v>
      </c>
      <c r="S67" s="13">
        <f t="shared" si="9"/>
        <v>0.15547533092659446</v>
      </c>
    </row>
    <row r="68" spans="1:19" s="14" customFormat="1" ht="23.25">
      <c r="A68" s="6"/>
      <c r="B68" s="6">
        <v>22</v>
      </c>
      <c r="C68" s="6">
        <v>1.481E-2</v>
      </c>
      <c r="D68" s="6">
        <v>0.36843999999999999</v>
      </c>
      <c r="E68" s="6">
        <v>1.481E-2</v>
      </c>
      <c r="F68" s="6">
        <v>0.36843999999999999</v>
      </c>
      <c r="G68" s="6">
        <v>4.0299999999999997E-3</v>
      </c>
      <c r="H68" s="6">
        <v>0.31585999999999997</v>
      </c>
      <c r="I68" s="7">
        <v>100</v>
      </c>
      <c r="J68" s="8">
        <f t="shared" ref="J68:J80" si="10">B68^2/I68</f>
        <v>4.84</v>
      </c>
      <c r="K68" s="9">
        <f t="shared" ref="K68:K84" si="11">I68/(SQRT(3)*B68/1000)</f>
        <v>2624.3194054073901</v>
      </c>
      <c r="L68" s="10">
        <f t="shared" ref="L68:L84" si="12">K68/(C68^2+D68^2)^0.5</f>
        <v>7117.0389680559792</v>
      </c>
      <c r="M68" s="11">
        <f t="shared" ref="M68:M80" si="13">3*K68/((C68+E68+G68)^2+(D68+F68+H68)^2)^0.5</f>
        <v>7474.722489143508</v>
      </c>
      <c r="N68" s="12">
        <f t="shared" ref="N68:N84" si="14">3^0.5*B68*L68/1000</f>
        <v>271.1956080266516</v>
      </c>
      <c r="O68" s="13">
        <f t="shared" ref="O68:O84" si="15">B68/3^0.5*M68/1000</f>
        <v>94.941726906944595</v>
      </c>
      <c r="P68" s="13">
        <f t="shared" ref="P68:P84" si="16">C68/D68</f>
        <v>4.0196504179785042E-2</v>
      </c>
      <c r="Q68" s="13">
        <f t="shared" ref="Q68:Q84" si="17">(E68^2+F68^2)^0.5/(C68^2+D68^2)^0.5</f>
        <v>1</v>
      </c>
      <c r="R68" s="13">
        <f t="shared" ref="R68:R84" si="18">H68/D68</f>
        <v>0.8572901965041797</v>
      </c>
      <c r="S68" s="13">
        <f t="shared" ref="S68:S84" si="19">G68/H68</f>
        <v>1.2758817197492561E-2</v>
      </c>
    </row>
    <row r="69" spans="1:19" s="14" customFormat="1" ht="23.25">
      <c r="A69" s="15" t="s">
        <v>49</v>
      </c>
      <c r="B69" s="6">
        <v>115</v>
      </c>
      <c r="C69" s="6">
        <v>1.0999999999999999E-2</v>
      </c>
      <c r="D69" s="6">
        <v>7.1999999999999995E-2</v>
      </c>
      <c r="E69" s="6">
        <v>1.0999999999999999E-2</v>
      </c>
      <c r="F69" s="6">
        <v>7.1999999999999995E-2</v>
      </c>
      <c r="G69" s="6">
        <v>0.02</v>
      </c>
      <c r="H69" s="6">
        <v>0.14499999999999999</v>
      </c>
      <c r="I69" s="7">
        <v>100</v>
      </c>
      <c r="J69" s="8">
        <f t="shared" si="10"/>
        <v>132.25</v>
      </c>
      <c r="K69" s="9">
        <f t="shared" si="11"/>
        <v>502.04371233880505</v>
      </c>
      <c r="L69" s="10">
        <f t="shared" si="12"/>
        <v>6892.8501674215877</v>
      </c>
      <c r="M69" s="11">
        <f t="shared" si="13"/>
        <v>5157.3482734313147</v>
      </c>
      <c r="N69" s="12">
        <f t="shared" si="14"/>
        <v>1372.9581703773906</v>
      </c>
      <c r="O69" s="13">
        <f t="shared" si="15"/>
        <v>342.42358760657544</v>
      </c>
      <c r="P69" s="13">
        <f t="shared" si="16"/>
        <v>0.15277777777777779</v>
      </c>
      <c r="Q69" s="13">
        <f t="shared" si="17"/>
        <v>1</v>
      </c>
      <c r="R69" s="13">
        <f t="shared" si="18"/>
        <v>2.0138888888888888</v>
      </c>
      <c r="S69" s="13">
        <f t="shared" si="19"/>
        <v>0.13793103448275865</v>
      </c>
    </row>
    <row r="70" spans="1:19" s="14" customFormat="1" ht="23.25">
      <c r="A70" s="6"/>
      <c r="B70" s="6">
        <v>22</v>
      </c>
      <c r="C70" s="6">
        <v>2.5000000000000001E-2</v>
      </c>
      <c r="D70" s="6">
        <v>0.61099999999999999</v>
      </c>
      <c r="E70" s="6">
        <v>2.5000000000000001E-2</v>
      </c>
      <c r="F70" s="6">
        <v>0.61099999999999999</v>
      </c>
      <c r="G70" s="6">
        <v>3.7999999999999999E-2</v>
      </c>
      <c r="H70" s="6">
        <v>0.19700000000000001</v>
      </c>
      <c r="I70" s="7">
        <v>100</v>
      </c>
      <c r="J70" s="8">
        <f>B70^2/I70</f>
        <v>4.84</v>
      </c>
      <c r="K70" s="9">
        <f>I70/(SQRT(3)*B70/1000)</f>
        <v>2624.3194054073901</v>
      </c>
      <c r="L70" s="10">
        <f>K70/(C70^2+D70^2)^0.5</f>
        <v>4291.5309187767989</v>
      </c>
      <c r="M70" s="11">
        <f>3*K70/((C70+E70+G70)^2+(D70+F70+H70)^2)^0.5</f>
        <v>5537.605603241258</v>
      </c>
      <c r="N70" s="12">
        <f>3^0.5*B70*L70/1000</f>
        <v>163.52929105863151</v>
      </c>
      <c r="O70" s="13">
        <f>B70/3^0.5*M70/1000</f>
        <v>70.337037885341047</v>
      </c>
      <c r="P70" s="13">
        <f>C70/D70</f>
        <v>4.0916530278232409E-2</v>
      </c>
      <c r="Q70" s="13">
        <f>(E70^2+F70^2)^0.5/(C70^2+D70^2)^0.5</f>
        <v>1</v>
      </c>
      <c r="R70" s="13">
        <f>H70/D70</f>
        <v>0.32242225859247137</v>
      </c>
      <c r="S70" s="13">
        <f>G70/H70</f>
        <v>0.19289340101522842</v>
      </c>
    </row>
    <row r="71" spans="1:19" s="14" customFormat="1" ht="23.25">
      <c r="A71" s="15" t="s">
        <v>50</v>
      </c>
      <c r="B71" s="6">
        <v>115</v>
      </c>
      <c r="C71" s="6">
        <v>4.3900000000000002E-2</v>
      </c>
      <c r="D71" s="6">
        <v>0.23929</v>
      </c>
      <c r="E71" s="6">
        <v>4.3950000000000003E-2</v>
      </c>
      <c r="F71" s="6">
        <v>0.23963999999999999</v>
      </c>
      <c r="G71" s="6">
        <v>3.5909999999999997E-2</v>
      </c>
      <c r="H71" s="6">
        <v>0.25414999999999999</v>
      </c>
      <c r="I71" s="7">
        <v>100</v>
      </c>
      <c r="J71" s="8">
        <f t="shared" si="10"/>
        <v>132.25</v>
      </c>
      <c r="K71" s="9">
        <f t="shared" si="11"/>
        <v>502.04371233880505</v>
      </c>
      <c r="L71" s="10">
        <f t="shared" si="12"/>
        <v>2063.6150364135756</v>
      </c>
      <c r="M71" s="11">
        <f t="shared" si="13"/>
        <v>2025.8584055812803</v>
      </c>
      <c r="N71" s="12">
        <f t="shared" si="14"/>
        <v>411.04290038811234</v>
      </c>
      <c r="O71" s="13">
        <f t="shared" si="15"/>
        <v>134.50743801727813</v>
      </c>
      <c r="P71" s="13">
        <f t="shared" si="16"/>
        <v>0.18345940072715117</v>
      </c>
      <c r="Q71" s="13">
        <f t="shared" si="17"/>
        <v>1.0014521216192922</v>
      </c>
      <c r="R71" s="13">
        <f t="shared" si="18"/>
        <v>1.0621003802916962</v>
      </c>
      <c r="S71" s="13">
        <f t="shared" si="19"/>
        <v>0.14129451111548297</v>
      </c>
    </row>
    <row r="72" spans="1:19" s="14" customFormat="1" ht="23.25">
      <c r="A72" s="6"/>
      <c r="B72" s="6">
        <v>22</v>
      </c>
      <c r="C72" s="6">
        <v>5.475E-2</v>
      </c>
      <c r="D72" s="6">
        <v>0.57287999999999994</v>
      </c>
      <c r="E72" s="6">
        <v>5.4809999999999998E-2</v>
      </c>
      <c r="F72" s="6">
        <v>0.57326999999999995</v>
      </c>
      <c r="G72" s="6">
        <v>1.4030000000000001E-2</v>
      </c>
      <c r="H72" s="6">
        <v>0.41134999999999999</v>
      </c>
      <c r="I72" s="7">
        <v>100</v>
      </c>
      <c r="J72" s="8">
        <f t="shared" si="10"/>
        <v>4.84</v>
      </c>
      <c r="K72" s="9">
        <f t="shared" si="11"/>
        <v>2624.3194054073901</v>
      </c>
      <c r="L72" s="10">
        <f t="shared" si="12"/>
        <v>4560.1455286040391</v>
      </c>
      <c r="M72" s="11">
        <f t="shared" si="13"/>
        <v>5039.0291956407327</v>
      </c>
      <c r="N72" s="12">
        <f t="shared" si="14"/>
        <v>173.76488239990508</v>
      </c>
      <c r="O72" s="13">
        <f t="shared" si="15"/>
        <v>64.004266976266322</v>
      </c>
      <c r="P72" s="13">
        <f t="shared" si="16"/>
        <v>9.556975282781735E-2</v>
      </c>
      <c r="Q72" s="13">
        <f t="shared" si="17"/>
        <v>1.0006845288243691</v>
      </c>
      <c r="R72" s="13">
        <f t="shared" si="18"/>
        <v>0.71803868174835928</v>
      </c>
      <c r="S72" s="13">
        <f t="shared" si="19"/>
        <v>3.4107207973744988E-2</v>
      </c>
    </row>
    <row r="73" spans="1:19" s="14" customFormat="1" ht="23.25">
      <c r="A73" s="15" t="s">
        <v>51</v>
      </c>
      <c r="B73" s="6">
        <v>115</v>
      </c>
      <c r="C73" s="6">
        <v>9.9299999999999996E-3</v>
      </c>
      <c r="D73" s="6">
        <v>6.7589999999999997E-2</v>
      </c>
      <c r="E73" s="6">
        <v>9.9500000000000005E-3</v>
      </c>
      <c r="F73" s="6">
        <v>6.7699999999999996E-2</v>
      </c>
      <c r="G73" s="6">
        <v>9.5099999999999994E-3</v>
      </c>
      <c r="H73" s="6">
        <v>8.7730000000000002E-2</v>
      </c>
      <c r="I73" s="7">
        <v>100</v>
      </c>
      <c r="J73" s="8">
        <f t="shared" si="10"/>
        <v>132.25</v>
      </c>
      <c r="K73" s="9">
        <f t="shared" si="11"/>
        <v>502.04371233880505</v>
      </c>
      <c r="L73" s="10">
        <f t="shared" si="12"/>
        <v>7348.8947409941929</v>
      </c>
      <c r="M73" s="11">
        <f t="shared" si="13"/>
        <v>6695.4576197694996</v>
      </c>
      <c r="N73" s="12">
        <f t="shared" si="14"/>
        <v>1463.7957931509316</v>
      </c>
      <c r="O73" s="13">
        <f t="shared" si="15"/>
        <v>444.54678979899001</v>
      </c>
      <c r="P73" s="13">
        <f t="shared" si="16"/>
        <v>0.14691522414558367</v>
      </c>
      <c r="Q73" s="13">
        <f t="shared" si="17"/>
        <v>1.0016356301563141</v>
      </c>
      <c r="R73" s="13">
        <f t="shared" si="18"/>
        <v>1.297973072939784</v>
      </c>
      <c r="S73" s="13">
        <f t="shared" si="19"/>
        <v>0.10840077510543712</v>
      </c>
    </row>
    <row r="74" spans="1:19" s="14" customFormat="1" ht="23.25">
      <c r="A74" s="6"/>
      <c r="B74" s="6">
        <v>22</v>
      </c>
      <c r="C74" s="6">
        <v>2.3820000000000001E-2</v>
      </c>
      <c r="D74" s="6">
        <v>0.60624999999999996</v>
      </c>
      <c r="E74" s="6">
        <v>2.383E-2</v>
      </c>
      <c r="F74" s="6">
        <v>0.60636999999999996</v>
      </c>
      <c r="G74" s="6">
        <v>3.4520000000000002E-2</v>
      </c>
      <c r="H74" s="6">
        <v>0.18348</v>
      </c>
      <c r="I74" s="7">
        <v>100</v>
      </c>
      <c r="J74" s="8">
        <f t="shared" si="10"/>
        <v>4.84</v>
      </c>
      <c r="K74" s="9">
        <f t="shared" si="11"/>
        <v>2624.3194054073901</v>
      </c>
      <c r="L74" s="10">
        <f t="shared" si="12"/>
        <v>4325.4368445747477</v>
      </c>
      <c r="M74" s="11">
        <f t="shared" si="13"/>
        <v>5629.5086945419525</v>
      </c>
      <c r="N74" s="12">
        <f t="shared" si="14"/>
        <v>164.8212803541451</v>
      </c>
      <c r="O74" s="13">
        <f t="shared" si="15"/>
        <v>71.504363924380968</v>
      </c>
      <c r="P74" s="13">
        <f t="shared" si="16"/>
        <v>3.9290721649484543E-2</v>
      </c>
      <c r="Q74" s="13">
        <f t="shared" si="17"/>
        <v>1.0001982801794707</v>
      </c>
      <c r="R74" s="13">
        <f t="shared" si="18"/>
        <v>0.30264742268041239</v>
      </c>
      <c r="S74" s="13">
        <f t="shared" si="19"/>
        <v>0.18814039677349031</v>
      </c>
    </row>
    <row r="75" spans="1:19" s="14" customFormat="1" ht="23.25">
      <c r="A75" s="15" t="s">
        <v>52</v>
      </c>
      <c r="B75" s="6">
        <v>115</v>
      </c>
      <c r="C75" s="6">
        <v>6.3899999999999998E-3</v>
      </c>
      <c r="D75" s="6">
        <v>4.2099999999999999E-2</v>
      </c>
      <c r="E75" s="6">
        <v>6.3899999999999998E-3</v>
      </c>
      <c r="F75" s="6">
        <v>4.2099999999999999E-2</v>
      </c>
      <c r="G75" s="6" t="s">
        <v>53</v>
      </c>
      <c r="H75" s="6">
        <v>5.5109999999999999E-2</v>
      </c>
      <c r="I75" s="7">
        <v>100</v>
      </c>
      <c r="J75" s="8">
        <f t="shared" si="10"/>
        <v>132.25</v>
      </c>
      <c r="K75" s="9">
        <f t="shared" si="11"/>
        <v>502.04371233880505</v>
      </c>
      <c r="L75" s="10">
        <f t="shared" si="12"/>
        <v>11789.995390294387</v>
      </c>
      <c r="M75" s="11" t="e">
        <f>3*K75/((C75+E75+G75)^2+(D75+F75+H75)^2)^0.5</f>
        <v>#VALUE!</v>
      </c>
      <c r="N75" s="12">
        <f t="shared" si="14"/>
        <v>2348.4001692541642</v>
      </c>
      <c r="O75" s="13" t="e">
        <f t="shared" si="15"/>
        <v>#VALUE!</v>
      </c>
      <c r="P75" s="13">
        <f t="shared" si="16"/>
        <v>0.15178147268408551</v>
      </c>
      <c r="Q75" s="13">
        <f t="shared" si="17"/>
        <v>1</v>
      </c>
      <c r="R75" s="13">
        <f t="shared" si="18"/>
        <v>1.3090261282660334</v>
      </c>
      <c r="S75" s="13" t="e">
        <f t="shared" si="19"/>
        <v>#VALUE!</v>
      </c>
    </row>
    <row r="76" spans="1:19" s="14" customFormat="1" ht="23.25">
      <c r="A76" s="6"/>
      <c r="B76" s="6">
        <v>22</v>
      </c>
      <c r="C76" s="6">
        <v>2.4459999999999999E-2</v>
      </c>
      <c r="D76" s="6">
        <v>0.47221000000000002</v>
      </c>
      <c r="E76" s="6">
        <v>2.4459999999999999E-2</v>
      </c>
      <c r="F76" s="6">
        <v>0.47221000000000002</v>
      </c>
      <c r="G76" s="6">
        <v>1.9499999999999999E-3</v>
      </c>
      <c r="H76" s="6">
        <v>0.39954000000000001</v>
      </c>
      <c r="I76" s="7">
        <v>100</v>
      </c>
      <c r="J76" s="8">
        <f t="shared" si="10"/>
        <v>4.84</v>
      </c>
      <c r="K76" s="9">
        <f t="shared" si="11"/>
        <v>2624.3194054073901</v>
      </c>
      <c r="L76" s="10">
        <f t="shared" si="12"/>
        <v>5550.0852855649173</v>
      </c>
      <c r="M76" s="11">
        <f t="shared" si="13"/>
        <v>5853.8383087470002</v>
      </c>
      <c r="N76" s="12">
        <f t="shared" si="14"/>
        <v>211.48665342065485</v>
      </c>
      <c r="O76" s="13">
        <f t="shared" si="15"/>
        <v>74.35373271364773</v>
      </c>
      <c r="P76" s="13">
        <f t="shared" si="16"/>
        <v>5.1798987738506171E-2</v>
      </c>
      <c r="Q76" s="13">
        <f t="shared" si="17"/>
        <v>1</v>
      </c>
      <c r="R76" s="13">
        <f t="shared" si="18"/>
        <v>0.84610660511213232</v>
      </c>
      <c r="S76" s="13">
        <f t="shared" si="19"/>
        <v>4.8806127046103018E-3</v>
      </c>
    </row>
    <row r="77" spans="1:19" s="14" customFormat="1" ht="23.25">
      <c r="A77" s="15" t="s">
        <v>54</v>
      </c>
      <c r="B77" s="6">
        <v>115</v>
      </c>
      <c r="C77" s="6">
        <v>7.5799999999999999E-3</v>
      </c>
      <c r="D77" s="6">
        <v>6.3890000000000002E-2</v>
      </c>
      <c r="E77" s="6">
        <v>7.5799999999999999E-3</v>
      </c>
      <c r="F77" s="6">
        <v>6.3899999999999998E-2</v>
      </c>
      <c r="G77" s="6">
        <v>1.1379999999999999E-2</v>
      </c>
      <c r="H77" s="6">
        <v>7.9509999999999997E-2</v>
      </c>
      <c r="I77" s="7">
        <v>100</v>
      </c>
      <c r="J77" s="8">
        <f>B77^2/I77</f>
        <v>132.25</v>
      </c>
      <c r="K77" s="9">
        <f>I77/(SQRT(3)*B77/1000)</f>
        <v>502.04371233880505</v>
      </c>
      <c r="L77" s="10">
        <f>K77/(C77^2+D77^2)^0.5</f>
        <v>7803.2125709758557</v>
      </c>
      <c r="M77" s="11">
        <f>3*K77/((C77+E77+G77)^2+(D77+F77+H77)^2)^0.5</f>
        <v>7206.6444723617515</v>
      </c>
      <c r="N77" s="12">
        <f>3^0.5*B77*L77/1000</f>
        <v>1554.2894730468897</v>
      </c>
      <c r="O77" s="13">
        <f>B77/3^0.5*M77/1000</f>
        <v>478.48718449827845</v>
      </c>
      <c r="P77" s="13">
        <f>C77/D77</f>
        <v>0.11864141493191423</v>
      </c>
      <c r="Q77" s="13">
        <f>(E77^2+F77^2)^0.5/(C77^2+D77^2)^0.5</f>
        <v>1.000154346636928</v>
      </c>
      <c r="R77" s="13">
        <f>H77/D77</f>
        <v>1.2444827046486147</v>
      </c>
      <c r="S77" s="13">
        <f>G77/H77</f>
        <v>0.14312665073575651</v>
      </c>
    </row>
    <row r="78" spans="1:19" s="14" customFormat="1" ht="23.25">
      <c r="A78" s="6"/>
      <c r="B78" s="6">
        <v>22</v>
      </c>
      <c r="C78" s="6">
        <v>2.5530000000000001E-2</v>
      </c>
      <c r="D78" s="6">
        <v>0.59445999999999999</v>
      </c>
      <c r="E78" s="6">
        <v>2.554E-2</v>
      </c>
      <c r="F78" s="6">
        <v>0.59447000000000005</v>
      </c>
      <c r="G78" s="6">
        <v>7.5000000000000002E-4</v>
      </c>
      <c r="H78" s="6">
        <v>0.49742999999999998</v>
      </c>
      <c r="I78" s="7">
        <v>100</v>
      </c>
      <c r="J78" s="8">
        <f>B78^2/I78</f>
        <v>4.84</v>
      </c>
      <c r="K78" s="9">
        <f>I78/(SQRT(3)*B78/1000)</f>
        <v>2624.3194054073901</v>
      </c>
      <c r="L78" s="10">
        <f>K78/(C78^2+D78^2)^0.5</f>
        <v>4410.5618440324679</v>
      </c>
      <c r="M78" s="11">
        <f>3*K78/((C78+E78+G78)^2+(D78+F78+H78)^2)^0.5</f>
        <v>4666.4079818252494</v>
      </c>
      <c r="N78" s="12">
        <f>3^0.5*B78*L78/1000</f>
        <v>168.06497848335607</v>
      </c>
      <c r="O78" s="13">
        <f>B78/3^0.5*M78/1000</f>
        <v>59.271341898019372</v>
      </c>
      <c r="P78" s="13">
        <f>C78/D78</f>
        <v>4.2946539716717698E-2</v>
      </c>
      <c r="Q78" s="13">
        <f>(E78^2+F78^2)^0.5/(C78^2+D78^2)^0.5</f>
        <v>1.0000175122655959</v>
      </c>
      <c r="R78" s="13">
        <f>H78/D78</f>
        <v>0.83677623389294487</v>
      </c>
      <c r="S78" s="13">
        <f>G78/H78</f>
        <v>1.5077498341475183E-3</v>
      </c>
    </row>
    <row r="79" spans="1:19" s="14" customFormat="1" ht="23.25">
      <c r="A79" s="15" t="s">
        <v>55</v>
      </c>
      <c r="B79" s="6">
        <v>115</v>
      </c>
      <c r="C79" s="6">
        <v>0.10254000000000001</v>
      </c>
      <c r="D79" s="6">
        <v>0.35326000000000002</v>
      </c>
      <c r="E79" s="6">
        <v>0.10256</v>
      </c>
      <c r="F79" s="6">
        <v>0.35331000000000001</v>
      </c>
      <c r="G79" s="6">
        <v>3.2190000000000003E-2</v>
      </c>
      <c r="H79" s="6">
        <v>0.25318000000000002</v>
      </c>
      <c r="I79" s="7">
        <v>100</v>
      </c>
      <c r="J79" s="8">
        <f t="shared" si="10"/>
        <v>132.25</v>
      </c>
      <c r="K79" s="9">
        <f t="shared" si="11"/>
        <v>502.04371233880505</v>
      </c>
      <c r="L79" s="10">
        <f t="shared" si="12"/>
        <v>1364.8385247521664</v>
      </c>
      <c r="M79" s="11">
        <f t="shared" si="13"/>
        <v>1523.423703304521</v>
      </c>
      <c r="N79" s="12">
        <f t="shared" si="14"/>
        <v>271.85651193478208</v>
      </c>
      <c r="O79" s="13">
        <f t="shared" si="15"/>
        <v>101.14814479716303</v>
      </c>
      <c r="P79" s="13">
        <f t="shared" si="16"/>
        <v>0.29026779142840969</v>
      </c>
      <c r="Q79" s="13">
        <f t="shared" si="17"/>
        <v>1.0001456968400793</v>
      </c>
      <c r="R79" s="13">
        <f t="shared" si="18"/>
        <v>0.7166959180207213</v>
      </c>
      <c r="S79" s="13">
        <f t="shared" si="19"/>
        <v>0.12714274429259817</v>
      </c>
    </row>
    <row r="80" spans="1:19" s="14" customFormat="1" ht="23.25">
      <c r="A80" s="6"/>
      <c r="B80" s="6">
        <v>22</v>
      </c>
      <c r="C80" s="6">
        <v>3.6670000000000001E-2</v>
      </c>
      <c r="D80" s="6">
        <v>0.50483</v>
      </c>
      <c r="E80" s="6">
        <v>3.6670000000000001E-2</v>
      </c>
      <c r="F80" s="6">
        <v>0.50483</v>
      </c>
      <c r="G80" s="6">
        <v>7.4200000000000004E-3</v>
      </c>
      <c r="H80" s="6">
        <v>0.34893999999999997</v>
      </c>
      <c r="I80" s="7">
        <v>100</v>
      </c>
      <c r="J80" s="8">
        <f t="shared" si="10"/>
        <v>4.84</v>
      </c>
      <c r="K80" s="9">
        <f t="shared" si="11"/>
        <v>2624.3194054073901</v>
      </c>
      <c r="L80" s="10">
        <f t="shared" si="12"/>
        <v>5184.7618057992595</v>
      </c>
      <c r="M80" s="11">
        <f t="shared" si="13"/>
        <v>5784.694011478402</v>
      </c>
      <c r="N80" s="12">
        <f t="shared" si="14"/>
        <v>197.5659592013113</v>
      </c>
      <c r="O80" s="13">
        <f t="shared" si="15"/>
        <v>73.475482183546774</v>
      </c>
      <c r="P80" s="13">
        <f t="shared" si="16"/>
        <v>7.2638313887843434E-2</v>
      </c>
      <c r="Q80" s="13">
        <f t="shared" si="17"/>
        <v>1</v>
      </c>
      <c r="R80" s="13">
        <f t="shared" si="18"/>
        <v>0.69120297922072771</v>
      </c>
      <c r="S80" s="13">
        <f t="shared" si="19"/>
        <v>2.1264400756577064E-2</v>
      </c>
    </row>
    <row r="81" spans="1:19" s="14" customFormat="1" ht="23.25">
      <c r="A81" s="15" t="s">
        <v>56</v>
      </c>
      <c r="B81" s="6">
        <v>22</v>
      </c>
      <c r="C81" s="6">
        <v>2.7150000000000001E-2</v>
      </c>
      <c r="D81" s="6">
        <v>0.43262</v>
      </c>
      <c r="E81" s="6">
        <v>2.717E-2</v>
      </c>
      <c r="F81" s="6">
        <v>0.43269999999999997</v>
      </c>
      <c r="G81" s="6">
        <v>1.9029999999999998E-2</v>
      </c>
      <c r="H81" s="6">
        <v>0.95121999999999995</v>
      </c>
      <c r="I81" s="7">
        <v>100</v>
      </c>
      <c r="J81" s="8">
        <f>B81^2/I81</f>
        <v>4.84</v>
      </c>
      <c r="K81" s="9">
        <f>I81/(SQRT(3)*B81/1000)</f>
        <v>2624.3194054073901</v>
      </c>
      <c r="L81" s="10">
        <f>K81/(C81^2+D81^2)^0.5</f>
        <v>6054.1970588744061</v>
      </c>
      <c r="M81" s="11">
        <f>3*K81/((C81+E81+G81)^2+(D81+F81+H81)^2)^0.5</f>
        <v>4330.5117311410722</v>
      </c>
      <c r="N81" s="12">
        <f>3^0.5*B81*L81/1000</f>
        <v>230.69589191009979</v>
      </c>
      <c r="O81" s="13">
        <f>B81/3^0.5*M81/1000</f>
        <v>55.004886501468874</v>
      </c>
      <c r="P81" s="13">
        <f>C81/D81</f>
        <v>6.2757154084415886E-2</v>
      </c>
      <c r="Q81" s="13">
        <f>(E81^2+F81^2)^0.5/(C81^2+D81^2)^0.5</f>
        <v>1.0001870848218142</v>
      </c>
      <c r="R81" s="13">
        <f>H81/D81</f>
        <v>2.1987425454209237</v>
      </c>
      <c r="S81" s="13">
        <f>G81/H81</f>
        <v>2.0005887176468114E-2</v>
      </c>
    </row>
    <row r="82" spans="1:19" s="14" customFormat="1" ht="23.25">
      <c r="A82" s="27"/>
      <c r="B82" s="27">
        <v>22</v>
      </c>
      <c r="C82" s="27">
        <v>4.4400000000000002E-2</v>
      </c>
      <c r="D82" s="27">
        <v>0.51280000000000003</v>
      </c>
      <c r="E82" s="27">
        <v>4.4400000000000002E-2</v>
      </c>
      <c r="F82" s="27">
        <v>0.51280000000000003</v>
      </c>
      <c r="G82" s="27">
        <v>6.4799999999999996E-2</v>
      </c>
      <c r="H82" s="27">
        <v>0.64890000000000003</v>
      </c>
      <c r="I82" s="28">
        <v>100</v>
      </c>
      <c r="J82" s="29">
        <f>B82^2/I82</f>
        <v>4.84</v>
      </c>
      <c r="K82" s="30">
        <f>I82/(SQRT(3)*B82/1000)</f>
        <v>2624.3194054073901</v>
      </c>
      <c r="L82" s="31">
        <f>K82/(C82^2+D82^2)^0.5</f>
        <v>5098.552081817933</v>
      </c>
      <c r="M82" s="32">
        <f>3*K82/((C82+E82+G82)^2+(D82+F82+H82)^2)^0.5</f>
        <v>4682.0206121935371</v>
      </c>
      <c r="N82" s="12">
        <f>3^0.5*B82*L82/1000</f>
        <v>194.28092751638408</v>
      </c>
      <c r="O82" s="13">
        <f>B82/3^0.5*M82/1000</f>
        <v>59.469648937628932</v>
      </c>
      <c r="P82" s="13">
        <f>C82/D82</f>
        <v>8.6583463338533534E-2</v>
      </c>
      <c r="Q82" s="13">
        <f>(E82^2+F82^2)^0.5/(C82^2+D82^2)^0.5</f>
        <v>1</v>
      </c>
      <c r="R82" s="13">
        <f>H82/D82</f>
        <v>1.265405616224649</v>
      </c>
      <c r="S82" s="13">
        <f>G82/H82</f>
        <v>9.9861303744798874E-2</v>
      </c>
    </row>
    <row r="83" spans="1:19" s="40" customFormat="1" ht="23.25">
      <c r="A83" s="15" t="s">
        <v>57</v>
      </c>
      <c r="B83" s="6">
        <v>115</v>
      </c>
      <c r="C83" s="38">
        <v>5.0299999999999997E-3</v>
      </c>
      <c r="D83" s="38">
        <v>3.2649999999999998E-2</v>
      </c>
      <c r="E83" s="38">
        <v>5.0299999999999997E-3</v>
      </c>
      <c r="F83" s="38">
        <v>3.2640000000000002E-2</v>
      </c>
      <c r="G83" s="38">
        <v>2.9199999999999999E-3</v>
      </c>
      <c r="H83" s="38">
        <v>2.6360000000000001E-2</v>
      </c>
      <c r="I83" s="7">
        <v>100</v>
      </c>
      <c r="J83" s="8">
        <f>B83^2/I83</f>
        <v>132.25</v>
      </c>
      <c r="K83" s="9">
        <f t="shared" si="11"/>
        <v>502.04371233880505</v>
      </c>
      <c r="L83" s="10">
        <f t="shared" si="12"/>
        <v>15197.242678554549</v>
      </c>
      <c r="M83" s="11">
        <f>3*K83/((C83+E83+G83)^2+(D83+F83+H83)^2)^0.5</f>
        <v>16271.137527803105</v>
      </c>
      <c r="N83" s="39">
        <f t="shared" si="14"/>
        <v>3027.0755922342205</v>
      </c>
      <c r="O83" s="33">
        <f t="shared" si="15"/>
        <v>1080.3267476453327</v>
      </c>
      <c r="P83" s="33">
        <f t="shared" si="16"/>
        <v>0.15405819295558959</v>
      </c>
      <c r="Q83" s="33">
        <f t="shared" si="17"/>
        <v>0.99970082301866847</v>
      </c>
      <c r="R83" s="33">
        <f t="shared" si="18"/>
        <v>0.80735068912710573</v>
      </c>
      <c r="S83" s="33">
        <f t="shared" si="19"/>
        <v>0.11077389984825492</v>
      </c>
    </row>
    <row r="84" spans="1:19" s="14" customFormat="1" ht="23.25">
      <c r="A84" s="15" t="s">
        <v>58</v>
      </c>
      <c r="B84" s="6">
        <v>115</v>
      </c>
      <c r="C84" s="6">
        <v>7.5799999999999999E-3</v>
      </c>
      <c r="D84" s="6">
        <v>5.1209999999999999E-2</v>
      </c>
      <c r="E84" s="6">
        <v>7.6E-3</v>
      </c>
      <c r="F84" s="6">
        <v>5.1310000000000001E-2</v>
      </c>
      <c r="G84" s="6">
        <v>1.771E-2</v>
      </c>
      <c r="H84" s="6">
        <v>0.11138000000000001</v>
      </c>
      <c r="I84" s="33">
        <v>100</v>
      </c>
      <c r="J84" s="34">
        <f t="shared" ref="J84" si="20">B84^2/I84</f>
        <v>132.25</v>
      </c>
      <c r="K84" s="35">
        <f t="shared" si="11"/>
        <v>502.04371233880505</v>
      </c>
      <c r="L84" s="36">
        <f t="shared" si="12"/>
        <v>9697.9642061722971</v>
      </c>
      <c r="M84" s="37">
        <f t="shared" ref="M84" si="21">3*K84/((C84+E84+G84)^2+(D84+F84+H84)^2)^0.5</f>
        <v>6959.4945719136376</v>
      </c>
      <c r="N84" s="12">
        <f t="shared" si="14"/>
        <v>1931.6971745336011</v>
      </c>
      <c r="O84" s="13">
        <f t="shared" si="15"/>
        <v>462.07759741957904</v>
      </c>
      <c r="P84" s="13">
        <f t="shared" si="16"/>
        <v>0.14801796524116384</v>
      </c>
      <c r="Q84" s="13">
        <f t="shared" si="17"/>
        <v>1.0019674513460517</v>
      </c>
      <c r="R84" s="13">
        <f t="shared" si="18"/>
        <v>2.174965826986917</v>
      </c>
      <c r="S84" s="13">
        <f t="shared" si="19"/>
        <v>0.15900520739809659</v>
      </c>
    </row>
    <row r="85" spans="1:19" s="14" customFormat="1" ht="23.25">
      <c r="A85" s="15" t="s">
        <v>59</v>
      </c>
      <c r="B85" s="6">
        <v>115</v>
      </c>
      <c r="C85" s="6">
        <v>1.2999999999999999E-3</v>
      </c>
      <c r="D85" s="6">
        <v>1.72E-2</v>
      </c>
      <c r="E85" s="6">
        <v>1.1999999999999999E-3</v>
      </c>
      <c r="F85" s="6">
        <v>1.7299999999999999E-2</v>
      </c>
      <c r="G85" s="6">
        <v>1.6000000000000001E-3</v>
      </c>
      <c r="H85" s="6">
        <v>2.0500000000000001E-2</v>
      </c>
      <c r="I85" s="33">
        <v>100</v>
      </c>
      <c r="J85" s="34">
        <f>B85^2/I85</f>
        <v>132.25</v>
      </c>
      <c r="K85" s="35">
        <f>I85/(SQRT(3)*B85/1000)</f>
        <v>502.04371233880505</v>
      </c>
      <c r="L85" s="36">
        <f>K85/(C85^2+D85^2)^0.5</f>
        <v>29105.572833667055</v>
      </c>
      <c r="M85" s="37">
        <f>3*K85/((C85+E85+G85)^2+(D85+F85+H85)^2)^0.5</f>
        <v>27308.4307981579</v>
      </c>
      <c r="N85" s="12">
        <f>3^0.5*B85*L85/1000</f>
        <v>5797.4180571003963</v>
      </c>
      <c r="O85" s="13">
        <f>B85/3^0.5*M85/1000</f>
        <v>1813.1509353332142</v>
      </c>
      <c r="P85" s="13">
        <f>C85/D85</f>
        <v>7.5581395348837205E-2</v>
      </c>
      <c r="Q85" s="13">
        <f>(E85^2+F85^2)^0.5/(C85^2+D85^2)^0.5</f>
        <v>1.0053632268793273</v>
      </c>
      <c r="R85" s="13">
        <f>H85/D85</f>
        <v>1.1918604651162792</v>
      </c>
      <c r="S85" s="13">
        <f>G85/H85</f>
        <v>7.8048780487804878E-2</v>
      </c>
    </row>
    <row r="86" spans="1:19" s="14" customFormat="1" ht="23.25">
      <c r="A86" s="15" t="s">
        <v>60</v>
      </c>
      <c r="B86" s="6">
        <v>115</v>
      </c>
      <c r="C86" s="6">
        <v>2.333E-2</v>
      </c>
      <c r="D86" s="6">
        <v>0.11766</v>
      </c>
      <c r="E86" s="6">
        <v>2.3349999999999999E-2</v>
      </c>
      <c r="F86" s="6">
        <v>0.11774</v>
      </c>
      <c r="G86" s="6">
        <v>1.7239999999999998E-2</v>
      </c>
      <c r="H86" s="6">
        <v>0.17413999999999999</v>
      </c>
      <c r="I86" s="33">
        <v>100</v>
      </c>
      <c r="J86" s="34">
        <f>B86^2/I86</f>
        <v>132.25</v>
      </c>
      <c r="K86" s="35">
        <f>I86/(SQRT(3)*B86/1000)</f>
        <v>502.04371233880505</v>
      </c>
      <c r="L86" s="36">
        <f>K86/(C86^2+D86^2)^0.5</f>
        <v>4185.4179742558454</v>
      </c>
      <c r="M86" s="37">
        <f>3*K86/((C86+E86+G86)^2+(D86+F86+H86)^2)^0.5</f>
        <v>3633.6250639707432</v>
      </c>
      <c r="N86" s="12">
        <f>3^0.5*B86*L86/1000</f>
        <v>833.67600696716011</v>
      </c>
      <c r="O86" s="13">
        <f>B86/3^0.5*M86/1000</f>
        <v>241.2555570140332</v>
      </c>
      <c r="P86" s="13">
        <f>C86/D86</f>
        <v>0.19828318884922658</v>
      </c>
      <c r="Q86" s="13">
        <f>(E86^2+F86^2)^0.5/(C86^2+D86^2)^0.5</f>
        <v>1.0006866343673919</v>
      </c>
      <c r="R86" s="13">
        <f>H86/D86</f>
        <v>1.480027197008329</v>
      </c>
      <c r="S86" s="13">
        <f>G86/H86</f>
        <v>9.9000803950844152E-2</v>
      </c>
    </row>
    <row r="87" spans="1:19" s="14" customFormat="1"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</row>
  </sheetData>
  <mergeCells count="24">
    <mergeCell ref="A1:L1"/>
    <mergeCell ref="A2:A3"/>
    <mergeCell ref="B2:B3"/>
    <mergeCell ref="C2:D2"/>
    <mergeCell ref="E2:F2"/>
    <mergeCell ref="G2:H2"/>
    <mergeCell ref="A19:L19"/>
    <mergeCell ref="A20:A21"/>
    <mergeCell ref="B20:B21"/>
    <mergeCell ref="C20:D20"/>
    <mergeCell ref="E20:F20"/>
    <mergeCell ref="G20:H20"/>
    <mergeCell ref="A41:L41"/>
    <mergeCell ref="A42:A43"/>
    <mergeCell ref="B42:B43"/>
    <mergeCell ref="C42:D42"/>
    <mergeCell ref="E42:F42"/>
    <mergeCell ref="G42:H42"/>
    <mergeCell ref="A62:L62"/>
    <mergeCell ref="A63:A64"/>
    <mergeCell ref="B63:B64"/>
    <mergeCell ref="C63:D63"/>
    <mergeCell ref="E63:F63"/>
    <mergeCell ref="G63:H6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E38"/>
  <sheetViews>
    <sheetView tabSelected="1" topLeftCell="A28" workbookViewId="0">
      <selection activeCell="D34" sqref="D34"/>
    </sheetView>
  </sheetViews>
  <sheetFormatPr defaultRowHeight="15"/>
  <cols>
    <col min="3" max="3" width="9.140625" style="44"/>
    <col min="4" max="4" width="13.140625" customWidth="1"/>
    <col min="5" max="5" width="18.28515625" customWidth="1"/>
  </cols>
  <sheetData>
    <row r="1" spans="3:5">
      <c r="C1" s="43" t="s">
        <v>62</v>
      </c>
      <c r="D1" s="41" t="s">
        <v>61</v>
      </c>
    </row>
    <row r="2" spans="3:5" ht="23.25">
      <c r="C2" s="43">
        <v>1</v>
      </c>
      <c r="D2" s="47" t="s">
        <v>23</v>
      </c>
    </row>
    <row r="3" spans="3:5" ht="23.25">
      <c r="C3" s="43">
        <v>2</v>
      </c>
      <c r="D3" s="47" t="s">
        <v>24</v>
      </c>
    </row>
    <row r="4" spans="3:5" ht="23.25">
      <c r="C4" s="43">
        <v>3</v>
      </c>
      <c r="D4" s="47" t="s">
        <v>25</v>
      </c>
    </row>
    <row r="5" spans="3:5" ht="23.25">
      <c r="C5" s="43">
        <v>4</v>
      </c>
      <c r="D5" s="47" t="s">
        <v>26</v>
      </c>
    </row>
    <row r="6" spans="3:5" ht="23.25">
      <c r="C6" s="43">
        <v>5</v>
      </c>
      <c r="D6" s="47" t="s">
        <v>27</v>
      </c>
    </row>
    <row r="7" spans="3:5" ht="23.25">
      <c r="C7" s="43">
        <v>6</v>
      </c>
      <c r="D7" s="48" t="s">
        <v>28</v>
      </c>
      <c r="E7" t="s">
        <v>70</v>
      </c>
    </row>
    <row r="8" spans="3:5" ht="23.25">
      <c r="C8" s="43">
        <v>7</v>
      </c>
      <c r="D8" s="48" t="s">
        <v>29</v>
      </c>
      <c r="E8" t="s">
        <v>66</v>
      </c>
    </row>
    <row r="9" spans="3:5" ht="23.25">
      <c r="C9" s="43">
        <v>8</v>
      </c>
      <c r="D9" s="47" t="s">
        <v>30</v>
      </c>
    </row>
    <row r="10" spans="3:5" ht="23.25">
      <c r="C10" s="43">
        <v>9</v>
      </c>
      <c r="D10" s="48" t="s">
        <v>31</v>
      </c>
      <c r="E10" t="s">
        <v>67</v>
      </c>
    </row>
    <row r="11" spans="3:5" ht="23.25">
      <c r="C11" s="43">
        <v>10</v>
      </c>
      <c r="D11" s="47" t="s">
        <v>32</v>
      </c>
    </row>
    <row r="12" spans="3:5" ht="23.25">
      <c r="C12" s="43">
        <v>11</v>
      </c>
      <c r="D12" s="48" t="s">
        <v>33</v>
      </c>
      <c r="E12" t="s">
        <v>68</v>
      </c>
    </row>
    <row r="13" spans="3:5" ht="23.25">
      <c r="C13" s="43">
        <v>12</v>
      </c>
      <c r="D13" s="47" t="s">
        <v>34</v>
      </c>
    </row>
    <row r="14" spans="3:5" ht="23.25">
      <c r="C14" s="43">
        <v>13</v>
      </c>
      <c r="D14" s="42" t="s">
        <v>35</v>
      </c>
      <c r="E14" t="s">
        <v>63</v>
      </c>
    </row>
    <row r="15" spans="3:5" ht="23.25">
      <c r="C15" s="43">
        <v>14</v>
      </c>
      <c r="D15" s="48" t="s">
        <v>36</v>
      </c>
      <c r="E15" t="s">
        <v>69</v>
      </c>
    </row>
    <row r="16" spans="3:5" ht="23.25">
      <c r="C16" s="43">
        <v>15</v>
      </c>
      <c r="D16" s="48" t="s">
        <v>37</v>
      </c>
      <c r="E16" t="s">
        <v>71</v>
      </c>
    </row>
    <row r="17" spans="3:5" ht="23.25">
      <c r="C17" s="43">
        <v>16</v>
      </c>
      <c r="D17" s="48" t="s">
        <v>38</v>
      </c>
      <c r="E17" t="s">
        <v>72</v>
      </c>
    </row>
    <row r="18" spans="3:5" ht="23.25">
      <c r="C18" s="43">
        <v>17</v>
      </c>
      <c r="D18" s="47" t="s">
        <v>39</v>
      </c>
    </row>
    <row r="19" spans="3:5" ht="23.25">
      <c r="C19" s="43">
        <v>18</v>
      </c>
      <c r="D19" s="48" t="s">
        <v>40</v>
      </c>
      <c r="E19" t="s">
        <v>73</v>
      </c>
    </row>
    <row r="20" spans="3:5" ht="23.25">
      <c r="C20" s="43">
        <v>19</v>
      </c>
      <c r="D20" s="48" t="s">
        <v>41</v>
      </c>
      <c r="E20" t="s">
        <v>74</v>
      </c>
    </row>
    <row r="21" spans="3:5" ht="23.25">
      <c r="C21" s="43">
        <v>20</v>
      </c>
      <c r="D21" s="47" t="s">
        <v>42</v>
      </c>
    </row>
    <row r="22" spans="3:5" ht="23.25">
      <c r="C22" s="43">
        <v>21</v>
      </c>
      <c r="D22" s="42" t="s">
        <v>43</v>
      </c>
      <c r="E22" t="s">
        <v>64</v>
      </c>
    </row>
    <row r="23" spans="3:5" ht="23.25">
      <c r="C23" s="43">
        <v>22</v>
      </c>
      <c r="D23" s="47" t="s">
        <v>44</v>
      </c>
    </row>
    <row r="24" spans="3:5" ht="23.25">
      <c r="C24" s="43">
        <v>23</v>
      </c>
      <c r="D24" s="47" t="s">
        <v>45</v>
      </c>
    </row>
    <row r="25" spans="3:5" ht="23.25">
      <c r="C25" s="43">
        <v>24</v>
      </c>
      <c r="D25" s="47" t="s">
        <v>46</v>
      </c>
    </row>
    <row r="26" spans="3:5" ht="23.25">
      <c r="C26" s="43">
        <v>25</v>
      </c>
      <c r="D26" s="48" t="s">
        <v>47</v>
      </c>
      <c r="E26" t="s">
        <v>75</v>
      </c>
    </row>
    <row r="27" spans="3:5" ht="23.25">
      <c r="C27" s="43">
        <v>26</v>
      </c>
      <c r="D27" s="47" t="s">
        <v>48</v>
      </c>
    </row>
    <row r="28" spans="3:5" ht="23.25">
      <c r="C28" s="43">
        <v>27</v>
      </c>
      <c r="D28" s="47" t="s">
        <v>49</v>
      </c>
    </row>
    <row r="29" spans="3:5" ht="23.25">
      <c r="C29" s="43">
        <v>28</v>
      </c>
      <c r="D29" s="48" t="s">
        <v>50</v>
      </c>
      <c r="E29" t="s">
        <v>76</v>
      </c>
    </row>
    <row r="30" spans="3:5" ht="23.25">
      <c r="C30" s="43">
        <v>29</v>
      </c>
      <c r="D30" s="47" t="s">
        <v>51</v>
      </c>
    </row>
    <row r="31" spans="3:5" ht="23.25">
      <c r="C31" s="43">
        <v>30</v>
      </c>
      <c r="D31" s="47" t="s">
        <v>52</v>
      </c>
    </row>
    <row r="32" spans="3:5" ht="23.25">
      <c r="C32" s="43">
        <v>31</v>
      </c>
      <c r="D32" s="47" t="s">
        <v>54</v>
      </c>
    </row>
    <row r="33" spans="3:5" ht="23.25">
      <c r="C33" s="43">
        <v>32</v>
      </c>
      <c r="D33" s="42" t="s">
        <v>55</v>
      </c>
      <c r="E33" t="s">
        <v>65</v>
      </c>
    </row>
    <row r="34" spans="3:5" ht="23.25">
      <c r="C34" s="43">
        <v>33</v>
      </c>
      <c r="D34" s="47" t="s">
        <v>56</v>
      </c>
    </row>
    <row r="35" spans="3:5" ht="23.25">
      <c r="C35" s="43">
        <v>34</v>
      </c>
      <c r="D35" s="42" t="s">
        <v>57</v>
      </c>
    </row>
    <row r="36" spans="3:5" ht="23.25">
      <c r="C36" s="43">
        <v>35</v>
      </c>
      <c r="D36" s="47" t="s">
        <v>58</v>
      </c>
    </row>
    <row r="37" spans="3:5" ht="23.25">
      <c r="C37" s="43">
        <v>36</v>
      </c>
      <c r="D37" s="47" t="s">
        <v>59</v>
      </c>
    </row>
    <row r="38" spans="3:5" ht="23.25">
      <c r="C38" s="43">
        <v>37</v>
      </c>
      <c r="D38" s="47" t="s"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2019-09-17T02:45:53Z</dcterms:created>
  <dcterms:modified xsi:type="dcterms:W3CDTF">2019-09-19T04:03:51Z</dcterms:modified>
</cp:coreProperties>
</file>